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slicers/slicer3.xml" ContentType="application/vnd.ms-excel.slicer+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mc:AlternateContent xmlns:mc="http://schemas.openxmlformats.org/markup-compatibility/2006">
    <mc:Choice Requires="x15">
      <x15ac:absPath xmlns:x15ac="http://schemas.microsoft.com/office/spreadsheetml/2010/11/ac" url="/Users/lorenzomazzolli/Desktop/UNIGE/THESIS/DOC/TOPICS/A COMPARISON BETWEEN US AND EU RICHES/DATA/SUMMARY FILES/CHAPTER 1/GDP_GDP per capita/"/>
    </mc:Choice>
  </mc:AlternateContent>
  <xr:revisionPtr revIDLastSave="0" documentId="13_ncr:1_{E084616D-1CBB-6549-812D-BC815DF06033}" xr6:coauthVersionLast="47" xr6:coauthVersionMax="47" xr10:uidLastSave="{00000000-0000-0000-0000-000000000000}"/>
  <bookViews>
    <workbookView xWindow="0" yWindow="0" windowWidth="28800" windowHeight="18000" xr2:uid="{00000000-000D-0000-FFFF-FFFF00000000}"/>
  </bookViews>
  <sheets>
    <sheet name="Metadata" sheetId="2" r:id="rId1"/>
    <sheet name="Table" sheetId="1" r:id="rId2"/>
    <sheet name="GDP p.c. Long Run_Pivot" sheetId="3" r:id="rId3"/>
    <sheet name="GDP p.c. Long Run_Charts" sheetId="6" r:id="rId4"/>
    <sheet name="Growth rates_Pivot" sheetId="4" r:id="rId5"/>
    <sheet name="Growth Rates_Charts" sheetId="7" r:id="rId6"/>
    <sheet name="Convergence_Pivot" sheetId="5" r:id="rId7"/>
    <sheet name="Convergence_Charts" sheetId="8" r:id="rId8"/>
  </sheets>
  <definedNames>
    <definedName name="_xlnm._FilterDatabase" localSheetId="6" hidden="1">Convergence_Pivot!$A$29:$E$29</definedName>
    <definedName name="FiltroDati_Country_Code">#N/A</definedName>
    <definedName name="FiltroDati_Country_Name">#N/A</definedName>
    <definedName name="FiltroDati_Country_Name1">#N/A</definedName>
    <definedName name="Slicer_Country_Name">#N/A</definedName>
    <definedName name="Slicer_Year">#N/A</definedName>
  </definedNames>
  <calcPr calcId="191029"/>
  <pivotCaches>
    <pivotCache cacheId="7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J67" i="4" l="1"/>
  <c r="FK67" i="4"/>
  <c r="FL67" i="4"/>
  <c r="FM67" i="4"/>
  <c r="FN67" i="4"/>
  <c r="FO67" i="4"/>
  <c r="FP67" i="4"/>
  <c r="FQ67" i="4"/>
  <c r="FJ68" i="4"/>
  <c r="FK68" i="4"/>
  <c r="FL68" i="4"/>
  <c r="FM68" i="4"/>
  <c r="FN68" i="4"/>
  <c r="FO68" i="4"/>
  <c r="FP68" i="4"/>
  <c r="FQ68" i="4"/>
  <c r="FJ69" i="4"/>
  <c r="FK69" i="4"/>
  <c r="FL69" i="4"/>
  <c r="FM69" i="4"/>
  <c r="FN69" i="4"/>
  <c r="FO69" i="4"/>
  <c r="FP69" i="4"/>
  <c r="FQ69" i="4"/>
  <c r="FJ70" i="4"/>
  <c r="FK70" i="4"/>
  <c r="FL70" i="4"/>
  <c r="FM70" i="4"/>
  <c r="FN70" i="4"/>
  <c r="FO70" i="4"/>
  <c r="FP70" i="4"/>
  <c r="FQ70" i="4"/>
  <c r="FJ71" i="4"/>
  <c r="FK71" i="4"/>
  <c r="FL71" i="4"/>
  <c r="FM71" i="4"/>
  <c r="FN71" i="4"/>
  <c r="FO71" i="4"/>
  <c r="FP71" i="4"/>
  <c r="FQ71" i="4"/>
  <c r="FJ72" i="4"/>
  <c r="FK72" i="4"/>
  <c r="FL72" i="4"/>
  <c r="FM72" i="4"/>
  <c r="FN72" i="4"/>
  <c r="FO72" i="4"/>
  <c r="FP72" i="4"/>
  <c r="FQ72" i="4"/>
  <c r="FJ73" i="4"/>
  <c r="FK73" i="4"/>
  <c r="FL73" i="4"/>
  <c r="FM73" i="4"/>
  <c r="FN73" i="4"/>
  <c r="FO73" i="4"/>
  <c r="FP73" i="4"/>
  <c r="FQ73" i="4"/>
  <c r="FJ74" i="4"/>
  <c r="FK74" i="4"/>
  <c r="FL74" i="4"/>
  <c r="FM74" i="4"/>
  <c r="FN74" i="4"/>
  <c r="FO74" i="4"/>
  <c r="FP74" i="4"/>
  <c r="FQ74" i="4"/>
  <c r="FJ75" i="4"/>
  <c r="FK75" i="4"/>
  <c r="FL75" i="4"/>
  <c r="FM75" i="4"/>
  <c r="FN75" i="4"/>
  <c r="FO75" i="4"/>
  <c r="FP75" i="4"/>
  <c r="FQ75" i="4"/>
  <c r="FJ76" i="4"/>
  <c r="FK76" i="4"/>
  <c r="FL76" i="4"/>
  <c r="FM76" i="4"/>
  <c r="FN76" i="4"/>
  <c r="FO76" i="4"/>
  <c r="FP76" i="4"/>
  <c r="FQ76" i="4"/>
  <c r="FJ77" i="4"/>
  <c r="FK77" i="4"/>
  <c r="FL77" i="4"/>
  <c r="FM77" i="4"/>
  <c r="FN77" i="4"/>
  <c r="FO77" i="4"/>
  <c r="FP77" i="4"/>
  <c r="FQ77" i="4"/>
  <c r="FJ78" i="4"/>
  <c r="FK78" i="4"/>
  <c r="FL78" i="4"/>
  <c r="FM78" i="4"/>
  <c r="FN78" i="4"/>
  <c r="FO78" i="4"/>
  <c r="FP78" i="4"/>
  <c r="FQ78" i="4"/>
  <c r="FJ79" i="4"/>
  <c r="FK79" i="4"/>
  <c r="FL79" i="4"/>
  <c r="FM79" i="4"/>
  <c r="FN79" i="4"/>
  <c r="FO79" i="4"/>
  <c r="FP79" i="4"/>
  <c r="FQ79" i="4"/>
  <c r="FJ80" i="4"/>
  <c r="FK80" i="4"/>
  <c r="FL80" i="4"/>
  <c r="FM80" i="4"/>
  <c r="FN80" i="4"/>
  <c r="FO80" i="4"/>
  <c r="FP80" i="4"/>
  <c r="FQ80" i="4"/>
  <c r="FJ81" i="4"/>
  <c r="FK81" i="4"/>
  <c r="FL81" i="4"/>
  <c r="FM81" i="4"/>
  <c r="FN81" i="4"/>
  <c r="FO81" i="4"/>
  <c r="FP81" i="4"/>
  <c r="FQ81" i="4"/>
  <c r="FJ82" i="4"/>
  <c r="FK82" i="4"/>
  <c r="FL82" i="4"/>
  <c r="FM82" i="4"/>
  <c r="FN82" i="4"/>
  <c r="FO82" i="4"/>
  <c r="FP82" i="4"/>
  <c r="FQ82" i="4"/>
  <c r="FJ83" i="4"/>
  <c r="FK83" i="4"/>
  <c r="FL83" i="4"/>
  <c r="FM83" i="4"/>
  <c r="FN83" i="4"/>
  <c r="FO83" i="4"/>
  <c r="FP83" i="4"/>
  <c r="FQ83" i="4"/>
  <c r="FJ84" i="4"/>
  <c r="FK84" i="4"/>
  <c r="FL84" i="4"/>
  <c r="FM84" i="4"/>
  <c r="FN84" i="4"/>
  <c r="FO84" i="4"/>
  <c r="FP84" i="4"/>
  <c r="FQ84" i="4"/>
  <c r="FQ66" i="4"/>
  <c r="FP66" i="4"/>
  <c r="FO66" i="4"/>
  <c r="FN66" i="4"/>
  <c r="FM66" i="4"/>
  <c r="FL66" i="4"/>
  <c r="FK66" i="4"/>
  <c r="FJ66" i="4"/>
  <c r="FI67" i="4"/>
  <c r="FI68" i="4"/>
  <c r="FI69" i="4"/>
  <c r="FI70" i="4"/>
  <c r="FI71" i="4"/>
  <c r="FI72" i="4"/>
  <c r="FI73" i="4"/>
  <c r="FI74" i="4"/>
  <c r="FI75" i="4"/>
  <c r="FI76" i="4"/>
  <c r="FI77" i="4"/>
  <c r="FI78" i="4"/>
  <c r="FI79" i="4"/>
  <c r="FI80" i="4"/>
  <c r="FI81" i="4"/>
  <c r="FI82" i="4"/>
  <c r="FI83" i="4"/>
  <c r="FI84" i="4"/>
  <c r="FI66" i="4"/>
  <c r="FH67" i="4"/>
  <c r="FH68" i="4"/>
  <c r="FH69" i="4"/>
  <c r="FH70" i="4"/>
  <c r="FH71" i="4"/>
  <c r="FH72" i="4"/>
  <c r="FH73" i="4"/>
  <c r="FH74" i="4"/>
  <c r="FH75" i="4"/>
  <c r="FH76" i="4"/>
  <c r="FH77" i="4"/>
  <c r="FH78" i="4"/>
  <c r="FH79" i="4"/>
  <c r="FH80" i="4"/>
  <c r="FH81" i="4"/>
  <c r="FH82" i="4"/>
  <c r="FH83" i="4"/>
  <c r="FH84" i="4"/>
  <c r="FH66" i="4"/>
  <c r="FA74" i="4"/>
  <c r="EM66" i="4"/>
  <c r="E66" i="4"/>
  <c r="F47" i="4"/>
  <c r="E47" i="4"/>
  <c r="E65" i="4" s="1"/>
  <c r="T96" i="4"/>
  <c r="T91" i="4"/>
  <c r="T99" i="4"/>
  <c r="T101" i="4"/>
  <c r="T92" i="4"/>
  <c r="T106" i="4"/>
  <c r="T103" i="4"/>
  <c r="T104" i="4"/>
  <c r="T105" i="4"/>
  <c r="T95" i="4"/>
  <c r="T88" i="4"/>
  <c r="T94" i="4"/>
  <c r="T102" i="4"/>
  <c r="T93" i="4"/>
  <c r="T89" i="4"/>
  <c r="T98" i="4"/>
  <c r="T90" i="4"/>
  <c r="T97" i="4"/>
  <c r="T100" i="4"/>
  <c r="C47" i="5"/>
  <c r="B47" i="5"/>
  <c r="G72" i="5" l="1"/>
  <c r="H72" i="5"/>
  <c r="I72" i="5"/>
  <c r="J72" i="5"/>
  <c r="J70" i="5"/>
  <c r="J71" i="5"/>
  <c r="J73" i="5"/>
  <c r="J74" i="5"/>
  <c r="J75" i="5"/>
  <c r="J76" i="5"/>
  <c r="J77" i="5"/>
  <c r="J78" i="5"/>
  <c r="J79" i="5"/>
  <c r="J80" i="5"/>
  <c r="J81" i="5"/>
  <c r="J82" i="5"/>
  <c r="J83" i="5"/>
  <c r="J84" i="5"/>
  <c r="E105" i="4"/>
  <c r="F105" i="4"/>
  <c r="G105" i="4"/>
  <c r="H105" i="4"/>
  <c r="K59" i="5" s="1"/>
  <c r="I105" i="4"/>
  <c r="J105" i="4"/>
  <c r="D105" i="4"/>
  <c r="F33" i="5"/>
  <c r="F44" i="5"/>
  <c r="C41" i="5"/>
  <c r="C35" i="5"/>
  <c r="C40" i="5"/>
  <c r="D33" i="5"/>
  <c r="E40" i="5"/>
  <c r="E38" i="5"/>
  <c r="D43" i="5"/>
  <c r="H38" i="5"/>
  <c r="H40" i="5"/>
  <c r="G44" i="5"/>
  <c r="E43" i="5"/>
  <c r="C36" i="5"/>
  <c r="E41" i="5"/>
  <c r="F34" i="5"/>
  <c r="D39" i="5"/>
  <c r="G33" i="5"/>
  <c r="G35" i="5"/>
  <c r="E34" i="5"/>
  <c r="D32" i="5"/>
  <c r="D31" i="5"/>
  <c r="H33" i="5"/>
  <c r="G38" i="5"/>
  <c r="G37" i="5"/>
  <c r="F30" i="5"/>
  <c r="D42" i="5"/>
  <c r="C42" i="5"/>
  <c r="H41" i="5"/>
  <c r="G39" i="5"/>
  <c r="E36" i="5"/>
  <c r="F32" i="5"/>
  <c r="E44" i="5"/>
  <c r="H34" i="5"/>
  <c r="G31" i="5"/>
  <c r="H35" i="5"/>
  <c r="D37" i="5"/>
  <c r="H44" i="5"/>
  <c r="C38" i="5"/>
  <c r="C33" i="5"/>
  <c r="G42" i="5"/>
  <c r="C34" i="5"/>
  <c r="C37" i="5"/>
  <c r="D44" i="5"/>
  <c r="C44" i="5"/>
  <c r="F36" i="5"/>
  <c r="E30" i="5"/>
  <c r="E35" i="5"/>
  <c r="F37" i="5"/>
  <c r="F39" i="5"/>
  <c r="C39" i="5"/>
  <c r="H31" i="5"/>
  <c r="E39" i="5"/>
  <c r="F43" i="5"/>
  <c r="F41" i="5"/>
  <c r="C43" i="5"/>
  <c r="E33" i="5"/>
  <c r="H36" i="5"/>
  <c r="D38" i="5"/>
  <c r="E37" i="5"/>
  <c r="F35" i="5"/>
  <c r="E42" i="5"/>
  <c r="E31" i="5"/>
  <c r="F40" i="5"/>
  <c r="G36" i="5"/>
  <c r="H32" i="5"/>
  <c r="D40" i="5"/>
  <c r="H42" i="5"/>
  <c r="F38" i="5"/>
  <c r="G41" i="5"/>
  <c r="F42" i="5"/>
  <c r="H43" i="5"/>
  <c r="D35" i="5"/>
  <c r="G40" i="5"/>
  <c r="D34" i="5"/>
  <c r="C32" i="5"/>
  <c r="D41" i="5"/>
  <c r="H30" i="5"/>
  <c r="H37" i="5"/>
  <c r="E32" i="5"/>
  <c r="D36" i="5"/>
  <c r="G30" i="5"/>
  <c r="H39" i="5"/>
  <c r="F31" i="5"/>
  <c r="G43" i="5"/>
  <c r="G34" i="5"/>
  <c r="D30" i="5"/>
  <c r="C30" i="5"/>
  <c r="G32" i="5"/>
  <c r="D47" i="5" l="1"/>
  <c r="G70" i="5"/>
  <c r="H73" i="5"/>
  <c r="G71" i="5"/>
  <c r="I73" i="5"/>
  <c r="G81" i="5"/>
  <c r="H70" i="5"/>
  <c r="H83" i="5"/>
  <c r="G79" i="5"/>
  <c r="G84" i="5"/>
  <c r="H84" i="5"/>
  <c r="I70" i="5"/>
  <c r="G73" i="5"/>
  <c r="G82" i="5"/>
  <c r="G78" i="5"/>
  <c r="I80" i="5"/>
  <c r="H78" i="5"/>
  <c r="H76" i="5"/>
  <c r="I77" i="5"/>
  <c r="H77" i="5"/>
  <c r="I76" i="5"/>
  <c r="I83" i="5"/>
  <c r="I82" i="5"/>
  <c r="I75" i="5"/>
  <c r="I84" i="5"/>
  <c r="I81" i="5"/>
  <c r="H79" i="5"/>
  <c r="H75" i="5"/>
  <c r="I78" i="5"/>
  <c r="H80" i="5"/>
  <c r="H82" i="5"/>
  <c r="I79" i="5"/>
  <c r="I71" i="5"/>
  <c r="H74" i="5"/>
  <c r="G74" i="5"/>
  <c r="G75" i="5"/>
  <c r="H71" i="5"/>
  <c r="G83" i="5"/>
  <c r="H81" i="5"/>
  <c r="I74" i="5"/>
  <c r="G77" i="5"/>
  <c r="G76" i="5"/>
  <c r="BQ30" i="4"/>
  <c r="AT30" i="4"/>
  <c r="BX31" i="4"/>
  <c r="BV31" i="4"/>
  <c r="BF32" i="4"/>
  <c r="AA29" i="4"/>
  <c r="EG29" i="4"/>
  <c r="EO29" i="4"/>
  <c r="BG30" i="4"/>
  <c r="DV33" i="4"/>
  <c r="CI31" i="4"/>
  <c r="AL32" i="4"/>
  <c r="DS31" i="4"/>
  <c r="CE32" i="4"/>
  <c r="DU29" i="4"/>
  <c r="CX29" i="4"/>
  <c r="EB30" i="4"/>
  <c r="DZ30" i="4"/>
  <c r="AC29" i="4"/>
  <c r="AS32" i="4"/>
  <c r="AJ30" i="4"/>
  <c r="AH30" i="4"/>
  <c r="BL31" i="4"/>
  <c r="BR30" i="4"/>
  <c r="CV31" i="4"/>
  <c r="DU31" i="4"/>
  <c r="S29" i="4"/>
  <c r="CH32" i="4"/>
  <c r="AU30" i="4"/>
  <c r="DJ33" i="4"/>
  <c r="AS31" i="4"/>
  <c r="V31" i="4"/>
  <c r="AZ32" i="4"/>
  <c r="DO29" i="4"/>
  <c r="AH33" i="4"/>
  <c r="EY29" i="4"/>
  <c r="DI30" i="4"/>
  <c r="DQ30" i="4"/>
  <c r="AI31" i="4"/>
  <c r="CW29" i="4"/>
  <c r="BL29" i="4"/>
  <c r="CO30" i="4"/>
  <c r="CV29" i="4"/>
  <c r="DE30" i="4"/>
  <c r="CW30" i="4"/>
  <c r="BZ30" i="4"/>
  <c r="DE31" i="4"/>
  <c r="CH31" i="4"/>
  <c r="BR32" i="4"/>
  <c r="AE30" i="4"/>
  <c r="CT33" i="4"/>
  <c r="BO30" i="4"/>
  <c r="Y31" i="4"/>
  <c r="AG31" i="4"/>
  <c r="CU31" i="4"/>
  <c r="BA31" i="4"/>
  <c r="DX29" i="4"/>
  <c r="AI32" i="4"/>
  <c r="BU30" i="4"/>
  <c r="DD31" i="4"/>
  <c r="AM31" i="4"/>
  <c r="DB34" i="4"/>
  <c r="BW31" i="4"/>
  <c r="N32" i="4"/>
  <c r="BY29" i="4"/>
  <c r="BB29" i="4"/>
  <c r="CF30" i="4"/>
  <c r="CD30" i="4"/>
  <c r="DH31" i="4"/>
  <c r="DN30" i="4"/>
  <c r="CL31" i="4"/>
  <c r="BK31" i="4"/>
  <c r="CM32" i="4"/>
  <c r="DQ32" i="4"/>
  <c r="CM33" i="4"/>
  <c r="CW33" i="4"/>
  <c r="O33" i="4"/>
  <c r="Y33" i="4"/>
  <c r="F33" i="4"/>
  <c r="EM31" i="4"/>
  <c r="AM33" i="4"/>
  <c r="AW33" i="4"/>
  <c r="S34" i="4"/>
  <c r="AC34" i="4"/>
  <c r="CQ33" i="4"/>
  <c r="DA33" i="4"/>
  <c r="AI33" i="4"/>
  <c r="DR30" i="4"/>
  <c r="EV31" i="4"/>
  <c r="ER32" i="4"/>
  <c r="BB36" i="4"/>
  <c r="DX33" i="4"/>
  <c r="Z37" i="4"/>
  <c r="AZ33" i="4"/>
  <c r="DF36" i="4"/>
  <c r="L32" i="4"/>
  <c r="AU31" i="4"/>
  <c r="BG32" i="4"/>
  <c r="DA32" i="4"/>
  <c r="BW33" i="4"/>
  <c r="CG33" i="4"/>
  <c r="EU32" i="4"/>
  <c r="I33" i="4"/>
  <c r="EY32" i="4"/>
  <c r="CG34" i="4"/>
  <c r="BG36" i="4"/>
  <c r="BX37" i="4"/>
  <c r="DU38" i="4"/>
  <c r="BJ45" i="4"/>
  <c r="BK39" i="4"/>
  <c r="AD35" i="4"/>
  <c r="DZ41" i="4"/>
  <c r="AY36" i="4"/>
  <c r="CV37" i="4"/>
  <c r="M39" i="4"/>
  <c r="EH38" i="4"/>
  <c r="AE40" i="4"/>
  <c r="EW35" i="4"/>
  <c r="CT42" i="4"/>
  <c r="ES32" i="4"/>
  <c r="CB31" i="4"/>
  <c r="V33" i="4"/>
  <c r="AW31" i="4"/>
  <c r="T32" i="4"/>
  <c r="CY31" i="4"/>
  <c r="BK32" i="4"/>
  <c r="EI31" i="4"/>
  <c r="U32" i="4"/>
  <c r="BO29" i="4"/>
  <c r="ED32" i="4"/>
  <c r="CQ30" i="4"/>
  <c r="J34" i="4"/>
  <c r="EA30" i="4"/>
  <c r="CK31" i="4"/>
  <c r="CS31" i="4"/>
  <c r="L29" i="4"/>
  <c r="BA32" i="4"/>
  <c r="AN30" i="4"/>
  <c r="AT29" i="4"/>
  <c r="BX30" i="4"/>
  <c r="AX29" i="4"/>
  <c r="BY31" i="4"/>
  <c r="BB31" i="4"/>
  <c r="S32" i="4"/>
  <c r="EU29" i="4"/>
  <c r="EC30" i="4"/>
  <c r="DF30" i="4"/>
  <c r="EJ31" i="4"/>
  <c r="BC29" i="4"/>
  <c r="DR32" i="4"/>
  <c r="CM29" i="4"/>
  <c r="AW30" i="4"/>
  <c r="BE30" i="4"/>
  <c r="DS30" i="4"/>
  <c r="AL34" i="4"/>
  <c r="EU31" i="4"/>
  <c r="DQ29" i="4"/>
  <c r="DY29" i="4"/>
  <c r="AQ30" i="4"/>
  <c r="DF33" i="4"/>
  <c r="BS31" i="4"/>
  <c r="F32" i="4"/>
  <c r="DC31" i="4"/>
  <c r="N29" i="4"/>
  <c r="CW31" i="4"/>
  <c r="EJ29" i="4"/>
  <c r="EH29" i="4"/>
  <c r="P31" i="4"/>
  <c r="V30" i="4"/>
  <c r="AZ31" i="4"/>
  <c r="Y29" i="4"/>
  <c r="AG29" i="4"/>
  <c r="AG30" i="4"/>
  <c r="AO30" i="4"/>
  <c r="DC30" i="4"/>
  <c r="V34" i="4"/>
  <c r="EE31" i="4"/>
  <c r="CQ32" i="4"/>
  <c r="T29" i="4"/>
  <c r="AS29" i="4"/>
  <c r="R29" i="4"/>
  <c r="AZ30" i="4"/>
  <c r="AX30" i="4"/>
  <c r="DG32" i="4"/>
  <c r="E29" i="4"/>
  <c r="N30" i="4"/>
  <c r="BZ33" i="4"/>
  <c r="EN29" i="4"/>
  <c r="AK32" i="4"/>
  <c r="AB30" i="4"/>
  <c r="AO32" i="4"/>
  <c r="AC31" i="4"/>
  <c r="F31" i="4"/>
  <c r="AJ32" i="4"/>
  <c r="CY29" i="4"/>
  <c r="R33" i="4"/>
  <c r="EI29" i="4"/>
  <c r="DK32" i="4"/>
  <c r="P30" i="4"/>
  <c r="BK34" i="4"/>
  <c r="BU34" i="4"/>
  <c r="AQ35" i="4"/>
  <c r="AH35" i="4"/>
  <c r="DO34" i="4"/>
  <c r="DY34" i="4"/>
  <c r="EC31" i="4"/>
  <c r="CR30" i="4"/>
  <c r="EM34" i="4"/>
  <c r="EW34" i="4"/>
  <c r="BT32" i="4"/>
  <c r="DZ35" i="4"/>
  <c r="AU35" i="4"/>
  <c r="AP35" i="4"/>
  <c r="EI34" i="4"/>
  <c r="EM29" i="4"/>
  <c r="BF33" i="4"/>
  <c r="CV34" i="4"/>
  <c r="ET37" i="4"/>
  <c r="ET31" i="4"/>
  <c r="DZ38" i="4"/>
  <c r="EZ34" i="4"/>
  <c r="BR38" i="4"/>
  <c r="BO32" i="4"/>
  <c r="EV29" i="4"/>
  <c r="AU34" i="4"/>
  <c r="BE34" i="4"/>
  <c r="AA35" i="4"/>
  <c r="DR34" i="4"/>
  <c r="CY34" i="4"/>
  <c r="DI34" i="4"/>
  <c r="DX32" i="4"/>
  <c r="AH36" i="4"/>
  <c r="EY37" i="4"/>
  <c r="AB39" i="4"/>
  <c r="BY40" i="4"/>
  <c r="EX39" i="4"/>
  <c r="CJ35" i="4"/>
  <c r="EW36" i="4"/>
  <c r="CD43" i="4"/>
  <c r="K38" i="4"/>
  <c r="AZ39" i="4"/>
  <c r="DM40" i="4"/>
  <c r="EH40" i="4"/>
  <c r="BD36" i="4"/>
  <c r="DI37" i="4"/>
  <c r="S33" i="4"/>
  <c r="CW34" i="4"/>
  <c r="I32" i="4"/>
  <c r="M32" i="4"/>
  <c r="EL30" i="4"/>
  <c r="BB34" i="4"/>
  <c r="BD30" i="4"/>
  <c r="CS30" i="4"/>
  <c r="DA30" i="4"/>
  <c r="S31" i="4"/>
  <c r="AK29" i="4"/>
  <c r="AV29" i="4"/>
  <c r="AC30" i="4"/>
  <c r="CF29" i="4"/>
  <c r="DE29" i="4"/>
  <c r="CH29" i="4"/>
  <c r="DL30" i="4"/>
  <c r="DJ30" i="4"/>
  <c r="EN31" i="4"/>
  <c r="ET30" i="4"/>
  <c r="AB32" i="4"/>
  <c r="EW29" i="4"/>
  <c r="I30" i="4"/>
  <c r="BW30" i="4"/>
  <c r="EL33" i="4"/>
  <c r="BE29" i="4"/>
  <c r="BM29" i="4"/>
  <c r="EA29" i="4"/>
  <c r="AT33" i="4"/>
  <c r="G31" i="4"/>
  <c r="BV34" i="4"/>
  <c r="AQ31" i="4"/>
  <c r="EW31" i="4"/>
  <c r="ES29" i="4"/>
  <c r="BX29" i="4"/>
  <c r="BV29" i="4"/>
  <c r="CZ30" i="4"/>
  <c r="BU31" i="4"/>
  <c r="CC31" i="4"/>
  <c r="EQ31" i="4"/>
  <c r="AC32" i="4"/>
  <c r="X30" i="4"/>
  <c r="Z29" i="4"/>
  <c r="BH30" i="4"/>
  <c r="CG30" i="4"/>
  <c r="BJ30" i="4"/>
  <c r="CN31" i="4"/>
  <c r="G29" i="4"/>
  <c r="BV32" i="4"/>
  <c r="AQ29" i="4"/>
  <c r="DF32" i="4"/>
  <c r="DY30" i="4"/>
  <c r="EG30" i="4"/>
  <c r="EG31" i="4"/>
  <c r="CG29" i="4"/>
  <c r="BH29" i="4"/>
  <c r="BF29" i="4"/>
  <c r="CJ30" i="4"/>
  <c r="CP29" i="4"/>
  <c r="DT30" i="4"/>
  <c r="ES30" i="4"/>
  <c r="DV30" i="4"/>
  <c r="EZ31" i="4"/>
  <c r="BS29" i="4"/>
  <c r="BJ31" i="4"/>
  <c r="BM30" i="4"/>
  <c r="K30" i="4"/>
  <c r="CL29" i="4"/>
  <c r="CR31" i="4"/>
  <c r="CX30" i="4"/>
  <c r="EB31" i="4"/>
  <c r="DA29" i="4"/>
  <c r="DI29" i="4"/>
  <c r="AA30" i="4"/>
  <c r="CP33" i="4"/>
  <c r="BC31" i="4"/>
  <c r="CP31" i="4"/>
  <c r="CM31" i="4"/>
  <c r="CL30" i="4"/>
  <c r="DP31" i="4"/>
  <c r="DL32" i="4"/>
  <c r="V36" i="4"/>
  <c r="CR33" i="4"/>
  <c r="EX36" i="4"/>
  <c r="T33" i="4"/>
  <c r="BZ36" i="4"/>
  <c r="R31" i="4"/>
  <c r="AV32" i="4"/>
  <c r="AR33" i="4"/>
  <c r="CX36" i="4"/>
  <c r="X34" i="4"/>
  <c r="BV37" i="4"/>
  <c r="CV33" i="4"/>
  <c r="N37" i="4"/>
  <c r="BZ32" i="4"/>
  <c r="CQ31" i="4"/>
  <c r="EM32" i="4"/>
  <c r="EW32" i="4"/>
  <c r="DS33" i="4"/>
  <c r="EC33" i="4"/>
  <c r="AU33" i="4"/>
  <c r="BE33" i="4"/>
  <c r="EI32" i="4"/>
  <c r="BV30" i="4"/>
  <c r="CZ31" i="4"/>
  <c r="CV32" i="4"/>
  <c r="F36" i="4"/>
  <c r="CB33" i="4"/>
  <c r="EH36" i="4"/>
  <c r="EZ32" i="4"/>
  <c r="BJ36" i="4"/>
  <c r="CB34" i="4"/>
  <c r="EP37" i="4"/>
  <c r="DC39" i="4"/>
  <c r="BY35" i="4"/>
  <c r="F42" i="4"/>
  <c r="EU35" i="4"/>
  <c r="AV37" i="4"/>
  <c r="CS38" i="4"/>
  <c r="AH45" i="4"/>
  <c r="DK39" i="4"/>
  <c r="CW35" i="4"/>
  <c r="AT42" i="4"/>
  <c r="EE36" i="4"/>
  <c r="EV37" i="4"/>
  <c r="BM39" i="4"/>
  <c r="EN32" i="4"/>
  <c r="AX36" i="4"/>
  <c r="DC29" i="4"/>
  <c r="AO31" i="4"/>
  <c r="EI30" i="4"/>
  <c r="EX29" i="4"/>
  <c r="H32" i="4"/>
  <c r="AW32" i="4"/>
  <c r="AK31" i="4"/>
  <c r="DT29" i="4"/>
  <c r="DR29" i="4"/>
  <c r="EV30" i="4"/>
  <c r="F30" i="4"/>
  <c r="AJ31" i="4"/>
  <c r="BI31" i="4"/>
  <c r="AL31" i="4"/>
  <c r="DR31" i="4"/>
  <c r="EE29" i="4"/>
  <c r="AX33" i="4"/>
  <c r="S30" i="4"/>
  <c r="CH33" i="4"/>
  <c r="DA31" i="4"/>
  <c r="DI31" i="4"/>
  <c r="AB29" i="4"/>
  <c r="V29" i="4"/>
  <c r="I31" i="4"/>
  <c r="Q31" i="4"/>
  <c r="CE31" i="4"/>
  <c r="EK30" i="4"/>
  <c r="DH29" i="4"/>
  <c r="DY31" i="4"/>
  <c r="ER29" i="4"/>
  <c r="U30" i="4"/>
  <c r="ET29" i="4"/>
  <c r="AB31" i="4"/>
  <c r="Z31" i="4"/>
  <c r="BD32" i="4"/>
  <c r="CO29" i="4"/>
  <c r="BR29" i="4"/>
  <c r="CV30" i="4"/>
  <c r="CT30" i="4"/>
  <c r="Q29" i="4"/>
  <c r="Z34" i="4"/>
  <c r="EO31" i="4"/>
  <c r="J31" i="4"/>
  <c r="CC29" i="4"/>
  <c r="AJ29" i="4"/>
  <c r="EX32" i="4"/>
  <c r="BM31" i="4"/>
  <c r="F29" i="4"/>
  <c r="BP34" i="4"/>
  <c r="DT34" i="4"/>
  <c r="ER34" i="4"/>
  <c r="AZ35" i="4"/>
  <c r="CQ34" i="4"/>
  <c r="EU34" i="4"/>
  <c r="J33" i="4"/>
  <c r="CD38" i="4"/>
  <c r="BJ40" i="4"/>
  <c r="DG37" i="4"/>
  <c r="EJ35" i="4"/>
  <c r="CZ39" i="4"/>
  <c r="L30" i="4"/>
  <c r="BN33" i="4"/>
  <c r="CN30" i="4"/>
  <c r="BN29" i="4"/>
  <c r="CO31" i="4"/>
  <c r="BR31" i="4"/>
  <c r="AY32" i="4"/>
  <c r="O30" i="4"/>
  <c r="CD33" i="4"/>
  <c r="AY30" i="4"/>
  <c r="CG31" i="4"/>
  <c r="CB30" i="4"/>
  <c r="DW34" i="4"/>
  <c r="EG34" i="4"/>
  <c r="BC32" i="4"/>
  <c r="DJ35" i="4"/>
  <c r="AE35" i="4"/>
  <c r="EH34" i="4"/>
  <c r="CT29" i="4"/>
  <c r="H31" i="4"/>
  <c r="BC35" i="4"/>
  <c r="BF35" i="4"/>
  <c r="EF32" i="4"/>
  <c r="AP36" i="4"/>
  <c r="BH32" i="4"/>
  <c r="DN35" i="4"/>
  <c r="AY35" i="4"/>
  <c r="BC30" i="4"/>
  <c r="DR33" i="4"/>
  <c r="L35" i="4"/>
  <c r="V32" i="4"/>
  <c r="CO32" i="4"/>
  <c r="AP39" i="4"/>
  <c r="CX31" i="4"/>
  <c r="ED38" i="4"/>
  <c r="AS30" i="4"/>
  <c r="BL30" i="4"/>
  <c r="EH32" i="4"/>
  <c r="ET33" i="4"/>
  <c r="BI30" i="4"/>
  <c r="CX32" i="4"/>
  <c r="P29" i="4"/>
  <c r="BA29" i="4"/>
  <c r="AZ29" i="4"/>
  <c r="BQ29" i="4"/>
  <c r="BA30" i="4"/>
  <c r="AD30" i="4"/>
  <c r="BH31" i="4"/>
  <c r="BF31" i="4"/>
  <c r="AA32" i="4"/>
  <c r="K29" i="4"/>
  <c r="DN33" i="4"/>
  <c r="AN29" i="4"/>
  <c r="CI33" i="4"/>
  <c r="CS33" i="4"/>
  <c r="BO34" i="4"/>
  <c r="BY34" i="4"/>
  <c r="EM33" i="4"/>
  <c r="EW33" i="4"/>
  <c r="DF34" i="4"/>
  <c r="DP29" i="4"/>
  <c r="O34" i="4"/>
  <c r="Y34" i="4"/>
  <c r="EQ34" i="4"/>
  <c r="E35" i="4"/>
  <c r="BS34" i="4"/>
  <c r="CC34" i="4"/>
  <c r="K34" i="4"/>
  <c r="O29" i="4"/>
  <c r="CD32" i="4"/>
  <c r="DT33" i="4"/>
  <c r="V37" i="4"/>
  <c r="CZ34" i="4"/>
  <c r="EX37" i="4"/>
  <c r="AB34" i="4"/>
  <c r="CP37" i="4"/>
  <c r="BR33" i="4"/>
  <c r="X29" i="4"/>
  <c r="BS33" i="4"/>
  <c r="CC33" i="4"/>
  <c r="AY34" i="4"/>
  <c r="BI34" i="4"/>
  <c r="DW33" i="4"/>
  <c r="EG33" i="4"/>
  <c r="DC34" i="4"/>
  <c r="AX35" i="4"/>
  <c r="AA37" i="4"/>
  <c r="AZ38" i="4"/>
  <c r="CW39" i="4"/>
  <c r="DR38" i="4"/>
  <c r="AM40" i="4"/>
  <c r="Y36" i="4"/>
  <c r="DB42" i="4"/>
  <c r="AI37" i="4"/>
  <c r="BX38" i="4"/>
  <c r="EK39" i="4"/>
  <c r="J40" i="4"/>
  <c r="CB35" i="4"/>
  <c r="DY36" i="4"/>
  <c r="BV43" i="4"/>
  <c r="DU33" i="4"/>
  <c r="CH30" i="4"/>
  <c r="CK29" i="4"/>
  <c r="CU29" i="4"/>
  <c r="DM31" i="4"/>
  <c r="AF31" i="4"/>
  <c r="DX31" i="4"/>
  <c r="CE29" i="4"/>
  <c r="EQ30" i="4"/>
  <c r="E30" i="4"/>
  <c r="AN32" i="4"/>
  <c r="EQ29" i="4"/>
  <c r="AK30" i="4"/>
  <c r="DS29" i="4"/>
  <c r="EA31" i="4"/>
  <c r="AR30" i="4"/>
  <c r="DN37" i="4"/>
  <c r="AL38" i="4"/>
  <c r="DJ34" i="4"/>
  <c r="DN38" i="4"/>
  <c r="DA34" i="4"/>
  <c r="I35" i="4"/>
  <c r="AZ34" i="4"/>
  <c r="DD34" i="4"/>
  <c r="EB35" i="4"/>
  <c r="EV38" i="4"/>
  <c r="BI37" i="4"/>
  <c r="EP40" i="4"/>
  <c r="M31" i="4"/>
  <c r="BJ29" i="4"/>
  <c r="AR32" i="4"/>
  <c r="Q30" i="4"/>
  <c r="Y30" i="4"/>
  <c r="CM30" i="4"/>
  <c r="F34" i="4"/>
  <c r="DO31" i="4"/>
  <c r="CA32" i="4"/>
  <c r="EY31" i="4"/>
  <c r="EX30" i="4"/>
  <c r="AF32" i="4"/>
  <c r="AB33" i="4"/>
  <c r="CH36" i="4"/>
  <c r="H34" i="4"/>
  <c r="BF37" i="4"/>
  <c r="CF33" i="4"/>
  <c r="EL36" i="4"/>
  <c r="CD31" i="4"/>
  <c r="BN32" i="4"/>
  <c r="DD33" i="4"/>
  <c r="F37" i="4"/>
  <c r="CJ34" i="4"/>
  <c r="EH37" i="4"/>
  <c r="L34" i="4"/>
  <c r="BZ37" i="4"/>
  <c r="BB33" i="4"/>
  <c r="H29" i="4"/>
  <c r="BC33" i="4"/>
  <c r="BM33" i="4"/>
  <c r="AI34" i="4"/>
  <c r="AS34" i="4"/>
  <c r="DG33" i="4"/>
  <c r="DQ33" i="4"/>
  <c r="AY33" i="4"/>
  <c r="EH30" i="4"/>
  <c r="P32" i="4"/>
  <c r="DF29" i="4"/>
  <c r="DJ29" i="4"/>
  <c r="AI29" i="4"/>
  <c r="M30" i="4"/>
  <c r="DP30" i="4"/>
  <c r="DV29" i="4"/>
  <c r="EZ30" i="4"/>
  <c r="DZ29" i="4"/>
  <c r="E32" i="4"/>
  <c r="AY29" i="4"/>
  <c r="DN32" i="4"/>
  <c r="CA30" i="4"/>
  <c r="EP33" i="4"/>
  <c r="DK30" i="4"/>
  <c r="CD29" i="4"/>
  <c r="EN30" i="4"/>
  <c r="AM35" i="4"/>
  <c r="R35" i="4"/>
  <c r="DP32" i="4"/>
  <c r="Z36" i="4"/>
  <c r="AE32" i="4"/>
  <c r="CX35" i="4"/>
  <c r="AP30" i="4"/>
  <c r="BT31" i="4"/>
  <c r="BP32" i="4"/>
  <c r="DV35" i="4"/>
  <c r="AV33" i="4"/>
  <c r="DB36" i="4"/>
  <c r="DT32" i="4"/>
  <c r="AD36" i="4"/>
  <c r="BL32" i="4"/>
  <c r="DO30" i="4"/>
  <c r="AH34" i="4"/>
  <c r="ED31" i="4"/>
  <c r="EQ32" i="4"/>
  <c r="E33" i="4"/>
  <c r="DN34" i="4"/>
  <c r="CC32" i="4"/>
  <c r="AT39" i="4"/>
  <c r="AH29" i="4"/>
  <c r="DX30" i="4"/>
  <c r="W35" i="4"/>
  <c r="AG35" i="4"/>
  <c r="CZ32" i="4"/>
  <c r="J36" i="4"/>
  <c r="EP31" i="4"/>
  <c r="CH35" i="4"/>
  <c r="CZ33" i="4"/>
  <c r="R37" i="4"/>
  <c r="EA38" i="4"/>
  <c r="EZ39" i="4"/>
  <c r="AD41" i="4"/>
  <c r="DZ40" i="4"/>
  <c r="BL36" i="4"/>
  <c r="DQ37" i="4"/>
  <c r="BF44" i="4"/>
  <c r="EI38" i="4"/>
  <c r="AB40" i="4"/>
  <c r="BR41" i="4"/>
  <c r="G36" i="4"/>
  <c r="X37" i="4"/>
  <c r="CK38" i="4"/>
  <c r="DS34" i="4"/>
  <c r="BV35" i="4"/>
  <c r="BG31" i="4"/>
  <c r="BI29" i="4"/>
  <c r="DK31" i="4"/>
  <c r="AP31" i="4"/>
  <c r="ED30" i="4"/>
  <c r="ET32" i="4"/>
  <c r="BJ34" i="4"/>
  <c r="ED29" i="4"/>
  <c r="AT31" i="4"/>
  <c r="BJ33" i="4"/>
  <c r="CN29" i="4"/>
  <c r="AL33" i="4"/>
  <c r="ES31" i="4"/>
  <c r="DG29" i="4"/>
  <c r="AV35" i="4"/>
  <c r="AM30" i="4"/>
  <c r="BY32" i="4"/>
  <c r="EC29" i="4"/>
  <c r="DZ31" i="4"/>
  <c r="CM34" i="4"/>
  <c r="CX37" i="4"/>
  <c r="V38" i="4"/>
  <c r="U37" i="4"/>
  <c r="AW40" i="4"/>
  <c r="ET43" i="4"/>
  <c r="CR34" i="4"/>
  <c r="EZ29" i="4"/>
  <c r="N31" i="4"/>
  <c r="CX33" i="4"/>
  <c r="DQ31" i="4"/>
  <c r="U29" i="4"/>
  <c r="AR29" i="4"/>
  <c r="AP29" i="4"/>
  <c r="BT30" i="4"/>
  <c r="BZ29" i="4"/>
  <c r="DD30" i="4"/>
  <c r="W30" i="4"/>
  <c r="CL33" i="4"/>
  <c r="EB34" i="4"/>
  <c r="CD34" i="4"/>
  <c r="BI32" i="4"/>
  <c r="J39" i="4"/>
  <c r="AJ35" i="4"/>
  <c r="CX38" i="4"/>
  <c r="CY30" i="4"/>
  <c r="R34" i="4"/>
  <c r="BH35" i="4"/>
  <c r="DW32" i="4"/>
  <c r="EK32" i="4"/>
  <c r="CH34" i="4"/>
  <c r="BM32" i="4"/>
  <c r="AD39" i="4"/>
  <c r="J29" i="4"/>
  <c r="DH30" i="4"/>
  <c r="G35" i="4"/>
  <c r="Q35" i="4"/>
  <c r="CJ32" i="4"/>
  <c r="EP35" i="4"/>
  <c r="BK35" i="4"/>
  <c r="BR35" i="4"/>
  <c r="EY34" i="4"/>
  <c r="G30" i="4"/>
  <c r="BV33" i="4"/>
  <c r="CE30" i="4"/>
  <c r="Q32" i="4"/>
  <c r="AY31" i="4"/>
  <c r="BN30" i="4"/>
  <c r="EH31" i="4"/>
  <c r="BZ31" i="4"/>
  <c r="BJ32" i="4"/>
  <c r="CC30" i="4"/>
  <c r="CK30" i="4"/>
  <c r="EY30" i="4"/>
  <c r="BR34" i="4"/>
  <c r="AF29" i="4"/>
  <c r="DM29" i="4"/>
  <c r="BP29" i="4"/>
  <c r="BN31" i="4"/>
  <c r="AQ32" i="4"/>
  <c r="CN33" i="4"/>
  <c r="ET36" i="4"/>
  <c r="BT34" i="4"/>
  <c r="DR37" i="4"/>
  <c r="ER33" i="4"/>
  <c r="BJ37" i="4"/>
  <c r="BK29" i="4"/>
  <c r="DZ32" i="4"/>
  <c r="T34" i="4"/>
  <c r="BR37" i="4"/>
  <c r="EV34" i="4"/>
  <c r="AX38" i="4"/>
  <c r="BX34" i="4"/>
  <c r="EL37" i="4"/>
  <c r="AD34" i="4"/>
  <c r="BT29" i="4"/>
  <c r="DO33" i="4"/>
  <c r="DY33" i="4"/>
  <c r="CU34" i="4"/>
  <c r="DE34" i="4"/>
  <c r="W34" i="4"/>
  <c r="AG34" i="4"/>
  <c r="DK33" i="4"/>
  <c r="AX31" i="4"/>
  <c r="K32" i="4"/>
  <c r="BX33" i="4"/>
  <c r="ED36" i="4"/>
  <c r="BD34" i="4"/>
  <c r="DB37" i="4"/>
  <c r="EB33" i="4"/>
  <c r="AT37" i="4"/>
  <c r="BD35" i="4"/>
  <c r="CH39" i="4"/>
  <c r="CE40" i="4"/>
  <c r="BA36" i="4"/>
  <c r="ED42" i="4"/>
  <c r="DW36" i="4"/>
  <c r="X38" i="4"/>
  <c r="BU39" i="4"/>
  <c r="BR39" i="4"/>
  <c r="CM40" i="4"/>
  <c r="BY36" i="4"/>
  <c r="V43" i="4"/>
  <c r="CY37" i="4"/>
  <c r="DX38" i="4"/>
  <c r="AO40" i="4"/>
  <c r="DP33" i="4"/>
  <c r="AH37" i="4"/>
  <c r="I29" i="4"/>
  <c r="DG30" i="4"/>
  <c r="AD29" i="4"/>
  <c r="L31" i="4"/>
  <c r="BU29" i="4"/>
  <c r="W31" i="4"/>
  <c r="W29" i="4"/>
  <c r="BE31" i="4"/>
  <c r="H30" i="4"/>
  <c r="Z33" i="4"/>
  <c r="CT38" i="4"/>
  <c r="DB33" i="4"/>
  <c r="Z39" i="4"/>
  <c r="AV30" i="4"/>
  <c r="CD35" i="4"/>
  <c r="CQ29" i="4"/>
  <c r="AF35" i="4"/>
  <c r="EC32" i="4"/>
  <c r="DF43" i="4"/>
  <c r="BB40" i="4"/>
  <c r="CA38" i="4"/>
  <c r="J38" i="4"/>
  <c r="CI29" i="4"/>
  <c r="AI30" i="4"/>
  <c r="CU32" i="4"/>
  <c r="EK29" i="4"/>
  <c r="DN29" i="4"/>
  <c r="ER30" i="4"/>
  <c r="EP30" i="4"/>
  <c r="X32" i="4"/>
  <c r="AD31" i="4"/>
  <c r="EL32" i="4"/>
  <c r="DW31" i="4"/>
  <c r="W33" i="4"/>
  <c r="AG33" i="4"/>
  <c r="EY33" i="4"/>
  <c r="M34" i="4"/>
  <c r="CA33" i="4"/>
  <c r="CK33" i="4"/>
  <c r="ED33" i="4"/>
  <c r="BD29" i="4"/>
  <c r="CY33" i="4"/>
  <c r="DI33" i="4"/>
  <c r="CE34" i="4"/>
  <c r="CO34" i="4"/>
  <c r="G34" i="4"/>
  <c r="Q34" i="4"/>
  <c r="CU33" i="4"/>
  <c r="AH31" i="4"/>
  <c r="DB31" i="4"/>
  <c r="BH33" i="4"/>
  <c r="DN36" i="4"/>
  <c r="AN34" i="4"/>
  <c r="CL37" i="4"/>
  <c r="DL33" i="4"/>
  <c r="AD37" i="4"/>
  <c r="CP32" i="4"/>
  <c r="DG31" i="4"/>
  <c r="G33" i="4"/>
  <c r="EJ30" i="4"/>
  <c r="EK31" i="4"/>
  <c r="BP30" i="4"/>
  <c r="BK30" i="4"/>
  <c r="DZ33" i="4"/>
  <c r="CU30" i="4"/>
  <c r="N34" i="4"/>
  <c r="AG32" i="4"/>
  <c r="DU30" i="4"/>
  <c r="DD29" i="4"/>
  <c r="DB29" i="4"/>
  <c r="EF30" i="4"/>
  <c r="EL29" i="4"/>
  <c r="T31" i="4"/>
  <c r="CI30" i="4"/>
  <c r="EX33" i="4"/>
  <c r="AR35" i="4"/>
  <c r="CY32" i="4"/>
  <c r="DU32" i="4"/>
  <c r="BV39" i="4"/>
  <c r="AP32" i="4"/>
  <c r="N39" i="4"/>
  <c r="O31" i="4"/>
  <c r="CX34" i="4"/>
  <c r="BU32" i="4"/>
  <c r="AQ33" i="4"/>
  <c r="BA33" i="4"/>
  <c r="DC32" i="4"/>
  <c r="DY32" i="4"/>
  <c r="CT34" i="4"/>
  <c r="EP29" i="4"/>
  <c r="X31" i="4"/>
  <c r="DJ31" i="4"/>
  <c r="BZ35" i="4"/>
  <c r="EV32" i="4"/>
  <c r="BF36" i="4"/>
  <c r="BX32" i="4"/>
  <c r="ED35" i="4"/>
  <c r="CT31" i="4"/>
  <c r="BS30" i="4"/>
  <c r="EH33" i="4"/>
  <c r="AB35" i="4"/>
  <c r="BS32" i="4"/>
  <c r="DE32" i="4"/>
  <c r="BF39" i="4"/>
  <c r="J32" i="4"/>
  <c r="ET38" i="4"/>
  <c r="DE33" i="4"/>
  <c r="CE35" i="4"/>
  <c r="DD36" i="4"/>
  <c r="ES37" i="4"/>
  <c r="CH44" i="4"/>
  <c r="CI38" i="4"/>
  <c r="DX39" i="4"/>
  <c r="EX40" i="4"/>
  <c r="BW35" i="4"/>
  <c r="DL36" i="4"/>
  <c r="AK38" i="4"/>
  <c r="DV44" i="4"/>
  <c r="BC39" i="4"/>
  <c r="CB40" i="4"/>
  <c r="DR41" i="4"/>
  <c r="DN31" i="4"/>
  <c r="CL34" i="4"/>
  <c r="DL31" i="4"/>
  <c r="AR31" i="4"/>
  <c r="CL32" i="4"/>
  <c r="BG29" i="4"/>
  <c r="DV32" i="4"/>
  <c r="EO30" i="4"/>
  <c r="EW30" i="4"/>
  <c r="BO31" i="4"/>
  <c r="BY30" i="4"/>
  <c r="CR29" i="4"/>
  <c r="BQ31" i="4"/>
  <c r="EB29" i="4"/>
  <c r="AU29" i="4"/>
  <c r="DJ32" i="4"/>
  <c r="EZ33" i="4"/>
  <c r="BB37" i="4"/>
  <c r="EF34" i="4"/>
  <c r="AH38" i="4"/>
  <c r="BH34" i="4"/>
  <c r="DV37" i="4"/>
  <c r="DW29" i="4"/>
  <c r="AP33" i="4"/>
  <c r="CF34" i="4"/>
  <c r="ED37" i="4"/>
  <c r="BL35" i="4"/>
  <c r="DJ38" i="4"/>
  <c r="EJ34" i="4"/>
  <c r="BB38" i="4"/>
  <c r="AT32" i="4"/>
  <c r="EF29" i="4"/>
  <c r="AE34" i="4"/>
  <c r="AO34" i="4"/>
  <c r="K35" i="4"/>
  <c r="U35" i="4"/>
  <c r="CI34" i="4"/>
  <c r="CS34" i="4"/>
  <c r="AA34" i="4"/>
  <c r="AE29" i="4"/>
  <c r="CT32" i="4"/>
  <c r="EJ33" i="4"/>
  <c r="AL37" i="4"/>
  <c r="DP34" i="4"/>
  <c r="R38" i="4"/>
  <c r="AR34" i="4"/>
  <c r="DF37" i="4"/>
  <c r="BQ32" i="4"/>
  <c r="ET39" i="4"/>
  <c r="BP35" i="4"/>
  <c r="DM36" i="4"/>
  <c r="AT43" i="4"/>
  <c r="AU37" i="4"/>
  <c r="CJ38" i="4"/>
  <c r="EG39" i="4"/>
  <c r="EL39" i="4"/>
  <c r="BX35" i="4"/>
  <c r="EK36" i="4"/>
  <c r="CH43" i="4"/>
  <c r="O38" i="4"/>
  <c r="AN39" i="4"/>
  <c r="DA40" i="4"/>
  <c r="AF34" i="4"/>
  <c r="CT37" i="4"/>
  <c r="CT35" i="4"/>
  <c r="CT36" i="4"/>
  <c r="BN40" i="4"/>
  <c r="BW38" i="4"/>
  <c r="DP36" i="4"/>
  <c r="N40" i="4"/>
  <c r="CF35" i="4"/>
  <c r="EC36" i="4"/>
  <c r="BJ43" i="4"/>
  <c r="BK37" i="4"/>
  <c r="CZ38" i="4"/>
  <c r="EW39" i="4"/>
  <c r="F40" i="4"/>
  <c r="CN35" i="4"/>
  <c r="M37" i="4"/>
  <c r="CX43" i="4"/>
  <c r="AE38" i="4"/>
  <c r="BD39" i="4"/>
  <c r="DQ40" i="4"/>
  <c r="AE42" i="4"/>
  <c r="M33" i="4"/>
  <c r="CP40" i="4"/>
  <c r="L36" i="4"/>
  <c r="BA37" i="4"/>
  <c r="EL43" i="4"/>
  <c r="EM37" i="4"/>
  <c r="AF39" i="4"/>
  <c r="CC40" i="4"/>
  <c r="CH40" i="4"/>
  <c r="T36" i="4"/>
  <c r="CO37" i="4"/>
  <c r="AD44" i="4"/>
  <c r="DG38" i="4"/>
  <c r="EF39" i="4"/>
  <c r="Z41" i="4"/>
  <c r="DG42" i="4"/>
  <c r="CO33" i="4"/>
  <c r="BO35" i="4"/>
  <c r="CN36" i="4"/>
  <c r="EC37" i="4"/>
  <c r="BR44" i="4"/>
  <c r="BS38" i="4"/>
  <c r="DH39" i="4"/>
  <c r="EE40" i="4"/>
  <c r="BA35" i="4"/>
  <c r="CV36" i="4"/>
  <c r="U38" i="4"/>
  <c r="DF44" i="4"/>
  <c r="AM39" i="4"/>
  <c r="BL40" i="4"/>
  <c r="DB41" i="4"/>
  <c r="CI45" i="4"/>
  <c r="CN45" i="4"/>
  <c r="EN33" i="4"/>
  <c r="EN34" i="4"/>
  <c r="BR42" i="4"/>
  <c r="CP38" i="4"/>
  <c r="DF31" i="4"/>
  <c r="N33" i="4"/>
  <c r="AP34" i="4"/>
  <c r="K31" i="4"/>
  <c r="BZ34" i="4"/>
  <c r="M29" i="4"/>
  <c r="Y32" i="4"/>
  <c r="T30" i="4"/>
  <c r="R30" i="4"/>
  <c r="AV31" i="4"/>
  <c r="BB30" i="4"/>
  <c r="CF31" i="4"/>
  <c r="EU30" i="4"/>
  <c r="BN34" i="4"/>
  <c r="BE32" i="4"/>
  <c r="AA33" i="4"/>
  <c r="AK33" i="4"/>
  <c r="BW32" i="4"/>
  <c r="DI32" i="4"/>
  <c r="EX31" i="4"/>
  <c r="CA31" i="4"/>
  <c r="DS32" i="4"/>
  <c r="EG32" i="4"/>
  <c r="DC33" i="4"/>
  <c r="DM33" i="4"/>
  <c r="AE33" i="4"/>
  <c r="AO33" i="4"/>
  <c r="DO32" i="4"/>
  <c r="BF30" i="4"/>
  <c r="CJ31" i="4"/>
  <c r="CF32" i="4"/>
  <c r="EL35" i="4"/>
  <c r="BL33" i="4"/>
  <c r="DR36" i="4"/>
  <c r="EJ32" i="4"/>
  <c r="AT36" i="4"/>
  <c r="CB32" i="4"/>
  <c r="EE30" i="4"/>
  <c r="AX34" i="4"/>
  <c r="Z32" i="4"/>
  <c r="K33" i="4"/>
  <c r="U33" i="4"/>
  <c r="AD32" i="4"/>
  <c r="CS32" i="4"/>
  <c r="BJ39" i="4"/>
  <c r="U34" i="4"/>
  <c r="EQ35" i="4"/>
  <c r="L37" i="4"/>
  <c r="BI38" i="4"/>
  <c r="ET44" i="4"/>
  <c r="EU38" i="4"/>
  <c r="AN40" i="4"/>
  <c r="BN41" i="4"/>
  <c r="EI35" i="4"/>
  <c r="AJ37" i="4"/>
  <c r="CW38" i="4"/>
  <c r="AL45" i="4"/>
  <c r="DO39" i="4"/>
  <c r="CK35" i="4"/>
  <c r="AH42" i="4"/>
  <c r="CG32" i="4"/>
  <c r="DG34" i="4"/>
  <c r="O35" i="4"/>
  <c r="BO38" i="4"/>
  <c r="EV35" i="4"/>
  <c r="DL39" i="4"/>
  <c r="Y38" i="4"/>
  <c r="K36" i="4"/>
  <c r="AB37" i="4"/>
  <c r="BY38" i="4"/>
  <c r="N45" i="4"/>
  <c r="O39" i="4"/>
  <c r="BD40" i="4"/>
  <c r="CD41" i="4"/>
  <c r="EY35" i="4"/>
  <c r="AZ37" i="4"/>
  <c r="DM38" i="4"/>
  <c r="AP38" i="4"/>
  <c r="EE39" i="4"/>
  <c r="DA35" i="4"/>
  <c r="AX42" i="4"/>
  <c r="BO33" i="4"/>
  <c r="DM34" i="4"/>
  <c r="CM36" i="4"/>
  <c r="DD37" i="4"/>
  <c r="E39" i="4"/>
  <c r="CP45" i="4"/>
  <c r="CQ39" i="4"/>
  <c r="CC35" i="4"/>
  <c r="J42" i="4"/>
  <c r="CE36" i="4"/>
  <c r="EB37" i="4"/>
  <c r="AS39" i="4"/>
  <c r="AX39" i="4"/>
  <c r="BK40" i="4"/>
  <c r="AG36" i="4"/>
  <c r="DZ42" i="4"/>
  <c r="BG34" i="4"/>
  <c r="EX34" i="4"/>
  <c r="K37" i="4"/>
  <c r="AJ38" i="4"/>
  <c r="CG39" i="4"/>
  <c r="CL38" i="4"/>
  <c r="W40" i="4"/>
  <c r="I36" i="4"/>
  <c r="CL42" i="4"/>
  <c r="S37" i="4"/>
  <c r="BH38" i="4"/>
  <c r="DU39" i="4"/>
  <c r="EP39" i="4"/>
  <c r="BJ35" i="4"/>
  <c r="DI36" i="4"/>
  <c r="BF43" i="4"/>
  <c r="DU46" i="4"/>
  <c r="EC46" i="4"/>
  <c r="AP37" i="4"/>
  <c r="DF38" i="4"/>
  <c r="BK36" i="4"/>
  <c r="AA40" i="4"/>
  <c r="BL38" i="4"/>
  <c r="BZ40" i="4"/>
  <c r="ER35" i="4"/>
  <c r="AK37" i="4"/>
  <c r="DV43" i="4"/>
  <c r="DW37" i="4"/>
  <c r="P39" i="4"/>
  <c r="BM40" i="4"/>
  <c r="BR40" i="4"/>
  <c r="CS29" i="4"/>
  <c r="DW30" i="4"/>
  <c r="E31" i="4"/>
  <c r="DL29" i="4"/>
  <c r="U31" i="4"/>
  <c r="DM30" i="4"/>
  <c r="CP30" i="4"/>
  <c r="DT31" i="4"/>
  <c r="AM29" i="4"/>
  <c r="DB32" i="4"/>
  <c r="BW29" i="4"/>
  <c r="CP34" i="4"/>
  <c r="CZ29" i="4"/>
  <c r="EU33" i="4"/>
  <c r="I34" i="4"/>
  <c r="EA34" i="4"/>
  <c r="EK34" i="4"/>
  <c r="BC34" i="4"/>
  <c r="BM34" i="4"/>
  <c r="EA32" i="4"/>
  <c r="AF30" i="4"/>
  <c r="CA34" i="4"/>
  <c r="CK34" i="4"/>
  <c r="BG35" i="4"/>
  <c r="BN35" i="4"/>
  <c r="EE34" i="4"/>
  <c r="EO34" i="4"/>
  <c r="BW34" i="4"/>
  <c r="CA29" i="4"/>
  <c r="EP32" i="4"/>
  <c r="AJ34" i="4"/>
  <c r="CH37" i="4"/>
  <c r="P35" i="4"/>
  <c r="BN38" i="4"/>
  <c r="CN34" i="4"/>
  <c r="F38" i="4"/>
  <c r="AT34" i="4"/>
  <c r="CJ29" i="4"/>
  <c r="EE33" i="4"/>
  <c r="EO33" i="4"/>
  <c r="DK34" i="4"/>
  <c r="DU34" i="4"/>
  <c r="AM34" i="4"/>
  <c r="AW34" i="4"/>
  <c r="G32" i="4"/>
  <c r="DR35" i="4"/>
  <c r="CM37" i="4"/>
  <c r="DL38" i="4"/>
  <c r="M40" i="4"/>
  <c r="CL39" i="4"/>
  <c r="CY40" i="4"/>
  <c r="CK36" i="4"/>
  <c r="R43" i="4"/>
  <c r="CU37" i="4"/>
  <c r="EJ38" i="4"/>
  <c r="BA40" i="4"/>
  <c r="BV40" i="4"/>
  <c r="EN35" i="4"/>
  <c r="AW37" i="4"/>
  <c r="BZ39" i="4"/>
  <c r="AK34" i="4"/>
  <c r="DQ34" i="4"/>
  <c r="Y35" i="4"/>
  <c r="CN39" i="4"/>
  <c r="BE37" i="4"/>
  <c r="F41" i="4"/>
  <c r="EQ33" i="4"/>
  <c r="DC37" i="4"/>
  <c r="EB38" i="4"/>
  <c r="AC40" i="4"/>
  <c r="DB39" i="4"/>
  <c r="EP34" i="4"/>
  <c r="DA36" i="4"/>
  <c r="AH43" i="4"/>
  <c r="DK37" i="4"/>
  <c r="EZ38" i="4"/>
  <c r="BQ40" i="4"/>
  <c r="CL40" i="4"/>
  <c r="H36" i="4"/>
  <c r="BM37" i="4"/>
  <c r="EX43" i="4"/>
  <c r="H33" i="4"/>
  <c r="BN36" i="4"/>
  <c r="AI38" i="4"/>
  <c r="BH39" i="4"/>
  <c r="DE40" i="4"/>
  <c r="AH40" i="4"/>
  <c r="DP35" i="4"/>
  <c r="Y37" i="4"/>
  <c r="DJ43" i="4"/>
  <c r="AQ38" i="4"/>
  <c r="CF39" i="4"/>
  <c r="DD40" i="4"/>
  <c r="BI35" i="4"/>
  <c r="CJ36" i="4"/>
  <c r="EO37" i="4"/>
  <c r="CD44" i="4"/>
  <c r="CJ33" i="4"/>
  <c r="EP36" i="4"/>
  <c r="DK38" i="4"/>
  <c r="EJ39" i="4"/>
  <c r="N41" i="4"/>
  <c r="DJ40" i="4"/>
  <c r="AV36" i="4"/>
  <c r="DA37" i="4"/>
  <c r="AP44" i="4"/>
  <c r="DS38" i="4"/>
  <c r="L40" i="4"/>
  <c r="BB41" i="4"/>
  <c r="EM35" i="4"/>
  <c r="H37" i="4"/>
  <c r="BU38" i="4"/>
  <c r="W41" i="4"/>
  <c r="AJ42" i="4"/>
  <c r="L33" i="4"/>
  <c r="BP33" i="4"/>
  <c r="S40" i="4"/>
  <c r="DH37" i="4"/>
  <c r="M36" i="4"/>
  <c r="DY39" i="4"/>
  <c r="BW36" i="4"/>
  <c r="CN37" i="4"/>
  <c r="EK38" i="4"/>
  <c r="BZ45" i="4"/>
  <c r="CA39" i="4"/>
  <c r="BM35" i="4"/>
  <c r="EP41" i="4"/>
  <c r="AL29" i="4"/>
  <c r="CB29" i="4"/>
  <c r="AL30" i="4"/>
  <c r="BP31" i="4"/>
  <c r="AO29" i="4"/>
  <c r="AW29" i="4"/>
  <c r="DK29" i="4"/>
  <c r="AD33" i="4"/>
  <c r="EM30" i="4"/>
  <c r="BF34" i="4"/>
  <c r="AA31" i="4"/>
  <c r="Z30" i="4"/>
  <c r="BD31" i="4"/>
  <c r="AU32" i="4"/>
  <c r="DF35" i="4"/>
  <c r="AF33" i="4"/>
  <c r="CL36" i="4"/>
  <c r="DD32" i="4"/>
  <c r="N36" i="4"/>
  <c r="DB30" i="4"/>
  <c r="EF31" i="4"/>
  <c r="EB32" i="4"/>
  <c r="AL36" i="4"/>
  <c r="DH33" i="4"/>
  <c r="J37" i="4"/>
  <c r="AJ33" i="4"/>
  <c r="CP36" i="4"/>
  <c r="ER31" i="4"/>
  <c r="AE31" i="4"/>
  <c r="EL31" i="4"/>
  <c r="CK32" i="4"/>
  <c r="BG33" i="4"/>
  <c r="BQ33" i="4"/>
  <c r="EE32" i="4"/>
  <c r="EO32" i="4"/>
  <c r="DV31" i="4"/>
  <c r="J30" i="4"/>
  <c r="AN31" i="4"/>
  <c r="O32" i="4"/>
  <c r="CP35" i="4"/>
  <c r="P33" i="4"/>
  <c r="BV36" i="4"/>
  <c r="CN32" i="4"/>
  <c r="ET35" i="4"/>
  <c r="P34" i="4"/>
  <c r="CD37" i="4"/>
  <c r="AQ39" i="4"/>
  <c r="BP40" i="4"/>
  <c r="CP41" i="4"/>
  <c r="CI35" i="4"/>
  <c r="DX36" i="4"/>
  <c r="AG38" i="4"/>
  <c r="DR44" i="4"/>
  <c r="AY39" i="4"/>
  <c r="ED34" i="4"/>
  <c r="ED41" i="4"/>
  <c r="BS36" i="4"/>
  <c r="CJ37" i="4"/>
  <c r="EW38" i="4"/>
  <c r="AM32" i="4"/>
  <c r="EH35" i="4"/>
  <c r="W32" i="4"/>
  <c r="AN33" i="4"/>
  <c r="EK40" i="4"/>
  <c r="EP43" i="4"/>
  <c r="CQ35" i="4"/>
  <c r="M35" i="4"/>
  <c r="BG39" i="4"/>
  <c r="CF40" i="4"/>
  <c r="DF41" i="4"/>
  <c r="CY35" i="4"/>
  <c r="EN36" i="4"/>
  <c r="AW38" i="4"/>
  <c r="EH44" i="4"/>
  <c r="BO39" i="4"/>
  <c r="AO35" i="4"/>
  <c r="ET41" i="4"/>
  <c r="CI36" i="4"/>
  <c r="CZ37" i="4"/>
  <c r="Q39" i="4"/>
  <c r="AD46" i="4"/>
  <c r="DH34" i="4"/>
  <c r="AT38" i="4"/>
  <c r="EI39" i="4"/>
  <c r="DE35" i="4"/>
  <c r="AL42" i="4"/>
  <c r="AE36" i="4"/>
  <c r="CB37" i="4"/>
  <c r="DY38" i="4"/>
  <c r="AD38" i="4"/>
  <c r="EQ39" i="4"/>
  <c r="EC35" i="4"/>
  <c r="BZ42" i="4"/>
  <c r="G37" i="4"/>
  <c r="AF38" i="4"/>
  <c r="CS39" i="4"/>
  <c r="G41" i="4"/>
  <c r="AN35" i="4"/>
  <c r="BB39" i="4"/>
  <c r="BO40" i="4"/>
  <c r="AK36" i="4"/>
  <c r="DN42" i="4"/>
  <c r="DG36" i="4"/>
  <c r="H38" i="4"/>
  <c r="BE39" i="4"/>
  <c r="AL39" i="4"/>
  <c r="BW40" i="4"/>
  <c r="BI36" i="4"/>
  <c r="F43" i="4"/>
  <c r="CI37" i="4"/>
  <c r="DH38" i="4"/>
  <c r="Y40" i="4"/>
  <c r="EE43" i="4"/>
  <c r="EJ43" i="4"/>
  <c r="BR36" i="4"/>
  <c r="DV36" i="4"/>
  <c r="EK35" i="4"/>
  <c r="I39" i="4"/>
  <c r="DF42" i="4"/>
  <c r="S38" i="4"/>
  <c r="CO40" i="4"/>
  <c r="CZ35" i="4"/>
  <c r="CT43" i="4"/>
  <c r="EA39" i="4"/>
  <c r="DM35" i="4"/>
  <c r="BJ42" i="4"/>
  <c r="EU36" i="4"/>
  <c r="P38" i="4"/>
  <c r="CC39" i="4"/>
  <c r="EM40" i="4"/>
  <c r="X35" i="4"/>
  <c r="V39" i="4"/>
  <c r="AY40" i="4"/>
  <c r="U36" i="4"/>
  <c r="CX42" i="4"/>
  <c r="CQ36" i="4"/>
  <c r="EN37" i="4"/>
  <c r="AO39" i="4"/>
  <c r="F39" i="4"/>
  <c r="BG40" i="4"/>
  <c r="AS36" i="4"/>
  <c r="EL42" i="4"/>
  <c r="BS37" i="4"/>
  <c r="CR38" i="4"/>
  <c r="I40" i="4"/>
  <c r="BS41" i="4"/>
  <c r="AX32" i="4"/>
  <c r="ED39" i="4"/>
  <c r="AL35" i="4"/>
  <c r="CW36" i="4"/>
  <c r="AD43" i="4"/>
  <c r="AE37" i="4"/>
  <c r="BT38" i="4"/>
  <c r="DQ39" i="4"/>
  <c r="DV39" i="4"/>
  <c r="BB35" i="4"/>
  <c r="DU36" i="4"/>
  <c r="BR43" i="4"/>
  <c r="EU37" i="4"/>
  <c r="X39" i="4"/>
  <c r="CK40" i="4"/>
  <c r="AU44" i="4"/>
  <c r="AZ44" i="4"/>
  <c r="BE44" i="4"/>
  <c r="EI43" i="4"/>
  <c r="EN43" i="4"/>
  <c r="ES43" i="4"/>
  <c r="DO42" i="4"/>
  <c r="DT42" i="4"/>
  <c r="DY42" i="4"/>
  <c r="CU41" i="4"/>
  <c r="CZ41" i="4"/>
  <c r="DE41" i="4"/>
  <c r="AM45" i="4"/>
  <c r="EP38" i="4"/>
  <c r="DV40" i="4"/>
  <c r="W38" i="4"/>
  <c r="AZ36" i="4"/>
  <c r="P40" i="4"/>
  <c r="DV34" i="4"/>
  <c r="BH36" i="4"/>
  <c r="CW37" i="4"/>
  <c r="AL44" i="4"/>
  <c r="AM38" i="4"/>
  <c r="CB39" i="4"/>
  <c r="DY40" i="4"/>
  <c r="ED40" i="4"/>
  <c r="BP36" i="4"/>
  <c r="EK37" i="4"/>
  <c r="BZ44" i="4"/>
  <c r="G39" i="4"/>
  <c r="AF40" i="4"/>
  <c r="BV41" i="4"/>
  <c r="G43" i="4"/>
  <c r="EK33" i="4"/>
  <c r="DK35" i="4"/>
  <c r="EJ36" i="4"/>
  <c r="AC38" i="4"/>
  <c r="DN44" i="4"/>
  <c r="DO38" i="4"/>
  <c r="H40" i="4"/>
  <c r="AH41" i="4"/>
  <c r="DC35" i="4"/>
  <c r="ER36" i="4"/>
  <c r="BQ38" i="4"/>
  <c r="F45" i="4"/>
  <c r="CI39" i="4"/>
  <c r="AW35" i="4"/>
  <c r="EX41" i="4"/>
  <c r="CI32" i="4"/>
  <c r="BQ34" i="4"/>
  <c r="AQ36" i="4"/>
  <c r="BH37" i="4"/>
  <c r="DE38" i="4"/>
  <c r="AT45" i="4"/>
  <c r="AU39" i="4"/>
  <c r="CJ40" i="4"/>
  <c r="Q33" i="4"/>
  <c r="BU33" i="4"/>
  <c r="EJ37" i="4"/>
  <c r="DI35" i="4"/>
  <c r="BY39" i="4"/>
  <c r="J43" i="4"/>
  <c r="AQ37" i="4"/>
  <c r="BP38" i="4"/>
  <c r="AO36" i="4"/>
  <c r="E40" i="4"/>
  <c r="CL43" i="4"/>
  <c r="ER38" i="4"/>
  <c r="DQ36" i="4"/>
  <c r="CG40" i="4"/>
  <c r="R44" i="4"/>
  <c r="BX39" i="4"/>
  <c r="AO37" i="4"/>
  <c r="K40" i="4"/>
  <c r="CP42" i="4"/>
  <c r="AV38" i="4"/>
  <c r="BS43" i="4"/>
  <c r="Q43" i="4"/>
  <c r="DK44" i="4"/>
  <c r="EF46" i="4"/>
  <c r="CA41" i="4"/>
  <c r="CV43" i="4"/>
  <c r="DQ45" i="4"/>
  <c r="BM46" i="4"/>
  <c r="CG42" i="4"/>
  <c r="L41" i="4"/>
  <c r="AM37" i="4"/>
  <c r="DS39" i="4"/>
  <c r="V42" i="4"/>
  <c r="BL37" i="4"/>
  <c r="AX45" i="4"/>
  <c r="EZ35" i="4"/>
  <c r="BY37" i="4"/>
  <c r="N44" i="4"/>
  <c r="CQ38" i="4"/>
  <c r="DP39" i="4"/>
  <c r="J41" i="4"/>
  <c r="CQ42" i="4"/>
  <c r="BY33" i="4"/>
  <c r="AK35" i="4"/>
  <c r="BX36" i="4"/>
  <c r="DM37" i="4"/>
  <c r="BB44" i="4"/>
  <c r="BC38" i="4"/>
  <c r="CR39" i="4"/>
  <c r="CN40" i="4"/>
  <c r="F35" i="4"/>
  <c r="CF36" i="4"/>
  <c r="E38" i="4"/>
  <c r="CP44" i="4"/>
  <c r="W39" i="4"/>
  <c r="AV40" i="4"/>
  <c r="CL41" i="4"/>
  <c r="W43" i="4"/>
  <c r="E34" i="4"/>
  <c r="EA35" i="4"/>
  <c r="EZ36" i="4"/>
  <c r="AS38" i="4"/>
  <c r="ED44" i="4"/>
  <c r="EE38" i="4"/>
  <c r="X40" i="4"/>
  <c r="AX41" i="4"/>
  <c r="DS35" i="4"/>
  <c r="T37" i="4"/>
  <c r="CG38" i="4"/>
  <c r="V45" i="4"/>
  <c r="CY39" i="4"/>
  <c r="BU35" i="4"/>
  <c r="R42" i="4"/>
  <c r="EU45" i="4"/>
  <c r="EZ45" i="4"/>
  <c r="I46" i="4"/>
  <c r="CM45" i="4"/>
  <c r="CR45" i="4"/>
  <c r="CW45" i="4"/>
  <c r="BS44" i="4"/>
  <c r="BX44" i="4"/>
  <c r="CC44" i="4"/>
  <c r="AY43" i="4"/>
  <c r="BD43" i="4"/>
  <c r="BI43" i="4"/>
  <c r="DL34" i="4"/>
  <c r="T35" i="4"/>
  <c r="AR36" i="4"/>
  <c r="BL39" i="4"/>
  <c r="DU37" i="4"/>
  <c r="BF41" i="4"/>
  <c r="EI36" i="4"/>
  <c r="EZ37" i="4"/>
  <c r="BA39" i="4"/>
  <c r="Z38" i="4"/>
  <c r="EM39" i="4"/>
  <c r="DY35" i="4"/>
  <c r="BF42" i="4"/>
  <c r="EA36" i="4"/>
  <c r="AB38" i="4"/>
  <c r="CO39" i="4"/>
  <c r="DJ39" i="4"/>
  <c r="DG40" i="4"/>
  <c r="CC36" i="4"/>
  <c r="Z43" i="4"/>
  <c r="S35" i="4"/>
  <c r="CL35" i="4"/>
  <c r="BG37" i="4"/>
  <c r="CF38" i="4"/>
  <c r="EC39" i="4"/>
  <c r="AH39" i="4"/>
  <c r="BS40" i="4"/>
  <c r="BE36" i="4"/>
  <c r="EH42" i="4"/>
  <c r="BO37" i="4"/>
  <c r="DD38" i="4"/>
  <c r="U40" i="4"/>
  <c r="AP40" i="4"/>
  <c r="DH35" i="4"/>
  <c r="Q37" i="4"/>
  <c r="DB43" i="4"/>
  <c r="DH32" i="4"/>
  <c r="R36" i="4"/>
  <c r="EI37" i="4"/>
  <c r="L39" i="4"/>
  <c r="BI40" i="4"/>
  <c r="EH39" i="4"/>
  <c r="BT35" i="4"/>
  <c r="EG36" i="4"/>
  <c r="EI33" i="4"/>
  <c r="EA33" i="4"/>
  <c r="AK39" i="4"/>
  <c r="AP42" i="4"/>
  <c r="CT39" i="4"/>
  <c r="BI33" i="4"/>
  <c r="EQ38" i="4"/>
  <c r="DM39" i="4"/>
  <c r="DR42" i="4"/>
  <c r="Z40" i="4"/>
  <c r="CR32" i="4"/>
  <c r="AS40" i="4"/>
  <c r="AX43" i="4"/>
  <c r="DB40" i="4"/>
  <c r="X33" i="4"/>
  <c r="DU40" i="4"/>
  <c r="Z42" i="4"/>
  <c r="ER37" i="4"/>
  <c r="CD39" i="4"/>
  <c r="AW36" i="4"/>
  <c r="DW46" i="4"/>
  <c r="AG45" i="4"/>
  <c r="EA46" i="4"/>
  <c r="DE42" i="4"/>
  <c r="CQ43" i="4"/>
  <c r="DL45" i="4"/>
  <c r="J46" i="4"/>
  <c r="CB42" i="4"/>
  <c r="DJ44" i="4"/>
  <c r="DL42" i="4"/>
  <c r="DQ42" i="4"/>
  <c r="AY42" i="4"/>
  <c r="BD42" i="4"/>
  <c r="BI42" i="4"/>
  <c r="AE41" i="4"/>
  <c r="AJ41" i="4"/>
  <c r="AO41" i="4"/>
  <c r="DB45" i="4"/>
  <c r="DS46" i="4"/>
  <c r="BD33" i="4"/>
  <c r="AR39" i="4"/>
  <c r="R40" i="4"/>
  <c r="I37" i="4"/>
  <c r="BO36" i="4"/>
  <c r="DL37" i="4"/>
  <c r="AC39" i="4"/>
  <c r="R39" i="4"/>
  <c r="AU40" i="4"/>
  <c r="Q36" i="4"/>
  <c r="DJ42" i="4"/>
  <c r="AQ34" i="4"/>
  <c r="AC35" i="4"/>
  <c r="EY36" i="4"/>
  <c r="T38" i="4"/>
  <c r="BQ39" i="4"/>
  <c r="BF38" i="4"/>
  <c r="G40" i="4"/>
  <c r="EO35" i="4"/>
  <c r="BV42" i="4"/>
  <c r="EQ36" i="4"/>
  <c r="AR38" i="4"/>
  <c r="DE39" i="4"/>
  <c r="DZ39" i="4"/>
  <c r="Z35" i="4"/>
  <c r="CS36" i="4"/>
  <c r="AP43" i="4"/>
  <c r="AI35" i="4"/>
  <c r="DB35" i="4"/>
  <c r="BW37" i="4"/>
  <c r="CV38" i="4"/>
  <c r="ES39" i="4"/>
  <c r="BN39" i="4"/>
  <c r="CI40" i="4"/>
  <c r="BU36" i="4"/>
  <c r="EX42" i="4"/>
  <c r="CE37" i="4"/>
  <c r="DT38" i="4"/>
  <c r="AK40" i="4"/>
  <c r="BF40" i="4"/>
  <c r="DX35" i="4"/>
  <c r="AG37" i="4"/>
  <c r="DR43" i="4"/>
  <c r="ER40" i="4"/>
  <c r="EW40" i="4"/>
  <c r="AH46" i="4"/>
  <c r="EG46" i="4"/>
  <c r="EO46" i="4"/>
  <c r="D31" i="4"/>
  <c r="W46" i="4"/>
  <c r="AB46" i="4"/>
  <c r="BE46" i="4"/>
  <c r="EY44" i="4"/>
  <c r="H45" i="4"/>
  <c r="N46" i="4"/>
  <c r="N38" i="4"/>
  <c r="CH38" i="4"/>
  <c r="CG37" i="4"/>
  <c r="DI40" i="4"/>
  <c r="BJ44" i="4"/>
  <c r="H35" i="4"/>
  <c r="CE38" i="4"/>
  <c r="DD39" i="4"/>
  <c r="DW40" i="4"/>
  <c r="CD40" i="4"/>
  <c r="P36" i="4"/>
  <c r="BU37" i="4"/>
  <c r="J44" i="4"/>
  <c r="CM38" i="4"/>
  <c r="EB39" i="4"/>
  <c r="V41" i="4"/>
  <c r="DG35" i="4"/>
  <c r="EF36" i="4"/>
  <c r="AO38" i="4"/>
  <c r="DZ44" i="4"/>
  <c r="EF33" i="4"/>
  <c r="AX37" i="4"/>
  <c r="K39" i="4"/>
  <c r="AJ40" i="4"/>
  <c r="BJ41" i="4"/>
  <c r="AS35" i="4"/>
  <c r="CR36" i="4"/>
  <c r="EW37" i="4"/>
  <c r="CL44" i="4"/>
  <c r="S39" i="4"/>
  <c r="BH40" i="4"/>
  <c r="CX41" i="4"/>
  <c r="AM36" i="4"/>
  <c r="BD37" i="4"/>
  <c r="DQ38" i="4"/>
  <c r="ED45" i="4"/>
  <c r="BL34" i="4"/>
  <c r="DZ37" i="4"/>
  <c r="CM39" i="4"/>
  <c r="BE35" i="4"/>
  <c r="EL41" i="4"/>
  <c r="EE35" i="4"/>
  <c r="AF37" i="4"/>
  <c r="CC38" i="4"/>
  <c r="ES33" i="4"/>
  <c r="ES34" i="4"/>
  <c r="DV45" i="4"/>
  <c r="DK36" i="4"/>
  <c r="CQ40" i="4"/>
  <c r="CX39" i="4"/>
  <c r="CU40" i="4"/>
  <c r="EX38" i="4"/>
  <c r="AY37" i="4"/>
  <c r="CR35" i="4"/>
  <c r="EX35" i="4"/>
  <c r="DR39" i="4"/>
  <c r="EA37" i="4"/>
  <c r="X36" i="4"/>
  <c r="CD36" i="4"/>
  <c r="AX40" i="4"/>
  <c r="BJ38" i="4"/>
  <c r="ES35" i="4"/>
  <c r="W37" i="4"/>
  <c r="DI39" i="4"/>
  <c r="BX43" i="4"/>
  <c r="DN45" i="4"/>
  <c r="CZ42" i="4"/>
  <c r="DU44" i="4"/>
  <c r="DG45" i="4"/>
  <c r="CK41" i="4"/>
  <c r="BW42" i="4"/>
  <c r="CR44" i="4"/>
  <c r="EU43" i="4"/>
  <c r="BP44" i="4"/>
  <c r="BU44" i="4"/>
  <c r="EY43" i="4"/>
  <c r="H44" i="4"/>
  <c r="M44" i="4"/>
  <c r="EE42" i="4"/>
  <c r="EJ42" i="4"/>
  <c r="EO42" i="4"/>
  <c r="DK41" i="4"/>
  <c r="DP41" i="4"/>
  <c r="DJ36" i="4"/>
  <c r="CO35" i="4"/>
  <c r="O36" i="4"/>
  <c r="DI38" i="4"/>
  <c r="AA38" i="4"/>
  <c r="BP39" i="4"/>
  <c r="EC40" i="4"/>
  <c r="V35" i="4"/>
  <c r="BT36" i="4"/>
  <c r="DY37" i="4"/>
  <c r="BN44" i="4"/>
  <c r="BT33" i="4"/>
  <c r="DZ36" i="4"/>
  <c r="CU38" i="4"/>
  <c r="DT39" i="4"/>
  <c r="ET40" i="4"/>
  <c r="CT40" i="4"/>
  <c r="AF36" i="4"/>
  <c r="CK37" i="4"/>
  <c r="Z44" i="4"/>
  <c r="DC38" i="4"/>
  <c r="ER39" i="4"/>
  <c r="AL41" i="4"/>
  <c r="DW35" i="4"/>
  <c r="EV36" i="4"/>
  <c r="BE38" i="4"/>
  <c r="AP45" i="4"/>
  <c r="EV33" i="4"/>
  <c r="BN37" i="4"/>
  <c r="AA39" i="4"/>
  <c r="AZ40" i="4"/>
  <c r="BZ41" i="4"/>
  <c r="BS35" i="4"/>
  <c r="DH36" i="4"/>
  <c r="Q38" i="4"/>
  <c r="DB44" i="4"/>
  <c r="AI39" i="4"/>
  <c r="BX40" i="4"/>
  <c r="DN41" i="4"/>
  <c r="BC36" i="4"/>
  <c r="BT37" i="4"/>
  <c r="EG38" i="4"/>
  <c r="EU41" i="4"/>
  <c r="CV42" i="4"/>
  <c r="DA42" i="4"/>
  <c r="AI42" i="4"/>
  <c r="AN42" i="4"/>
  <c r="AS42" i="4"/>
  <c r="O41" i="4"/>
  <c r="T41" i="4"/>
  <c r="Y41" i="4"/>
  <c r="CH45" i="4"/>
  <c r="DC46" i="4"/>
  <c r="DH46" i="4"/>
  <c r="CI43" i="4"/>
  <c r="AH32" i="4"/>
  <c r="AS33" i="4"/>
  <c r="V44" i="4"/>
  <c r="DN40" i="4"/>
  <c r="EM38" i="4"/>
  <c r="EL38" i="4"/>
  <c r="AI40" i="4"/>
  <c r="E36" i="4"/>
  <c r="CH42" i="4"/>
  <c r="CA36" i="4"/>
  <c r="DX37" i="4"/>
  <c r="Y39" i="4"/>
  <c r="DV38" i="4"/>
  <c r="AQ40" i="4"/>
  <c r="AC36" i="4"/>
  <c r="DV42" i="4"/>
  <c r="BC37" i="4"/>
  <c r="CB38" i="4"/>
  <c r="EO39" i="4"/>
  <c r="BC41" i="4"/>
  <c r="R32" i="4"/>
  <c r="DN39" i="4"/>
  <c r="DZ34" i="4"/>
  <c r="CG36" i="4"/>
  <c r="N43" i="4"/>
  <c r="O37" i="4"/>
  <c r="BD38" i="4"/>
  <c r="DA39" i="4"/>
  <c r="DF39" i="4"/>
  <c r="J35" i="4"/>
  <c r="DE36" i="4"/>
  <c r="BB43" i="4"/>
  <c r="EE37" i="4"/>
  <c r="H39" i="4"/>
  <c r="BU40" i="4"/>
  <c r="EE41" i="4"/>
  <c r="DM32" i="4"/>
  <c r="AT40" i="4"/>
  <c r="DL35" i="4"/>
  <c r="E37" i="4"/>
  <c r="CP43" i="4"/>
  <c r="CQ37" i="4"/>
  <c r="EF38" i="4"/>
  <c r="AG40" i="4"/>
  <c r="BK33" i="4"/>
  <c r="DS36" i="4"/>
  <c r="DW39" i="4"/>
  <c r="L38" i="4"/>
  <c r="BM36" i="4"/>
  <c r="CU35" i="4"/>
  <c r="DT36" i="4"/>
  <c r="BC40" i="4"/>
  <c r="CN38" i="4"/>
  <c r="EO36" i="4"/>
  <c r="DS37" i="4"/>
  <c r="AT35" i="4"/>
  <c r="T39" i="4"/>
  <c r="CC37" i="4"/>
  <c r="AY38" i="4"/>
  <c r="EF35" i="4"/>
  <c r="CU36" i="4"/>
  <c r="BI39" i="4"/>
  <c r="CA40" i="4"/>
  <c r="EP42" i="4"/>
  <c r="EB46" i="4"/>
  <c r="CU42" i="4"/>
  <c r="DP44" i="4"/>
  <c r="D38" i="4"/>
  <c r="CF41" i="4"/>
  <c r="DA43" i="4"/>
  <c r="CM44" i="4"/>
  <c r="BU46" i="4"/>
  <c r="O46" i="4"/>
  <c r="BJ46" i="4"/>
  <c r="CT46" i="4"/>
  <c r="AM46" i="4"/>
  <c r="DA46" i="4"/>
  <c r="X45" i="4"/>
  <c r="AC45" i="4"/>
  <c r="O44" i="4"/>
  <c r="T44" i="4"/>
  <c r="Y44" i="4"/>
  <c r="DC43" i="4"/>
  <c r="DH43" i="4"/>
  <c r="DM43" i="4"/>
  <c r="CI42" i="4"/>
  <c r="CN42" i="4"/>
  <c r="CS42" i="4"/>
  <c r="BO41" i="4"/>
  <c r="BT41" i="4"/>
  <c r="BY41" i="4"/>
  <c r="AK44" i="4"/>
  <c r="BY46" i="4"/>
  <c r="CG46" i="4"/>
  <c r="CT45" i="4"/>
  <c r="DK46" i="4"/>
  <c r="DP46" i="4"/>
  <c r="D32" i="4"/>
  <c r="CQ45" i="4"/>
  <c r="CV45" i="4"/>
  <c r="DA45" i="4"/>
  <c r="BW44" i="4"/>
  <c r="Z46" i="4"/>
  <c r="CA44" i="4"/>
  <c r="X44" i="4"/>
  <c r="CY44" i="4"/>
  <c r="AI45" i="4"/>
  <c r="EE45" i="4"/>
  <c r="R46" i="4"/>
  <c r="CS46" i="4"/>
  <c r="BH44" i="4"/>
  <c r="AN43" i="4"/>
  <c r="EL34" i="4"/>
  <c r="EY38" i="4"/>
  <c r="AN37" i="4"/>
  <c r="DJ37" i="4"/>
  <c r="DO35" i="4"/>
  <c r="CE39" i="4"/>
  <c r="DP37" i="4"/>
  <c r="BZ38" i="4"/>
  <c r="AU36" i="4"/>
  <c r="AL40" i="4"/>
  <c r="AS37" i="4"/>
  <c r="BK38" i="4"/>
  <c r="DO40" i="4"/>
  <c r="DL44" i="4"/>
  <c r="EQ40" i="4"/>
  <c r="P43" i="4"/>
  <c r="AK45" i="4"/>
  <c r="CI46" i="4"/>
  <c r="EW41" i="4"/>
  <c r="EI42" i="4"/>
  <c r="BT45" i="4"/>
  <c r="BK44" i="4"/>
  <c r="EB44" i="4"/>
  <c r="EG44" i="4"/>
  <c r="BO44" i="4"/>
  <c r="BT44" i="4"/>
  <c r="BY44" i="4"/>
  <c r="CY46" i="4"/>
  <c r="DA41" i="4"/>
  <c r="CO45" i="4"/>
  <c r="DS45" i="4"/>
  <c r="EA41" i="4"/>
  <c r="CY41" i="4"/>
  <c r="EZ40" i="4"/>
  <c r="CJ41" i="4"/>
  <c r="EM36" i="4"/>
  <c r="DC40" i="4"/>
  <c r="EN38" i="4"/>
  <c r="AD40" i="4"/>
  <c r="CA37" i="4"/>
  <c r="DD35" i="4"/>
  <c r="BT39" i="4"/>
  <c r="DF40" i="4"/>
  <c r="G38" i="4"/>
  <c r="CX40" i="4"/>
  <c r="DE37" i="4"/>
  <c r="DW38" i="4"/>
  <c r="AP41" i="4"/>
  <c r="AB45" i="4"/>
  <c r="BG41" i="4"/>
  <c r="CB43" i="4"/>
  <c r="M46" i="4"/>
  <c r="EU46" i="4"/>
  <c r="BM42" i="4"/>
  <c r="DK43" i="4"/>
  <c r="EF45" i="4"/>
  <c r="DW44" i="4"/>
  <c r="AR45" i="4"/>
  <c r="AW45" i="4"/>
  <c r="EA44" i="4"/>
  <c r="EF44" i="4"/>
  <c r="EK44" i="4"/>
  <c r="DG43" i="4"/>
  <c r="DL43" i="4"/>
  <c r="DQ43" i="4"/>
  <c r="CM42" i="4"/>
  <c r="CR42" i="4"/>
  <c r="CW42" i="4"/>
  <c r="BR45" i="4"/>
  <c r="CN41" i="4"/>
  <c r="CS41" i="4"/>
  <c r="AA41" i="4"/>
  <c r="AF41" i="4"/>
  <c r="AK41" i="4"/>
  <c r="CX45" i="4"/>
  <c r="DO46" i="4"/>
  <c r="DT46" i="4"/>
  <c r="D36" i="4"/>
  <c r="CU45" i="4"/>
  <c r="CZ45" i="4"/>
  <c r="DE45" i="4"/>
  <c r="CQ44" i="4"/>
  <c r="CV44" i="4"/>
  <c r="DA44" i="4"/>
  <c r="AI44" i="4"/>
  <c r="AN44" i="4"/>
  <c r="AS44" i="4"/>
  <c r="O43" i="4"/>
  <c r="T43" i="4"/>
  <c r="Y43" i="4"/>
  <c r="EQ41" i="4"/>
  <c r="EV41" i="4"/>
  <c r="EC42" i="4"/>
  <c r="AJ45" i="4"/>
  <c r="K44" i="4"/>
  <c r="AA46" i="4"/>
  <c r="AA42" i="4"/>
  <c r="EB42" i="4"/>
  <c r="BY42" i="4"/>
  <c r="DD44" i="4"/>
  <c r="EI46" i="4"/>
  <c r="AE44" i="4"/>
  <c r="EO45" i="4"/>
  <c r="CB45" i="4"/>
  <c r="DD42" i="4"/>
  <c r="CM46" i="4"/>
  <c r="CX44" i="4"/>
  <c r="CM35" i="4"/>
  <c r="BS39" i="4"/>
  <c r="BA34" i="4"/>
  <c r="AD45" i="4"/>
  <c r="S36" i="4"/>
  <c r="EU39" i="4"/>
  <c r="EC34" i="4"/>
  <c r="DF45" i="4"/>
  <c r="R45" i="4"/>
  <c r="CG35" i="4"/>
  <c r="DO36" i="4"/>
  <c r="AW39" i="4"/>
  <c r="L43" i="4"/>
  <c r="EP44" i="4"/>
  <c r="DX41" i="4"/>
  <c r="BI44" i="4"/>
  <c r="AU45" i="4"/>
  <c r="DJ46" i="4"/>
  <c r="K42" i="4"/>
  <c r="AF44" i="4"/>
  <c r="EM42" i="4"/>
  <c r="EZ43" i="4"/>
  <c r="I44" i="4"/>
  <c r="CM43" i="4"/>
  <c r="CR43" i="4"/>
  <c r="CW43" i="4"/>
  <c r="BS42" i="4"/>
  <c r="BX42" i="4"/>
  <c r="CC42" i="4"/>
  <c r="AY41" i="4"/>
  <c r="BD41" i="4"/>
  <c r="BI41" i="4"/>
  <c r="DU43" i="4"/>
  <c r="Y46" i="4"/>
  <c r="AK46" i="4"/>
  <c r="BV45" i="4"/>
  <c r="CU46" i="4"/>
  <c r="CZ46" i="4"/>
  <c r="D41" i="4"/>
  <c r="CA45" i="4"/>
  <c r="CF45" i="4"/>
  <c r="CK45" i="4"/>
  <c r="BG44" i="4"/>
  <c r="BL44" i="4"/>
  <c r="BQ44" i="4"/>
  <c r="BC43" i="4"/>
  <c r="BH43" i="4"/>
  <c r="BM43" i="4"/>
  <c r="EQ42" i="4"/>
  <c r="EV42" i="4"/>
  <c r="E43" i="4"/>
  <c r="BL42" i="4"/>
  <c r="CZ40" i="4"/>
  <c r="T46" i="4"/>
  <c r="DC45" i="4"/>
  <c r="DM45" i="4"/>
  <c r="CN44" i="4"/>
  <c r="BO43" i="4"/>
  <c r="DX46" i="4"/>
  <c r="DE43" i="4"/>
  <c r="DO45" i="4"/>
  <c r="DT45" i="4"/>
  <c r="DY45" i="4"/>
  <c r="BG45" i="4"/>
  <c r="BL45" i="4"/>
  <c r="BQ45" i="4"/>
  <c r="AM44" i="4"/>
  <c r="AR44" i="4"/>
  <c r="AW44" i="4"/>
  <c r="S43" i="4"/>
  <c r="X43" i="4"/>
  <c r="AC43" i="4"/>
  <c r="DH40" i="4"/>
  <c r="T42" i="4"/>
  <c r="Y42" i="4"/>
  <c r="DC41" i="4"/>
  <c r="DH41" i="4"/>
  <c r="DM41" i="4"/>
  <c r="AL46" i="4"/>
  <c r="ES46" i="4"/>
  <c r="AX46" i="4"/>
  <c r="D39" i="4"/>
  <c r="DX42" i="4"/>
  <c r="DI46" i="4"/>
  <c r="CF44" i="4"/>
  <c r="DX45" i="4"/>
  <c r="EZ42" i="4"/>
  <c r="CJ43" i="4"/>
  <c r="AJ44" i="4"/>
  <c r="DS43" i="4"/>
  <c r="CG45" i="4"/>
  <c r="DI42" i="4"/>
  <c r="CO41" i="4"/>
  <c r="CB36" i="4"/>
  <c r="AR40" i="4"/>
  <c r="DA38" i="4"/>
  <c r="BW39" i="4"/>
  <c r="P37" i="4"/>
  <c r="BQ35" i="4"/>
  <c r="AG39" i="4"/>
  <c r="EY39" i="4"/>
  <c r="CR37" i="4"/>
  <c r="EQ37" i="4"/>
  <c r="CW40" i="4"/>
  <c r="AN36" i="4"/>
  <c r="CT44" i="4"/>
  <c r="BM41" i="4"/>
  <c r="K43" i="4"/>
  <c r="AF45" i="4"/>
  <c r="BF45" i="4"/>
  <c r="ER41" i="4"/>
  <c r="Q44" i="4"/>
  <c r="BO45" i="4"/>
  <c r="DT40" i="4"/>
  <c r="CA46" i="4"/>
  <c r="CF46" i="4"/>
  <c r="EH46" i="4"/>
  <c r="S46" i="4"/>
  <c r="X46" i="4"/>
  <c r="AS46" i="4"/>
  <c r="AZ43" i="4"/>
  <c r="D45" i="4"/>
  <c r="AE46" i="4"/>
  <c r="AZ41" i="4"/>
  <c r="EF41" i="4"/>
  <c r="DS40" i="4"/>
  <c r="I41" i="4"/>
  <c r="CR46" i="4"/>
  <c r="AN38" i="4"/>
  <c r="CO36" i="4"/>
  <c r="BE40" i="4"/>
  <c r="CV35" i="4"/>
  <c r="DP38" i="4"/>
  <c r="AC37" i="4"/>
  <c r="EG40" i="4"/>
  <c r="AB36" i="4"/>
  <c r="AV39" i="4"/>
  <c r="BG38" i="4"/>
  <c r="EL40" i="4"/>
  <c r="CZ36" i="4"/>
  <c r="ET45" i="4"/>
  <c r="DY41" i="4"/>
  <c r="BW43" i="4"/>
  <c r="H46" i="4"/>
  <c r="EL45" i="4"/>
  <c r="BH42" i="4"/>
  <c r="EO44" i="4"/>
  <c r="EA45" i="4"/>
  <c r="AS41" i="4"/>
  <c r="EM46" i="4"/>
  <c r="ER46" i="4"/>
  <c r="BB45" i="4"/>
  <c r="CE46" i="4"/>
  <c r="CJ46" i="4"/>
  <c r="EX46" i="4"/>
  <c r="BK45" i="4"/>
  <c r="BP45" i="4"/>
  <c r="BU45" i="4"/>
  <c r="AQ44" i="4"/>
  <c r="AV44" i="4"/>
  <c r="BA44" i="4"/>
  <c r="AM43" i="4"/>
  <c r="AR43" i="4"/>
  <c r="AW43" i="4"/>
  <c r="EA42" i="4"/>
  <c r="EF42" i="4"/>
  <c r="EK42" i="4"/>
  <c r="DG41" i="4"/>
  <c r="DL41" i="4"/>
  <c r="DQ41" i="4"/>
  <c r="AP46" i="4"/>
  <c r="AT46" i="4"/>
  <c r="BR46" i="4"/>
  <c r="ES44" i="4"/>
  <c r="AU46" i="4"/>
  <c r="AZ46" i="4"/>
  <c r="DY46" i="4"/>
  <c r="EI45" i="4"/>
  <c r="EN45" i="4"/>
  <c r="ES45" i="4"/>
  <c r="DO44" i="4"/>
  <c r="DT44" i="4"/>
  <c r="DY44" i="4"/>
  <c r="CU43" i="4"/>
  <c r="CZ43" i="4"/>
  <c r="DR45" i="4"/>
  <c r="EG41" i="4"/>
  <c r="DN46" i="4"/>
  <c r="CB44" i="4"/>
  <c r="AF42" i="4"/>
  <c r="EG42" i="4"/>
  <c r="D43" i="4"/>
  <c r="I43" i="4"/>
  <c r="AN45" i="4"/>
  <c r="CF42" i="4"/>
  <c r="S42" i="4"/>
  <c r="AC42" i="4"/>
  <c r="L46" i="4"/>
  <c r="EN44" i="4"/>
  <c r="CY38" i="4"/>
  <c r="EB36" i="4"/>
  <c r="ET34" i="4"/>
  <c r="AA36" i="4"/>
  <c r="AE39" i="4"/>
  <c r="BP37" i="4"/>
  <c r="DQ35" i="4"/>
  <c r="DC36" i="4"/>
  <c r="DG39" i="4"/>
  <c r="AI36" i="4"/>
  <c r="ES38" i="4"/>
  <c r="O40" i="4"/>
  <c r="CD42" i="4"/>
  <c r="BP46" i="4"/>
  <c r="DS41" i="4"/>
  <c r="BD44" i="4"/>
  <c r="CL46" i="4"/>
  <c r="CX46" i="4"/>
  <c r="AO43" i="4"/>
  <c r="AA44" i="4"/>
  <c r="AV46" i="4"/>
  <c r="CY45" i="4"/>
  <c r="DD45" i="4"/>
  <c r="DI45" i="4"/>
  <c r="AQ45" i="4"/>
  <c r="AV45" i="4"/>
  <c r="BA45" i="4"/>
  <c r="W44" i="4"/>
  <c r="AB44" i="4"/>
  <c r="AG44" i="4"/>
  <c r="EY42" i="4"/>
  <c r="H43" i="4"/>
  <c r="M43" i="4"/>
  <c r="DF46" i="4"/>
  <c r="EZ41" i="4"/>
  <c r="I42" i="4"/>
  <c r="CM41" i="4"/>
  <c r="CR41" i="4"/>
  <c r="CW41" i="4"/>
  <c r="V46" i="4"/>
  <c r="CW46" i="4"/>
  <c r="DE46" i="4"/>
  <c r="DR46" i="4"/>
  <c r="K46" i="4"/>
  <c r="P46" i="4"/>
  <c r="DM46" i="4"/>
  <c r="G45" i="4"/>
  <c r="L45" i="4"/>
  <c r="Q45" i="4"/>
  <c r="CU44" i="4"/>
  <c r="CZ44" i="4"/>
  <c r="DE44" i="4"/>
  <c r="EE46" i="4"/>
  <c r="D33" i="4"/>
  <c r="DP45" i="4"/>
  <c r="BI45" i="4"/>
  <c r="EF43" i="4"/>
  <c r="AG41" i="4"/>
  <c r="EC45" i="4"/>
  <c r="AQ41" i="4"/>
  <c r="DW41" i="4"/>
  <c r="X41" i="4"/>
  <c r="AH44" i="4"/>
  <c r="CK43" i="4"/>
  <c r="AB41" i="4"/>
  <c r="Q41" i="4"/>
  <c r="CD46" i="4"/>
  <c r="D46" i="4"/>
  <c r="AR46" i="4"/>
  <c r="S45" i="4"/>
  <c r="DU41" i="4"/>
  <c r="EK45" i="4"/>
  <c r="ED46" i="4"/>
  <c r="EP46" i="4"/>
  <c r="EX45" i="4"/>
  <c r="AO46" i="4"/>
  <c r="AW46" i="4"/>
  <c r="BQ46" i="4"/>
  <c r="EM45" i="4"/>
  <c r="ER45" i="4"/>
  <c r="EW45" i="4"/>
  <c r="DS44" i="4"/>
  <c r="DX44" i="4"/>
  <c r="EC44" i="4"/>
  <c r="DO43" i="4"/>
  <c r="DT43" i="4"/>
  <c r="DY43" i="4"/>
  <c r="BG43" i="4"/>
  <c r="BL43" i="4"/>
  <c r="BQ43" i="4"/>
  <c r="AM42" i="4"/>
  <c r="AR42" i="4"/>
  <c r="AW42" i="4"/>
  <c r="S41" i="4"/>
  <c r="AC41" i="4"/>
  <c r="DQ46" i="4"/>
  <c r="CK44" i="4"/>
  <c r="AC44" i="4"/>
  <c r="BE41" i="4"/>
  <c r="CO43" i="4"/>
  <c r="EB40" i="4"/>
  <c r="CK46" i="4"/>
  <c r="EU40" i="4"/>
  <c r="BN45" i="4"/>
  <c r="T40" i="4"/>
  <c r="EG37" i="4"/>
  <c r="CH41" i="4"/>
  <c r="DJ45" i="4"/>
  <c r="N35" i="4"/>
  <c r="BM38" i="4"/>
  <c r="N42" i="4"/>
  <c r="BB46" i="4"/>
  <c r="DU35" i="4"/>
  <c r="EO38" i="4"/>
  <c r="DT35" i="4"/>
  <c r="ED43" i="4"/>
  <c r="CJ39" i="4"/>
  <c r="DG44" i="4"/>
  <c r="CC43" i="4"/>
  <c r="AA45" i="4"/>
  <c r="E41" i="4"/>
  <c r="EM41" i="4"/>
  <c r="L44" i="4"/>
  <c r="D30" i="4"/>
  <c r="DK40" i="4"/>
  <c r="ES42" i="4"/>
  <c r="BX41" i="4"/>
  <c r="CC41" i="4"/>
  <c r="K41" i="4"/>
  <c r="P41" i="4"/>
  <c r="U41" i="4"/>
  <c r="CD45" i="4"/>
  <c r="EZ44" i="4"/>
  <c r="CE45" i="4"/>
  <c r="AJ46" i="4"/>
  <c r="BH46" i="4"/>
  <c r="EN46" i="4"/>
  <c r="EC43" i="4"/>
  <c r="Q46" i="4"/>
  <c r="BQ36" i="4"/>
  <c r="CK39" i="4"/>
  <c r="AL43" i="4"/>
  <c r="DO41" i="4"/>
  <c r="ES36" i="4"/>
  <c r="Q40" i="4"/>
  <c r="DN43" i="4"/>
  <c r="AU42" i="4"/>
  <c r="BQ37" i="4"/>
  <c r="CS40" i="4"/>
  <c r="AJ36" i="4"/>
  <c r="AT44" i="4"/>
  <c r="EV39" i="4"/>
  <c r="W45" i="4"/>
  <c r="EO43" i="4"/>
  <c r="EY45" i="4"/>
  <c r="BQ41" i="4"/>
  <c r="BC42" i="4"/>
  <c r="EJ44" i="4"/>
  <c r="D35" i="4"/>
  <c r="AN41" i="4"/>
  <c r="CW44" i="4"/>
  <c r="EJ41" i="4"/>
  <c r="EO41" i="4"/>
  <c r="BW41" i="4"/>
  <c r="CB41" i="4"/>
  <c r="CG41" i="4"/>
  <c r="F46" i="4"/>
  <c r="BA46" i="4"/>
  <c r="BI46" i="4"/>
  <c r="U46" i="4"/>
  <c r="EQ45" i="4"/>
  <c r="EV45" i="4"/>
  <c r="E46" i="4"/>
  <c r="EM44" i="4"/>
  <c r="ER44" i="4"/>
  <c r="EW44" i="4"/>
  <c r="CE44" i="4"/>
  <c r="CJ44" i="4"/>
  <c r="CO44" i="4"/>
  <c r="BK43" i="4"/>
  <c r="BP43" i="4"/>
  <c r="BU43" i="4"/>
  <c r="AQ42" i="4"/>
  <c r="AV42" i="4"/>
  <c r="BA42" i="4"/>
  <c r="AX44" i="4"/>
  <c r="AR41" i="4"/>
  <c r="AW41" i="4"/>
  <c r="DP40" i="4"/>
  <c r="EA40" i="4"/>
  <c r="EJ40" i="4"/>
  <c r="J45" i="4"/>
  <c r="BS46" i="4"/>
  <c r="BX46" i="4"/>
  <c r="DB46" i="4"/>
  <c r="AY45" i="4"/>
  <c r="BD45" i="4"/>
  <c r="AE45" i="4"/>
  <c r="AO45" i="4"/>
  <c r="P44" i="4"/>
  <c r="AU43" i="4"/>
  <c r="AK42" i="4"/>
  <c r="BO42" i="4"/>
  <c r="EU42" i="4"/>
  <c r="EW46" i="4"/>
  <c r="EK41" i="4"/>
  <c r="EJ45" i="4"/>
  <c r="BW45" i="4"/>
  <c r="BF46" i="4"/>
  <c r="BM44" i="4"/>
  <c r="M45" i="4"/>
  <c r="EN39" i="4"/>
  <c r="BA38" i="4"/>
  <c r="EH41" i="4"/>
  <c r="AR37" i="4"/>
  <c r="BT40" i="4"/>
  <c r="EC38" i="4"/>
  <c r="BN42" i="4"/>
  <c r="DT37" i="4"/>
  <c r="CS35" i="4"/>
  <c r="CU39" i="4"/>
  <c r="AD42" i="4"/>
  <c r="EF37" i="4"/>
  <c r="DW42" i="4"/>
  <c r="AO42" i="4"/>
  <c r="AY44" i="4"/>
  <c r="BT46" i="4"/>
  <c r="BV46" i="4"/>
  <c r="AJ43" i="4"/>
  <c r="BE45" i="4"/>
  <c r="AQ46" i="4"/>
  <c r="U42" i="4"/>
  <c r="BN46" i="4"/>
  <c r="CH46" i="4"/>
  <c r="EH45" i="4"/>
  <c r="EQ46" i="4"/>
  <c r="EV46" i="4"/>
  <c r="D44" i="4"/>
  <c r="DW45" i="4"/>
  <c r="EB45" i="4"/>
  <c r="EG45" i="4"/>
  <c r="DC44" i="4"/>
  <c r="DH44" i="4"/>
  <c r="DM44" i="4"/>
  <c r="CY43" i="4"/>
  <c r="DD43" i="4"/>
  <c r="DI43" i="4"/>
  <c r="AQ43" i="4"/>
  <c r="AV43" i="4"/>
  <c r="BA43" i="4"/>
  <c r="W42" i="4"/>
  <c r="AB42" i="4"/>
  <c r="AG42" i="4"/>
  <c r="EY40" i="4"/>
  <c r="H41" i="4"/>
  <c r="M41" i="4"/>
  <c r="DU45" i="4"/>
  <c r="DG46" i="4"/>
  <c r="DL46" i="4"/>
  <c r="D40" i="4"/>
  <c r="AY46" i="4"/>
  <c r="BD46" i="4"/>
  <c r="EK46" i="4"/>
  <c r="CF43" i="4"/>
  <c r="BG42" i="4"/>
  <c r="U44" i="4"/>
  <c r="EU44" i="4"/>
  <c r="EK43" i="4"/>
  <c r="DV46" i="4"/>
  <c r="DD41" i="4"/>
  <c r="AV41" i="4"/>
  <c r="EJ46" i="4"/>
  <c r="BE43" i="4"/>
  <c r="CA43" i="4"/>
  <c r="EA43" i="4"/>
  <c r="AG46" i="4"/>
  <c r="DH45" i="4"/>
  <c r="CI44" i="4"/>
  <c r="CS44" i="4"/>
  <c r="BT43" i="4"/>
  <c r="BY43" i="4"/>
  <c r="CI41" i="4"/>
  <c r="BP42" i="4"/>
  <c r="BU42" i="4"/>
  <c r="EY41" i="4"/>
  <c r="H42" i="4"/>
  <c r="M42" i="4"/>
  <c r="DX40" i="4"/>
  <c r="EI40" i="4"/>
  <c r="EO40" i="4"/>
  <c r="Z45" i="4"/>
  <c r="BW46" i="4"/>
  <c r="CB46" i="4"/>
  <c r="E42" i="4"/>
  <c r="BS45" i="4"/>
  <c r="BX45" i="4"/>
  <c r="CC45" i="4"/>
  <c r="K45" i="4"/>
  <c r="P45" i="4"/>
  <c r="U45" i="4"/>
  <c r="EM43" i="4"/>
  <c r="ER43" i="4"/>
  <c r="EW43" i="4"/>
  <c r="DS42" i="4"/>
  <c r="CV41" i="4"/>
  <c r="CG44" i="4"/>
  <c r="S44" i="4"/>
  <c r="AU41" i="4"/>
  <c r="DZ45" i="4"/>
  <c r="BY45" i="4"/>
  <c r="AO44" i="4"/>
  <c r="DX43" i="4"/>
  <c r="G46" i="4"/>
  <c r="EI44" i="4"/>
  <c r="AT41" i="4"/>
  <c r="BV44" i="4"/>
  <c r="W36" i="4"/>
  <c r="AV34" i="4"/>
  <c r="DV41" i="4"/>
  <c r="EX44" i="4"/>
  <c r="CY36" i="4"/>
  <c r="DX34" i="4"/>
  <c r="BB42" i="4"/>
  <c r="BN43" i="4"/>
  <c r="AJ39" i="4"/>
  <c r="DR40" i="4"/>
  <c r="CS37" i="4"/>
  <c r="BH41" i="4"/>
  <c r="CS45" i="4"/>
  <c r="EV40" i="4"/>
  <c r="U43" i="4"/>
  <c r="G44" i="4"/>
  <c r="CN46" i="4"/>
  <c r="CR40" i="4"/>
  <c r="EN42" i="4"/>
  <c r="AM41" i="4"/>
  <c r="AB43" i="4"/>
  <c r="AG43" i="4"/>
  <c r="DK42" i="4"/>
  <c r="DP42" i="4"/>
  <c r="DU42" i="4"/>
  <c r="CQ41" i="4"/>
  <c r="DD46" i="4"/>
  <c r="CJ45" i="4"/>
  <c r="CC46" i="4"/>
  <c r="DI44" i="4"/>
  <c r="AS45" i="4"/>
  <c r="CY42" i="4"/>
  <c r="AI43" i="4"/>
  <c r="ET42" i="4"/>
  <c r="CP39" i="4"/>
  <c r="DO37" i="4"/>
  <c r="CW32" i="4"/>
  <c r="BZ43" i="4"/>
  <c r="V40" i="4"/>
  <c r="AU38" i="4"/>
  <c r="AC33" i="4"/>
  <c r="F44" i="4"/>
  <c r="DZ43" i="4"/>
  <c r="CV39" i="4"/>
  <c r="CA35" i="4"/>
  <c r="I38" i="4"/>
  <c r="DT41" i="4"/>
  <c r="BZ46" i="4"/>
  <c r="BL41" i="4"/>
  <c r="CG43" i="4"/>
  <c r="EE44" i="4"/>
  <c r="EZ46" i="4"/>
  <c r="AI41" i="4"/>
  <c r="DP43" i="4"/>
  <c r="O42" i="4"/>
  <c r="CN43" i="4"/>
  <c r="CS43" i="4"/>
  <c r="AA43" i="4"/>
  <c r="AF43" i="4"/>
  <c r="AK43" i="4"/>
  <c r="G42" i="4"/>
  <c r="L42" i="4"/>
  <c r="Q42" i="4"/>
  <c r="EF40" i="4"/>
  <c r="EN40" i="4"/>
  <c r="ES40" i="4"/>
  <c r="D34" i="4"/>
  <c r="CQ46" i="4"/>
  <c r="CV46" i="4"/>
  <c r="D37" i="4"/>
  <c r="AI46" i="4"/>
  <c r="AN46" i="4"/>
  <c r="CO46" i="4"/>
  <c r="O45" i="4"/>
  <c r="T45" i="4"/>
  <c r="Y45" i="4"/>
  <c r="EQ43" i="4"/>
  <c r="EV43" i="4"/>
  <c r="E44" i="4"/>
  <c r="CA42" i="4"/>
  <c r="ER42" i="4"/>
  <c r="EW42" i="4"/>
  <c r="CE42" i="4"/>
  <c r="CJ42" i="4"/>
  <c r="CO42" i="4"/>
  <c r="BK41" i="4"/>
  <c r="BP41" i="4"/>
  <c r="BU41" i="4"/>
  <c r="EP45" i="4"/>
  <c r="EY46" i="4"/>
  <c r="AC46" i="4"/>
  <c r="EB41" i="4"/>
  <c r="CP46" i="4"/>
  <c r="DZ46" i="4"/>
  <c r="I45" i="4"/>
  <c r="BK42" i="4"/>
  <c r="ET46" i="4"/>
  <c r="BC46" i="4"/>
  <c r="CE43" i="4"/>
  <c r="AS43" i="4"/>
  <c r="CK42" i="4"/>
  <c r="X42" i="4"/>
  <c r="BC44" i="4"/>
  <c r="CE41" i="4"/>
  <c r="M38" i="4"/>
  <c r="R41" i="4"/>
  <c r="EL44" i="4"/>
  <c r="BB32" i="4"/>
  <c r="CO38" i="4"/>
  <c r="CT41" i="4"/>
  <c r="BV38" i="4"/>
  <c r="CE33" i="4"/>
  <c r="U39" i="4"/>
  <c r="DJ41" i="4"/>
  <c r="CF37" i="4"/>
  <c r="DB38" i="4"/>
  <c r="EG35" i="4"/>
  <c r="BK46" i="4"/>
  <c r="DQ44" i="4"/>
  <c r="BO46" i="4"/>
  <c r="EC41" i="4"/>
  <c r="AE43" i="4"/>
  <c r="AZ45" i="4"/>
  <c r="D42" i="4"/>
  <c r="P42" i="4"/>
  <c r="EH43" i="4"/>
  <c r="AZ42" i="4"/>
  <c r="BE42" i="4"/>
  <c r="EI41" i="4"/>
  <c r="EN41" i="4"/>
  <c r="ES41" i="4"/>
  <c r="EL46" i="4"/>
  <c r="CV40" i="4"/>
  <c r="DL40" i="4"/>
  <c r="D29" i="4"/>
  <c r="BG46" i="4"/>
  <c r="BL46" i="4"/>
  <c r="BQ42" i="4"/>
  <c r="BC45" i="4"/>
  <c r="BH45" i="4"/>
  <c r="BM45" i="4"/>
  <c r="EQ44" i="4"/>
  <c r="EV44" i="4"/>
  <c r="E45" i="4"/>
  <c r="DW43" i="4"/>
  <c r="EB43" i="4"/>
  <c r="EG43" i="4"/>
  <c r="DC42" i="4"/>
  <c r="DH42" i="4"/>
  <c r="DM42" i="4"/>
  <c r="CL45" i="4"/>
  <c r="DI41" i="4"/>
  <c r="BA41" i="4"/>
  <c r="DK45" i="4"/>
  <c r="BT42" i="4"/>
  <c r="AF46" i="4"/>
  <c r="AF64" i="4" l="1"/>
  <c r="AF83" i="4" s="1"/>
  <c r="BT60" i="4"/>
  <c r="BT79" i="4" s="1"/>
  <c r="DK63" i="4"/>
  <c r="BA59" i="4"/>
  <c r="BA78" i="4" s="1"/>
  <c r="DI59" i="4"/>
  <c r="DI78" i="4" s="1"/>
  <c r="CL63" i="4"/>
  <c r="DM60" i="4"/>
  <c r="DM79" i="4" s="1"/>
  <c r="DH60" i="4"/>
  <c r="DH79" i="4" s="1"/>
  <c r="DC60" i="4"/>
  <c r="DC79" i="4" s="1"/>
  <c r="EG61" i="4"/>
  <c r="EG80" i="4" s="1"/>
  <c r="EB61" i="4"/>
  <c r="EB80" i="4" s="1"/>
  <c r="DW61" i="4"/>
  <c r="DW80" i="4" s="1"/>
  <c r="E63" i="4"/>
  <c r="EV62" i="4"/>
  <c r="EV81" i="4" s="1"/>
  <c r="EQ62" i="4"/>
  <c r="EQ81" i="4" s="1"/>
  <c r="BM63" i="4"/>
  <c r="BH63" i="4"/>
  <c r="BC63" i="4"/>
  <c r="BQ60" i="4"/>
  <c r="BQ79" i="4" s="1"/>
  <c r="BL64" i="4"/>
  <c r="BL83" i="4" s="1"/>
  <c r="BG64" i="4"/>
  <c r="BG83" i="4" s="1"/>
  <c r="DL58" i="4"/>
  <c r="DL77" i="4" s="1"/>
  <c r="CV58" i="4"/>
  <c r="CV77" i="4" s="1"/>
  <c r="EL64" i="4"/>
  <c r="EL83" i="4" s="1"/>
  <c r="ES59" i="4"/>
  <c r="ES78" i="4" s="1"/>
  <c r="EN59" i="4"/>
  <c r="EN78" i="4" s="1"/>
  <c r="EI59" i="4"/>
  <c r="EI78" i="4" s="1"/>
  <c r="BE60" i="4"/>
  <c r="BE79" i="4" s="1"/>
  <c r="AZ60" i="4"/>
  <c r="AZ79" i="4" s="1"/>
  <c r="EH61" i="4"/>
  <c r="EH80" i="4" s="1"/>
  <c r="P60" i="4"/>
  <c r="P79" i="4" s="1"/>
  <c r="AZ63" i="4"/>
  <c r="AE61" i="4"/>
  <c r="AE80" i="4" s="1"/>
  <c r="EC59" i="4"/>
  <c r="EC78" i="4" s="1"/>
  <c r="BO64" i="4"/>
  <c r="BO83" i="4" s="1"/>
  <c r="DQ62" i="4"/>
  <c r="DQ81" i="4" s="1"/>
  <c r="BK64" i="4"/>
  <c r="BK83" i="4" s="1"/>
  <c r="EG53" i="4"/>
  <c r="EG72" i="4" s="1"/>
  <c r="DB56" i="4"/>
  <c r="DB75" i="4" s="1"/>
  <c r="CF55" i="4"/>
  <c r="CF74" i="4" s="1"/>
  <c r="DJ59" i="4"/>
  <c r="DJ78" i="4" s="1"/>
  <c r="U57" i="4"/>
  <c r="U76" i="4" s="1"/>
  <c r="CE51" i="4"/>
  <c r="CE70" i="4" s="1"/>
  <c r="BV56" i="4"/>
  <c r="BV75" i="4" s="1"/>
  <c r="CT59" i="4"/>
  <c r="CT78" i="4" s="1"/>
  <c r="CO56" i="4"/>
  <c r="CO75" i="4" s="1"/>
  <c r="BB50" i="4"/>
  <c r="BB69" i="4" s="1"/>
  <c r="EL62" i="4"/>
  <c r="EL81" i="4" s="1"/>
  <c r="R59" i="4"/>
  <c r="R78" i="4" s="1"/>
  <c r="M56" i="4"/>
  <c r="M75" i="4" s="1"/>
  <c r="CE59" i="4"/>
  <c r="CE78" i="4" s="1"/>
  <c r="BC62" i="4"/>
  <c r="BC81" i="4" s="1"/>
  <c r="X60" i="4"/>
  <c r="X79" i="4" s="1"/>
  <c r="CK60" i="4"/>
  <c r="CK79" i="4" s="1"/>
  <c r="AS61" i="4"/>
  <c r="AS80" i="4" s="1"/>
  <c r="CE61" i="4"/>
  <c r="CE80" i="4" s="1"/>
  <c r="BC64" i="4"/>
  <c r="BC83" i="4" s="1"/>
  <c r="ET64" i="4"/>
  <c r="ET83" i="4" s="1"/>
  <c r="BK60" i="4"/>
  <c r="BK79" i="4" s="1"/>
  <c r="I63" i="4"/>
  <c r="DZ64" i="4"/>
  <c r="DZ83" i="4" s="1"/>
  <c r="CP64" i="4"/>
  <c r="CP83" i="4" s="1"/>
  <c r="EB59" i="4"/>
  <c r="EB78" i="4" s="1"/>
  <c r="AC64" i="4"/>
  <c r="AC83" i="4" s="1"/>
  <c r="EY64" i="4"/>
  <c r="EY83" i="4" s="1"/>
  <c r="EP63" i="4"/>
  <c r="BU59" i="4"/>
  <c r="BU78" i="4" s="1"/>
  <c r="BP59" i="4"/>
  <c r="BP78" i="4" s="1"/>
  <c r="BK59" i="4"/>
  <c r="BK78" i="4" s="1"/>
  <c r="CO60" i="4"/>
  <c r="CO79" i="4" s="1"/>
  <c r="CJ60" i="4"/>
  <c r="CJ79" i="4" s="1"/>
  <c r="CE60" i="4"/>
  <c r="CE79" i="4" s="1"/>
  <c r="EW60" i="4"/>
  <c r="EW79" i="4" s="1"/>
  <c r="ER60" i="4"/>
  <c r="ER79" i="4" s="1"/>
  <c r="CA60" i="4"/>
  <c r="CA79" i="4" s="1"/>
  <c r="E62" i="4"/>
  <c r="E81" i="4" s="1"/>
  <c r="EV61" i="4"/>
  <c r="EV80" i="4" s="1"/>
  <c r="EQ61" i="4"/>
  <c r="EQ80" i="4" s="1"/>
  <c r="Y63" i="4"/>
  <c r="T63" i="4"/>
  <c r="O63" i="4"/>
  <c r="CO64" i="4"/>
  <c r="CO83" i="4" s="1"/>
  <c r="AN64" i="4"/>
  <c r="AN83" i="4" s="1"/>
  <c r="AI64" i="4"/>
  <c r="AI83" i="4" s="1"/>
  <c r="CV64" i="4"/>
  <c r="CV83" i="4" s="1"/>
  <c r="CQ64" i="4"/>
  <c r="CQ83" i="4" s="1"/>
  <c r="ES58" i="4"/>
  <c r="ES77" i="4" s="1"/>
  <c r="EN58" i="4"/>
  <c r="EN77" i="4" s="1"/>
  <c r="EF58" i="4"/>
  <c r="EF77" i="4" s="1"/>
  <c r="Q60" i="4"/>
  <c r="Q79" i="4" s="1"/>
  <c r="L60" i="4"/>
  <c r="L79" i="4" s="1"/>
  <c r="G60" i="4"/>
  <c r="G79" i="4" s="1"/>
  <c r="AK61" i="4"/>
  <c r="AK80" i="4" s="1"/>
  <c r="AF61" i="4"/>
  <c r="AF80" i="4" s="1"/>
  <c r="AA61" i="4"/>
  <c r="AA80" i="4" s="1"/>
  <c r="CS61" i="4"/>
  <c r="CS80" i="4" s="1"/>
  <c r="CN61" i="4"/>
  <c r="CN80" i="4" s="1"/>
  <c r="O60" i="4"/>
  <c r="O79" i="4" s="1"/>
  <c r="DP61" i="4"/>
  <c r="DP80" i="4" s="1"/>
  <c r="AI59" i="4"/>
  <c r="AI78" i="4" s="1"/>
  <c r="F117" i="4"/>
  <c r="H117" i="4"/>
  <c r="I117" i="4"/>
  <c r="D117" i="4"/>
  <c r="G117" i="4"/>
  <c r="EZ64" i="4"/>
  <c r="EZ83" i="4" s="1"/>
  <c r="J117" i="4"/>
  <c r="EE62" i="4"/>
  <c r="EE81" i="4" s="1"/>
  <c r="CG61" i="4"/>
  <c r="CG80" i="4" s="1"/>
  <c r="BL59" i="4"/>
  <c r="BL78" i="4" s="1"/>
  <c r="BZ64" i="4"/>
  <c r="BZ83" i="4" s="1"/>
  <c r="DT59" i="4"/>
  <c r="DT78" i="4" s="1"/>
  <c r="I56" i="4"/>
  <c r="I75" i="4" s="1"/>
  <c r="CA53" i="4"/>
  <c r="CA72" i="4" s="1"/>
  <c r="CV57" i="4"/>
  <c r="CV76" i="4" s="1"/>
  <c r="DZ61" i="4"/>
  <c r="DZ80" i="4" s="1"/>
  <c r="F62" i="4"/>
  <c r="F81" i="4" s="1"/>
  <c r="AC51" i="4"/>
  <c r="AC70" i="4" s="1"/>
  <c r="AU56" i="4"/>
  <c r="AU75" i="4" s="1"/>
  <c r="V58" i="4"/>
  <c r="V77" i="4" s="1"/>
  <c r="BZ61" i="4"/>
  <c r="BZ80" i="4" s="1"/>
  <c r="CW50" i="4"/>
  <c r="CW69" i="4" s="1"/>
  <c r="DO55" i="4"/>
  <c r="DO74" i="4" s="1"/>
  <c r="CP57" i="4"/>
  <c r="CP76" i="4" s="1"/>
  <c r="ET60" i="4"/>
  <c r="ET79" i="4" s="1"/>
  <c r="AI61" i="4"/>
  <c r="AI80" i="4" s="1"/>
  <c r="CY60" i="4"/>
  <c r="CY79" i="4" s="1"/>
  <c r="AS63" i="4"/>
  <c r="DI62" i="4"/>
  <c r="DI81" i="4" s="1"/>
  <c r="CC64" i="4"/>
  <c r="CC83" i="4" s="1"/>
  <c r="CJ63" i="4"/>
  <c r="DD64" i="4"/>
  <c r="DD83" i="4" s="1"/>
  <c r="CQ59" i="4"/>
  <c r="CQ78" i="4" s="1"/>
  <c r="DU60" i="4"/>
  <c r="DU79" i="4" s="1"/>
  <c r="DP60" i="4"/>
  <c r="DP79" i="4" s="1"/>
  <c r="DK60" i="4"/>
  <c r="DK79" i="4" s="1"/>
  <c r="AG61" i="4"/>
  <c r="AG80" i="4" s="1"/>
  <c r="AB61" i="4"/>
  <c r="AB80" i="4" s="1"/>
  <c r="AM59" i="4"/>
  <c r="AM78" i="4" s="1"/>
  <c r="EN60" i="4"/>
  <c r="EN79" i="4" s="1"/>
  <c r="CR58" i="4"/>
  <c r="CR77" i="4" s="1"/>
  <c r="CN64" i="4"/>
  <c r="CN83" i="4" s="1"/>
  <c r="G62" i="4"/>
  <c r="G81" i="4" s="1"/>
  <c r="U61" i="4"/>
  <c r="U80" i="4" s="1"/>
  <c r="EV58" i="4"/>
  <c r="EV77" i="4" s="1"/>
  <c r="CS63" i="4"/>
  <c r="BH59" i="4"/>
  <c r="BH78" i="4" s="1"/>
  <c r="CS55" i="4"/>
  <c r="CS74" i="4" s="1"/>
  <c r="DR58" i="4"/>
  <c r="DR77" i="4" s="1"/>
  <c r="AJ57" i="4"/>
  <c r="AJ76" i="4" s="1"/>
  <c r="BN61" i="4"/>
  <c r="BN80" i="4" s="1"/>
  <c r="BB60" i="4"/>
  <c r="BB79" i="4" s="1"/>
  <c r="DX52" i="4"/>
  <c r="DX71" i="4" s="1"/>
  <c r="CY54" i="4"/>
  <c r="CY73" i="4" s="1"/>
  <c r="EX62" i="4"/>
  <c r="EX81" i="4" s="1"/>
  <c r="DV59" i="4"/>
  <c r="DV78" i="4" s="1"/>
  <c r="AV52" i="4"/>
  <c r="AV71" i="4" s="1"/>
  <c r="W54" i="4"/>
  <c r="W73" i="4" s="1"/>
  <c r="BV62" i="4"/>
  <c r="BV81" i="4" s="1"/>
  <c r="AT59" i="4"/>
  <c r="AT78" i="4" s="1"/>
  <c r="EI62" i="4"/>
  <c r="EI81" i="4" s="1"/>
  <c r="G64" i="4"/>
  <c r="G83" i="4" s="1"/>
  <c r="DX61" i="4"/>
  <c r="DX80" i="4" s="1"/>
  <c r="AO62" i="4"/>
  <c r="AO81" i="4" s="1"/>
  <c r="BY63" i="4"/>
  <c r="DZ63" i="4"/>
  <c r="AU59" i="4"/>
  <c r="AU78" i="4" s="1"/>
  <c r="S62" i="4"/>
  <c r="S81" i="4" s="1"/>
  <c r="CG62" i="4"/>
  <c r="CG81" i="4" s="1"/>
  <c r="CV59" i="4"/>
  <c r="CV78" i="4" s="1"/>
  <c r="DS60" i="4"/>
  <c r="DS79" i="4" s="1"/>
  <c r="EW61" i="4"/>
  <c r="EW80" i="4" s="1"/>
  <c r="ER61" i="4"/>
  <c r="ER80" i="4" s="1"/>
  <c r="EM61" i="4"/>
  <c r="EM80" i="4" s="1"/>
  <c r="U63" i="4"/>
  <c r="P63" i="4"/>
  <c r="K63" i="4"/>
  <c r="CC63" i="4"/>
  <c r="BX63" i="4"/>
  <c r="BS63" i="4"/>
  <c r="E60" i="4"/>
  <c r="E79" i="4" s="1"/>
  <c r="CB64" i="4"/>
  <c r="CB83" i="4" s="1"/>
  <c r="BW64" i="4"/>
  <c r="BW83" i="4" s="1"/>
  <c r="Z63" i="4"/>
  <c r="EO58" i="4"/>
  <c r="EO77" i="4" s="1"/>
  <c r="EI58" i="4"/>
  <c r="EI77" i="4" s="1"/>
  <c r="DX58" i="4"/>
  <c r="DX77" i="4" s="1"/>
  <c r="M60" i="4"/>
  <c r="M79" i="4" s="1"/>
  <c r="H60" i="4"/>
  <c r="H79" i="4" s="1"/>
  <c r="EY59" i="4"/>
  <c r="EY78" i="4" s="1"/>
  <c r="BU60" i="4"/>
  <c r="BU79" i="4" s="1"/>
  <c r="BP60" i="4"/>
  <c r="BP79" i="4" s="1"/>
  <c r="CI59" i="4"/>
  <c r="CI78" i="4" s="1"/>
  <c r="BY61" i="4"/>
  <c r="BY80" i="4" s="1"/>
  <c r="BT61" i="4"/>
  <c r="BT80" i="4" s="1"/>
  <c r="CS62" i="4"/>
  <c r="CS81" i="4" s="1"/>
  <c r="CI62" i="4"/>
  <c r="CI81" i="4" s="1"/>
  <c r="DH63" i="4"/>
  <c r="AG64" i="4"/>
  <c r="AG83" i="4" s="1"/>
  <c r="EA61" i="4"/>
  <c r="EA80" i="4" s="1"/>
  <c r="CA61" i="4"/>
  <c r="CA80" i="4" s="1"/>
  <c r="BE61" i="4"/>
  <c r="BE80" i="4" s="1"/>
  <c r="EJ64" i="4"/>
  <c r="EJ83" i="4" s="1"/>
  <c r="AV59" i="4"/>
  <c r="AV78" i="4" s="1"/>
  <c r="DD59" i="4"/>
  <c r="DD78" i="4" s="1"/>
  <c r="DV64" i="4"/>
  <c r="DV83" i="4" s="1"/>
  <c r="EK61" i="4"/>
  <c r="EK80" i="4" s="1"/>
  <c r="EU62" i="4"/>
  <c r="EU81" i="4" s="1"/>
  <c r="U62" i="4"/>
  <c r="U81" i="4" s="1"/>
  <c r="BG60" i="4"/>
  <c r="BG79" i="4" s="1"/>
  <c r="CF61" i="4"/>
  <c r="CF80" i="4" s="1"/>
  <c r="EK64" i="4"/>
  <c r="EK83" i="4" s="1"/>
  <c r="BD64" i="4"/>
  <c r="BD83" i="4" s="1"/>
  <c r="AY64" i="4"/>
  <c r="AY83" i="4" s="1"/>
  <c r="DL64" i="4"/>
  <c r="DL83" i="4" s="1"/>
  <c r="DG64" i="4"/>
  <c r="DG83" i="4" s="1"/>
  <c r="DU63" i="4"/>
  <c r="M59" i="4"/>
  <c r="M78" i="4" s="1"/>
  <c r="H59" i="4"/>
  <c r="H78" i="4" s="1"/>
  <c r="EY58" i="4"/>
  <c r="EY77" i="4" s="1"/>
  <c r="AG60" i="4"/>
  <c r="AG79" i="4" s="1"/>
  <c r="AB60" i="4"/>
  <c r="AB79" i="4" s="1"/>
  <c r="W60" i="4"/>
  <c r="W79" i="4" s="1"/>
  <c r="BA61" i="4"/>
  <c r="BA80" i="4" s="1"/>
  <c r="AV61" i="4"/>
  <c r="AV80" i="4" s="1"/>
  <c r="AQ61" i="4"/>
  <c r="AQ80" i="4" s="1"/>
  <c r="DI61" i="4"/>
  <c r="DI80" i="4" s="1"/>
  <c r="DD61" i="4"/>
  <c r="DD80" i="4" s="1"/>
  <c r="CY61" i="4"/>
  <c r="CY80" i="4" s="1"/>
  <c r="DM62" i="4"/>
  <c r="DM81" i="4" s="1"/>
  <c r="DH62" i="4"/>
  <c r="DH81" i="4" s="1"/>
  <c r="DC62" i="4"/>
  <c r="DC81" i="4" s="1"/>
  <c r="EG63" i="4"/>
  <c r="EB63" i="4"/>
  <c r="DW63" i="4"/>
  <c r="EV64" i="4"/>
  <c r="EV83" i="4" s="1"/>
  <c r="EQ64" i="4"/>
  <c r="EQ83" i="4" s="1"/>
  <c r="EH63" i="4"/>
  <c r="CH64" i="4"/>
  <c r="CH83" i="4" s="1"/>
  <c r="BN64" i="4"/>
  <c r="BN83" i="4" s="1"/>
  <c r="U60" i="4"/>
  <c r="U79" i="4" s="1"/>
  <c r="AQ64" i="4"/>
  <c r="AQ83" i="4" s="1"/>
  <c r="BE63" i="4"/>
  <c r="AJ61" i="4"/>
  <c r="AJ80" i="4" s="1"/>
  <c r="BV64" i="4"/>
  <c r="BV83" i="4" s="1"/>
  <c r="BT64" i="4"/>
  <c r="BT83" i="4" s="1"/>
  <c r="AY62" i="4"/>
  <c r="AY81" i="4" s="1"/>
  <c r="AO60" i="4"/>
  <c r="AO79" i="4" s="1"/>
  <c r="DW60" i="4"/>
  <c r="DW79" i="4" s="1"/>
  <c r="EF55" i="4"/>
  <c r="EF74" i="4" s="1"/>
  <c r="AD60" i="4"/>
  <c r="AD79" i="4" s="1"/>
  <c r="CU57" i="4"/>
  <c r="CU76" i="4" s="1"/>
  <c r="CS53" i="4"/>
  <c r="CS72" i="4" s="1"/>
  <c r="DT55" i="4"/>
  <c r="DT74" i="4" s="1"/>
  <c r="BN60" i="4"/>
  <c r="BN79" i="4" s="1"/>
  <c r="EC56" i="4"/>
  <c r="EC75" i="4" s="1"/>
  <c r="BT58" i="4"/>
  <c r="BT77" i="4" s="1"/>
  <c r="AR55" i="4"/>
  <c r="AR74" i="4" s="1"/>
  <c r="EH59" i="4"/>
  <c r="EH78" i="4" s="1"/>
  <c r="BA56" i="4"/>
  <c r="BA75" i="4" s="1"/>
  <c r="EN57" i="4"/>
  <c r="EN76" i="4" s="1"/>
  <c r="M63" i="4"/>
  <c r="BM62" i="4"/>
  <c r="BM81" i="4" s="1"/>
  <c r="BF64" i="4"/>
  <c r="BF83" i="4" s="1"/>
  <c r="BW63" i="4"/>
  <c r="EJ63" i="4"/>
  <c r="EK59" i="4"/>
  <c r="EK78" i="4" s="1"/>
  <c r="EW64" i="4"/>
  <c r="EW83" i="4" s="1"/>
  <c r="EU60" i="4"/>
  <c r="EU79" i="4" s="1"/>
  <c r="BO60" i="4"/>
  <c r="BO79" i="4" s="1"/>
  <c r="AK60" i="4"/>
  <c r="AK79" i="4" s="1"/>
  <c r="AU61" i="4"/>
  <c r="AU80" i="4" s="1"/>
  <c r="P62" i="4"/>
  <c r="P81" i="4" s="1"/>
  <c r="AO63" i="4"/>
  <c r="AE63" i="4"/>
  <c r="BD63" i="4"/>
  <c r="AY63" i="4"/>
  <c r="DB64" i="4"/>
  <c r="DB83" i="4" s="1"/>
  <c r="BX64" i="4"/>
  <c r="BX83" i="4" s="1"/>
  <c r="BS64" i="4"/>
  <c r="BS83" i="4" s="1"/>
  <c r="J63" i="4"/>
  <c r="EJ58" i="4"/>
  <c r="EJ77" i="4" s="1"/>
  <c r="EA58" i="4"/>
  <c r="EA77" i="4" s="1"/>
  <c r="DP58" i="4"/>
  <c r="DP77" i="4" s="1"/>
  <c r="AW59" i="4"/>
  <c r="AW78" i="4" s="1"/>
  <c r="AR59" i="4"/>
  <c r="AR78" i="4" s="1"/>
  <c r="AX62" i="4"/>
  <c r="AX81" i="4" s="1"/>
  <c r="BA60" i="4"/>
  <c r="BA79" i="4" s="1"/>
  <c r="AV60" i="4"/>
  <c r="AV79" i="4" s="1"/>
  <c r="AQ60" i="4"/>
  <c r="AQ79" i="4" s="1"/>
  <c r="BU61" i="4"/>
  <c r="BU80" i="4" s="1"/>
  <c r="BP61" i="4"/>
  <c r="BP80" i="4" s="1"/>
  <c r="BK61" i="4"/>
  <c r="BK80" i="4" s="1"/>
  <c r="CO62" i="4"/>
  <c r="CO81" i="4" s="1"/>
  <c r="CJ62" i="4"/>
  <c r="CJ81" i="4" s="1"/>
  <c r="CE62" i="4"/>
  <c r="CE81" i="4" s="1"/>
  <c r="EW62" i="4"/>
  <c r="EW81" i="4" s="1"/>
  <c r="ER62" i="4"/>
  <c r="ER81" i="4" s="1"/>
  <c r="EM62" i="4"/>
  <c r="EM81" i="4" s="1"/>
  <c r="E64" i="4"/>
  <c r="E83" i="4" s="1"/>
  <c r="EV63" i="4"/>
  <c r="EQ63" i="4"/>
  <c r="U64" i="4"/>
  <c r="U83" i="4" s="1"/>
  <c r="BI64" i="4"/>
  <c r="BI83" i="4" s="1"/>
  <c r="BA64" i="4"/>
  <c r="BA83" i="4" s="1"/>
  <c r="F64" i="4"/>
  <c r="F83" i="4" s="1"/>
  <c r="CG59" i="4"/>
  <c r="CG78" i="4" s="1"/>
  <c r="CB59" i="4"/>
  <c r="CB78" i="4" s="1"/>
  <c r="BW59" i="4"/>
  <c r="BW78" i="4" s="1"/>
  <c r="EO59" i="4"/>
  <c r="EO78" i="4" s="1"/>
  <c r="EJ59" i="4"/>
  <c r="EJ78" i="4" s="1"/>
  <c r="CW62" i="4"/>
  <c r="CW81" i="4" s="1"/>
  <c r="AN59" i="4"/>
  <c r="AN78" i="4" s="1"/>
  <c r="EJ62" i="4"/>
  <c r="EJ81" i="4" s="1"/>
  <c r="BC60" i="4"/>
  <c r="BC79" i="4" s="1"/>
  <c r="BQ59" i="4"/>
  <c r="BQ78" i="4" s="1"/>
  <c r="EY63" i="4"/>
  <c r="EO61" i="4"/>
  <c r="EO80" i="4" s="1"/>
  <c r="W63" i="4"/>
  <c r="EV57" i="4"/>
  <c r="EV76" i="4" s="1"/>
  <c r="AT62" i="4"/>
  <c r="AT81" i="4" s="1"/>
  <c r="AJ54" i="4"/>
  <c r="AJ73" i="4" s="1"/>
  <c r="CS58" i="4"/>
  <c r="CS77" i="4" s="1"/>
  <c r="BQ55" i="4"/>
  <c r="BQ74" i="4" s="1"/>
  <c r="AU60" i="4"/>
  <c r="AU79" i="4" s="1"/>
  <c r="DN61" i="4"/>
  <c r="DN80" i="4" s="1"/>
  <c r="Q58" i="4"/>
  <c r="Q77" i="4" s="1"/>
  <c r="ES54" i="4"/>
  <c r="ES73" i="4" s="1"/>
  <c r="DO59" i="4"/>
  <c r="DO78" i="4" s="1"/>
  <c r="AL61" i="4"/>
  <c r="AL80" i="4" s="1"/>
  <c r="CK57" i="4"/>
  <c r="CK76" i="4" s="1"/>
  <c r="BQ54" i="4"/>
  <c r="BQ73" i="4" s="1"/>
  <c r="Q64" i="4"/>
  <c r="Q83" i="4" s="1"/>
  <c r="EC61" i="4"/>
  <c r="EC80" i="4" s="1"/>
  <c r="EN64" i="4"/>
  <c r="EN83" i="4" s="1"/>
  <c r="BH64" i="4"/>
  <c r="BH83" i="4" s="1"/>
  <c r="AJ64" i="4"/>
  <c r="AJ83" i="4" s="1"/>
  <c r="CE63" i="4"/>
  <c r="I125" i="4"/>
  <c r="G125" i="4"/>
  <c r="D125" i="4"/>
  <c r="H125" i="4"/>
  <c r="EZ62" i="4"/>
  <c r="EZ81" i="4" s="1"/>
  <c r="F125" i="4"/>
  <c r="J125" i="4"/>
  <c r="CD63" i="4"/>
  <c r="U59" i="4"/>
  <c r="U78" i="4" s="1"/>
  <c r="P59" i="4"/>
  <c r="P78" i="4" s="1"/>
  <c r="K59" i="4"/>
  <c r="K78" i="4" s="1"/>
  <c r="CC59" i="4"/>
  <c r="CC78" i="4" s="1"/>
  <c r="BX59" i="4"/>
  <c r="BX78" i="4" s="1"/>
  <c r="ES60" i="4"/>
  <c r="ES79" i="4" s="1"/>
  <c r="DK58" i="4"/>
  <c r="DK77" i="4" s="1"/>
  <c r="L62" i="4"/>
  <c r="L81" i="4" s="1"/>
  <c r="EM59" i="4"/>
  <c r="EM78" i="4" s="1"/>
  <c r="E59" i="4"/>
  <c r="E78" i="4" s="1"/>
  <c r="AA63" i="4"/>
  <c r="CC61" i="4"/>
  <c r="CC80" i="4" s="1"/>
  <c r="DG62" i="4"/>
  <c r="DG81" i="4" s="1"/>
  <c r="CJ57" i="4"/>
  <c r="CJ76" i="4" s="1"/>
  <c r="ED61" i="4"/>
  <c r="ED80" i="4" s="1"/>
  <c r="DT53" i="4"/>
  <c r="DT72" i="4" s="1"/>
  <c r="EO56" i="4"/>
  <c r="EO75" i="4" s="1"/>
  <c r="DU53" i="4"/>
  <c r="DU72" i="4" s="1"/>
  <c r="BB64" i="4"/>
  <c r="BB83" i="4" s="1"/>
  <c r="N60" i="4"/>
  <c r="N79" i="4" s="1"/>
  <c r="BM56" i="4"/>
  <c r="BM75" i="4" s="1"/>
  <c r="N53" i="4"/>
  <c r="N72" i="4" s="1"/>
  <c r="DJ63" i="4"/>
  <c r="CH59" i="4"/>
  <c r="CH78" i="4" s="1"/>
  <c r="EG55" i="4"/>
  <c r="EG74" i="4" s="1"/>
  <c r="T58" i="4"/>
  <c r="T77" i="4" s="1"/>
  <c r="BN63" i="4"/>
  <c r="EU58" i="4"/>
  <c r="EU77" i="4" s="1"/>
  <c r="CK64" i="4"/>
  <c r="CK83" i="4" s="1"/>
  <c r="EB58" i="4"/>
  <c r="EB77" i="4" s="1"/>
  <c r="CO61" i="4"/>
  <c r="CO80" i="4" s="1"/>
  <c r="BE59" i="4"/>
  <c r="BE78" i="4" s="1"/>
  <c r="AC62" i="4"/>
  <c r="AC81" i="4" s="1"/>
  <c r="CK62" i="4"/>
  <c r="CK81" i="4" s="1"/>
  <c r="DQ64" i="4"/>
  <c r="DQ83" i="4" s="1"/>
  <c r="AC59" i="4"/>
  <c r="AC78" i="4" s="1"/>
  <c r="S59" i="4"/>
  <c r="S78" i="4" s="1"/>
  <c r="AW60" i="4"/>
  <c r="AW79" i="4" s="1"/>
  <c r="AR60" i="4"/>
  <c r="AR79" i="4" s="1"/>
  <c r="AM60" i="4"/>
  <c r="AM79" i="4" s="1"/>
  <c r="BQ61" i="4"/>
  <c r="BQ80" i="4" s="1"/>
  <c r="BL61" i="4"/>
  <c r="BL80" i="4" s="1"/>
  <c r="BG61" i="4"/>
  <c r="BG80" i="4" s="1"/>
  <c r="DY61" i="4"/>
  <c r="DY80" i="4" s="1"/>
  <c r="DT61" i="4"/>
  <c r="DT80" i="4" s="1"/>
  <c r="DO61" i="4"/>
  <c r="DO80" i="4" s="1"/>
  <c r="EC62" i="4"/>
  <c r="EC81" i="4" s="1"/>
  <c r="DX62" i="4"/>
  <c r="DX81" i="4" s="1"/>
  <c r="DS62" i="4"/>
  <c r="DS81" i="4" s="1"/>
  <c r="EW63" i="4"/>
  <c r="ER63" i="4"/>
  <c r="EM63" i="4"/>
  <c r="BQ64" i="4"/>
  <c r="BQ83" i="4" s="1"/>
  <c r="AW64" i="4"/>
  <c r="AW83" i="4" s="1"/>
  <c r="AO64" i="4"/>
  <c r="AO83" i="4" s="1"/>
  <c r="EX63" i="4"/>
  <c r="EP64" i="4"/>
  <c r="EP83" i="4" s="1"/>
  <c r="ED64" i="4"/>
  <c r="ED83" i="4" s="1"/>
  <c r="EK63" i="4"/>
  <c r="DU59" i="4"/>
  <c r="DU78" i="4" s="1"/>
  <c r="S63" i="4"/>
  <c r="AR64" i="4"/>
  <c r="AR83" i="4" s="1"/>
  <c r="CD64" i="4"/>
  <c r="CD83" i="4" s="1"/>
  <c r="Q59" i="4"/>
  <c r="Q78" i="4" s="1"/>
  <c r="AB59" i="4"/>
  <c r="AB78" i="4" s="1"/>
  <c r="CK61" i="4"/>
  <c r="CK80" i="4" s="1"/>
  <c r="AH62" i="4"/>
  <c r="AH81" i="4" s="1"/>
  <c r="X59" i="4"/>
  <c r="X78" i="4" s="1"/>
  <c r="DW59" i="4"/>
  <c r="DW78" i="4" s="1"/>
  <c r="AQ59" i="4"/>
  <c r="AQ78" i="4" s="1"/>
  <c r="EC63" i="4"/>
  <c r="AG59" i="4"/>
  <c r="AG78" i="4" s="1"/>
  <c r="EF61" i="4"/>
  <c r="EF80" i="4" s="1"/>
  <c r="BI63" i="4"/>
  <c r="DP63" i="4"/>
  <c r="EE64" i="4"/>
  <c r="EE83" i="4" s="1"/>
  <c r="DE62" i="4"/>
  <c r="DE81" i="4" s="1"/>
  <c r="E125" i="4"/>
  <c r="CZ62" i="4"/>
  <c r="CZ81" i="4" s="1"/>
  <c r="CU62" i="4"/>
  <c r="CU81" i="4" s="1"/>
  <c r="Q63" i="4"/>
  <c r="L63" i="4"/>
  <c r="G63" i="4"/>
  <c r="DM64" i="4"/>
  <c r="DM83" i="4" s="1"/>
  <c r="P64" i="4"/>
  <c r="P83" i="4" s="1"/>
  <c r="K64" i="4"/>
  <c r="K83" i="4" s="1"/>
  <c r="DR64" i="4"/>
  <c r="DR83" i="4" s="1"/>
  <c r="DE64" i="4"/>
  <c r="DE83" i="4" s="1"/>
  <c r="CW64" i="4"/>
  <c r="CW83" i="4" s="1"/>
  <c r="V64" i="4"/>
  <c r="V83" i="4" s="1"/>
  <c r="CW59" i="4"/>
  <c r="CW78" i="4" s="1"/>
  <c r="CR59" i="4"/>
  <c r="CR78" i="4" s="1"/>
  <c r="CM59" i="4"/>
  <c r="CM78" i="4" s="1"/>
  <c r="I60" i="4"/>
  <c r="I79" i="4" s="1"/>
  <c r="F124" i="4"/>
  <c r="I124" i="4"/>
  <c r="EZ59" i="4"/>
  <c r="EZ78" i="4" s="1"/>
  <c r="G124" i="4"/>
  <c r="H124" i="4"/>
  <c r="D124" i="4"/>
  <c r="J124" i="4"/>
  <c r="DF64" i="4"/>
  <c r="DF83" i="4" s="1"/>
  <c r="M61" i="4"/>
  <c r="M80" i="4" s="1"/>
  <c r="H61" i="4"/>
  <c r="H80" i="4" s="1"/>
  <c r="EY60" i="4"/>
  <c r="EY79" i="4" s="1"/>
  <c r="AG62" i="4"/>
  <c r="AG81" i="4" s="1"/>
  <c r="AB62" i="4"/>
  <c r="AB81" i="4" s="1"/>
  <c r="W62" i="4"/>
  <c r="W81" i="4" s="1"/>
  <c r="BA63" i="4"/>
  <c r="AV63" i="4"/>
  <c r="AQ63" i="4"/>
  <c r="DI63" i="4"/>
  <c r="DD63" i="4"/>
  <c r="CY63" i="4"/>
  <c r="AV64" i="4"/>
  <c r="AV83" i="4" s="1"/>
  <c r="AA62" i="4"/>
  <c r="AA81" i="4" s="1"/>
  <c r="AO61" i="4"/>
  <c r="AO80" i="4" s="1"/>
  <c r="CX64" i="4"/>
  <c r="CX83" i="4" s="1"/>
  <c r="CL64" i="4"/>
  <c r="CL83" i="4" s="1"/>
  <c r="BD62" i="4"/>
  <c r="BD81" i="4" s="1"/>
  <c r="DS59" i="4"/>
  <c r="DS78" i="4" s="1"/>
  <c r="BP64" i="4"/>
  <c r="BP83" i="4" s="1"/>
  <c r="CD60" i="4"/>
  <c r="CD79" i="4" s="1"/>
  <c r="O58" i="4"/>
  <c r="O77" i="4" s="1"/>
  <c r="ES56" i="4"/>
  <c r="ES75" i="4" s="1"/>
  <c r="AI54" i="4"/>
  <c r="AI73" i="4" s="1"/>
  <c r="DG57" i="4"/>
  <c r="DG76" i="4" s="1"/>
  <c r="DC54" i="4"/>
  <c r="DC73" i="4" s="1"/>
  <c r="DQ53" i="4"/>
  <c r="DQ72" i="4" s="1"/>
  <c r="BP55" i="4"/>
  <c r="BP74" i="4" s="1"/>
  <c r="AE57" i="4"/>
  <c r="AE76" i="4" s="1"/>
  <c r="AA54" i="4"/>
  <c r="AA73" i="4" s="1"/>
  <c r="ET52" i="4"/>
  <c r="ET71" i="4" s="1"/>
  <c r="EB54" i="4"/>
  <c r="EB73" i="4" s="1"/>
  <c r="CY56" i="4"/>
  <c r="CY75" i="4" s="1"/>
  <c r="EN62" i="4"/>
  <c r="EN81" i="4" s="1"/>
  <c r="L64" i="4"/>
  <c r="L83" i="4" s="1"/>
  <c r="AC60" i="4"/>
  <c r="AC79" i="4" s="1"/>
  <c r="S60" i="4"/>
  <c r="S79" i="4" s="1"/>
  <c r="CF60" i="4"/>
  <c r="CF79" i="4" s="1"/>
  <c r="AN63" i="4"/>
  <c r="I61" i="4"/>
  <c r="I80" i="4" s="1"/>
  <c r="EG60" i="4"/>
  <c r="EG79" i="4" s="1"/>
  <c r="AF60" i="4"/>
  <c r="AF79" i="4" s="1"/>
  <c r="CB62" i="4"/>
  <c r="CB81" i="4" s="1"/>
  <c r="DN64" i="4"/>
  <c r="DN83" i="4" s="1"/>
  <c r="EG59" i="4"/>
  <c r="EG78" i="4" s="1"/>
  <c r="DR63" i="4"/>
  <c r="CZ61" i="4"/>
  <c r="CZ80" i="4" s="1"/>
  <c r="E118" i="4"/>
  <c r="CU61" i="4"/>
  <c r="CU80" i="4" s="1"/>
  <c r="DY62" i="4"/>
  <c r="DY81" i="4" s="1"/>
  <c r="DT62" i="4"/>
  <c r="DT81" i="4" s="1"/>
  <c r="DO62" i="4"/>
  <c r="DO81" i="4" s="1"/>
  <c r="ES63" i="4"/>
  <c r="EN63" i="4"/>
  <c r="EI63" i="4"/>
  <c r="DY64" i="4"/>
  <c r="DY83" i="4" s="1"/>
  <c r="AZ64" i="4"/>
  <c r="AZ83" i="4" s="1"/>
  <c r="AU64" i="4"/>
  <c r="AU83" i="4" s="1"/>
  <c r="ES62" i="4"/>
  <c r="ES81" i="4" s="1"/>
  <c r="BR64" i="4"/>
  <c r="BR83" i="4" s="1"/>
  <c r="AT64" i="4"/>
  <c r="AT83" i="4" s="1"/>
  <c r="AP64" i="4"/>
  <c r="AP83" i="4" s="1"/>
  <c r="DQ59" i="4"/>
  <c r="DQ78" i="4" s="1"/>
  <c r="DL59" i="4"/>
  <c r="DL78" i="4" s="1"/>
  <c r="DG59" i="4"/>
  <c r="DG78" i="4" s="1"/>
  <c r="EK60" i="4"/>
  <c r="EK79" i="4" s="1"/>
  <c r="EF60" i="4"/>
  <c r="EF79" i="4" s="1"/>
  <c r="EA60" i="4"/>
  <c r="EA79" i="4" s="1"/>
  <c r="AW61" i="4"/>
  <c r="AW80" i="4" s="1"/>
  <c r="AR61" i="4"/>
  <c r="AR80" i="4" s="1"/>
  <c r="AM61" i="4"/>
  <c r="AM80" i="4" s="1"/>
  <c r="BA62" i="4"/>
  <c r="BA81" i="4" s="1"/>
  <c r="AV62" i="4"/>
  <c r="AV81" i="4" s="1"/>
  <c r="AQ62" i="4"/>
  <c r="AQ81" i="4" s="1"/>
  <c r="BU63" i="4"/>
  <c r="BP63" i="4"/>
  <c r="BK63" i="4"/>
  <c r="EX64" i="4"/>
  <c r="EX83" i="4" s="1"/>
  <c r="CJ64" i="4"/>
  <c r="CJ83" i="4" s="1"/>
  <c r="CE64" i="4"/>
  <c r="CE83" i="4" s="1"/>
  <c r="BB63" i="4"/>
  <c r="ER64" i="4"/>
  <c r="ER83" i="4" s="1"/>
  <c r="EM64" i="4"/>
  <c r="EM83" i="4" s="1"/>
  <c r="AS59" i="4"/>
  <c r="AS78" i="4" s="1"/>
  <c r="EA63" i="4"/>
  <c r="EO62" i="4"/>
  <c r="EO81" i="4" s="1"/>
  <c r="BH60" i="4"/>
  <c r="BH79" i="4" s="1"/>
  <c r="EL63" i="4"/>
  <c r="H64" i="4"/>
  <c r="H83" i="4" s="1"/>
  <c r="BW61" i="4"/>
  <c r="BW80" i="4" s="1"/>
  <c r="DY59" i="4"/>
  <c r="DY78" i="4" s="1"/>
  <c r="ET63" i="4"/>
  <c r="E111" i="4"/>
  <c r="CZ54" i="4"/>
  <c r="CZ73" i="4" s="1"/>
  <c r="EL58" i="4"/>
  <c r="EL77" i="4" s="1"/>
  <c r="BG56" i="4"/>
  <c r="BG75" i="4" s="1"/>
  <c r="AV57" i="4"/>
  <c r="AV76" i="4" s="1"/>
  <c r="AB54" i="4"/>
  <c r="AB73" i="4" s="1"/>
  <c r="EG58" i="4"/>
  <c r="EG77" i="4" s="1"/>
  <c r="AC55" i="4"/>
  <c r="AC74" i="4" s="1"/>
  <c r="DP56" i="4"/>
  <c r="DP75" i="4" s="1"/>
  <c r="CV53" i="4"/>
  <c r="CV72" i="4" s="1"/>
  <c r="BE58" i="4"/>
  <c r="BE77" i="4" s="1"/>
  <c r="CO54" i="4"/>
  <c r="CO73" i="4" s="1"/>
  <c r="AN56" i="4"/>
  <c r="AN75" i="4" s="1"/>
  <c r="CR64" i="4"/>
  <c r="CR83" i="4" s="1"/>
  <c r="I59" i="4"/>
  <c r="I78" i="4" s="1"/>
  <c r="DS58" i="4"/>
  <c r="DS77" i="4" s="1"/>
  <c r="EF59" i="4"/>
  <c r="EF78" i="4" s="1"/>
  <c r="AZ59" i="4"/>
  <c r="AZ78" i="4" s="1"/>
  <c r="AE64" i="4"/>
  <c r="AE83" i="4" s="1"/>
  <c r="AZ61" i="4"/>
  <c r="AZ80" i="4" s="1"/>
  <c r="AS64" i="4"/>
  <c r="AS83" i="4" s="1"/>
  <c r="X64" i="4"/>
  <c r="X83" i="4" s="1"/>
  <c r="S64" i="4"/>
  <c r="S83" i="4" s="1"/>
  <c r="EH64" i="4"/>
  <c r="EH83" i="4" s="1"/>
  <c r="CF64" i="4"/>
  <c r="CF83" i="4" s="1"/>
  <c r="CA64" i="4"/>
  <c r="CA83" i="4" s="1"/>
  <c r="DT58" i="4"/>
  <c r="DT77" i="4" s="1"/>
  <c r="BO63" i="4"/>
  <c r="Q62" i="4"/>
  <c r="Q81" i="4" s="1"/>
  <c r="ER59" i="4"/>
  <c r="ER78" i="4" s="1"/>
  <c r="BF63" i="4"/>
  <c r="AF63" i="4"/>
  <c r="K61" i="4"/>
  <c r="K80" i="4" s="1"/>
  <c r="BM59" i="4"/>
  <c r="BM78" i="4" s="1"/>
  <c r="CT62" i="4"/>
  <c r="CT81" i="4" s="1"/>
  <c r="AN54" i="4"/>
  <c r="AN73" i="4" s="1"/>
  <c r="CW58" i="4"/>
  <c r="CW77" i="4" s="1"/>
  <c r="EQ55" i="4"/>
  <c r="EQ74" i="4" s="1"/>
  <c r="CR55" i="4"/>
  <c r="CR74" i="4" s="1"/>
  <c r="EY57" i="4"/>
  <c r="EY76" i="4" s="1"/>
  <c r="AG57" i="4"/>
  <c r="AG76" i="4" s="1"/>
  <c r="BQ53" i="4"/>
  <c r="BQ72" i="4" s="1"/>
  <c r="P55" i="4"/>
  <c r="P74" i="4" s="1"/>
  <c r="BW57" i="4"/>
  <c r="BW76" i="4" s="1"/>
  <c r="DA56" i="4"/>
  <c r="DA75" i="4" s="1"/>
  <c r="AR58" i="4"/>
  <c r="AR77" i="4" s="1"/>
  <c r="CB54" i="4"/>
  <c r="CB73" i="4" s="1"/>
  <c r="CO59" i="4"/>
  <c r="CO78" i="4" s="1"/>
  <c r="DI60" i="4"/>
  <c r="DI79" i="4" s="1"/>
  <c r="CG63" i="4"/>
  <c r="DS61" i="4"/>
  <c r="DS80" i="4" s="1"/>
  <c r="AJ62" i="4"/>
  <c r="AJ81" i="4" s="1"/>
  <c r="CJ61" i="4"/>
  <c r="CJ80" i="4" s="1"/>
  <c r="H126" i="4"/>
  <c r="I126" i="4"/>
  <c r="J126" i="4"/>
  <c r="G126" i="4"/>
  <c r="D126" i="4"/>
  <c r="EZ60" i="4"/>
  <c r="EZ79" i="4" s="1"/>
  <c r="F126" i="4"/>
  <c r="DX63" i="4"/>
  <c r="CF62" i="4"/>
  <c r="CF81" i="4" s="1"/>
  <c r="DI64" i="4"/>
  <c r="DI83" i="4" s="1"/>
  <c r="DX60" i="4"/>
  <c r="DX79" i="4" s="1"/>
  <c r="AX64" i="4"/>
  <c r="AX83" i="4" s="1"/>
  <c r="ES64" i="4"/>
  <c r="ES83" i="4" s="1"/>
  <c r="AL64" i="4"/>
  <c r="AL83" i="4" s="1"/>
  <c r="DM59" i="4"/>
  <c r="DM78" i="4" s="1"/>
  <c r="DH59" i="4"/>
  <c r="DH78" i="4" s="1"/>
  <c r="DC59" i="4"/>
  <c r="DC78" i="4" s="1"/>
  <c r="Y60" i="4"/>
  <c r="Y79" i="4" s="1"/>
  <c r="T60" i="4"/>
  <c r="T79" i="4" s="1"/>
  <c r="DH58" i="4"/>
  <c r="DH77" i="4" s="1"/>
  <c r="AC61" i="4"/>
  <c r="AC80" i="4" s="1"/>
  <c r="X61" i="4"/>
  <c r="X80" i="4" s="1"/>
  <c r="S61" i="4"/>
  <c r="S80" i="4" s="1"/>
  <c r="AW62" i="4"/>
  <c r="AW81" i="4" s="1"/>
  <c r="AR62" i="4"/>
  <c r="AR81" i="4" s="1"/>
  <c r="AM62" i="4"/>
  <c r="AM81" i="4" s="1"/>
  <c r="BQ63" i="4"/>
  <c r="BL63" i="4"/>
  <c r="BG63" i="4"/>
  <c r="DY63" i="4"/>
  <c r="DT63" i="4"/>
  <c r="DO63" i="4"/>
  <c r="DE61" i="4"/>
  <c r="DE80" i="4" s="1"/>
  <c r="DX64" i="4"/>
  <c r="DX83" i="4" s="1"/>
  <c r="BO61" i="4"/>
  <c r="BO80" i="4" s="1"/>
  <c r="CN62" i="4"/>
  <c r="CN81" i="4" s="1"/>
  <c r="DM63" i="4"/>
  <c r="DC63" i="4"/>
  <c r="T64" i="4"/>
  <c r="T83" i="4" s="1"/>
  <c r="E127" i="4"/>
  <c r="CZ58" i="4"/>
  <c r="CZ77" i="4" s="1"/>
  <c r="BL60" i="4"/>
  <c r="BL79" i="4" s="1"/>
  <c r="E61" i="4"/>
  <c r="E80" i="4" s="1"/>
  <c r="EV60" i="4"/>
  <c r="EV79" i="4" s="1"/>
  <c r="EQ60" i="4"/>
  <c r="EQ79" i="4" s="1"/>
  <c r="BM61" i="4"/>
  <c r="BM80" i="4" s="1"/>
  <c r="BH61" i="4"/>
  <c r="BH80" i="4" s="1"/>
  <c r="BC61" i="4"/>
  <c r="BC80" i="4" s="1"/>
  <c r="BQ62" i="4"/>
  <c r="BQ81" i="4" s="1"/>
  <c r="BL62" i="4"/>
  <c r="BL81" i="4" s="1"/>
  <c r="BG62" i="4"/>
  <c r="BG81" i="4" s="1"/>
  <c r="CK63" i="4"/>
  <c r="CF63" i="4"/>
  <c r="CA63" i="4"/>
  <c r="E117" i="4"/>
  <c r="CZ64" i="4"/>
  <c r="CZ83" i="4" s="1"/>
  <c r="CU64" i="4"/>
  <c r="CU83" i="4" s="1"/>
  <c r="BV63" i="4"/>
  <c r="AK64" i="4"/>
  <c r="AK83" i="4" s="1"/>
  <c r="Y64" i="4"/>
  <c r="Y83" i="4" s="1"/>
  <c r="DU61" i="4"/>
  <c r="DU80" i="4" s="1"/>
  <c r="BI59" i="4"/>
  <c r="BI78" i="4" s="1"/>
  <c r="BD59" i="4"/>
  <c r="BD78" i="4" s="1"/>
  <c r="AY59" i="4"/>
  <c r="AY78" i="4" s="1"/>
  <c r="CC60" i="4"/>
  <c r="CC79" i="4" s="1"/>
  <c r="BX60" i="4"/>
  <c r="BX79" i="4" s="1"/>
  <c r="BS60" i="4"/>
  <c r="BS79" i="4" s="1"/>
  <c r="CW61" i="4"/>
  <c r="CW80" i="4" s="1"/>
  <c r="CR61" i="4"/>
  <c r="CR80" i="4" s="1"/>
  <c r="CM61" i="4"/>
  <c r="CM80" i="4" s="1"/>
  <c r="I62" i="4"/>
  <c r="I81" i="4" s="1"/>
  <c r="J118" i="4"/>
  <c r="EZ61" i="4"/>
  <c r="EZ80" i="4" s="1"/>
  <c r="G118" i="4"/>
  <c r="F118" i="4"/>
  <c r="H118" i="4"/>
  <c r="I118" i="4"/>
  <c r="D118" i="4"/>
  <c r="EM60" i="4"/>
  <c r="EM79" i="4" s="1"/>
  <c r="AF62" i="4"/>
  <c r="AF81" i="4" s="1"/>
  <c r="K60" i="4"/>
  <c r="K79" i="4" s="1"/>
  <c r="DJ64" i="4"/>
  <c r="DJ83" i="4" s="1"/>
  <c r="AU63" i="4"/>
  <c r="BI62" i="4"/>
  <c r="BI81" i="4" s="1"/>
  <c r="DX59" i="4"/>
  <c r="DX78" i="4" s="1"/>
  <c r="EP62" i="4"/>
  <c r="EP81" i="4" s="1"/>
  <c r="L61" i="4"/>
  <c r="L80" i="4" s="1"/>
  <c r="AW57" i="4"/>
  <c r="AW76" i="4" s="1"/>
  <c r="DO54" i="4"/>
  <c r="DO73" i="4" s="1"/>
  <c r="CG53" i="4"/>
  <c r="CG72" i="4" s="1"/>
  <c r="R63" i="4"/>
  <c r="DF63" i="4"/>
  <c r="EC52" i="4"/>
  <c r="EC71" i="4" s="1"/>
  <c r="EU57" i="4"/>
  <c r="EU76" i="4" s="1"/>
  <c r="S54" i="4"/>
  <c r="S73" i="4" s="1"/>
  <c r="AD63" i="4"/>
  <c r="BA52" i="4"/>
  <c r="BA71" i="4" s="1"/>
  <c r="BS57" i="4"/>
  <c r="BS76" i="4" s="1"/>
  <c r="CM53" i="4"/>
  <c r="CM72" i="4" s="1"/>
  <c r="CX62" i="4"/>
  <c r="CX81" i="4" s="1"/>
  <c r="CM64" i="4"/>
  <c r="CM83" i="4" s="1"/>
  <c r="DD60" i="4"/>
  <c r="DD79" i="4" s="1"/>
  <c r="CB63" i="4"/>
  <c r="EO63" i="4"/>
  <c r="AE62" i="4"/>
  <c r="AE81" i="4" s="1"/>
  <c r="EI64" i="4"/>
  <c r="EI83" i="4" s="1"/>
  <c r="DD62" i="4"/>
  <c r="DD81" i="4" s="1"/>
  <c r="BY60" i="4"/>
  <c r="BY79" i="4" s="1"/>
  <c r="EB60" i="4"/>
  <c r="EB79" i="4" s="1"/>
  <c r="AA60" i="4"/>
  <c r="AA79" i="4" s="1"/>
  <c r="AA64" i="4"/>
  <c r="AA83" i="4" s="1"/>
  <c r="K62" i="4"/>
  <c r="K81" i="4" s="1"/>
  <c r="AJ63" i="4"/>
  <c r="EC60" i="4"/>
  <c r="EC79" i="4" s="1"/>
  <c r="EV59" i="4"/>
  <c r="EV78" i="4" s="1"/>
  <c r="EQ59" i="4"/>
  <c r="EQ78" i="4" s="1"/>
  <c r="Y61" i="4"/>
  <c r="Y80" i="4" s="1"/>
  <c r="T61" i="4"/>
  <c r="T80" i="4" s="1"/>
  <c r="O61" i="4"/>
  <c r="O80" i="4" s="1"/>
  <c r="AS62" i="4"/>
  <c r="AS81" i="4" s="1"/>
  <c r="AN62" i="4"/>
  <c r="AN81" i="4" s="1"/>
  <c r="AI62" i="4"/>
  <c r="AI81" i="4" s="1"/>
  <c r="DA62" i="4"/>
  <c r="DA81" i="4" s="1"/>
  <c r="CV62" i="4"/>
  <c r="CV81" i="4" s="1"/>
  <c r="CQ62" i="4"/>
  <c r="CQ81" i="4" s="1"/>
  <c r="DE63" i="4"/>
  <c r="E115" i="4"/>
  <c r="CZ63" i="4"/>
  <c r="CU63" i="4"/>
  <c r="DT64" i="4"/>
  <c r="DT83" i="4" s="1"/>
  <c r="DO64" i="4"/>
  <c r="DO83" i="4" s="1"/>
  <c r="CX63" i="4"/>
  <c r="AK59" i="4"/>
  <c r="AK78" i="4" s="1"/>
  <c r="AF59" i="4"/>
  <c r="AF78" i="4" s="1"/>
  <c r="AA59" i="4"/>
  <c r="AA78" i="4" s="1"/>
  <c r="CS59" i="4"/>
  <c r="CS78" i="4" s="1"/>
  <c r="CN59" i="4"/>
  <c r="CN78" i="4" s="1"/>
  <c r="BR63" i="4"/>
  <c r="CW60" i="4"/>
  <c r="CW79" i="4" s="1"/>
  <c r="CR60" i="4"/>
  <c r="CR79" i="4" s="1"/>
  <c r="CM60" i="4"/>
  <c r="CM79" i="4" s="1"/>
  <c r="DQ61" i="4"/>
  <c r="DQ80" i="4" s="1"/>
  <c r="DL61" i="4"/>
  <c r="DL80" i="4" s="1"/>
  <c r="DG61" i="4"/>
  <c r="DG80" i="4" s="1"/>
  <c r="EK62" i="4"/>
  <c r="EK81" i="4" s="1"/>
  <c r="EF62" i="4"/>
  <c r="EF81" i="4" s="1"/>
  <c r="EA62" i="4"/>
  <c r="EA81" i="4" s="1"/>
  <c r="AW63" i="4"/>
  <c r="AR63" i="4"/>
  <c r="DW62" i="4"/>
  <c r="DW81" i="4" s="1"/>
  <c r="EF63" i="4"/>
  <c r="DK61" i="4"/>
  <c r="DK80" i="4" s="1"/>
  <c r="BM60" i="4"/>
  <c r="BM79" i="4" s="1"/>
  <c r="EU64" i="4"/>
  <c r="EU83" i="4" s="1"/>
  <c r="M64" i="4"/>
  <c r="M83" i="4" s="1"/>
  <c r="CB61" i="4"/>
  <c r="CB80" i="4" s="1"/>
  <c r="BG59" i="4"/>
  <c r="BG78" i="4" s="1"/>
  <c r="AB63" i="4"/>
  <c r="AP59" i="4"/>
  <c r="AP78" i="4" s="1"/>
  <c r="DW56" i="4"/>
  <c r="DW75" i="4" s="1"/>
  <c r="DE55" i="4"/>
  <c r="DE74" i="4" s="1"/>
  <c r="CX58" i="4"/>
  <c r="CX77" i="4" s="1"/>
  <c r="G56" i="4"/>
  <c r="G75" i="4" s="1"/>
  <c r="DF58" i="4"/>
  <c r="DF77" i="4" s="1"/>
  <c r="BT57" i="4"/>
  <c r="BT76" i="4" s="1"/>
  <c r="DD53" i="4"/>
  <c r="DD72" i="4" s="1"/>
  <c r="CA55" i="4"/>
  <c r="CA74" i="4" s="1"/>
  <c r="AD58" i="4"/>
  <c r="AD77" i="4" s="1"/>
  <c r="EN56" i="4"/>
  <c r="EN75" i="4" s="1"/>
  <c r="DC58" i="4"/>
  <c r="DC77" i="4" s="1"/>
  <c r="EM54" i="4"/>
  <c r="EM73" i="4" s="1"/>
  <c r="CJ59" i="4"/>
  <c r="CJ78" i="4" s="1"/>
  <c r="G127" i="4"/>
  <c r="F127" i="4"/>
  <c r="H127" i="4"/>
  <c r="I127" i="4"/>
  <c r="J127" i="4"/>
  <c r="EZ58" i="4"/>
  <c r="EZ77" i="4" s="1"/>
  <c r="D127" i="4"/>
  <c r="CY59" i="4"/>
  <c r="CY78" i="4" s="1"/>
  <c r="EA59" i="4"/>
  <c r="EA78" i="4" s="1"/>
  <c r="DS63" i="4"/>
  <c r="CO63" i="4"/>
  <c r="DA59" i="4"/>
  <c r="DA78" i="4" s="1"/>
  <c r="CY64" i="4"/>
  <c r="CY83" i="4" s="1"/>
  <c r="BY62" i="4"/>
  <c r="BY81" i="4" s="1"/>
  <c r="BT62" i="4"/>
  <c r="BT81" i="4" s="1"/>
  <c r="BO62" i="4"/>
  <c r="BO81" i="4" s="1"/>
  <c r="EG62" i="4"/>
  <c r="EG81" i="4" s="1"/>
  <c r="EB62" i="4"/>
  <c r="EB81" i="4" s="1"/>
  <c r="BK62" i="4"/>
  <c r="BK81" i="4" s="1"/>
  <c r="BT63" i="4"/>
  <c r="EI60" i="4"/>
  <c r="EI79" i="4" s="1"/>
  <c r="EW59" i="4"/>
  <c r="EW78" i="4" s="1"/>
  <c r="CI64" i="4"/>
  <c r="CI83" i="4" s="1"/>
  <c r="AK63" i="4"/>
  <c r="P61" i="4"/>
  <c r="P80" i="4" s="1"/>
  <c r="EQ58" i="4"/>
  <c r="EQ77" i="4" s="1"/>
  <c r="DL62" i="4"/>
  <c r="DL81" i="4" s="1"/>
  <c r="DO58" i="4"/>
  <c r="DO77" i="4" s="1"/>
  <c r="BK56" i="4"/>
  <c r="BK75" i="4" s="1"/>
  <c r="AS55" i="4"/>
  <c r="AS74" i="4" s="1"/>
  <c r="AL58" i="4"/>
  <c r="AL77" i="4" s="1"/>
  <c r="AU54" i="4"/>
  <c r="AU73" i="4" s="1"/>
  <c r="BZ56" i="4"/>
  <c r="BZ75" i="4" s="1"/>
  <c r="DP55" i="4"/>
  <c r="DP74" i="4" s="1"/>
  <c r="CE57" i="4"/>
  <c r="CE76" i="4" s="1"/>
  <c r="DO53" i="4"/>
  <c r="DO72" i="4" s="1"/>
  <c r="DJ55" i="4"/>
  <c r="DJ74" i="4" s="1"/>
  <c r="AN55" i="4"/>
  <c r="AN74" i="4" s="1"/>
  <c r="EY56" i="4"/>
  <c r="EY75" i="4" s="1"/>
  <c r="EL52" i="4"/>
  <c r="EL71" i="4" s="1"/>
  <c r="AN61" i="4"/>
  <c r="AN80" i="4" s="1"/>
  <c r="BH62" i="4"/>
  <c r="BH81" i="4" s="1"/>
  <c r="CS64" i="4"/>
  <c r="CS83" i="4" s="1"/>
  <c r="R64" i="4"/>
  <c r="R83" i="4" s="1"/>
  <c r="EE63" i="4"/>
  <c r="AI63" i="4"/>
  <c r="CY62" i="4"/>
  <c r="CY81" i="4" s="1"/>
  <c r="X62" i="4"/>
  <c r="X81" i="4" s="1"/>
  <c r="CA62" i="4"/>
  <c r="CA81" i="4" s="1"/>
  <c r="Z64" i="4"/>
  <c r="Z83" i="4" s="1"/>
  <c r="BW62" i="4"/>
  <c r="BW81" i="4" s="1"/>
  <c r="DA63" i="4"/>
  <c r="CV63" i="4"/>
  <c r="CQ63" i="4"/>
  <c r="DP64" i="4"/>
  <c r="DP83" i="4" s="1"/>
  <c r="DK64" i="4"/>
  <c r="DK83" i="4" s="1"/>
  <c r="CT63" i="4"/>
  <c r="CG64" i="4"/>
  <c r="CG83" i="4" s="1"/>
  <c r="BY64" i="4"/>
  <c r="BY83" i="4" s="1"/>
  <c r="AK62" i="4"/>
  <c r="AK81" i="4" s="1"/>
  <c r="BY59" i="4"/>
  <c r="BY78" i="4" s="1"/>
  <c r="BT59" i="4"/>
  <c r="BT78" i="4" s="1"/>
  <c r="BO59" i="4"/>
  <c r="BO78" i="4" s="1"/>
  <c r="CS60" i="4"/>
  <c r="CS79" i="4" s="1"/>
  <c r="CN60" i="4"/>
  <c r="CN79" i="4" s="1"/>
  <c r="CI60" i="4"/>
  <c r="CI79" i="4" s="1"/>
  <c r="DM61" i="4"/>
  <c r="DM80" i="4" s="1"/>
  <c r="DH61" i="4"/>
  <c r="DH80" i="4" s="1"/>
  <c r="DC61" i="4"/>
  <c r="DC80" i="4" s="1"/>
  <c r="Y62" i="4"/>
  <c r="Y81" i="4" s="1"/>
  <c r="T62" i="4"/>
  <c r="T81" i="4" s="1"/>
  <c r="O62" i="4"/>
  <c r="O81" i="4" s="1"/>
  <c r="AC63" i="4"/>
  <c r="X63" i="4"/>
  <c r="DA64" i="4"/>
  <c r="DA83" i="4" s="1"/>
  <c r="AM64" i="4"/>
  <c r="AM83" i="4" s="1"/>
  <c r="CT64" i="4"/>
  <c r="CT83" i="4" s="1"/>
  <c r="BJ64" i="4"/>
  <c r="BJ83" i="4" s="1"/>
  <c r="O64" i="4"/>
  <c r="O83" i="4" s="1"/>
  <c r="BU64" i="4"/>
  <c r="BU83" i="4" s="1"/>
  <c r="CM62" i="4"/>
  <c r="CM81" i="4" s="1"/>
  <c r="DA61" i="4"/>
  <c r="DA80" i="4" s="1"/>
  <c r="CF59" i="4"/>
  <c r="CF78" i="4" s="1"/>
  <c r="DP62" i="4"/>
  <c r="DP81" i="4" s="1"/>
  <c r="CU60" i="4"/>
  <c r="CU79" i="4" s="1"/>
  <c r="EB64" i="4"/>
  <c r="EB83" i="4" s="1"/>
  <c r="EP60" i="4"/>
  <c r="EP79" i="4" s="1"/>
  <c r="CA58" i="4"/>
  <c r="CA77" i="4" s="1"/>
  <c r="BI57" i="4"/>
  <c r="BI76" i="4" s="1"/>
  <c r="CU54" i="4"/>
  <c r="CU73" i="4" s="1"/>
  <c r="EF53" i="4"/>
  <c r="EF72" i="4" s="1"/>
  <c r="AY56" i="4"/>
  <c r="AY75" i="4" s="1"/>
  <c r="CC55" i="4"/>
  <c r="CC74" i="4" s="1"/>
  <c r="T57" i="4"/>
  <c r="T76" i="4" s="1"/>
  <c r="AT53" i="4"/>
  <c r="AT72" i="4" s="1"/>
  <c r="DS55" i="4"/>
  <c r="DS74" i="4" s="1"/>
  <c r="EO54" i="4"/>
  <c r="EO73" i="4" s="1"/>
  <c r="CN56" i="4"/>
  <c r="CN75" i="4" s="1"/>
  <c r="BC58" i="4"/>
  <c r="BC77" i="4" s="1"/>
  <c r="DT54" i="4"/>
  <c r="DT73" i="4" s="1"/>
  <c r="CU53" i="4"/>
  <c r="CU72" i="4" s="1"/>
  <c r="BM54" i="4"/>
  <c r="BM73" i="4" s="1"/>
  <c r="L56" i="4"/>
  <c r="L75" i="4" s="1"/>
  <c r="DW57" i="4"/>
  <c r="DW76" i="4" s="1"/>
  <c r="DS54" i="4"/>
  <c r="DS73" i="4" s="1"/>
  <c r="BK51" i="4"/>
  <c r="BK70" i="4" s="1"/>
  <c r="AG58" i="4"/>
  <c r="AG77" i="4" s="1"/>
  <c r="EF56" i="4"/>
  <c r="EF75" i="4" s="1"/>
  <c r="CQ55" i="4"/>
  <c r="CQ74" i="4" s="1"/>
  <c r="CP61" i="4"/>
  <c r="CP80" i="4" s="1"/>
  <c r="E55" i="4"/>
  <c r="E74" i="4" s="1"/>
  <c r="DL53" i="4"/>
  <c r="DL72" i="4" s="1"/>
  <c r="AT58" i="4"/>
  <c r="AT77" i="4" s="1"/>
  <c r="DM50" i="4"/>
  <c r="DM69" i="4" s="1"/>
  <c r="EE59" i="4"/>
  <c r="EE78" i="4" s="1"/>
  <c r="BU58" i="4"/>
  <c r="BU77" i="4" s="1"/>
  <c r="H57" i="4"/>
  <c r="H76" i="4" s="1"/>
  <c r="EE55" i="4"/>
  <c r="EE74" i="4" s="1"/>
  <c r="BB61" i="4"/>
  <c r="BB80" i="4" s="1"/>
  <c r="DE54" i="4"/>
  <c r="DE73" i="4" s="1"/>
  <c r="J53" i="4"/>
  <c r="J72" i="4" s="1"/>
  <c r="DF57" i="4"/>
  <c r="DF76" i="4" s="1"/>
  <c r="DA57" i="4"/>
  <c r="DA76" i="4" s="1"/>
  <c r="BD56" i="4"/>
  <c r="BD75" i="4" s="1"/>
  <c r="O55" i="4"/>
  <c r="O74" i="4" s="1"/>
  <c r="N61" i="4"/>
  <c r="N80" i="4" s="1"/>
  <c r="CG54" i="4"/>
  <c r="CG73" i="4" s="1"/>
  <c r="DZ52" i="4"/>
  <c r="DZ71" i="4" s="1"/>
  <c r="DN57" i="4"/>
  <c r="DN76" i="4" s="1"/>
  <c r="R50" i="4"/>
  <c r="R69" i="4" s="1"/>
  <c r="BC59" i="4"/>
  <c r="BC78" i="4" s="1"/>
  <c r="EO57" i="4"/>
  <c r="EO76" i="4" s="1"/>
  <c r="CB56" i="4"/>
  <c r="CB75" i="4" s="1"/>
  <c r="BC55" i="4"/>
  <c r="BC74" i="4" s="1"/>
  <c r="DV60" i="4"/>
  <c r="DV79" i="4" s="1"/>
  <c r="AC54" i="4"/>
  <c r="AC73" i="4" s="1"/>
  <c r="AQ58" i="4"/>
  <c r="AQ77" i="4" s="1"/>
  <c r="DV56" i="4"/>
  <c r="DV75" i="4" s="1"/>
  <c r="Y57" i="4"/>
  <c r="Y76" i="4" s="1"/>
  <c r="DX55" i="4"/>
  <c r="DX74" i="4" s="1"/>
  <c r="CA54" i="4"/>
  <c r="CA73" i="4" s="1"/>
  <c r="CH60" i="4"/>
  <c r="CH79" i="4" s="1"/>
  <c r="E54" i="4"/>
  <c r="E73" i="4" s="1"/>
  <c r="AI58" i="4"/>
  <c r="AI77" i="4" s="1"/>
  <c r="EL56" i="4"/>
  <c r="EL75" i="4" s="1"/>
  <c r="EM56" i="4"/>
  <c r="EM75" i="4" s="1"/>
  <c r="DN58" i="4"/>
  <c r="DN77" i="4" s="1"/>
  <c r="V62" i="4"/>
  <c r="V81" i="4" s="1"/>
  <c r="AS51" i="4"/>
  <c r="AS70" i="4" s="1"/>
  <c r="AH50" i="4"/>
  <c r="AH69" i="4" s="1"/>
  <c r="CI61" i="4"/>
  <c r="CI80" i="4" s="1"/>
  <c r="DH64" i="4"/>
  <c r="DH83" i="4" s="1"/>
  <c r="DC64" i="4"/>
  <c r="DC83" i="4" s="1"/>
  <c r="CH63" i="4"/>
  <c r="Y59" i="4"/>
  <c r="Y78" i="4" s="1"/>
  <c r="T59" i="4"/>
  <c r="T78" i="4" s="1"/>
  <c r="O59" i="4"/>
  <c r="O78" i="4" s="1"/>
  <c r="AS60" i="4"/>
  <c r="AS79" i="4" s="1"/>
  <c r="AN60" i="4"/>
  <c r="AN79" i="4" s="1"/>
  <c r="AI60" i="4"/>
  <c r="AI79" i="4" s="1"/>
  <c r="DA60" i="4"/>
  <c r="DA79" i="4" s="1"/>
  <c r="CV60" i="4"/>
  <c r="CV79" i="4" s="1"/>
  <c r="EU59" i="4"/>
  <c r="EU78" i="4" s="1"/>
  <c r="EG56" i="4"/>
  <c r="EG75" i="4" s="1"/>
  <c r="BT55" i="4"/>
  <c r="BT74" i="4" s="1"/>
  <c r="BC54" i="4"/>
  <c r="BC73" i="4" s="1"/>
  <c r="DN59" i="4"/>
  <c r="DN78" i="4" s="1"/>
  <c r="BX58" i="4"/>
  <c r="BX77" i="4" s="1"/>
  <c r="AI57" i="4"/>
  <c r="AI76" i="4" s="1"/>
  <c r="DB62" i="4"/>
  <c r="DB81" i="4" s="1"/>
  <c r="Q56" i="4"/>
  <c r="Q75" i="4" s="1"/>
  <c r="DH54" i="4"/>
  <c r="DH73" i="4" s="1"/>
  <c r="BS53" i="4"/>
  <c r="BS72" i="4" s="1"/>
  <c r="BZ59" i="4"/>
  <c r="BZ78" i="4" s="1"/>
  <c r="AZ58" i="4"/>
  <c r="AZ77" i="4" s="1"/>
  <c r="AA57" i="4"/>
  <c r="AA76" i="4" s="1"/>
  <c r="BN55" i="4"/>
  <c r="BN74" i="4" s="1"/>
  <c r="EV51" i="4"/>
  <c r="EV70" i="4" s="1"/>
  <c r="AP63" i="4"/>
  <c r="BE56" i="4"/>
  <c r="BE75" i="4" s="1"/>
  <c r="EV54" i="4"/>
  <c r="EV73" i="4" s="1"/>
  <c r="DW53" i="4"/>
  <c r="DW72" i="4" s="1"/>
  <c r="AL59" i="4"/>
  <c r="AL78" i="4" s="1"/>
  <c r="ER57" i="4"/>
  <c r="ER76" i="4" s="1"/>
  <c r="DC56" i="4"/>
  <c r="DC75" i="4" s="1"/>
  <c r="Z62" i="4"/>
  <c r="Z81" i="4" s="1"/>
  <c r="CK55" i="4"/>
  <c r="CK74" i="4" s="1"/>
  <c r="AF54" i="4"/>
  <c r="AF73" i="4" s="1"/>
  <c r="CT58" i="4"/>
  <c r="CT77" i="4" s="1"/>
  <c r="ET58" i="4"/>
  <c r="ET77" i="4" s="1"/>
  <c r="DT57" i="4"/>
  <c r="DT76" i="4" s="1"/>
  <c r="CU56" i="4"/>
  <c r="CU75" i="4" s="1"/>
  <c r="DZ54" i="4"/>
  <c r="DZ73" i="4" s="1"/>
  <c r="BT51" i="4"/>
  <c r="BT70" i="4" s="1"/>
  <c r="BN62" i="4"/>
  <c r="BN81" i="4" s="1"/>
  <c r="DY55" i="4"/>
  <c r="DY74" i="4" s="1"/>
  <c r="BT54" i="4"/>
  <c r="BT73" i="4" s="1"/>
  <c r="V53" i="4"/>
  <c r="V72" i="4" s="1"/>
  <c r="EC58" i="4"/>
  <c r="EC77" i="4" s="1"/>
  <c r="BP57" i="4"/>
  <c r="BP76" i="4" s="1"/>
  <c r="AA56" i="4"/>
  <c r="AA75" i="4" s="1"/>
  <c r="DI56" i="4"/>
  <c r="DI75" i="4" s="1"/>
  <c r="O54" i="4"/>
  <c r="O73" i="4" s="1"/>
  <c r="CO53" i="4"/>
  <c r="CO72" i="4" s="1"/>
  <c r="DJ54" i="4"/>
  <c r="DJ73" i="4" s="1"/>
  <c r="DP59" i="4"/>
  <c r="DP78" i="4" s="1"/>
  <c r="DK59" i="4"/>
  <c r="DK78" i="4" s="1"/>
  <c r="EO60" i="4"/>
  <c r="EO79" i="4" s="1"/>
  <c r="EJ60" i="4"/>
  <c r="EJ79" i="4" s="1"/>
  <c r="EE60" i="4"/>
  <c r="EE79" i="4" s="1"/>
  <c r="M62" i="4"/>
  <c r="M81" i="4" s="1"/>
  <c r="H62" i="4"/>
  <c r="H81" i="4" s="1"/>
  <c r="EY61" i="4"/>
  <c r="EY80" i="4" s="1"/>
  <c r="BU62" i="4"/>
  <c r="BU81" i="4" s="1"/>
  <c r="BP62" i="4"/>
  <c r="BP81" i="4" s="1"/>
  <c r="EU61" i="4"/>
  <c r="EU80" i="4" s="1"/>
  <c r="CR62" i="4"/>
  <c r="CR81" i="4" s="1"/>
  <c r="BW60" i="4"/>
  <c r="BW79" i="4" s="1"/>
  <c r="CK59" i="4"/>
  <c r="CK78" i="4" s="1"/>
  <c r="DG63" i="4"/>
  <c r="DU62" i="4"/>
  <c r="DU81" i="4" s="1"/>
  <c r="E126" i="4"/>
  <c r="CZ60" i="4"/>
  <c r="CZ79" i="4" s="1"/>
  <c r="DN63" i="4"/>
  <c r="BX61" i="4"/>
  <c r="BX80" i="4" s="1"/>
  <c r="DI57" i="4"/>
  <c r="DI76" i="4" s="1"/>
  <c r="W55" i="4"/>
  <c r="W74" i="4" s="1"/>
  <c r="ES53" i="4"/>
  <c r="ES72" i="4" s="1"/>
  <c r="BJ56" i="4"/>
  <c r="BJ75" i="4" s="1"/>
  <c r="AX58" i="4"/>
  <c r="AX77" i="4" s="1"/>
  <c r="CD54" i="4"/>
  <c r="CD73" i="4" s="1"/>
  <c r="X54" i="4"/>
  <c r="X73" i="4" s="1"/>
  <c r="EA55" i="4"/>
  <c r="EA74" i="4" s="1"/>
  <c r="DR57" i="4"/>
  <c r="DR76" i="4" s="1"/>
  <c r="EX53" i="4"/>
  <c r="EX72" i="4" s="1"/>
  <c r="CR53" i="4"/>
  <c r="CR72" i="4" s="1"/>
  <c r="AY55" i="4"/>
  <c r="AY74" i="4" s="1"/>
  <c r="EX56" i="4"/>
  <c r="EX75" i="4" s="1"/>
  <c r="CU58" i="4"/>
  <c r="CU77" i="4" s="1"/>
  <c r="CX57" i="4"/>
  <c r="CX76" i="4" s="1"/>
  <c r="CQ58" i="4"/>
  <c r="CQ77" i="4" s="1"/>
  <c r="DK54" i="4"/>
  <c r="DK73" i="4" s="1"/>
  <c r="DV63" i="4"/>
  <c r="ES52" i="4"/>
  <c r="ES71" i="4" s="1"/>
  <c r="ES51" i="4"/>
  <c r="ES70" i="4" s="1"/>
  <c r="CC56" i="4"/>
  <c r="CC75" i="4" s="1"/>
  <c r="AF55" i="4"/>
  <c r="AF74" i="4" s="1"/>
  <c r="EE53" i="4"/>
  <c r="EE72" i="4" s="1"/>
  <c r="EL59" i="4"/>
  <c r="EL78" i="4" s="1"/>
  <c r="BE53" i="4"/>
  <c r="BE72" i="4" s="1"/>
  <c r="CM57" i="4"/>
  <c r="CM76" i="4" s="1"/>
  <c r="DZ55" i="4"/>
  <c r="DZ74" i="4" s="1"/>
  <c r="BL52" i="4"/>
  <c r="BL71" i="4" s="1"/>
  <c r="ED63" i="4"/>
  <c r="DQ56" i="4"/>
  <c r="DQ75" i="4" s="1"/>
  <c r="BD55" i="4"/>
  <c r="BD74" i="4" s="1"/>
  <c r="AM54" i="4"/>
  <c r="AM73" i="4" s="1"/>
  <c r="CX59" i="4"/>
  <c r="CX78" i="4" s="1"/>
  <c r="BH58" i="4"/>
  <c r="BH77" i="4" s="1"/>
  <c r="S57" i="4"/>
  <c r="S76" i="4" s="1"/>
  <c r="CL62" i="4"/>
  <c r="CL81" i="4" s="1"/>
  <c r="EW55" i="4"/>
  <c r="EW74" i="4" s="1"/>
  <c r="CR54" i="4"/>
  <c r="CR73" i="4" s="1"/>
  <c r="AS53" i="4"/>
  <c r="AS72" i="4" s="1"/>
  <c r="BJ59" i="4"/>
  <c r="BJ78" i="4" s="1"/>
  <c r="AJ58" i="4"/>
  <c r="AJ77" i="4" s="1"/>
  <c r="K57" i="4"/>
  <c r="K76" i="4" s="1"/>
  <c r="AX55" i="4"/>
  <c r="AX74" i="4" s="1"/>
  <c r="EF51" i="4"/>
  <c r="EF70" i="4" s="1"/>
  <c r="DZ62" i="4"/>
  <c r="DZ81" i="4" s="1"/>
  <c r="AO56" i="4"/>
  <c r="AO75" i="4" s="1"/>
  <c r="EF54" i="4"/>
  <c r="EF73" i="4" s="1"/>
  <c r="DG53" i="4"/>
  <c r="DG72" i="4" s="1"/>
  <c r="V59" i="4"/>
  <c r="V78" i="4" s="1"/>
  <c r="EB57" i="4"/>
  <c r="EB76" i="4" s="1"/>
  <c r="CM56" i="4"/>
  <c r="CM75" i="4" s="1"/>
  <c r="J62" i="4"/>
  <c r="J81" i="4" s="1"/>
  <c r="BU55" i="4"/>
  <c r="BU74" i="4" s="1"/>
  <c r="P54" i="4"/>
  <c r="P73" i="4" s="1"/>
  <c r="CD58" i="4"/>
  <c r="CD77" i="4" s="1"/>
  <c r="DW58" i="4"/>
  <c r="DW77" i="4" s="1"/>
  <c r="DD57" i="4"/>
  <c r="DD76" i="4" s="1"/>
  <c r="CE56" i="4"/>
  <c r="CE75" i="4" s="1"/>
  <c r="H53" i="4"/>
  <c r="H72" i="4" s="1"/>
  <c r="BJ62" i="4"/>
  <c r="BJ81" i="4" s="1"/>
  <c r="DI58" i="4"/>
  <c r="DI77" i="4" s="1"/>
  <c r="CG55" i="4"/>
  <c r="CG74" i="4" s="1"/>
  <c r="CH56" i="4"/>
  <c r="CH75" i="4" s="1"/>
  <c r="N56" i="4"/>
  <c r="N75" i="4" s="1"/>
  <c r="N64" i="4"/>
  <c r="N83" i="4" s="1"/>
  <c r="H63" i="4"/>
  <c r="EY62" i="4"/>
  <c r="EY81" i="4" s="1"/>
  <c r="BE64" i="4"/>
  <c r="BE83" i="4" s="1"/>
  <c r="AB64" i="4"/>
  <c r="AB83" i="4" s="1"/>
  <c r="W64" i="4"/>
  <c r="W83" i="4" s="1"/>
  <c r="EO64" i="4"/>
  <c r="EO83" i="4" s="1"/>
  <c r="EG64" i="4"/>
  <c r="EG83" i="4" s="1"/>
  <c r="AH64" i="4"/>
  <c r="AH83" i="4" s="1"/>
  <c r="EW58" i="4"/>
  <c r="EW77" i="4" s="1"/>
  <c r="ER58" i="4"/>
  <c r="ER77" i="4" s="1"/>
  <c r="DR61" i="4"/>
  <c r="DR80" i="4" s="1"/>
  <c r="AG55" i="4"/>
  <c r="AG74" i="4" s="1"/>
  <c r="DX53" i="4"/>
  <c r="DX72" i="4" s="1"/>
  <c r="BF58" i="4"/>
  <c r="BF77" i="4" s="1"/>
  <c r="AK58" i="4"/>
  <c r="AK77" i="4" s="1"/>
  <c r="DT56" i="4"/>
  <c r="DT75" i="4" s="1"/>
  <c r="CE55" i="4"/>
  <c r="CE74" i="4" s="1"/>
  <c r="EX60" i="4"/>
  <c r="EX79" i="4" s="1"/>
  <c r="BU54" i="4"/>
  <c r="BU73" i="4" s="1"/>
  <c r="CI58" i="4"/>
  <c r="CI77" i="4" s="1"/>
  <c r="BN57" i="4"/>
  <c r="BN76" i="4" s="1"/>
  <c r="ES57" i="4"/>
  <c r="ES76" i="4" s="1"/>
  <c r="CV56" i="4"/>
  <c r="CV75" i="4" s="1"/>
  <c r="BW55" i="4"/>
  <c r="BW74" i="4" s="1"/>
  <c r="DB53" i="4"/>
  <c r="DB72" i="4" s="1"/>
  <c r="AI53" i="4"/>
  <c r="AI72" i="4" s="1"/>
  <c r="AP61" i="4"/>
  <c r="AP80" i="4" s="1"/>
  <c r="CS54" i="4"/>
  <c r="CS73" i="4" s="1"/>
  <c r="Z53" i="4"/>
  <c r="Z72" i="4" s="1"/>
  <c r="DZ57" i="4"/>
  <c r="DZ76" i="4" s="1"/>
  <c r="DE57" i="4"/>
  <c r="DE76" i="4" s="1"/>
  <c r="AR56" i="4"/>
  <c r="AR75" i="4" s="1"/>
  <c r="EQ54" i="4"/>
  <c r="EQ73" i="4" s="1"/>
  <c r="BV60" i="4"/>
  <c r="BV79" i="4" s="1"/>
  <c r="EO53" i="4"/>
  <c r="EO72" i="4" s="1"/>
  <c r="G58" i="4"/>
  <c r="G77" i="4" s="1"/>
  <c r="BF56" i="4"/>
  <c r="BF75" i="4" s="1"/>
  <c r="BQ57" i="4"/>
  <c r="BQ76" i="4" s="1"/>
  <c r="T56" i="4"/>
  <c r="T75" i="4" s="1"/>
  <c r="EY54" i="4"/>
  <c r="EY73" i="4" s="1"/>
  <c r="AC53" i="4"/>
  <c r="AC72" i="4" s="1"/>
  <c r="AQ52" i="4"/>
  <c r="AQ71" i="4" s="1"/>
  <c r="DJ60" i="4"/>
  <c r="DJ79" i="4" s="1"/>
  <c r="Q54" i="4"/>
  <c r="Q73" i="4" s="1"/>
  <c r="AU58" i="4"/>
  <c r="AU77" i="4" s="1"/>
  <c r="R57" i="4"/>
  <c r="R76" i="4" s="1"/>
  <c r="AC57" i="4"/>
  <c r="AC76" i="4" s="1"/>
  <c r="DL55" i="4"/>
  <c r="DL74" i="4" s="1"/>
  <c r="BO54" i="4"/>
  <c r="BO73" i="4" s="1"/>
  <c r="I55" i="4"/>
  <c r="I74" i="4" s="1"/>
  <c r="R58" i="4"/>
  <c r="R77" i="4" s="1"/>
  <c r="AR57" i="4"/>
  <c r="AR76" i="4" s="1"/>
  <c r="BD51" i="4"/>
  <c r="BD70" i="4" s="1"/>
  <c r="DS64" i="4"/>
  <c r="DS83" i="4" s="1"/>
  <c r="DB63" i="4"/>
  <c r="AO59" i="4"/>
  <c r="AO78" i="4" s="1"/>
  <c r="AJ59" i="4"/>
  <c r="AJ78" i="4" s="1"/>
  <c r="AE59" i="4"/>
  <c r="AE78" i="4" s="1"/>
  <c r="BI60" i="4"/>
  <c r="BI79" i="4" s="1"/>
  <c r="BD60" i="4"/>
  <c r="BD79" i="4" s="1"/>
  <c r="AY60" i="4"/>
  <c r="AY79" i="4" s="1"/>
  <c r="DQ60" i="4"/>
  <c r="DQ79" i="4" s="1"/>
  <c r="DL60" i="4"/>
  <c r="DL79" i="4" s="1"/>
  <c r="DJ62" i="4"/>
  <c r="DJ81" i="4" s="1"/>
  <c r="CB60" i="4"/>
  <c r="CB79" i="4" s="1"/>
  <c r="J64" i="4"/>
  <c r="J83" i="4" s="1"/>
  <c r="DL63" i="4"/>
  <c r="CQ61" i="4"/>
  <c r="CQ80" i="4" s="1"/>
  <c r="DE60" i="4"/>
  <c r="DE79" i="4" s="1"/>
  <c r="EA64" i="4"/>
  <c r="EA83" i="4" s="1"/>
  <c r="AG63" i="4"/>
  <c r="DW64" i="4"/>
  <c r="DW83" i="4" s="1"/>
  <c r="AW54" i="4"/>
  <c r="AW73" i="4" s="1"/>
  <c r="CD57" i="4"/>
  <c r="CD76" i="4" s="1"/>
  <c r="ER55" i="4"/>
  <c r="ER74" i="4" s="1"/>
  <c r="Z60" i="4"/>
  <c r="Z79" i="4" s="1"/>
  <c r="DU58" i="4"/>
  <c r="DU77" i="4" s="1"/>
  <c r="X51" i="4"/>
  <c r="X70" i="4" s="1"/>
  <c r="DB58" i="4"/>
  <c r="DB77" i="4" s="1"/>
  <c r="AX61" i="4"/>
  <c r="AX80" i="4" s="1"/>
  <c r="AS58" i="4"/>
  <c r="AS77" i="4" s="1"/>
  <c r="CR50" i="4"/>
  <c r="CR69" i="4" s="1"/>
  <c r="Z58" i="4"/>
  <c r="Z77" i="4" s="1"/>
  <c r="DR60" i="4"/>
  <c r="DR79" i="4" s="1"/>
  <c r="DM57" i="4"/>
  <c r="DM76" i="4" s="1"/>
  <c r="EQ56" i="4"/>
  <c r="EQ75" i="4" s="1"/>
  <c r="BI51" i="4"/>
  <c r="BI70" i="4" s="1"/>
  <c r="CT57" i="4"/>
  <c r="CT76" i="4" s="1"/>
  <c r="AP60" i="4"/>
  <c r="AP79" i="4" s="1"/>
  <c r="AK57" i="4"/>
  <c r="AK76" i="4" s="1"/>
  <c r="EA51" i="4"/>
  <c r="EA70" i="4" s="1"/>
  <c r="EI51" i="4"/>
  <c r="EI70" i="4" s="1"/>
  <c r="EG54" i="4"/>
  <c r="EG73" i="4" s="1"/>
  <c r="BT53" i="4"/>
  <c r="BT72" i="4" s="1"/>
  <c r="EH57" i="4"/>
  <c r="EH76" i="4" s="1"/>
  <c r="BI58" i="4"/>
  <c r="BI77" i="4" s="1"/>
  <c r="L57" i="4"/>
  <c r="L76" i="4" s="1"/>
  <c r="EI55" i="4"/>
  <c r="EI74" i="4" s="1"/>
  <c r="R54" i="4"/>
  <c r="R73" i="4" s="1"/>
  <c r="DH50" i="4"/>
  <c r="DH69" i="4" s="1"/>
  <c r="DB61" i="4"/>
  <c r="DB80" i="4" s="1"/>
  <c r="Q55" i="4"/>
  <c r="Q74" i="4" s="1"/>
  <c r="DH53" i="4"/>
  <c r="DH72" i="4" s="1"/>
  <c r="AP58" i="4"/>
  <c r="AP77" i="4" s="1"/>
  <c r="U58" i="4"/>
  <c r="U77" i="4" s="1"/>
  <c r="DD56" i="4"/>
  <c r="DD75" i="4" s="1"/>
  <c r="BO55" i="4"/>
  <c r="BO74" i="4" s="1"/>
  <c r="EH60" i="4"/>
  <c r="EH79" i="4" s="1"/>
  <c r="BE54" i="4"/>
  <c r="BE73" i="4" s="1"/>
  <c r="BS58" i="4"/>
  <c r="BS77" i="4" s="1"/>
  <c r="AH57" i="4"/>
  <c r="AH76" i="4" s="1"/>
  <c r="EC57" i="4"/>
  <c r="EC76" i="4" s="1"/>
  <c r="CF56" i="4"/>
  <c r="CF75" i="4" s="1"/>
  <c r="BG55" i="4"/>
  <c r="BG74" i="4" s="1"/>
  <c r="CL53" i="4"/>
  <c r="CL72" i="4" s="1"/>
  <c r="S53" i="4"/>
  <c r="S72" i="4" s="1"/>
  <c r="Z61" i="4"/>
  <c r="Z80" i="4" s="1"/>
  <c r="CC54" i="4"/>
  <c r="CC73" i="4" s="1"/>
  <c r="DG58" i="4"/>
  <c r="DG77" i="4" s="1"/>
  <c r="DJ57" i="4"/>
  <c r="DJ76" i="4" s="1"/>
  <c r="CO57" i="4"/>
  <c r="CO76" i="4" s="1"/>
  <c r="AB56" i="4"/>
  <c r="AB75" i="4" s="1"/>
  <c r="EA54" i="4"/>
  <c r="EA73" i="4" s="1"/>
  <c r="BF60" i="4"/>
  <c r="BF79" i="4" s="1"/>
  <c r="DY53" i="4"/>
  <c r="DY72" i="4" s="1"/>
  <c r="EM57" i="4"/>
  <c r="EM76" i="4" s="1"/>
  <c r="Z56" i="4"/>
  <c r="Z75" i="4" s="1"/>
  <c r="BA57" i="4"/>
  <c r="BA76" i="4" s="1"/>
  <c r="J112" i="4"/>
  <c r="H112" i="4"/>
  <c r="F112" i="4"/>
  <c r="I112" i="4"/>
  <c r="D112" i="4"/>
  <c r="G112" i="4"/>
  <c r="EZ55" i="4"/>
  <c r="EZ74" i="4" s="1"/>
  <c r="EI54" i="4"/>
  <c r="EI73" i="4" s="1"/>
  <c r="BF59" i="4"/>
  <c r="BF78" i="4" s="1"/>
  <c r="DU55" i="4"/>
  <c r="DU74" i="4" s="1"/>
  <c r="BL57" i="4"/>
  <c r="BL76" i="4" s="1"/>
  <c r="AR54" i="4"/>
  <c r="AR73" i="4" s="1"/>
  <c r="T53" i="4"/>
  <c r="T72" i="4" s="1"/>
  <c r="DL52" i="4"/>
  <c r="DL71" i="4" s="1"/>
  <c r="BI61" i="4"/>
  <c r="BI80" i="4" s="1"/>
  <c r="BD61" i="4"/>
  <c r="BD80" i="4" s="1"/>
  <c r="AY61" i="4"/>
  <c r="AY80" i="4" s="1"/>
  <c r="CC62" i="4"/>
  <c r="CC81" i="4" s="1"/>
  <c r="BX62" i="4"/>
  <c r="BX81" i="4" s="1"/>
  <c r="BS62" i="4"/>
  <c r="BS81" i="4" s="1"/>
  <c r="CW63" i="4"/>
  <c r="CR63" i="4"/>
  <c r="CM63" i="4"/>
  <c r="I64" i="4"/>
  <c r="I83" i="4" s="1"/>
  <c r="H115" i="4"/>
  <c r="EZ63" i="4"/>
  <c r="D115" i="4"/>
  <c r="F115" i="4"/>
  <c r="I115" i="4"/>
  <c r="G115" i="4"/>
  <c r="J115" i="4"/>
  <c r="EU63" i="4"/>
  <c r="R60" i="4"/>
  <c r="R79" i="4" s="1"/>
  <c r="BU53" i="4"/>
  <c r="BU72" i="4" s="1"/>
  <c r="CY57" i="4"/>
  <c r="CY76" i="4" s="1"/>
  <c r="V63" i="4"/>
  <c r="CG56" i="4"/>
  <c r="CG75" i="4" s="1"/>
  <c r="T55" i="4"/>
  <c r="T74" i="4" s="1"/>
  <c r="DS53" i="4"/>
  <c r="DS72" i="4" s="1"/>
  <c r="AX59" i="4"/>
  <c r="AX78" i="4" s="1"/>
  <c r="X58" i="4"/>
  <c r="X77" i="4" s="1"/>
  <c r="EE56" i="4"/>
  <c r="EE75" i="4" s="1"/>
  <c r="ED62" i="4"/>
  <c r="ED81" i="4" s="1"/>
  <c r="AS56" i="4"/>
  <c r="AS75" i="4" s="1"/>
  <c r="F111" i="4"/>
  <c r="I111" i="4"/>
  <c r="G111" i="4"/>
  <c r="J111" i="4"/>
  <c r="H111" i="4"/>
  <c r="D111" i="4"/>
  <c r="EZ54" i="4"/>
  <c r="EZ73" i="4" s="1"/>
  <c r="EA53" i="4"/>
  <c r="EA72" i="4" s="1"/>
  <c r="E52" i="4"/>
  <c r="E71" i="4" s="1"/>
  <c r="W61" i="4"/>
  <c r="W80" i="4" s="1"/>
  <c r="CL59" i="4"/>
  <c r="CL78" i="4" s="1"/>
  <c r="AV58" i="4"/>
  <c r="AV77" i="4" s="1"/>
  <c r="W57" i="4"/>
  <c r="W76" i="4" s="1"/>
  <c r="CP62" i="4"/>
  <c r="CP81" i="4" s="1"/>
  <c r="CF54" i="4"/>
  <c r="CF73" i="4" s="1"/>
  <c r="F53" i="4"/>
  <c r="F72" i="4" s="1"/>
  <c r="CN58" i="4"/>
  <c r="CN77" i="4" s="1"/>
  <c r="CR57" i="4"/>
  <c r="CR76" i="4" s="1"/>
  <c r="BC56" i="4"/>
  <c r="BC75" i="4" s="1"/>
  <c r="BB62" i="4"/>
  <c r="BB81" i="4" s="1"/>
  <c r="DM55" i="4"/>
  <c r="DM74" i="4" s="1"/>
  <c r="BX54" i="4"/>
  <c r="BX73" i="4" s="1"/>
  <c r="AK53" i="4"/>
  <c r="AK72" i="4" s="1"/>
  <c r="BY51" i="4"/>
  <c r="BY70" i="4" s="1"/>
  <c r="CQ60" i="4"/>
  <c r="CQ79" i="4" s="1"/>
  <c r="J59" i="4"/>
  <c r="J78" i="4" s="1"/>
  <c r="DP57" i="4"/>
  <c r="DP76" i="4" s="1"/>
  <c r="CQ56" i="4"/>
  <c r="CQ75" i="4" s="1"/>
  <c r="N62" i="4"/>
  <c r="N81" i="4" s="1"/>
  <c r="BY55" i="4"/>
  <c r="BY74" i="4" s="1"/>
  <c r="J113" i="4"/>
  <c r="F113" i="4"/>
  <c r="H113" i="4"/>
  <c r="I113" i="4"/>
  <c r="D113" i="4"/>
  <c r="G113" i="4"/>
  <c r="EZ53" i="4"/>
  <c r="EZ72" i="4" s="1"/>
  <c r="AX63" i="4"/>
  <c r="BL55" i="4"/>
  <c r="BL74" i="4" s="1"/>
  <c r="V60" i="4"/>
  <c r="V79" i="4" s="1"/>
  <c r="DS57" i="4"/>
  <c r="DS76" i="4" s="1"/>
  <c r="AM55" i="4"/>
  <c r="AM74" i="4" s="1"/>
  <c r="L59" i="4"/>
  <c r="L78" i="4" s="1"/>
  <c r="CG60" i="4"/>
  <c r="CG79" i="4" s="1"/>
  <c r="BM64" i="4"/>
  <c r="BM83" i="4" s="1"/>
  <c r="DQ63" i="4"/>
  <c r="CV61" i="4"/>
  <c r="CV80" i="4" s="1"/>
  <c r="CA59" i="4"/>
  <c r="CA78" i="4" s="1"/>
  <c r="EF64" i="4"/>
  <c r="EF83" i="4" s="1"/>
  <c r="DK62" i="4"/>
  <c r="DK81" i="4" s="1"/>
  <c r="Q61" i="4"/>
  <c r="Q80" i="4" s="1"/>
  <c r="BS61" i="4"/>
  <c r="BS80" i="4" s="1"/>
  <c r="AV56" i="4"/>
  <c r="AV75" i="4" s="1"/>
  <c r="CP60" i="4"/>
  <c r="CP79" i="4" s="1"/>
  <c r="K58" i="4"/>
  <c r="K77" i="4" s="1"/>
  <c r="AO55" i="4"/>
  <c r="AO74" i="4" s="1"/>
  <c r="BX57" i="4"/>
  <c r="BX76" i="4" s="1"/>
  <c r="R62" i="4"/>
  <c r="R81" i="4" s="1"/>
  <c r="CG58" i="4"/>
  <c r="CG77" i="4" s="1"/>
  <c r="DQ54" i="4"/>
  <c r="DQ73" i="4" s="1"/>
  <c r="ER56" i="4"/>
  <c r="ER75" i="4" s="1"/>
  <c r="CL61" i="4"/>
  <c r="CL80" i="4" s="1"/>
  <c r="E58" i="4"/>
  <c r="E77" i="4" s="1"/>
  <c r="AO54" i="4"/>
  <c r="AO73" i="4" s="1"/>
  <c r="BP56" i="4"/>
  <c r="BP75" i="4" s="1"/>
  <c r="AQ55" i="4"/>
  <c r="AQ74" i="4" s="1"/>
  <c r="J61" i="4"/>
  <c r="J80" i="4" s="1"/>
  <c r="BY57" i="4"/>
  <c r="BY76" i="4" s="1"/>
  <c r="DI53" i="4"/>
  <c r="DI72" i="4" s="1"/>
  <c r="EJ55" i="4"/>
  <c r="EJ74" i="4" s="1"/>
  <c r="BU51" i="4"/>
  <c r="BU70" i="4" s="1"/>
  <c r="Q51" i="4"/>
  <c r="Q70" i="4" s="1"/>
  <c r="CJ58" i="4"/>
  <c r="CJ77" i="4" s="1"/>
  <c r="AU57" i="4"/>
  <c r="AU76" i="4" s="1"/>
  <c r="AT63" i="4"/>
  <c r="DE56" i="4"/>
  <c r="DE75" i="4" s="1"/>
  <c r="BH55" i="4"/>
  <c r="BH74" i="4" s="1"/>
  <c r="AQ54" i="4"/>
  <c r="AQ73" i="4" s="1"/>
  <c r="BQ52" i="4"/>
  <c r="BQ71" i="4" s="1"/>
  <c r="CI50" i="4"/>
  <c r="CI69" i="4" s="1"/>
  <c r="EX59" i="4"/>
  <c r="EX78" i="4" s="1"/>
  <c r="AW53" i="4"/>
  <c r="AW72" i="4" s="1"/>
  <c r="CI57" i="4"/>
  <c r="CI76" i="4" s="1"/>
  <c r="F63" i="4"/>
  <c r="BQ56" i="4"/>
  <c r="BQ75" i="4" s="1"/>
  <c r="ER54" i="4"/>
  <c r="ER73" i="4" s="1"/>
  <c r="DC53" i="4"/>
  <c r="DC72" i="4" s="1"/>
  <c r="AH59" i="4"/>
  <c r="AH78" i="4" s="1"/>
  <c r="H58" i="4"/>
  <c r="H77" i="4" s="1"/>
  <c r="DO56" i="4"/>
  <c r="DO75" i="4" s="1"/>
  <c r="DN62" i="4"/>
  <c r="DN81" i="4" s="1"/>
  <c r="AC56" i="4"/>
  <c r="AC75" i="4" s="1"/>
  <c r="EJ54" i="4"/>
  <c r="EJ73" i="4" s="1"/>
  <c r="DK53" i="4"/>
  <c r="DK72" i="4" s="1"/>
  <c r="EK51" i="4"/>
  <c r="EK70" i="4" s="1"/>
  <c r="G61" i="4"/>
  <c r="G80" i="4" s="1"/>
  <c r="BV59" i="4"/>
  <c r="BV78" i="4" s="1"/>
  <c r="AF58" i="4"/>
  <c r="AF77" i="4" s="1"/>
  <c r="G57" i="4"/>
  <c r="G76" i="4" s="1"/>
  <c r="BZ62" i="4"/>
  <c r="BZ81" i="4" s="1"/>
  <c r="EK55" i="4"/>
  <c r="EK74" i="4" s="1"/>
  <c r="BP54" i="4"/>
  <c r="BP73" i="4" s="1"/>
  <c r="ED58" i="4"/>
  <c r="ED77" i="4" s="1"/>
  <c r="DY58" i="4"/>
  <c r="DY77" i="4" s="1"/>
  <c r="CB57" i="4"/>
  <c r="CB76" i="4" s="1"/>
  <c r="AM56" i="4"/>
  <c r="AM75" i="4" s="1"/>
  <c r="AL62" i="4"/>
  <c r="AL81" i="4" s="1"/>
  <c r="CW55" i="4"/>
  <c r="CW74" i="4" s="1"/>
  <c r="BH54" i="4"/>
  <c r="BH73" i="4" s="1"/>
  <c r="DV52" i="4"/>
  <c r="DV71" i="4" s="1"/>
  <c r="P58" i="4"/>
  <c r="P77" i="4" s="1"/>
  <c r="AZ54" i="4"/>
  <c r="AZ73" i="4" s="1"/>
  <c r="W56" i="4"/>
  <c r="W75" i="4" s="1"/>
  <c r="DV58" i="4"/>
  <c r="DV77" i="4" s="1"/>
  <c r="EP56" i="4"/>
  <c r="EP75" i="4" s="1"/>
  <c r="AM63" i="4"/>
  <c r="DE59" i="4"/>
  <c r="DE78" i="4" s="1"/>
  <c r="E124" i="4"/>
  <c r="CZ59" i="4"/>
  <c r="CZ78" i="4" s="1"/>
  <c r="CU59" i="4"/>
  <c r="CU78" i="4" s="1"/>
  <c r="DY60" i="4"/>
  <c r="DY79" i="4" s="1"/>
  <c r="DT60" i="4"/>
  <c r="DT79" i="4" s="1"/>
  <c r="DO60" i="4"/>
  <c r="DO79" i="4" s="1"/>
  <c r="ES61" i="4"/>
  <c r="ES80" i="4" s="1"/>
  <c r="EN61" i="4"/>
  <c r="EN80" i="4" s="1"/>
  <c r="EI61" i="4"/>
  <c r="EI80" i="4" s="1"/>
  <c r="BE62" i="4"/>
  <c r="BE81" i="4" s="1"/>
  <c r="AZ62" i="4"/>
  <c r="AZ81" i="4" s="1"/>
  <c r="AU62" i="4"/>
  <c r="AU81" i="4" s="1"/>
  <c r="CK58" i="4"/>
  <c r="CK77" i="4" s="1"/>
  <c r="X57" i="4"/>
  <c r="X76" i="4" s="1"/>
  <c r="EU55" i="4"/>
  <c r="EU74" i="4" s="1"/>
  <c r="BR61" i="4"/>
  <c r="BR80" i="4" s="1"/>
  <c r="DU54" i="4"/>
  <c r="DU73" i="4" s="1"/>
  <c r="BB53" i="4"/>
  <c r="BB72" i="4" s="1"/>
  <c r="DV57" i="4"/>
  <c r="DV76" i="4" s="1"/>
  <c r="DQ57" i="4"/>
  <c r="DQ76" i="4" s="1"/>
  <c r="BT56" i="4"/>
  <c r="BT75" i="4" s="1"/>
  <c r="AE55" i="4"/>
  <c r="AE74" i="4" s="1"/>
  <c r="AD61" i="4"/>
  <c r="AD80" i="4" s="1"/>
  <c r="CW54" i="4"/>
  <c r="CW73" i="4" s="1"/>
  <c r="AL53" i="4"/>
  <c r="AL72" i="4" s="1"/>
  <c r="ED57" i="4"/>
  <c r="ED76" i="4" s="1"/>
  <c r="AX50" i="4"/>
  <c r="AX69" i="4" s="1"/>
  <c r="BS59" i="4"/>
  <c r="BS78" i="4" s="1"/>
  <c r="I58" i="4"/>
  <c r="I77" i="4" s="1"/>
  <c r="CR56" i="4"/>
  <c r="CR75" i="4" s="1"/>
  <c r="BS55" i="4"/>
  <c r="BS74" i="4" s="1"/>
  <c r="EL60" i="4"/>
  <c r="EL79" i="4" s="1"/>
  <c r="AS54" i="4"/>
  <c r="AS73" i="4" s="1"/>
  <c r="BG58" i="4"/>
  <c r="BG77" i="4" s="1"/>
  <c r="F57" i="4"/>
  <c r="F76" i="4" s="1"/>
  <c r="AO57" i="4"/>
  <c r="AO76" i="4" s="1"/>
  <c r="EN55" i="4"/>
  <c r="EN74" i="4" s="1"/>
  <c r="CQ54" i="4"/>
  <c r="CQ73" i="4" s="1"/>
  <c r="CX60" i="4"/>
  <c r="CX79" i="4" s="1"/>
  <c r="U54" i="4"/>
  <c r="U73" i="4" s="1"/>
  <c r="AY58" i="4"/>
  <c r="AY77" i="4" s="1"/>
  <c r="V57" i="4"/>
  <c r="V76" i="4" s="1"/>
  <c r="X53" i="4"/>
  <c r="X72" i="4" s="1"/>
  <c r="EM58" i="4"/>
  <c r="EM77" i="4" s="1"/>
  <c r="CC57" i="4"/>
  <c r="CC76" i="4" s="1"/>
  <c r="P56" i="4"/>
  <c r="P75" i="4" s="1"/>
  <c r="EU54" i="4"/>
  <c r="EU73" i="4" s="1"/>
  <c r="BJ60" i="4"/>
  <c r="BJ79" i="4" s="1"/>
  <c r="DM53" i="4"/>
  <c r="DM72" i="4" s="1"/>
  <c r="EA57" i="4"/>
  <c r="EA76" i="4" s="1"/>
  <c r="CT61" i="4"/>
  <c r="CT80" i="4" s="1"/>
  <c r="E113" i="4"/>
  <c r="CZ53" i="4"/>
  <c r="CZ72" i="4" s="1"/>
  <c r="CO58" i="4"/>
  <c r="CO77" i="4" s="1"/>
  <c r="S56" i="4"/>
  <c r="S75" i="4" s="1"/>
  <c r="DF60" i="4"/>
  <c r="DF79" i="4" s="1"/>
  <c r="I57" i="4"/>
  <c r="I76" i="4" s="1"/>
  <c r="EK53" i="4"/>
  <c r="EK72" i="4" s="1"/>
  <c r="DV54" i="4"/>
  <c r="DV73" i="4" s="1"/>
  <c r="BR54" i="4"/>
  <c r="BR73" i="4" s="1"/>
  <c r="EJ61" i="4"/>
  <c r="EJ80" i="4" s="1"/>
  <c r="EE61" i="4"/>
  <c r="EE80" i="4" s="1"/>
  <c r="Y58" i="4"/>
  <c r="Y77" i="4" s="1"/>
  <c r="DH56" i="4"/>
  <c r="DH75" i="4" s="1"/>
  <c r="CI55" i="4"/>
  <c r="CI74" i="4" s="1"/>
  <c r="F61" i="4"/>
  <c r="F80" i="4" s="1"/>
  <c r="BI54" i="4"/>
  <c r="BI73" i="4" s="1"/>
  <c r="BW58" i="4"/>
  <c r="BW77" i="4" s="1"/>
  <c r="AL57" i="4"/>
  <c r="AL76" i="4" s="1"/>
  <c r="BE57" i="4"/>
  <c r="BE76" i="4" s="1"/>
  <c r="H56" i="4"/>
  <c r="H75" i="4" s="1"/>
  <c r="DG54" i="4"/>
  <c r="DG73" i="4" s="1"/>
  <c r="DN60" i="4"/>
  <c r="DN79" i="4" s="1"/>
  <c r="AK54" i="4"/>
  <c r="AK73" i="4" s="1"/>
  <c r="BO58" i="4"/>
  <c r="BO77" i="4" s="1"/>
  <c r="BB57" i="4"/>
  <c r="BB76" i="4" s="1"/>
  <c r="AN53" i="4"/>
  <c r="AN72" i="4" s="1"/>
  <c r="G59" i="4"/>
  <c r="G78" i="4" s="1"/>
  <c r="CS57" i="4"/>
  <c r="CS76" i="4" s="1"/>
  <c r="AF56" i="4"/>
  <c r="AF75" i="4" s="1"/>
  <c r="G55" i="4"/>
  <c r="G74" i="4" s="1"/>
  <c r="BZ60" i="4"/>
  <c r="BZ79" i="4" s="1"/>
  <c r="EC53" i="4"/>
  <c r="EC72" i="4" s="1"/>
  <c r="EQ57" i="4"/>
  <c r="EQ76" i="4" s="1"/>
  <c r="AD56" i="4"/>
  <c r="AD75" i="4" s="1"/>
  <c r="DY56" i="4"/>
  <c r="DY75" i="4" s="1"/>
  <c r="CB55" i="4"/>
  <c r="CB74" i="4" s="1"/>
  <c r="AE54" i="4"/>
  <c r="AE73" i="4" s="1"/>
  <c r="AL60" i="4"/>
  <c r="AL79" i="4" s="1"/>
  <c r="DE53" i="4"/>
  <c r="DE72" i="4" s="1"/>
  <c r="EI57" i="4"/>
  <c r="EI76" i="4" s="1"/>
  <c r="AT56" i="4"/>
  <c r="AT75" i="4" s="1"/>
  <c r="DH52" i="4"/>
  <c r="DH71" i="4" s="1"/>
  <c r="AD64" i="4"/>
  <c r="AD83" i="4" s="1"/>
  <c r="Q57" i="4"/>
  <c r="Q76" i="4" s="1"/>
  <c r="E112" i="4"/>
  <c r="CZ55" i="4"/>
  <c r="CZ74" i="4" s="1"/>
  <c r="CI54" i="4"/>
  <c r="CI73" i="4" s="1"/>
  <c r="ET59" i="4"/>
  <c r="ET78" i="4" s="1"/>
  <c r="AO53" i="4"/>
  <c r="AO72" i="4" s="1"/>
  <c r="BO57" i="4"/>
  <c r="BO76" i="4" s="1"/>
  <c r="EH62" i="4"/>
  <c r="EH81" i="4" s="1"/>
  <c r="AW56" i="4"/>
  <c r="AW75" i="4" s="1"/>
  <c r="EN54" i="4"/>
  <c r="EN73" i="4" s="1"/>
  <c r="CY53" i="4"/>
  <c r="CY72" i="4" s="1"/>
  <c r="DF59" i="4"/>
  <c r="DF78" i="4" s="1"/>
  <c r="CF58" i="4"/>
  <c r="CF77" i="4" s="1"/>
  <c r="BG57" i="4"/>
  <c r="BG76" i="4" s="1"/>
  <c r="M53" i="4"/>
  <c r="M72" i="4" s="1"/>
  <c r="CQ53" i="4"/>
  <c r="CQ72" i="4" s="1"/>
  <c r="EP61" i="4"/>
  <c r="EP80" i="4" s="1"/>
  <c r="EK58" i="4"/>
  <c r="EK77" i="4" s="1"/>
  <c r="AN51" i="4"/>
  <c r="AN70" i="4" s="1"/>
  <c r="W50" i="4"/>
  <c r="W69" i="4" s="1"/>
  <c r="EH53" i="4"/>
  <c r="EH72" i="4" s="1"/>
  <c r="AM50" i="4"/>
  <c r="AM69" i="4" s="1"/>
  <c r="EW56" i="4"/>
  <c r="EW75" i="4" s="1"/>
  <c r="CJ55" i="4"/>
  <c r="CJ74" i="4" s="1"/>
  <c r="BS54" i="4"/>
  <c r="BS73" i="4" s="1"/>
  <c r="ED59" i="4"/>
  <c r="ED78" i="4" s="1"/>
  <c r="ED52" i="4"/>
  <c r="ED71" i="4" s="1"/>
  <c r="AY57" i="4"/>
  <c r="AY76" i="4" s="1"/>
  <c r="DR62" i="4"/>
  <c r="DR81" i="4" s="1"/>
  <c r="AG56" i="4"/>
  <c r="AG75" i="4" s="1"/>
  <c r="DX54" i="4"/>
  <c r="DX73" i="4" s="1"/>
  <c r="CI53" i="4"/>
  <c r="CI72" i="4" s="1"/>
  <c r="CP59" i="4"/>
  <c r="CP78" i="4" s="1"/>
  <c r="BP58" i="4"/>
  <c r="BP77" i="4" s="1"/>
  <c r="AQ57" i="4"/>
  <c r="AQ76" i="4" s="1"/>
  <c r="CD55" i="4"/>
  <c r="CD74" i="4" s="1"/>
  <c r="P52" i="4"/>
  <c r="P71" i="4" s="1"/>
  <c r="ET53" i="4"/>
  <c r="ET72" i="4" s="1"/>
  <c r="CN50" i="4"/>
  <c r="CN69" i="4" s="1"/>
  <c r="BV54" i="4"/>
  <c r="BV73" i="4" s="1"/>
  <c r="P51" i="4"/>
  <c r="P70" i="4" s="1"/>
  <c r="CP53" i="4"/>
  <c r="CP72" i="4" s="1"/>
  <c r="O50" i="4"/>
  <c r="O69" i="4" s="1"/>
  <c r="AN49" i="4"/>
  <c r="AN68" i="4" s="1"/>
  <c r="J48" i="4"/>
  <c r="J67" i="4" s="1"/>
  <c r="DV49" i="4"/>
  <c r="DV68" i="4" s="1"/>
  <c r="EO50" i="4"/>
  <c r="EO69" i="4" s="1"/>
  <c r="EE50" i="4"/>
  <c r="EE69" i="4" s="1"/>
  <c r="BQ51" i="4"/>
  <c r="BQ70" i="4" s="1"/>
  <c r="BG51" i="4"/>
  <c r="BG70" i="4" s="1"/>
  <c r="CK50" i="4"/>
  <c r="CK69" i="4" s="1"/>
  <c r="EL49" i="4"/>
  <c r="EL68" i="4" s="1"/>
  <c r="AE49" i="4"/>
  <c r="AE68" i="4" s="1"/>
  <c r="ER49" i="4"/>
  <c r="ER68" i="4" s="1"/>
  <c r="CP54" i="4"/>
  <c r="CP73" i="4" s="1"/>
  <c r="AJ51" i="4"/>
  <c r="AJ70" i="4" s="1"/>
  <c r="J55" i="4"/>
  <c r="J74" i="4" s="1"/>
  <c r="DH51" i="4"/>
  <c r="DH70" i="4" s="1"/>
  <c r="AL54" i="4"/>
  <c r="AL73" i="4" s="1"/>
  <c r="EB50" i="4"/>
  <c r="EB69" i="4" s="1"/>
  <c r="EF49" i="4"/>
  <c r="EF68" i="4" s="1"/>
  <c r="DB48" i="4"/>
  <c r="DB67" i="4" s="1"/>
  <c r="N54" i="4"/>
  <c r="N73" i="4" s="1"/>
  <c r="DD50" i="4"/>
  <c r="DD69" i="4" s="1"/>
  <c r="CL54" i="4"/>
  <c r="CL73" i="4" s="1"/>
  <c r="AF51" i="4"/>
  <c r="AF70" i="4" s="1"/>
  <c r="DF53" i="4"/>
  <c r="DF72" i="4" s="1"/>
  <c r="AU50" i="4"/>
  <c r="AU69" i="4" s="1"/>
  <c r="BD49" i="4"/>
  <c r="BD68" i="4" s="1"/>
  <c r="Z48" i="4"/>
  <c r="Z67" i="4" s="1"/>
  <c r="AA49" i="4"/>
  <c r="AA68" i="4" s="1"/>
  <c r="BF52" i="4"/>
  <c r="BF71" i="4" s="1"/>
  <c r="EM48" i="4"/>
  <c r="EM67" i="4" s="1"/>
  <c r="AD51" i="4"/>
  <c r="AD70" i="4" s="1"/>
  <c r="DK47" i="4"/>
  <c r="DK66" i="4" s="1"/>
  <c r="AW47" i="4"/>
  <c r="AW66" i="4" s="1"/>
  <c r="AO47" i="4"/>
  <c r="AO66" i="4" s="1"/>
  <c r="BP49" i="4"/>
  <c r="BP68" i="4" s="1"/>
  <c r="AL48" i="4"/>
  <c r="AL67" i="4" s="1"/>
  <c r="CB47" i="4"/>
  <c r="CB66" i="4" s="1"/>
  <c r="AL47" i="4"/>
  <c r="AL66" i="4" s="1"/>
  <c r="EP59" i="4"/>
  <c r="EP78" i="4" s="1"/>
  <c r="BM53" i="4"/>
  <c r="BM72" i="4" s="1"/>
  <c r="CA57" i="4"/>
  <c r="CA76" i="4" s="1"/>
  <c r="BZ63" i="4"/>
  <c r="EK56" i="4"/>
  <c r="EK75" i="4" s="1"/>
  <c r="CN55" i="4"/>
  <c r="CN74" i="4" s="1"/>
  <c r="BW54" i="4"/>
  <c r="BW73" i="4" s="1"/>
  <c r="DY57" i="4"/>
  <c r="DY76" i="4" s="1"/>
  <c r="M54" i="4"/>
  <c r="M73" i="4" s="1"/>
  <c r="DH55" i="4"/>
  <c r="DH74" i="4" s="1"/>
  <c r="S58" i="4"/>
  <c r="S77" i="4" s="1"/>
  <c r="BP51" i="4"/>
  <c r="BP70" i="4" s="1"/>
  <c r="L51" i="4"/>
  <c r="L70" i="4" s="1"/>
  <c r="AJ60" i="4"/>
  <c r="AJ79" i="4" s="1"/>
  <c r="W59" i="4"/>
  <c r="W78" i="4" s="1"/>
  <c r="BU56" i="4"/>
  <c r="BU75" i="4" s="1"/>
  <c r="H55" i="4"/>
  <c r="H74" i="4" s="1"/>
  <c r="EM53" i="4"/>
  <c r="EM72" i="4" s="1"/>
  <c r="BB59" i="4"/>
  <c r="BB78" i="4" s="1"/>
  <c r="L58" i="4"/>
  <c r="L77" i="4" s="1"/>
  <c r="DS56" i="4"/>
  <c r="DS75" i="4" s="1"/>
  <c r="AP62" i="4"/>
  <c r="AP81" i="4" s="1"/>
  <c r="DA55" i="4"/>
  <c r="DA74" i="4" s="1"/>
  <c r="AV54" i="4"/>
  <c r="AV73" i="4" s="1"/>
  <c r="DJ58" i="4"/>
  <c r="DJ77" i="4" s="1"/>
  <c r="N59" i="4"/>
  <c r="N78" i="4" s="1"/>
  <c r="EJ57" i="4"/>
  <c r="EJ76" i="4" s="1"/>
  <c r="DK56" i="4"/>
  <c r="DK75" i="4" s="1"/>
  <c r="EP54" i="4"/>
  <c r="EP73" i="4" s="1"/>
  <c r="CJ51" i="4"/>
  <c r="CJ70" i="4" s="1"/>
  <c r="CD62" i="4"/>
  <c r="CD81" i="4" s="1"/>
  <c r="EO55" i="4"/>
  <c r="EO74" i="4" s="1"/>
  <c r="CJ54" i="4"/>
  <c r="CJ73" i="4" s="1"/>
  <c r="BI53" i="4"/>
  <c r="BI72" i="4" s="1"/>
  <c r="DD58" i="4"/>
  <c r="DD77" i="4" s="1"/>
  <c r="CF57" i="4"/>
  <c r="CF76" i="4" s="1"/>
  <c r="AQ56" i="4"/>
  <c r="AQ75" i="4" s="1"/>
  <c r="DJ61" i="4"/>
  <c r="DJ80" i="4" s="1"/>
  <c r="Y55" i="4"/>
  <c r="Y74" i="4" s="1"/>
  <c r="DP53" i="4"/>
  <c r="DP72" i="4" s="1"/>
  <c r="AH58" i="4"/>
  <c r="AH77" i="4" s="1"/>
  <c r="DE58" i="4"/>
  <c r="DE77" i="4" s="1"/>
  <c r="BH57" i="4"/>
  <c r="BH76" i="4" s="1"/>
  <c r="AI56" i="4"/>
  <c r="AI75" i="4" s="1"/>
  <c r="BN54" i="4"/>
  <c r="BN73" i="4" s="1"/>
  <c r="H51" i="4"/>
  <c r="H70" i="4" s="1"/>
  <c r="EX61" i="4"/>
  <c r="EX80" i="4" s="1"/>
  <c r="BM55" i="4"/>
  <c r="BM74" i="4" s="1"/>
  <c r="H54" i="4"/>
  <c r="H73" i="4" s="1"/>
  <c r="CL58" i="4"/>
  <c r="CL77" i="4" s="1"/>
  <c r="BQ58" i="4"/>
  <c r="BQ77" i="4" s="1"/>
  <c r="EZ56" i="4"/>
  <c r="EZ75" i="4" s="1"/>
  <c r="DK55" i="4"/>
  <c r="DK74" i="4" s="1"/>
  <c r="AH61" i="4"/>
  <c r="AH80" i="4" s="1"/>
  <c r="DA54" i="4"/>
  <c r="DA73" i="4" s="1"/>
  <c r="EP52" i="4"/>
  <c r="EP71" i="4" s="1"/>
  <c r="DB57" i="4"/>
  <c r="DB76" i="4" s="1"/>
  <c r="AC58" i="4"/>
  <c r="AC77" i="4" s="1"/>
  <c r="EB56" i="4"/>
  <c r="EB75" i="4" s="1"/>
  <c r="DC55" i="4"/>
  <c r="DC74" i="4" s="1"/>
  <c r="EQ51" i="4"/>
  <c r="EQ70" i="4" s="1"/>
  <c r="F59" i="4"/>
  <c r="F78" i="4" s="1"/>
  <c r="BE55" i="4"/>
  <c r="BE74" i="4" s="1"/>
  <c r="CN57" i="4"/>
  <c r="CN76" i="4" s="1"/>
  <c r="Y53" i="4"/>
  <c r="Y72" i="4" s="1"/>
  <c r="DQ52" i="4"/>
  <c r="DQ71" i="4" s="1"/>
  <c r="AK52" i="4"/>
  <c r="AK71" i="4" s="1"/>
  <c r="BZ57" i="4"/>
  <c r="BZ76" i="4" s="1"/>
  <c r="AW55" i="4"/>
  <c r="AW74" i="4" s="1"/>
  <c r="EN53" i="4"/>
  <c r="EN72" i="4" s="1"/>
  <c r="BV58" i="4"/>
  <c r="BV77" i="4" s="1"/>
  <c r="BA58" i="4"/>
  <c r="BA77" i="4" s="1"/>
  <c r="EJ56" i="4"/>
  <c r="EJ75" i="4" s="1"/>
  <c r="CU55" i="4"/>
  <c r="CU74" i="4" s="1"/>
  <c r="R61" i="4"/>
  <c r="R80" i="4" s="1"/>
  <c r="CK54" i="4"/>
  <c r="CK73" i="4" s="1"/>
  <c r="CY58" i="4"/>
  <c r="CY77" i="4" s="1"/>
  <c r="CL57" i="4"/>
  <c r="CL76" i="4" s="1"/>
  <c r="M58" i="4"/>
  <c r="M77" i="4" s="1"/>
  <c r="DL56" i="4"/>
  <c r="DL75" i="4" s="1"/>
  <c r="CM55" i="4"/>
  <c r="CM74" i="4" s="1"/>
  <c r="DR53" i="4"/>
  <c r="DR72" i="4" s="1"/>
  <c r="G50" i="4"/>
  <c r="G69" i="4" s="1"/>
  <c r="AW52" i="4"/>
  <c r="AW71" i="4" s="1"/>
  <c r="AM52" i="4"/>
  <c r="AM71" i="4" s="1"/>
  <c r="DU52" i="4"/>
  <c r="DU71" i="4" s="1"/>
  <c r="DK52" i="4"/>
  <c r="DK71" i="4" s="1"/>
  <c r="EO51" i="4"/>
  <c r="EO70" i="4" s="1"/>
  <c r="EE51" i="4"/>
  <c r="EE70" i="4" s="1"/>
  <c r="CJ47" i="4"/>
  <c r="CJ66" i="4" s="1"/>
  <c r="AT52" i="4"/>
  <c r="AT71" i="4" s="1"/>
  <c r="F56" i="4"/>
  <c r="F75" i="4" s="1"/>
  <c r="CN52" i="4"/>
  <c r="CN71" i="4" s="1"/>
  <c r="BN56" i="4"/>
  <c r="BN75" i="4" s="1"/>
  <c r="P53" i="4"/>
  <c r="P72" i="4" s="1"/>
  <c r="CH55" i="4"/>
  <c r="CH74" i="4" s="1"/>
  <c r="AJ52" i="4"/>
  <c r="AJ71" i="4" s="1"/>
  <c r="EP50" i="4"/>
  <c r="EP69" i="4" s="1"/>
  <c r="CA47" i="4"/>
  <c r="CA66" i="4" s="1"/>
  <c r="BW52" i="4"/>
  <c r="BW71" i="4" s="1"/>
  <c r="EO52" i="4"/>
  <c r="EO71" i="4" s="1"/>
  <c r="EE52" i="4"/>
  <c r="EE71" i="4" s="1"/>
  <c r="BN53" i="4"/>
  <c r="BN72" i="4" s="1"/>
  <c r="BG53" i="4"/>
  <c r="BG72" i="4" s="1"/>
  <c r="CK52" i="4"/>
  <c r="CK71" i="4" s="1"/>
  <c r="CA52" i="4"/>
  <c r="CA71" i="4" s="1"/>
  <c r="AF48" i="4"/>
  <c r="AF67" i="4" s="1"/>
  <c r="EA50" i="4"/>
  <c r="EA69" i="4" s="1"/>
  <c r="BM52" i="4"/>
  <c r="BM71" i="4" s="1"/>
  <c r="BC52" i="4"/>
  <c r="BC71" i="4" s="1"/>
  <c r="EK52" i="4"/>
  <c r="EK71" i="4" s="1"/>
  <c r="EA52" i="4"/>
  <c r="EA71" i="4" s="1"/>
  <c r="I52" i="4"/>
  <c r="I71" i="4" s="1"/>
  <c r="EU51" i="4"/>
  <c r="EU70" i="4" s="1"/>
  <c r="E119" i="4"/>
  <c r="CZ47" i="4"/>
  <c r="CZ66" i="4" s="1"/>
  <c r="CP52" i="4"/>
  <c r="CP71" i="4" s="1"/>
  <c r="BW47" i="4"/>
  <c r="BW66" i="4" s="1"/>
  <c r="DB50" i="4"/>
  <c r="DB69" i="4" s="1"/>
  <c r="AM47" i="4"/>
  <c r="AM66" i="4" s="1"/>
  <c r="DT49" i="4"/>
  <c r="DT68" i="4" s="1"/>
  <c r="CP48" i="4"/>
  <c r="CP67" i="4" s="1"/>
  <c r="DM48" i="4"/>
  <c r="DM67" i="4" s="1"/>
  <c r="U49" i="4"/>
  <c r="U68" i="4" s="1"/>
  <c r="DL47" i="4"/>
  <c r="DL66" i="4" s="1"/>
  <c r="E49" i="4"/>
  <c r="E68" i="4" s="1"/>
  <c r="DW48" i="4"/>
  <c r="DW67" i="4" s="1"/>
  <c r="CS47" i="4"/>
  <c r="CS66" i="4" s="1"/>
  <c r="BR58" i="4"/>
  <c r="BR77" i="4" s="1"/>
  <c r="BM58" i="4"/>
  <c r="BM77" i="4" s="1"/>
  <c r="P57" i="4"/>
  <c r="P76" i="4" s="1"/>
  <c r="DW55" i="4"/>
  <c r="DW74" i="4" s="1"/>
  <c r="DV61" i="4"/>
  <c r="DV80" i="4" s="1"/>
  <c r="AK55" i="4"/>
  <c r="AK74" i="4" s="1"/>
  <c r="ER53" i="4"/>
  <c r="ER72" i="4" s="1"/>
  <c r="BZ58" i="4"/>
  <c r="BZ77" i="4" s="1"/>
  <c r="BL56" i="4"/>
  <c r="BL75" i="4" s="1"/>
  <c r="AA58" i="4"/>
  <c r="AA77" i="4" s="1"/>
  <c r="BK54" i="4"/>
  <c r="BK73" i="4" s="1"/>
  <c r="DF56" i="4"/>
  <c r="DF75" i="4" s="1"/>
  <c r="AP55" i="4"/>
  <c r="AP74" i="4" s="1"/>
  <c r="EC64" i="4"/>
  <c r="EC83" i="4" s="1"/>
  <c r="DU64" i="4"/>
  <c r="DU83" i="4" s="1"/>
  <c r="BF61" i="4"/>
  <c r="BF80" i="4" s="1"/>
  <c r="DI54" i="4"/>
  <c r="DI73" i="4" s="1"/>
  <c r="BJ53" i="4"/>
  <c r="BJ72" i="4" s="1"/>
  <c r="EP57" i="4"/>
  <c r="EP76" i="4" s="1"/>
  <c r="DU57" i="4"/>
  <c r="DU76" i="4" s="1"/>
  <c r="BH56" i="4"/>
  <c r="BH75" i="4" s="1"/>
  <c r="S55" i="4"/>
  <c r="S74" i="4" s="1"/>
  <c r="CL60" i="4"/>
  <c r="CL79" i="4" s="1"/>
  <c r="I54" i="4"/>
  <c r="I73" i="4" s="1"/>
  <c r="W58" i="4"/>
  <c r="W77" i="4" s="1"/>
  <c r="CL56" i="4"/>
  <c r="CL75" i="4" s="1"/>
  <c r="CG57" i="4"/>
  <c r="CG76" i="4" s="1"/>
  <c r="AJ56" i="4"/>
  <c r="AJ75" i="4" s="1"/>
  <c r="K55" i="4"/>
  <c r="K74" i="4" s="1"/>
  <c r="EX52" i="4"/>
  <c r="EX71" i="4" s="1"/>
  <c r="BG52" i="4"/>
  <c r="BG71" i="4" s="1"/>
  <c r="DZ60" i="4"/>
  <c r="DZ79" i="4" s="1"/>
  <c r="AG54" i="4"/>
  <c r="AG73" i="4" s="1"/>
  <c r="BK58" i="4"/>
  <c r="BK77" i="4" s="1"/>
  <c r="AX57" i="4"/>
  <c r="AX76" i="4" s="1"/>
  <c r="AS57" i="4"/>
  <c r="AS76" i="4" s="1"/>
  <c r="EB55" i="4"/>
  <c r="EB74" i="4" s="1"/>
  <c r="CE54" i="4"/>
  <c r="CE73" i="4" s="1"/>
  <c r="J60" i="4"/>
  <c r="J79" i="4" s="1"/>
  <c r="CC53" i="4"/>
  <c r="CC72" i="4" s="1"/>
  <c r="CQ57" i="4"/>
  <c r="CQ76" i="4" s="1"/>
  <c r="CP63" i="4"/>
  <c r="E57" i="4"/>
  <c r="E76" i="4" s="1"/>
  <c r="DD55" i="4"/>
  <c r="DD74" i="4" s="1"/>
  <c r="CM54" i="4"/>
  <c r="CM73" i="4" s="1"/>
  <c r="DM52" i="4"/>
  <c r="DM71" i="4" s="1"/>
  <c r="BO51" i="4"/>
  <c r="BO70" i="4" s="1"/>
  <c r="AX60" i="4"/>
  <c r="AX79" i="4" s="1"/>
  <c r="DA53" i="4"/>
  <c r="DA72" i="4" s="1"/>
  <c r="EE57" i="4"/>
  <c r="EE76" i="4" s="1"/>
  <c r="AP56" i="4"/>
  <c r="AP75" i="4" s="1"/>
  <c r="DM56" i="4"/>
  <c r="DM75" i="4" s="1"/>
  <c r="AZ55" i="4"/>
  <c r="AZ74" i="4" s="1"/>
  <c r="EY53" i="4"/>
  <c r="EY72" i="4" s="1"/>
  <c r="CD59" i="4"/>
  <c r="CD78" i="4" s="1"/>
  <c r="BD58" i="4"/>
  <c r="BD77" i="4" s="1"/>
  <c r="O57" i="4"/>
  <c r="O76" i="4" s="1"/>
  <c r="N63" i="4"/>
  <c r="BY56" i="4"/>
  <c r="BY75" i="4" s="1"/>
  <c r="AB55" i="4"/>
  <c r="AB74" i="4" s="1"/>
  <c r="K54" i="4"/>
  <c r="K73" i="4" s="1"/>
  <c r="Y56" i="4"/>
  <c r="Y75" i="4" s="1"/>
  <c r="DL57" i="4"/>
  <c r="DL76" i="4" s="1"/>
  <c r="EV53" i="4"/>
  <c r="EV72" i="4" s="1"/>
  <c r="BO56" i="4"/>
  <c r="BO75" i="4" s="1"/>
  <c r="O53" i="4"/>
  <c r="O72" i="4" s="1"/>
  <c r="DG52" i="4"/>
  <c r="DG71" i="4" s="1"/>
  <c r="CG50" i="4"/>
  <c r="CG69" i="4" s="1"/>
  <c r="AH60" i="4"/>
  <c r="AH79" i="4" s="1"/>
  <c r="CK53" i="4"/>
  <c r="CK72" i="4" s="1"/>
  <c r="DO57" i="4"/>
  <c r="DO76" i="4" s="1"/>
  <c r="AL63" i="4"/>
  <c r="CW56" i="4"/>
  <c r="CW75" i="4" s="1"/>
  <c r="AJ55" i="4"/>
  <c r="AJ74" i="4" s="1"/>
  <c r="EI53" i="4"/>
  <c r="EI72" i="4" s="1"/>
  <c r="BN59" i="4"/>
  <c r="BN78" i="4" s="1"/>
  <c r="AN58" i="4"/>
  <c r="AN77" i="4" s="1"/>
  <c r="EU56" i="4"/>
  <c r="EU75" i="4" s="1"/>
  <c r="ET62" i="4"/>
  <c r="ET81" i="4" s="1"/>
  <c r="BI56" i="4"/>
  <c r="BI75" i="4" s="1"/>
  <c r="L55" i="4"/>
  <c r="L74" i="4" s="1"/>
  <c r="EQ53" i="4"/>
  <c r="EQ72" i="4" s="1"/>
  <c r="U52" i="4"/>
  <c r="U71" i="4" s="1"/>
  <c r="BJ57" i="4"/>
  <c r="BJ76" i="4" s="1"/>
  <c r="CS50" i="4"/>
  <c r="CS69" i="4" s="1"/>
  <c r="AD50" i="4"/>
  <c r="AD69" i="4" s="1"/>
  <c r="U51" i="4"/>
  <c r="U70" i="4" s="1"/>
  <c r="K51" i="4"/>
  <c r="K70" i="4" s="1"/>
  <c r="Z50" i="4"/>
  <c r="Z69" i="4" s="1"/>
  <c r="AX52" i="4"/>
  <c r="AX71" i="4" s="1"/>
  <c r="EE48" i="4"/>
  <c r="EE67" i="4" s="1"/>
  <c r="CB50" i="4"/>
  <c r="CB69" i="4" s="1"/>
  <c r="AT54" i="4"/>
  <c r="AT73" i="4" s="1"/>
  <c r="EJ50" i="4"/>
  <c r="EJ69" i="4" s="1"/>
  <c r="DR54" i="4"/>
  <c r="DR73" i="4" s="1"/>
  <c r="BL51" i="4"/>
  <c r="BL70" i="4" s="1"/>
  <c r="EL53" i="4"/>
  <c r="EL72" i="4" s="1"/>
  <c r="CF50" i="4"/>
  <c r="CF69" i="4" s="1"/>
  <c r="CJ49" i="4"/>
  <c r="CJ68" i="4" s="1"/>
  <c r="BF48" i="4"/>
  <c r="BF67" i="4" s="1"/>
  <c r="DO50" i="4"/>
  <c r="DO69" i="4" s="1"/>
  <c r="AO51" i="4"/>
  <c r="AO70" i="4" s="1"/>
  <c r="AE51" i="4"/>
  <c r="AE70" i="4" s="1"/>
  <c r="DM51" i="4"/>
  <c r="DM70" i="4" s="1"/>
  <c r="DC51" i="4"/>
  <c r="DC70" i="4" s="1"/>
  <c r="EG50" i="4"/>
  <c r="EG69" i="4" s="1"/>
  <c r="DS50" i="4"/>
  <c r="DS69" i="4" s="1"/>
  <c r="CA49" i="4"/>
  <c r="CA68" i="4" s="1"/>
  <c r="EX49" i="4"/>
  <c r="EX68" i="4" s="1"/>
  <c r="DI50" i="4"/>
  <c r="DI69" i="4" s="1"/>
  <c r="BW50" i="4"/>
  <c r="BW69" i="4" s="1"/>
  <c r="AK51" i="4"/>
  <c r="AK70" i="4" s="1"/>
  <c r="AA51" i="4"/>
  <c r="AA70" i="4" s="1"/>
  <c r="BE50" i="4"/>
  <c r="BE69" i="4" s="1"/>
  <c r="BN52" i="4"/>
  <c r="BN71" i="4" s="1"/>
  <c r="EU48" i="4"/>
  <c r="EU67" i="4" s="1"/>
  <c r="CF49" i="4"/>
  <c r="CF68" i="4" s="1"/>
  <c r="BB48" i="4"/>
  <c r="BB67" i="4" s="1"/>
  <c r="AV49" i="4"/>
  <c r="AV68" i="4" s="1"/>
  <c r="R48" i="4"/>
  <c r="R67" i="4" s="1"/>
  <c r="T48" i="4"/>
  <c r="T67" i="4" s="1"/>
  <c r="Y50" i="4"/>
  <c r="Y69" i="4" s="1"/>
  <c r="M47" i="4"/>
  <c r="M66" i="4" s="1"/>
  <c r="BZ52" i="4"/>
  <c r="BZ71" i="4" s="1"/>
  <c r="K49" i="4"/>
  <c r="K68" i="4" s="1"/>
  <c r="AP52" i="4"/>
  <c r="AP71" i="4" s="1"/>
  <c r="N51" i="4"/>
  <c r="N70" i="4" s="1"/>
  <c r="DF49" i="4"/>
  <c r="DF68" i="4" s="1"/>
  <c r="CP56" i="4"/>
  <c r="CP75" i="4" s="1"/>
  <c r="BR60" i="4"/>
  <c r="BR79" i="4" s="1"/>
  <c r="EN52" i="4"/>
  <c r="EN71" i="4" s="1"/>
  <c r="EN51" i="4"/>
  <c r="EN70" i="4" s="1"/>
  <c r="CN63" i="4"/>
  <c r="CI63" i="4"/>
  <c r="DB59" i="4"/>
  <c r="DB78" i="4" s="1"/>
  <c r="BL58" i="4"/>
  <c r="BL77" i="4" s="1"/>
  <c r="AM57" i="4"/>
  <c r="AM76" i="4" s="1"/>
  <c r="DF62" i="4"/>
  <c r="DF81" i="4" s="1"/>
  <c r="U56" i="4"/>
  <c r="U75" i="4" s="1"/>
  <c r="CV54" i="4"/>
  <c r="CV73" i="4" s="1"/>
  <c r="BA53" i="4"/>
  <c r="BA72" i="4" s="1"/>
  <c r="EE58" i="4"/>
  <c r="EE77" i="4" s="1"/>
  <c r="DH57" i="4"/>
  <c r="DH76" i="4" s="1"/>
  <c r="BS56" i="4"/>
  <c r="BS75" i="4" s="1"/>
  <c r="BR62" i="4"/>
  <c r="BR81" i="4" s="1"/>
  <c r="EC55" i="4"/>
  <c r="EC74" i="4" s="1"/>
  <c r="CN54" i="4"/>
  <c r="CN73" i="4" s="1"/>
  <c r="BO53" i="4"/>
  <c r="BO72" i="4" s="1"/>
  <c r="CO51" i="4"/>
  <c r="CO70" i="4" s="1"/>
  <c r="DG60" i="4"/>
  <c r="DG79" i="4" s="1"/>
  <c r="Z59" i="4"/>
  <c r="Z78" i="4" s="1"/>
  <c r="EF57" i="4"/>
  <c r="EF76" i="4" s="1"/>
  <c r="DG56" i="4"/>
  <c r="DG75" i="4" s="1"/>
  <c r="AD62" i="4"/>
  <c r="AD81" i="4" s="1"/>
  <c r="CO55" i="4"/>
  <c r="CO74" i="4" s="1"/>
  <c r="T54" i="4"/>
  <c r="T73" i="4" s="1"/>
  <c r="CH58" i="4"/>
  <c r="CH77" i="4" s="1"/>
  <c r="CC58" i="4"/>
  <c r="CC77" i="4" s="1"/>
  <c r="AF57" i="4"/>
  <c r="AF76" i="4" s="1"/>
  <c r="EM55" i="4"/>
  <c r="EM74" i="4" s="1"/>
  <c r="EL61" i="4"/>
  <c r="EL80" i="4" s="1"/>
  <c r="BA55" i="4"/>
  <c r="BA74" i="4" s="1"/>
  <c r="L54" i="4"/>
  <c r="L73" i="4" s="1"/>
  <c r="CP58" i="4"/>
  <c r="CP77" i="4" s="1"/>
  <c r="M51" i="4"/>
  <c r="M70" i="4" s="1"/>
  <c r="AE60" i="4"/>
  <c r="AE79" i="4" s="1"/>
  <c r="DQ58" i="4"/>
  <c r="DQ77" i="4" s="1"/>
  <c r="BD57" i="4"/>
  <c r="BD76" i="4" s="1"/>
  <c r="AE56" i="4"/>
  <c r="AE75" i="4" s="1"/>
  <c r="CX61" i="4"/>
  <c r="CX80" i="4" s="1"/>
  <c r="M55" i="4"/>
  <c r="M74" i="4" s="1"/>
  <c r="CN53" i="4"/>
  <c r="CN72" i="4" s="1"/>
  <c r="F58" i="4"/>
  <c r="F77" i="4" s="1"/>
  <c r="EW57" i="4"/>
  <c r="EW76" i="4" s="1"/>
  <c r="CZ56" i="4"/>
  <c r="CZ75" i="4" s="1"/>
  <c r="BK55" i="4"/>
  <c r="BK74" i="4" s="1"/>
  <c r="BJ61" i="4"/>
  <c r="BJ80" i="4" s="1"/>
  <c r="EC54" i="4"/>
  <c r="EC73" i="4" s="1"/>
  <c r="CF53" i="4"/>
  <c r="CF72" i="4" s="1"/>
  <c r="N58" i="4"/>
  <c r="N77" i="4" s="1"/>
  <c r="DP54" i="4"/>
  <c r="DP73" i="4" s="1"/>
  <c r="BW56" i="4"/>
  <c r="BW75" i="4" s="1"/>
  <c r="BN58" i="4"/>
  <c r="BN77" i="4" s="1"/>
  <c r="CT54" i="4"/>
  <c r="CT73" i="4" s="1"/>
  <c r="CT53" i="4"/>
  <c r="CT72" i="4" s="1"/>
  <c r="CT55" i="4"/>
  <c r="CT74" i="4" s="1"/>
  <c r="AF52" i="4"/>
  <c r="AF71" i="4" s="1"/>
  <c r="DA58" i="4"/>
  <c r="DA77" i="4" s="1"/>
  <c r="AN57" i="4"/>
  <c r="AN76" i="4" s="1"/>
  <c r="O56" i="4"/>
  <c r="O75" i="4" s="1"/>
  <c r="CH61" i="4"/>
  <c r="CH80" i="4" s="1"/>
  <c r="EK54" i="4"/>
  <c r="EK73" i="4" s="1"/>
  <c r="BX53" i="4"/>
  <c r="BX72" i="4" s="1"/>
  <c r="EL57" i="4"/>
  <c r="EL76" i="4" s="1"/>
  <c r="EG57" i="4"/>
  <c r="EG76" i="4" s="1"/>
  <c r="CJ56" i="4"/>
  <c r="CJ75" i="4" s="1"/>
  <c r="AU55" i="4"/>
  <c r="AU74" i="4" s="1"/>
  <c r="AT61" i="4"/>
  <c r="AT80" i="4" s="1"/>
  <c r="DM54" i="4"/>
  <c r="DM73" i="4" s="1"/>
  <c r="BP53" i="4"/>
  <c r="BP72" i="4" s="1"/>
  <c r="ET57" i="4"/>
  <c r="ET76" i="4" s="1"/>
  <c r="BQ50" i="4"/>
  <c r="BQ69" i="4" s="1"/>
  <c r="DF55" i="4"/>
  <c r="DF74" i="4" s="1"/>
  <c r="AR52" i="4"/>
  <c r="AR71" i="4" s="1"/>
  <c r="R56" i="4"/>
  <c r="R75" i="4" s="1"/>
  <c r="DP52" i="4"/>
  <c r="DP71" i="4" s="1"/>
  <c r="AL55" i="4"/>
  <c r="AL74" i="4" s="1"/>
  <c r="EJ51" i="4"/>
  <c r="EJ70" i="4" s="1"/>
  <c r="CT50" i="4"/>
  <c r="CT69" i="4" s="1"/>
  <c r="AE47" i="4"/>
  <c r="AE66" i="4" s="1"/>
  <c r="AA52" i="4"/>
  <c r="AA71" i="4" s="1"/>
  <c r="CS52" i="4"/>
  <c r="CS71" i="4" s="1"/>
  <c r="CI52" i="4"/>
  <c r="CI71" i="4" s="1"/>
  <c r="U53" i="4"/>
  <c r="U72" i="4" s="1"/>
  <c r="K53" i="4"/>
  <c r="K72" i="4" s="1"/>
  <c r="AO52" i="4"/>
  <c r="AO71" i="4" s="1"/>
  <c r="AE52" i="4"/>
  <c r="AE71" i="4" s="1"/>
  <c r="EF47" i="4"/>
  <c r="EF66" i="4" s="1"/>
  <c r="AT50" i="4"/>
  <c r="AT69" i="4" s="1"/>
  <c r="BB56" i="4"/>
  <c r="BB75" i="4" s="1"/>
  <c r="EJ52" i="4"/>
  <c r="EJ71" i="4" s="1"/>
  <c r="DJ56" i="4"/>
  <c r="DJ75" i="4" s="1"/>
  <c r="BL53" i="4"/>
  <c r="BL72" i="4" s="1"/>
  <c r="ED55" i="4"/>
  <c r="ED74" i="4" s="1"/>
  <c r="CF52" i="4"/>
  <c r="CF71" i="4" s="1"/>
  <c r="AP51" i="4"/>
  <c r="AP70" i="4" s="1"/>
  <c r="DW47" i="4"/>
  <c r="DW66" i="4" s="1"/>
  <c r="DV55" i="4"/>
  <c r="DV74" i="4" s="1"/>
  <c r="BH52" i="4"/>
  <c r="BH71" i="4" s="1"/>
  <c r="AH56" i="4"/>
  <c r="AH75" i="4" s="1"/>
  <c r="EF52" i="4"/>
  <c r="EF71" i="4" s="1"/>
  <c r="BB55" i="4"/>
  <c r="BB74" i="4" s="1"/>
  <c r="J110" i="4"/>
  <c r="D110" i="4"/>
  <c r="F110" i="4"/>
  <c r="G110" i="4"/>
  <c r="I110" i="4"/>
  <c r="H110" i="4"/>
  <c r="EZ51" i="4"/>
  <c r="EZ70" i="4" s="1"/>
  <c r="DJ50" i="4"/>
  <c r="DJ69" i="4" s="1"/>
  <c r="AU47" i="4"/>
  <c r="AU66" i="4" s="1"/>
  <c r="EB47" i="4"/>
  <c r="EB66" i="4" s="1"/>
  <c r="BQ49" i="4"/>
  <c r="BQ68" i="4" s="1"/>
  <c r="CR47" i="4"/>
  <c r="CR66" i="4" s="1"/>
  <c r="BY48" i="4"/>
  <c r="BY67" i="4" s="1"/>
  <c r="BO49" i="4"/>
  <c r="BO68" i="4" s="1"/>
  <c r="EW48" i="4"/>
  <c r="EW67" i="4" s="1"/>
  <c r="EO48" i="4"/>
  <c r="EO67" i="4" s="1"/>
  <c r="DV50" i="4"/>
  <c r="DV69" i="4" s="1"/>
  <c r="BG47" i="4"/>
  <c r="BG66" i="4" s="1"/>
  <c r="CL50" i="4"/>
  <c r="CL69" i="4" s="1"/>
  <c r="AR49" i="4"/>
  <c r="AR68" i="4" s="1"/>
  <c r="DL49" i="4"/>
  <c r="DL68" i="4" s="1"/>
  <c r="CL52" i="4"/>
  <c r="CL71" i="4" s="1"/>
  <c r="DN49" i="4"/>
  <c r="DN68" i="4" s="1"/>
  <c r="DR59" i="4"/>
  <c r="DR78" i="4" s="1"/>
  <c r="CB58" i="4"/>
  <c r="CB77" i="4" s="1"/>
  <c r="BC57" i="4"/>
  <c r="BC76" i="4" s="1"/>
  <c r="DV62" i="4"/>
  <c r="DV81" i="4" s="1"/>
  <c r="AK56" i="4"/>
  <c r="AK75" i="4" s="1"/>
  <c r="DL54" i="4"/>
  <c r="DL73" i="4" s="1"/>
  <c r="BW53" i="4"/>
  <c r="BW72" i="4" s="1"/>
  <c r="EX58" i="4"/>
  <c r="EX77" i="4" s="1"/>
  <c r="DX57" i="4"/>
  <c r="DX76" i="4" s="1"/>
  <c r="CI56" i="4"/>
  <c r="CI75" i="4" s="1"/>
  <c r="CH62" i="4"/>
  <c r="CH81" i="4" s="1"/>
  <c r="ES55" i="4"/>
  <c r="ES74" i="4" s="1"/>
  <c r="DD54" i="4"/>
  <c r="DD73" i="4" s="1"/>
  <c r="CE53" i="4"/>
  <c r="CE72" i="4" s="1"/>
  <c r="DE51" i="4"/>
  <c r="DE70" i="4" s="1"/>
  <c r="ET56" i="4"/>
  <c r="ET75" i="4" s="1"/>
  <c r="J50" i="4"/>
  <c r="J69" i="4" s="1"/>
  <c r="BF57" i="4"/>
  <c r="BF76" i="4" s="1"/>
  <c r="DE50" i="4"/>
  <c r="DE69" i="4" s="1"/>
  <c r="BS50" i="4"/>
  <c r="BS69" i="4" s="1"/>
  <c r="AB53" i="4"/>
  <c r="AB72" i="4" s="1"/>
  <c r="EH51" i="4"/>
  <c r="EH70" i="4" s="1"/>
  <c r="BS48" i="4"/>
  <c r="BS67" i="4" s="1"/>
  <c r="CT49" i="4"/>
  <c r="CT68" i="4" s="1"/>
  <c r="ED53" i="4"/>
  <c r="ED72" i="4" s="1"/>
  <c r="BX50" i="4"/>
  <c r="BX69" i="4" s="1"/>
  <c r="BF54" i="4"/>
  <c r="BF73" i="4" s="1"/>
  <c r="EV50" i="4"/>
  <c r="EV69" i="4" s="1"/>
  <c r="BZ53" i="4"/>
  <c r="BZ72" i="4" s="1"/>
  <c r="DJ49" i="4"/>
  <c r="DJ68" i="4" s="1"/>
  <c r="X49" i="4"/>
  <c r="X68" i="4" s="1"/>
  <c r="EP47" i="4"/>
  <c r="EP66" i="4" s="1"/>
  <c r="CT52" i="4"/>
  <c r="CT71" i="4" s="1"/>
  <c r="DY50" i="4"/>
  <c r="DY69" i="4" s="1"/>
  <c r="DC50" i="4"/>
  <c r="DC69" i="4" s="1"/>
  <c r="BA51" i="4"/>
  <c r="BA70" i="4" s="1"/>
  <c r="AQ51" i="4"/>
  <c r="AQ70" i="4" s="1"/>
  <c r="BU50" i="4"/>
  <c r="BU69" i="4" s="1"/>
  <c r="CX52" i="4"/>
  <c r="CX71" i="4" s="1"/>
  <c r="O49" i="4"/>
  <c r="O68" i="4" s="1"/>
  <c r="N57" i="4"/>
  <c r="N76" i="4" s="1"/>
  <c r="AP50" i="4"/>
  <c r="AP69" i="4" s="1"/>
  <c r="BV57" i="4"/>
  <c r="BV76" i="4" s="1"/>
  <c r="DU50" i="4"/>
  <c r="DU69" i="4" s="1"/>
  <c r="CY50" i="4"/>
  <c r="CY69" i="4" s="1"/>
  <c r="AR53" i="4"/>
  <c r="AR72" i="4" s="1"/>
  <c r="EX51" i="4"/>
  <c r="EX70" i="4" s="1"/>
  <c r="CI48" i="4"/>
  <c r="CI67" i="4" s="1"/>
  <c r="T49" i="4"/>
  <c r="T68" i="4" s="1"/>
  <c r="EL47" i="4"/>
  <c r="EL66" i="4" s="1"/>
  <c r="EF48" i="4"/>
  <c r="EF67" i="4" s="1"/>
  <c r="DB47" i="4"/>
  <c r="DB66" i="4" s="1"/>
  <c r="DD47" i="4"/>
  <c r="DD66" i="4" s="1"/>
  <c r="DU48" i="4"/>
  <c r="DU67" i="4" s="1"/>
  <c r="AG50" i="4"/>
  <c r="AG69" i="4" s="1"/>
  <c r="N52" i="4"/>
  <c r="N71" i="4" s="1"/>
  <c r="CU48" i="4"/>
  <c r="CU67" i="4" s="1"/>
  <c r="DZ51" i="4"/>
  <c r="DZ70" i="4" s="1"/>
  <c r="BK48" i="4"/>
  <c r="BK67" i="4" s="1"/>
  <c r="BP48" i="4"/>
  <c r="BP67" i="4" s="1"/>
  <c r="EK49" i="4"/>
  <c r="EK68" i="4" s="1"/>
  <c r="EJ48" i="4"/>
  <c r="EJ67" i="4" s="1"/>
  <c r="G51" i="4"/>
  <c r="G70" i="4" s="1"/>
  <c r="DG49" i="4"/>
  <c r="DG68" i="4" s="1"/>
  <c r="CP50" i="4"/>
  <c r="CP69" i="4" s="1"/>
  <c r="AD55" i="4"/>
  <c r="AD74" i="4" s="1"/>
  <c r="DL51" i="4"/>
  <c r="DL70" i="4" s="1"/>
  <c r="CL55" i="4"/>
  <c r="CL74" i="4" s="1"/>
  <c r="AN52" i="4"/>
  <c r="AN71" i="4" s="1"/>
  <c r="DN54" i="4"/>
  <c r="DN73" i="4" s="1"/>
  <c r="BH51" i="4"/>
  <c r="BH70" i="4" s="1"/>
  <c r="DB49" i="4"/>
  <c r="DB68" i="4" s="1"/>
  <c r="AH49" i="4"/>
  <c r="AH68" i="4" s="1"/>
  <c r="CU51" i="4"/>
  <c r="CU70" i="4" s="1"/>
  <c r="Q52" i="4"/>
  <c r="Q71" i="4" s="1"/>
  <c r="G52" i="4"/>
  <c r="G71" i="4" s="1"/>
  <c r="CO52" i="4"/>
  <c r="CO71" i="4" s="1"/>
  <c r="CE52" i="4"/>
  <c r="CE71" i="4" s="1"/>
  <c r="DI51" i="4"/>
  <c r="DI70" i="4" s="1"/>
  <c r="CY51" i="4"/>
  <c r="CY70" i="4" s="1"/>
  <c r="BD47" i="4"/>
  <c r="BD66" i="4" s="1"/>
  <c r="ED51" i="4"/>
  <c r="ED70" i="4" s="1"/>
  <c r="CK51" i="4"/>
  <c r="CK70" i="4" s="1"/>
  <c r="CA51" i="4"/>
  <c r="CA70" i="4" s="1"/>
  <c r="M52" i="4"/>
  <c r="M71" i="4" s="1"/>
  <c r="EY51" i="4"/>
  <c r="EY70" i="4" s="1"/>
  <c r="AG51" i="4"/>
  <c r="AG70" i="4" s="1"/>
  <c r="W51" i="4"/>
  <c r="W70" i="4" s="1"/>
  <c r="DW49" i="4"/>
  <c r="DW68" i="4" s="1"/>
  <c r="EL50" i="4"/>
  <c r="EL69" i="4" s="1"/>
  <c r="AD49" i="4"/>
  <c r="AD68" i="4" s="1"/>
  <c r="X50" i="4"/>
  <c r="X69" i="4" s="1"/>
  <c r="EP48" i="4"/>
  <c r="EP67" i="4" s="1"/>
  <c r="ER48" i="4"/>
  <c r="ER67" i="4" s="1"/>
  <c r="DN47" i="4"/>
  <c r="DN66" i="4" s="1"/>
  <c r="EK47" i="4"/>
  <c r="EK66" i="4" s="1"/>
  <c r="CU50" i="4"/>
  <c r="CU69" i="4" s="1"/>
  <c r="AI48" i="4"/>
  <c r="AI67" i="4" s="1"/>
  <c r="CI47" i="4"/>
  <c r="CI66" i="4" s="1"/>
  <c r="J56" i="4"/>
  <c r="J75" i="4" s="1"/>
  <c r="CA56" i="4"/>
  <c r="CA75" i="4" s="1"/>
  <c r="BB58" i="4"/>
  <c r="BB77" i="4" s="1"/>
  <c r="DF61" i="4"/>
  <c r="DF80" i="4" s="1"/>
  <c r="EC50" i="4"/>
  <c r="EC69" i="4" s="1"/>
  <c r="AF53" i="4"/>
  <c r="AF72" i="4" s="1"/>
  <c r="CQ47" i="4"/>
  <c r="CQ66" i="4" s="1"/>
  <c r="CD53" i="4"/>
  <c r="CD72" i="4" s="1"/>
  <c r="AV48" i="4"/>
  <c r="AV67" i="4" s="1"/>
  <c r="Z57" i="4"/>
  <c r="Z76" i="4" s="1"/>
  <c r="DB51" i="4"/>
  <c r="DB70" i="4" s="1"/>
  <c r="CT56" i="4"/>
  <c r="CT75" i="4" s="1"/>
  <c r="Z51" i="4"/>
  <c r="Z70" i="4" s="1"/>
  <c r="H48" i="4"/>
  <c r="H67" i="4" s="1"/>
  <c r="BE49" i="4"/>
  <c r="BE68" i="4" s="1"/>
  <c r="W47" i="4"/>
  <c r="W66" i="4" s="1"/>
  <c r="W49" i="4"/>
  <c r="W68" i="4" s="1"/>
  <c r="BU47" i="4"/>
  <c r="BU66" i="4" s="1"/>
  <c r="L49" i="4"/>
  <c r="L68" i="4" s="1"/>
  <c r="AD47" i="4"/>
  <c r="AD66" i="4" s="1"/>
  <c r="DG48" i="4"/>
  <c r="DG67" i="4" s="1"/>
  <c r="I47" i="4"/>
  <c r="I66" i="4" s="1"/>
  <c r="AH55" i="4"/>
  <c r="AH74" i="4" s="1"/>
  <c r="DP51" i="4"/>
  <c r="DP70" i="4" s="1"/>
  <c r="AO58" i="4"/>
  <c r="AO77" i="4" s="1"/>
  <c r="DX56" i="4"/>
  <c r="DX75" i="4" s="1"/>
  <c r="CY55" i="4"/>
  <c r="CY74" i="4" s="1"/>
  <c r="V61" i="4"/>
  <c r="V80" i="4" s="1"/>
  <c r="BY54" i="4"/>
  <c r="BY73" i="4" s="1"/>
  <c r="CM58" i="4"/>
  <c r="CM77" i="4" s="1"/>
  <c r="BR57" i="4"/>
  <c r="BR76" i="4" s="1"/>
  <c r="BU57" i="4"/>
  <c r="BU76" i="4" s="1"/>
  <c r="X56" i="4"/>
  <c r="X75" i="4" s="1"/>
  <c r="DW54" i="4"/>
  <c r="DW73" i="4" s="1"/>
  <c r="ED60" i="4"/>
  <c r="ED79" i="4" s="1"/>
  <c r="BA54" i="4"/>
  <c r="BA73" i="4" s="1"/>
  <c r="CE58" i="4"/>
  <c r="CE77" i="4" s="1"/>
  <c r="CH57" i="4"/>
  <c r="CH76" i="4" s="1"/>
  <c r="BD53" i="4"/>
  <c r="BD72" i="4" s="1"/>
  <c r="AT55" i="4"/>
  <c r="AT74" i="4" s="1"/>
  <c r="EB51" i="4"/>
  <c r="EB70" i="4" s="1"/>
  <c r="DB55" i="4"/>
  <c r="DB74" i="4" s="1"/>
  <c r="BD52" i="4"/>
  <c r="BD71" i="4" s="1"/>
  <c r="ED54" i="4"/>
  <c r="ED73" i="4" s="1"/>
  <c r="BX51" i="4"/>
  <c r="BX70" i="4" s="1"/>
  <c r="K50" i="4"/>
  <c r="K69" i="4" s="1"/>
  <c r="AX49" i="4"/>
  <c r="AX68" i="4" s="1"/>
  <c r="DK51" i="4"/>
  <c r="DK70" i="4" s="1"/>
  <c r="AG52" i="4"/>
  <c r="AG71" i="4" s="1"/>
  <c r="W52" i="4"/>
  <c r="W71" i="4" s="1"/>
  <c r="DE52" i="4"/>
  <c r="DE71" i="4" s="1"/>
  <c r="CU52" i="4"/>
  <c r="CU71" i="4" s="1"/>
  <c r="DY51" i="4"/>
  <c r="DY70" i="4" s="1"/>
  <c r="DO51" i="4"/>
  <c r="DO70" i="4" s="1"/>
  <c r="BT47" i="4"/>
  <c r="BT66" i="4" s="1"/>
  <c r="AD52" i="4"/>
  <c r="AD71" i="4" s="1"/>
  <c r="EL55" i="4"/>
  <c r="EL74" i="4" s="1"/>
  <c r="BX52" i="4"/>
  <c r="BX71" i="4" s="1"/>
  <c r="AX56" i="4"/>
  <c r="AX75" i="4" s="1"/>
  <c r="EV52" i="4"/>
  <c r="EV71" i="4" s="1"/>
  <c r="BR55" i="4"/>
  <c r="BR74" i="4" s="1"/>
  <c r="T52" i="4"/>
  <c r="T71" i="4" s="1"/>
  <c r="DZ50" i="4"/>
  <c r="DZ69" i="4" s="1"/>
  <c r="BK47" i="4"/>
  <c r="BK66" i="4" s="1"/>
  <c r="BJ55" i="4"/>
  <c r="BJ74" i="4" s="1"/>
  <c r="ER51" i="4"/>
  <c r="ER70" i="4" s="1"/>
  <c r="DR55" i="4"/>
  <c r="DR74" i="4" s="1"/>
  <c r="BT52" i="4"/>
  <c r="BT71" i="4" s="1"/>
  <c r="ET54" i="4"/>
  <c r="ET73" i="4" s="1"/>
  <c r="CN51" i="4"/>
  <c r="CN70" i="4" s="1"/>
  <c r="AQ50" i="4"/>
  <c r="AQ69" i="4" s="1"/>
  <c r="BN49" i="4"/>
  <c r="BN68" i="4" s="1"/>
  <c r="BP47" i="4"/>
  <c r="BP66" i="4" s="1"/>
  <c r="DM47" i="4"/>
  <c r="DM66" i="4" s="1"/>
  <c r="AF47" i="4"/>
  <c r="AF66" i="4" s="1"/>
  <c r="BR52" i="4"/>
  <c r="BR71" i="4" s="1"/>
  <c r="EY48" i="4"/>
  <c r="EY67" i="4" s="1"/>
  <c r="CK48" i="4"/>
  <c r="CK67" i="4" s="1"/>
  <c r="CC48" i="4"/>
  <c r="CC67" i="4" s="1"/>
  <c r="BJ50" i="4"/>
  <c r="BJ69" i="4" s="1"/>
  <c r="BZ49" i="4"/>
  <c r="BZ68" i="4" s="1"/>
  <c r="EH49" i="4"/>
  <c r="EH68" i="4" s="1"/>
  <c r="BN48" i="4"/>
  <c r="BN67" i="4" s="1"/>
  <c r="AY49" i="4"/>
  <c r="AY68" i="4" s="1"/>
  <c r="Q50" i="4"/>
  <c r="Q69" i="4" s="1"/>
  <c r="CE48" i="4"/>
  <c r="CE67" i="4" s="1"/>
  <c r="BV51" i="4"/>
  <c r="BV70" i="4" s="1"/>
  <c r="G48" i="4"/>
  <c r="G67" i="4" s="1"/>
  <c r="EY52" i="4"/>
  <c r="EY71" i="4" s="1"/>
  <c r="BR53" i="4"/>
  <c r="BR72" i="4" s="1"/>
  <c r="BK53" i="4"/>
  <c r="BK72" i="4" s="1"/>
  <c r="EP53" i="4"/>
  <c r="EP72" i="4" s="1"/>
  <c r="CJ50" i="4"/>
  <c r="CJ69" i="4" s="1"/>
  <c r="Q53" i="4"/>
  <c r="Q72" i="4" s="1"/>
  <c r="G53" i="4"/>
  <c r="G72" i="4" s="1"/>
  <c r="DH48" i="4"/>
  <c r="DH67" i="4" s="1"/>
  <c r="J47" i="4"/>
  <c r="J66" i="4" s="1"/>
  <c r="AD57" i="4"/>
  <c r="AD76" i="4" s="1"/>
  <c r="BM50" i="4"/>
  <c r="BM69" i="4" s="1"/>
  <c r="CH52" i="4"/>
  <c r="CH71" i="4" s="1"/>
  <c r="EK50" i="4"/>
  <c r="EK69" i="4" s="1"/>
  <c r="DW50" i="4"/>
  <c r="DW69" i="4" s="1"/>
  <c r="BH53" i="4"/>
  <c r="BH72" i="4" s="1"/>
  <c r="R52" i="4"/>
  <c r="R71" i="4" s="1"/>
  <c r="CY48" i="4"/>
  <c r="CY67" i="4" s="1"/>
  <c r="CX56" i="4"/>
  <c r="CX75" i="4" s="1"/>
  <c r="AJ53" i="4"/>
  <c r="AJ72" i="4" s="1"/>
  <c r="J57" i="4"/>
  <c r="J76" i="4" s="1"/>
  <c r="BI50" i="4"/>
  <c r="BI69" i="4" s="1"/>
  <c r="CD52" i="4"/>
  <c r="CD71" i="4" s="1"/>
  <c r="EB52" i="4"/>
  <c r="EB71" i="4" s="1"/>
  <c r="CL51" i="4"/>
  <c r="CL70" i="4" s="1"/>
  <c r="W48" i="4"/>
  <c r="W67" i="4" s="1"/>
  <c r="DD48" i="4"/>
  <c r="DD67" i="4" s="1"/>
  <c r="BZ47" i="4"/>
  <c r="BZ66" i="4" s="1"/>
  <c r="BT48" i="4"/>
  <c r="BT67" i="4" s="1"/>
  <c r="AP47" i="4"/>
  <c r="AP66" i="4" s="1"/>
  <c r="AR47" i="4"/>
  <c r="AR66" i="4" s="1"/>
  <c r="U47" i="4"/>
  <c r="U66" i="4" s="1"/>
  <c r="DQ49" i="4"/>
  <c r="DQ68" i="4" s="1"/>
  <c r="CX51" i="4"/>
  <c r="CX70" i="4" s="1"/>
  <c r="N49" i="4"/>
  <c r="N68" i="4" s="1"/>
  <c r="G119" i="4"/>
  <c r="I119" i="4"/>
  <c r="H119" i="4"/>
  <c r="D119" i="4"/>
  <c r="F119" i="4"/>
  <c r="J119" i="4"/>
  <c r="EZ47" i="4"/>
  <c r="EZ66" i="4" s="1"/>
  <c r="CR52" i="4"/>
  <c r="CR71" i="4" s="1"/>
  <c r="ET61" i="4"/>
  <c r="ET80" i="4" s="1"/>
  <c r="AW58" i="4"/>
  <c r="AW77" i="4" s="1"/>
  <c r="U55" i="4"/>
  <c r="U74" i="4" s="1"/>
  <c r="V56" i="4"/>
  <c r="V75" i="4" s="1"/>
  <c r="CX55" i="4"/>
  <c r="CX74" i="4" s="1"/>
  <c r="CM52" i="4"/>
  <c r="CM71" i="4" s="1"/>
  <c r="DZ49" i="4"/>
  <c r="DZ68" i="4" s="1"/>
  <c r="EC47" i="4"/>
  <c r="EC66" i="4" s="1"/>
  <c r="BY50" i="4"/>
  <c r="BY69" i="4" s="1"/>
  <c r="AM48" i="4"/>
  <c r="AM67" i="4" s="1"/>
  <c r="AV53" i="4"/>
  <c r="AV72" i="4" s="1"/>
  <c r="DG47" i="4"/>
  <c r="DG66" i="4" s="1"/>
  <c r="ES49" i="4"/>
  <c r="ES68" i="4" s="1"/>
  <c r="AL51" i="4"/>
  <c r="AL70" i="4" s="1"/>
  <c r="CN47" i="4"/>
  <c r="CN66" i="4" s="1"/>
  <c r="BJ51" i="4"/>
  <c r="BJ70" i="4" s="1"/>
  <c r="AT49" i="4"/>
  <c r="AT68" i="4" s="1"/>
  <c r="ED47" i="4"/>
  <c r="ED66" i="4" s="1"/>
  <c r="BJ52" i="4"/>
  <c r="BJ71" i="4" s="1"/>
  <c r="ET50" i="4"/>
  <c r="ET69" i="4" s="1"/>
  <c r="ED48" i="4"/>
  <c r="ED67" i="4" s="1"/>
  <c r="AP49" i="4"/>
  <c r="AP68" i="4" s="1"/>
  <c r="DK49" i="4"/>
  <c r="DK68" i="4" s="1"/>
  <c r="BI47" i="4"/>
  <c r="BI66" i="4" s="1"/>
  <c r="BG49" i="4"/>
  <c r="BG68" i="4" s="1"/>
  <c r="BV53" i="4"/>
  <c r="BV72" i="4" s="1"/>
  <c r="DS52" i="4"/>
  <c r="DS71" i="4" s="1"/>
  <c r="CK56" i="4"/>
  <c r="CK75" i="4" s="1"/>
  <c r="X55" i="4"/>
  <c r="X74" i="4" s="1"/>
  <c r="G54" i="4"/>
  <c r="G73" i="4" s="1"/>
  <c r="BR59" i="4"/>
  <c r="BR78" i="4" s="1"/>
  <c r="AB58" i="4"/>
  <c r="AB77" i="4" s="1"/>
  <c r="EI56" i="4"/>
  <c r="EI75" i="4" s="1"/>
  <c r="BF62" i="4"/>
  <c r="BF81" i="4" s="1"/>
  <c r="DQ55" i="4"/>
  <c r="DQ74" i="4" s="1"/>
  <c r="BL54" i="4"/>
  <c r="BL73" i="4" s="1"/>
  <c r="DZ58" i="4"/>
  <c r="DZ77" i="4" s="1"/>
  <c r="AD59" i="4"/>
  <c r="AD78" i="4" s="1"/>
  <c r="G122" i="4"/>
  <c r="F122" i="4"/>
  <c r="H122" i="4"/>
  <c r="I122" i="4"/>
  <c r="D122" i="4"/>
  <c r="J122" i="4"/>
  <c r="EZ57" i="4"/>
  <c r="EZ76" i="4" s="1"/>
  <c r="EA56" i="4"/>
  <c r="EA75" i="4" s="1"/>
  <c r="R55" i="4"/>
  <c r="R74" i="4" s="1"/>
  <c r="E110" i="4"/>
  <c r="CZ51" i="4"/>
  <c r="CZ70" i="4" s="1"/>
  <c r="CH53" i="4"/>
  <c r="CH72" i="4" s="1"/>
  <c r="EP49" i="4"/>
  <c r="EP68" i="4" s="1"/>
  <c r="J54" i="4"/>
  <c r="J73" i="4" s="1"/>
  <c r="E116" i="4"/>
  <c r="CZ50" i="4"/>
  <c r="CZ69" i="4" s="1"/>
  <c r="AG53" i="4"/>
  <c r="AG72" i="4" s="1"/>
  <c r="W53" i="4"/>
  <c r="W72" i="4" s="1"/>
  <c r="DX48" i="4"/>
  <c r="DX67" i="4" s="1"/>
  <c r="AH47" i="4"/>
  <c r="AH66" i="4" s="1"/>
  <c r="AT57" i="4"/>
  <c r="AT76" i="4" s="1"/>
  <c r="CC50" i="4"/>
  <c r="CC69" i="4" s="1"/>
  <c r="DN52" i="4"/>
  <c r="DN71" i="4" s="1"/>
  <c r="E51" i="4"/>
  <c r="E70" i="4" s="1"/>
  <c r="EQ50" i="4"/>
  <c r="EQ69" i="4" s="1"/>
  <c r="ED49" i="4"/>
  <c r="ED68" i="4" s="1"/>
  <c r="AH52" i="4"/>
  <c r="AH71" i="4" s="1"/>
  <c r="DO48" i="4"/>
  <c r="DO67" i="4" s="1"/>
  <c r="BL50" i="4"/>
  <c r="BL69" i="4" s="1"/>
  <c r="AD54" i="4"/>
  <c r="AD73" i="4" s="1"/>
  <c r="DT50" i="4"/>
  <c r="DT69" i="4" s="1"/>
  <c r="DB54" i="4"/>
  <c r="DB73" i="4" s="1"/>
  <c r="AV51" i="4"/>
  <c r="AV70" i="4" s="1"/>
  <c r="DV53" i="4"/>
  <c r="DV72" i="4" s="1"/>
  <c r="BP50" i="4"/>
  <c r="BP69" i="4" s="1"/>
  <c r="BT49" i="4"/>
  <c r="BT68" i="4" s="1"/>
  <c r="AP48" i="4"/>
  <c r="AP67" i="4" s="1"/>
  <c r="CX53" i="4"/>
  <c r="CX72" i="4" s="1"/>
  <c r="AE50" i="4"/>
  <c r="AE69" i="4" s="1"/>
  <c r="Z54" i="4"/>
  <c r="Z73" i="4" s="1"/>
  <c r="DP50" i="4"/>
  <c r="DP69" i="4" s="1"/>
  <c r="R53" i="4"/>
  <c r="R72" i="4" s="1"/>
  <c r="AM53" i="4"/>
  <c r="AM72" i="4" s="1"/>
  <c r="EN48" i="4"/>
  <c r="EN67" i="4" s="1"/>
  <c r="CD47" i="4"/>
  <c r="CD66" i="4" s="1"/>
  <c r="DK48" i="4"/>
  <c r="DK67" i="4" s="1"/>
  <c r="EP51" i="4"/>
  <c r="EP70" i="4" s="1"/>
  <c r="CA48" i="4"/>
  <c r="CA67" i="4" s="1"/>
  <c r="DN50" i="4"/>
  <c r="DN69" i="4" s="1"/>
  <c r="AY47" i="4"/>
  <c r="AY66" i="4" s="1"/>
  <c r="E50" i="4"/>
  <c r="E69" i="4" s="1"/>
  <c r="DZ47" i="4"/>
  <c r="DZ66" i="4" s="1"/>
  <c r="J114" i="4"/>
  <c r="G114" i="4"/>
  <c r="I114" i="4"/>
  <c r="H114" i="4"/>
  <c r="F114" i="4"/>
  <c r="D114" i="4"/>
  <c r="EZ48" i="4"/>
  <c r="EZ67" i="4" s="1"/>
  <c r="DV47" i="4"/>
  <c r="DV66" i="4" s="1"/>
  <c r="DP48" i="4"/>
  <c r="DP67" i="4" s="1"/>
  <c r="M48" i="4"/>
  <c r="M67" i="4" s="1"/>
  <c r="AI47" i="4"/>
  <c r="AI66" i="4" s="1"/>
  <c r="DJ47" i="4"/>
  <c r="DJ66" i="4" s="1"/>
  <c r="DF47" i="4"/>
  <c r="DF66" i="4" s="1"/>
  <c r="P50" i="4"/>
  <c r="P69" i="4" s="1"/>
  <c r="EH48" i="4"/>
  <c r="EH67" i="4" s="1"/>
  <c r="AY51" i="4"/>
  <c r="AY70" i="4" s="1"/>
  <c r="DQ51" i="4"/>
  <c r="DQ70" i="4" s="1"/>
  <c r="DG51" i="4"/>
  <c r="DG70" i="4" s="1"/>
  <c r="AS52" i="4"/>
  <c r="AS71" i="4" s="1"/>
  <c r="AI52" i="4"/>
  <c r="AI71" i="4" s="1"/>
  <c r="BM51" i="4"/>
  <c r="BM70" i="4" s="1"/>
  <c r="BC51" i="4"/>
  <c r="BC70" i="4" s="1"/>
  <c r="H47" i="4"/>
  <c r="H66" i="4" s="1"/>
  <c r="BB51" i="4"/>
  <c r="BB70" i="4" s="1"/>
  <c r="BZ55" i="4"/>
  <c r="BZ74" i="4" s="1"/>
  <c r="L52" i="4"/>
  <c r="L71" i="4" s="1"/>
  <c r="EH55" i="4"/>
  <c r="EH74" i="4" s="1"/>
  <c r="CJ52" i="4"/>
  <c r="CJ71" i="4" s="1"/>
  <c r="F55" i="4"/>
  <c r="F74" i="4" s="1"/>
  <c r="DD51" i="4"/>
  <c r="DD70" i="4" s="1"/>
  <c r="BN50" i="4"/>
  <c r="BN69" i="4" s="1"/>
  <c r="CD49" i="4"/>
  <c r="CD68" i="4" s="1"/>
  <c r="EL54" i="4"/>
  <c r="EL73" i="4" s="1"/>
  <c r="CF51" i="4"/>
  <c r="CF70" i="4" s="1"/>
  <c r="BF55" i="4"/>
  <c r="BF74" i="4" s="1"/>
  <c r="H52" i="4"/>
  <c r="H71" i="4" s="1"/>
  <c r="CH54" i="4"/>
  <c r="CH73" i="4" s="1"/>
  <c r="AB51" i="4"/>
  <c r="AB70" i="4" s="1"/>
  <c r="AF50" i="4"/>
  <c r="AF69" i="4" s="1"/>
  <c r="EX48" i="4"/>
  <c r="EX67" i="4" s="1"/>
  <c r="EY49" i="4"/>
  <c r="EY68" i="4" s="1"/>
  <c r="CA50" i="4"/>
  <c r="CA69" i="4" s="1"/>
  <c r="DO49" i="4"/>
  <c r="DO68" i="4" s="1"/>
  <c r="F52" i="4"/>
  <c r="F71" i="4" s="1"/>
  <c r="CM48" i="4"/>
  <c r="CM67" i="4" s="1"/>
  <c r="Y48" i="4"/>
  <c r="Y67" i="4" s="1"/>
  <c r="Q48" i="4"/>
  <c r="Q67" i="4" s="1"/>
  <c r="AR50" i="4"/>
  <c r="AR69" i="4" s="1"/>
  <c r="BJ47" i="4"/>
  <c r="BJ66" i="4" s="1"/>
  <c r="M49" i="4"/>
  <c r="M68" i="4" s="1"/>
  <c r="EP58" i="4"/>
  <c r="EP77" i="4" s="1"/>
  <c r="BI55" i="4"/>
  <c r="BI74" i="4" s="1"/>
  <c r="EV56" i="4"/>
  <c r="EV75" i="4" s="1"/>
  <c r="EB53" i="4"/>
  <c r="EB72" i="4" s="1"/>
  <c r="DD52" i="4"/>
  <c r="DD71" i="4" s="1"/>
  <c r="AZ52" i="4"/>
  <c r="AZ71" i="4" s="1"/>
  <c r="I53" i="4"/>
  <c r="I72" i="4" s="1"/>
  <c r="DA52" i="4"/>
  <c r="DA71" i="4" s="1"/>
  <c r="DN56" i="4"/>
  <c r="DN75" i="4" s="1"/>
  <c r="DJ52" i="4"/>
  <c r="DJ71" i="4" s="1"/>
  <c r="AL56" i="4"/>
  <c r="AL75" i="4" s="1"/>
  <c r="DN55" i="4"/>
  <c r="DN74" i="4" s="1"/>
  <c r="AR48" i="4"/>
  <c r="AR67" i="4" s="1"/>
  <c r="EA49" i="4"/>
  <c r="EA68" i="4" s="1"/>
  <c r="DS47" i="4"/>
  <c r="DS66" i="4" s="1"/>
  <c r="AK48" i="4"/>
  <c r="AK67" i="4" s="1"/>
  <c r="EQ47" i="4"/>
  <c r="EQ66" i="4" s="1"/>
  <c r="AN50" i="4"/>
  <c r="AN69" i="4" s="1"/>
  <c r="E48" i="4"/>
  <c r="E67" i="4" s="1"/>
  <c r="EQ48" i="4"/>
  <c r="EQ67" i="4" s="1"/>
  <c r="CE47" i="4"/>
  <c r="CE66" i="4" s="1"/>
  <c r="DX49" i="4"/>
  <c r="DX68" i="4" s="1"/>
  <c r="AF49" i="4"/>
  <c r="AF68" i="4" s="1"/>
  <c r="DM49" i="4"/>
  <c r="DM68" i="4" s="1"/>
  <c r="CU47" i="4"/>
  <c r="CU66" i="4" s="1"/>
  <c r="CK47" i="4"/>
  <c r="CK66" i="4" s="1"/>
  <c r="CH48" i="4"/>
  <c r="CH67" i="4" s="1"/>
  <c r="DU51" i="4"/>
  <c r="DU70" i="4" s="1"/>
  <c r="BV61" i="4"/>
  <c r="BV80" i="4" s="1"/>
  <c r="DY54" i="4"/>
  <c r="DY73" i="4" s="1"/>
  <c r="CB53" i="4"/>
  <c r="CB72" i="4" s="1"/>
  <c r="J58" i="4"/>
  <c r="J77" i="4" s="1"/>
  <c r="EK57" i="4"/>
  <c r="EK76" i="4" s="1"/>
  <c r="BX56" i="4"/>
  <c r="BX75" i="4" s="1"/>
  <c r="AI55" i="4"/>
  <c r="AI74" i="4" s="1"/>
  <c r="DB60" i="4"/>
  <c r="DB79" i="4" s="1"/>
  <c r="Y54" i="4"/>
  <c r="Y73" i="4" s="1"/>
  <c r="AM58" i="4"/>
  <c r="AM77" i="4" s="1"/>
  <c r="DR56" i="4"/>
  <c r="DR75" i="4" s="1"/>
  <c r="CW57" i="4"/>
  <c r="CW76" i="4" s="1"/>
  <c r="AZ56" i="4"/>
  <c r="AZ75" i="4" s="1"/>
  <c r="AA55" i="4"/>
  <c r="AA74" i="4" s="1"/>
  <c r="AX53" i="4"/>
  <c r="AX72" i="4" s="1"/>
  <c r="DC52" i="4"/>
  <c r="DC71" i="4" s="1"/>
  <c r="EG51" i="4"/>
  <c r="EG70" i="4" s="1"/>
  <c r="DW51" i="4"/>
  <c r="DW70" i="4" s="1"/>
  <c r="BI52" i="4"/>
  <c r="BI71" i="4" s="1"/>
  <c r="AY52" i="4"/>
  <c r="AY71" i="4" s="1"/>
  <c r="CC51" i="4"/>
  <c r="CC70" i="4" s="1"/>
  <c r="BS51" i="4"/>
  <c r="BS70" i="4" s="1"/>
  <c r="X47" i="4"/>
  <c r="X66" i="4" s="1"/>
  <c r="BR51" i="4"/>
  <c r="BR70" i="4" s="1"/>
  <c r="CP55" i="4"/>
  <c r="CP74" i="4" s="1"/>
  <c r="AB52" i="4"/>
  <c r="AB71" i="4" s="1"/>
  <c r="EX55" i="4"/>
  <c r="EX74" i="4" s="1"/>
  <c r="E120" i="4"/>
  <c r="CZ52" i="4"/>
  <c r="CZ71" i="4" s="1"/>
  <c r="V55" i="4"/>
  <c r="V74" i="4" s="1"/>
  <c r="DT51" i="4"/>
  <c r="DT70" i="4" s="1"/>
  <c r="CD50" i="4"/>
  <c r="CD69" i="4" s="1"/>
  <c r="O47" i="4"/>
  <c r="O66" i="4" s="1"/>
  <c r="K52" i="4"/>
  <c r="K71" i="4" s="1"/>
  <c r="CC52" i="4"/>
  <c r="CC71" i="4" s="1"/>
  <c r="BS52" i="4"/>
  <c r="BS71" i="4" s="1"/>
  <c r="E53" i="4"/>
  <c r="E72" i="4" s="1"/>
  <c r="FA72" i="4" s="1"/>
  <c r="EQ52" i="4"/>
  <c r="EQ71" i="4" s="1"/>
  <c r="Y52" i="4"/>
  <c r="Y71" i="4" s="1"/>
  <c r="O52" i="4"/>
  <c r="O71" i="4" s="1"/>
  <c r="DP47" i="4"/>
  <c r="DP66" i="4" s="1"/>
  <c r="DF52" i="4"/>
  <c r="DF71" i="4" s="1"/>
  <c r="EW51" i="4"/>
  <c r="EW70" i="4" s="1"/>
  <c r="EM51" i="4"/>
  <c r="EM70" i="4" s="1"/>
  <c r="BY52" i="4"/>
  <c r="BY71" i="4" s="1"/>
  <c r="BO52" i="4"/>
  <c r="BO71" i="4" s="1"/>
  <c r="CS51" i="4"/>
  <c r="CS70" i="4" s="1"/>
  <c r="CI51" i="4"/>
  <c r="CI70" i="4" s="1"/>
  <c r="AN47" i="4"/>
  <c r="AN66" i="4" s="1"/>
  <c r="DN51" i="4"/>
  <c r="DN70" i="4" s="1"/>
  <c r="K47" i="4"/>
  <c r="K66" i="4" s="1"/>
  <c r="AA50" i="4"/>
  <c r="AA69" i="4" s="1"/>
  <c r="BF49" i="4"/>
  <c r="BF68" i="4" s="1"/>
  <c r="BH49" i="4"/>
  <c r="BH68" i="4" s="1"/>
  <c r="AD48" i="4"/>
  <c r="AD67" i="4" s="1"/>
  <c r="BA48" i="4"/>
  <c r="BA67" i="4" s="1"/>
  <c r="BQ47" i="4"/>
  <c r="BQ66" i="4" s="1"/>
  <c r="AZ47" i="4"/>
  <c r="AZ66" i="4" s="1"/>
  <c r="BA47" i="4"/>
  <c r="BA66" i="4" s="1"/>
  <c r="P47" i="4"/>
  <c r="P66" i="4" s="1"/>
  <c r="CX50" i="4"/>
  <c r="CX69" i="4" s="1"/>
  <c r="BI48" i="4"/>
  <c r="BI67" i="4" s="1"/>
  <c r="ET51" i="4"/>
  <c r="ET70" i="4" s="1"/>
  <c r="EH50" i="4"/>
  <c r="EH69" i="4" s="1"/>
  <c r="BL48" i="4"/>
  <c r="BL67" i="4" s="1"/>
  <c r="AS48" i="4"/>
  <c r="AS67" i="4" s="1"/>
  <c r="ED56" i="4"/>
  <c r="ED75" i="4" s="1"/>
  <c r="CX49" i="4"/>
  <c r="CX68" i="4" s="1"/>
  <c r="AP57" i="4"/>
  <c r="AP76" i="4" s="1"/>
  <c r="CO50" i="4"/>
  <c r="CO69" i="4" s="1"/>
  <c r="V50" i="4"/>
  <c r="V69" i="4" s="1"/>
  <c r="L53" i="4"/>
  <c r="L72" i="4" s="1"/>
  <c r="DR51" i="4"/>
  <c r="DR70" i="4" s="1"/>
  <c r="BC48" i="4"/>
  <c r="BC67" i="4" s="1"/>
  <c r="AY53" i="4"/>
  <c r="AY72" i="4" s="1"/>
  <c r="DN53" i="4"/>
  <c r="DN72" i="4" s="1"/>
  <c r="BH50" i="4"/>
  <c r="BH69" i="4" s="1"/>
  <c r="AP54" i="4"/>
  <c r="AP73" i="4" s="1"/>
  <c r="EF50" i="4"/>
  <c r="EF69" i="4" s="1"/>
  <c r="BF53" i="4"/>
  <c r="BF72" i="4" s="1"/>
  <c r="BC53" i="4"/>
  <c r="BC72" i="4" s="1"/>
  <c r="H49" i="4"/>
  <c r="H68" i="4" s="1"/>
  <c r="CT47" i="4"/>
  <c r="CT66" i="4" s="1"/>
  <c r="EH52" i="4"/>
  <c r="EH71" i="4" s="1"/>
  <c r="AE53" i="4"/>
  <c r="AE72" i="4" s="1"/>
  <c r="DJ53" i="4"/>
  <c r="DJ72" i="4" s="1"/>
  <c r="BC50" i="4"/>
  <c r="BC69" i="4" s="1"/>
  <c r="EG52" i="4"/>
  <c r="EG71" i="4" s="1"/>
  <c r="DW52" i="4"/>
  <c r="DW71" i="4" s="1"/>
  <c r="CB48" i="4"/>
  <c r="CB67" i="4" s="1"/>
  <c r="CG49" i="4"/>
  <c r="CG68" i="4" s="1"/>
  <c r="AY48" i="4"/>
  <c r="AY67" i="4" s="1"/>
  <c r="CD51" i="4"/>
  <c r="CD70" i="4" s="1"/>
  <c r="O48" i="4"/>
  <c r="O67" i="4" s="1"/>
  <c r="AY50" i="4"/>
  <c r="AY69" i="4" s="1"/>
  <c r="BR49" i="4"/>
  <c r="BR68" i="4" s="1"/>
  <c r="CO49" i="4"/>
  <c r="CO68" i="4" s="1"/>
  <c r="BN47" i="4"/>
  <c r="BN66" i="4" s="1"/>
  <c r="CN48" i="4"/>
  <c r="CN67" i="4" s="1"/>
  <c r="BN51" i="4"/>
  <c r="BN70" i="4" s="1"/>
  <c r="L48" i="4"/>
  <c r="L67" i="4" s="1"/>
  <c r="E122" i="4"/>
  <c r="CZ57" i="4"/>
  <c r="CZ76" i="4" s="1"/>
  <c r="EJ53" i="4"/>
  <c r="EJ72" i="4" s="1"/>
  <c r="DG55" i="4"/>
  <c r="DG74" i="4" s="1"/>
  <c r="BJ58" i="4"/>
  <c r="BJ77" i="4" s="1"/>
  <c r="CD56" i="4"/>
  <c r="CD75" i="4" s="1"/>
  <c r="J51" i="4"/>
  <c r="J70" i="4" s="1"/>
  <c r="EU52" i="4"/>
  <c r="EU71" i="4" s="1"/>
  <c r="CQ52" i="4"/>
  <c r="CQ71" i="4" s="1"/>
  <c r="AZ53" i="4"/>
  <c r="AZ72" i="4" s="1"/>
  <c r="ER52" i="4"/>
  <c r="ER71" i="4" s="1"/>
  <c r="DT52" i="4"/>
  <c r="DT71" i="4" s="1"/>
  <c r="BP52" i="4"/>
  <c r="BP71" i="4" s="1"/>
  <c r="F66" i="4"/>
  <c r="BM49" i="4"/>
  <c r="BM68" i="4" s="1"/>
  <c r="EX50" i="4"/>
  <c r="EX69" i="4" s="1"/>
  <c r="AJ47" i="4"/>
  <c r="AJ66" i="4" s="1"/>
  <c r="CC47" i="4"/>
  <c r="CC66" i="4" s="1"/>
  <c r="J49" i="4"/>
  <c r="J68" i="4" s="1"/>
  <c r="EO49" i="4"/>
  <c r="EO68" i="4" s="1"/>
  <c r="Z52" i="4"/>
  <c r="Z71" i="4" s="1"/>
  <c r="Q47" i="4"/>
  <c r="Q66" i="4" s="1"/>
  <c r="CT48" i="4"/>
  <c r="CT67" i="4" s="1"/>
  <c r="CV48" i="4"/>
  <c r="CV67" i="4" s="1"/>
  <c r="BR47" i="4"/>
  <c r="BR66" i="4" s="1"/>
  <c r="CO47" i="4"/>
  <c r="CO66" i="4" s="1"/>
  <c r="BD50" i="4"/>
  <c r="BD69" i="4" s="1"/>
  <c r="Z49" i="4"/>
  <c r="Z68" i="4" s="1"/>
  <c r="AB49" i="4"/>
  <c r="AB68" i="4" s="1"/>
  <c r="ET47" i="4"/>
  <c r="ET66" i="4" s="1"/>
  <c r="U48" i="4"/>
  <c r="U67" i="4" s="1"/>
  <c r="ER47" i="4"/>
  <c r="ER66" i="4" s="1"/>
  <c r="DY49" i="4"/>
  <c r="DY68" i="4" s="1"/>
  <c r="DH47" i="4"/>
  <c r="DH66" i="4" s="1"/>
  <c r="EK48" i="4"/>
  <c r="EK67" i="4" s="1"/>
  <c r="CE49" i="4"/>
  <c r="CE68" i="4" s="1"/>
  <c r="Q49" i="4"/>
  <c r="Q68" i="4" s="1"/>
  <c r="I49" i="4"/>
  <c r="I68" i="4" s="1"/>
  <c r="V47" i="4"/>
  <c r="V66" i="4" s="1"/>
  <c r="AB47" i="4"/>
  <c r="AB66" i="4" s="1"/>
  <c r="DI49" i="4"/>
  <c r="DI68" i="4" s="1"/>
  <c r="DA49" i="4"/>
  <c r="DA68" i="4" s="1"/>
  <c r="CH51" i="4"/>
  <c r="CH70" i="4" s="1"/>
  <c r="S48" i="4"/>
  <c r="S67" i="4" s="1"/>
  <c r="AX51" i="4"/>
  <c r="AX70" i="4" s="1"/>
  <c r="EE47" i="4"/>
  <c r="EE66" i="4" s="1"/>
  <c r="DR49" i="4"/>
  <c r="DR68" i="4" s="1"/>
  <c r="AL49" i="4"/>
  <c r="AL68" i="4" s="1"/>
  <c r="BI49" i="4"/>
  <c r="BI68" i="4" s="1"/>
  <c r="AJ49" i="4"/>
  <c r="AJ68" i="4" s="1"/>
  <c r="F48" i="4"/>
  <c r="F67" i="4" s="1"/>
  <c r="EV48" i="4"/>
  <c r="EV67" i="4" s="1"/>
  <c r="DR47" i="4"/>
  <c r="DR66" i="4" s="1"/>
  <c r="DT47" i="4"/>
  <c r="DT66" i="4" s="1"/>
  <c r="AK49" i="4"/>
  <c r="AK68" i="4" s="1"/>
  <c r="AW50" i="4"/>
  <c r="AW69" i="4" s="1"/>
  <c r="H50" i="4"/>
  <c r="H69" i="4" s="1"/>
  <c r="EX47" i="4"/>
  <c r="EX66" i="4" s="1"/>
  <c r="EI48" i="4"/>
  <c r="EI67" i="4" s="1"/>
  <c r="AO49" i="4"/>
  <c r="AO68" i="4" s="1"/>
  <c r="DC47" i="4"/>
  <c r="DC66" i="4" s="1"/>
  <c r="AX54" i="4"/>
  <c r="AX73" i="4" s="1"/>
  <c r="EN50" i="4"/>
  <c r="EN69" i="4" s="1"/>
  <c r="BM57" i="4"/>
  <c r="BM76" i="4" s="1"/>
  <c r="EV55" i="4"/>
  <c r="EV74" i="4" s="1"/>
  <c r="EE54" i="4"/>
  <c r="EE73" i="4" s="1"/>
  <c r="AT60" i="4"/>
  <c r="AT79" i="4" s="1"/>
  <c r="CW53" i="4"/>
  <c r="CW72" i="4" s="1"/>
  <c r="DK57" i="4"/>
  <c r="DK76" i="4" s="1"/>
  <c r="AH63" i="4"/>
  <c r="CS56" i="4"/>
  <c r="CS75" i="4" s="1"/>
  <c r="AV55" i="4"/>
  <c r="AV74" i="4" s="1"/>
  <c r="EU53" i="4"/>
  <c r="EU72" i="4" s="1"/>
  <c r="F60" i="4"/>
  <c r="F79" i="4" s="1"/>
  <c r="BY53" i="4"/>
  <c r="BY72" i="4" s="1"/>
  <c r="DC57" i="4"/>
  <c r="DC76" i="4" s="1"/>
  <c r="EP55" i="4"/>
  <c r="EP74" i="4" s="1"/>
  <c r="CB52" i="4"/>
  <c r="CB71" i="4" s="1"/>
  <c r="BJ54" i="4"/>
  <c r="BJ73" i="4" s="1"/>
  <c r="F116" i="4"/>
  <c r="I116" i="4"/>
  <c r="D116" i="4"/>
  <c r="G116" i="4"/>
  <c r="J116" i="4"/>
  <c r="H116" i="4"/>
  <c r="EZ50" i="4"/>
  <c r="EZ69" i="4" s="1"/>
  <c r="EH54" i="4"/>
  <c r="EH73" i="4" s="1"/>
  <c r="CB51" i="4"/>
  <c r="CB70" i="4" s="1"/>
  <c r="F54" i="4"/>
  <c r="F73" i="4" s="1"/>
  <c r="CV50" i="4"/>
  <c r="CV69" i="4" s="1"/>
  <c r="E121" i="4"/>
  <c r="CZ49" i="4"/>
  <c r="CZ68" i="4" s="1"/>
  <c r="BV48" i="4"/>
  <c r="BV67" i="4" s="1"/>
  <c r="EI50" i="4"/>
  <c r="EI69" i="4" s="1"/>
  <c r="BE51" i="4"/>
  <c r="BE70" i="4" s="1"/>
  <c r="AU51" i="4"/>
  <c r="AU70" i="4" s="1"/>
  <c r="EC51" i="4"/>
  <c r="EC70" i="4" s="1"/>
  <c r="DS51" i="4"/>
  <c r="DS70" i="4" s="1"/>
  <c r="EW50" i="4"/>
  <c r="EW69" i="4" s="1"/>
  <c r="EM50" i="4"/>
  <c r="EM69" i="4" s="1"/>
  <c r="CQ49" i="4"/>
  <c r="CQ68" i="4" s="1"/>
  <c r="BZ50" i="4"/>
  <c r="BZ69" i="4" s="1"/>
  <c r="N55" i="4"/>
  <c r="N74" i="4" s="1"/>
  <c r="CV51" i="4"/>
  <c r="CV70" i="4" s="1"/>
  <c r="BV55" i="4"/>
  <c r="BV74" i="4" s="1"/>
  <c r="X52" i="4"/>
  <c r="X71" i="4" s="1"/>
  <c r="CX54" i="4"/>
  <c r="CX73" i="4" s="1"/>
  <c r="AR51" i="4"/>
  <c r="AR70" i="4" s="1"/>
  <c r="AV50" i="4"/>
  <c r="AV69" i="4" s="1"/>
  <c r="R49" i="4"/>
  <c r="R68" i="4" s="1"/>
  <c r="BZ54" i="4"/>
  <c r="BZ73" i="4" s="1"/>
  <c r="T51" i="4"/>
  <c r="T70" i="4" s="1"/>
  <c r="EX54" i="4"/>
  <c r="EX73" i="4" s="1"/>
  <c r="CR51" i="4"/>
  <c r="CR70" i="4" s="1"/>
  <c r="V54" i="4"/>
  <c r="V73" i="4" s="1"/>
  <c r="DL50" i="4"/>
  <c r="DL69" i="4" s="1"/>
  <c r="DP49" i="4"/>
  <c r="DP68" i="4" s="1"/>
  <c r="CL48" i="4"/>
  <c r="CL67" i="4" s="1"/>
  <c r="CM49" i="4"/>
  <c r="CM68" i="4" s="1"/>
  <c r="CP49" i="4"/>
  <c r="CP68" i="4" s="1"/>
  <c r="BC49" i="4"/>
  <c r="BC68" i="4" s="1"/>
  <c r="CP51" i="4"/>
  <c r="CP70" i="4" s="1"/>
  <c r="AA48" i="4"/>
  <c r="AA67" i="4" s="1"/>
  <c r="DI47" i="4"/>
  <c r="DI66" i="4" s="1"/>
  <c r="DA47" i="4"/>
  <c r="DA66" i="4" s="1"/>
  <c r="EB49" i="4"/>
  <c r="EB68" i="4" s="1"/>
  <c r="CX48" i="4"/>
  <c r="CX67" i="4" s="1"/>
  <c r="CR49" i="4"/>
  <c r="CR68" i="4" s="1"/>
  <c r="CL47" i="4"/>
  <c r="CL66" i="4" s="1"/>
  <c r="K48" i="4"/>
  <c r="K67" i="4" s="1"/>
  <c r="BM48" i="4"/>
  <c r="BM67" i="4" s="1"/>
  <c r="BJ49" i="4"/>
  <c r="BJ68" i="4" s="1"/>
  <c r="BS47" i="4"/>
  <c r="BS66" i="4" s="1"/>
  <c r="D121" i="4"/>
  <c r="G121" i="4"/>
  <c r="J121" i="4"/>
  <c r="F121" i="4"/>
  <c r="H121" i="4"/>
  <c r="I121" i="4"/>
  <c r="EZ49" i="4"/>
  <c r="EZ68" i="4" s="1"/>
  <c r="DV48" i="4"/>
  <c r="DV67" i="4" s="1"/>
  <c r="ES48" i="4"/>
  <c r="ES67" i="4" s="1"/>
  <c r="DT48" i="4"/>
  <c r="DT67" i="4" s="1"/>
  <c r="CP47" i="4"/>
  <c r="CP66" i="4" s="1"/>
  <c r="CJ48" i="4"/>
  <c r="CJ67" i="4" s="1"/>
  <c r="BF47" i="4"/>
  <c r="BF66" i="4" s="1"/>
  <c r="BH47" i="4"/>
  <c r="BH66" i="4" s="1"/>
  <c r="CG47" i="4"/>
  <c r="CG66" i="4" s="1"/>
  <c r="EG49" i="4"/>
  <c r="EG68" i="4" s="1"/>
  <c r="EG48" i="4"/>
  <c r="EG67" i="4" s="1"/>
  <c r="DY48" i="4"/>
  <c r="DY67" i="4" s="1"/>
  <c r="DF50" i="4"/>
  <c r="DF69" i="4" s="1"/>
  <c r="AQ47" i="4"/>
  <c r="AQ66" i="4" s="1"/>
  <c r="BV50" i="4"/>
  <c r="BV69" i="4" s="1"/>
  <c r="G47" i="4"/>
  <c r="G66" i="4" s="1"/>
  <c r="CN49" i="4"/>
  <c r="CN68" i="4" s="1"/>
  <c r="BJ48" i="4"/>
  <c r="BJ67" i="4" s="1"/>
  <c r="CG48" i="4"/>
  <c r="CG67" i="4" s="1"/>
  <c r="BH48" i="4"/>
  <c r="BH67" i="4" s="1"/>
  <c r="Z47" i="4"/>
  <c r="Z66" i="4" s="1"/>
  <c r="X48" i="4"/>
  <c r="X67" i="4" s="1"/>
  <c r="AC50" i="4"/>
  <c r="AC69" i="4" s="1"/>
  <c r="EQ49" i="4"/>
  <c r="EQ68" i="4" s="1"/>
  <c r="CC49" i="4"/>
  <c r="CC68" i="4" s="1"/>
  <c r="BU49" i="4"/>
  <c r="BU68" i="4" s="1"/>
  <c r="E114" i="4"/>
  <c r="CZ48" i="4"/>
  <c r="CZ67" i="4" s="1"/>
  <c r="BV47" i="4"/>
  <c r="BV66" i="4" s="1"/>
  <c r="BX47" i="4"/>
  <c r="BX66" i="4" s="1"/>
  <c r="ES47" i="4"/>
  <c r="ES66" i="4" s="1"/>
  <c r="EW49" i="4"/>
  <c r="EW68" i="4" s="1"/>
  <c r="AQ49" i="4"/>
  <c r="AQ68" i="4" s="1"/>
  <c r="BV52" i="4"/>
  <c r="BV71" i="4" s="1"/>
  <c r="G49" i="4"/>
  <c r="G68" i="4" s="1"/>
  <c r="AT51" i="4"/>
  <c r="AT70" i="4" s="1"/>
  <c r="EA47" i="4"/>
  <c r="EA66" i="4" s="1"/>
  <c r="BM47" i="4"/>
  <c r="BM66" i="4" s="1"/>
  <c r="BE47" i="4"/>
  <c r="BE66" i="4" s="1"/>
  <c r="EL51" i="4"/>
  <c r="EL70" i="4" s="1"/>
  <c r="BW48" i="4"/>
  <c r="BW67" i="4" s="1"/>
  <c r="I48" i="4"/>
  <c r="I67" i="4" s="1"/>
  <c r="EW47" i="4"/>
  <c r="EW66" i="4" s="1"/>
  <c r="AB50" i="4"/>
  <c r="AB69" i="4" s="1"/>
  <c r="ET48" i="4"/>
  <c r="ET67" i="4" s="1"/>
  <c r="EN49" i="4"/>
  <c r="EN68" i="4" s="1"/>
  <c r="DJ48" i="4"/>
  <c r="DJ67" i="4" s="1"/>
  <c r="DL48" i="4"/>
  <c r="DL67" i="4" s="1"/>
  <c r="CH47" i="4"/>
  <c r="CH66" i="4" s="1"/>
  <c r="DE47" i="4"/>
  <c r="DE66" i="4" s="1"/>
  <c r="CF47" i="4"/>
  <c r="CF66" i="4" s="1"/>
  <c r="AC48" i="4"/>
  <c r="AC67" i="4" s="1"/>
  <c r="AV47" i="4"/>
  <c r="AV66" i="4" s="1"/>
  <c r="AK47" i="4"/>
  <c r="AK66" i="4" s="1"/>
  <c r="S49" i="4"/>
  <c r="S68" i="4" s="1"/>
  <c r="DA48" i="4"/>
  <c r="DA67" i="4" s="1"/>
  <c r="CS48" i="4"/>
  <c r="CS67" i="4" s="1"/>
  <c r="BD48" i="4"/>
  <c r="BD67" i="4" s="1"/>
  <c r="BB52" i="4"/>
  <c r="BB71" i="4" s="1"/>
  <c r="EL48" i="4"/>
  <c r="EL67" i="4" s="1"/>
  <c r="M50" i="4"/>
  <c r="M69" i="4" s="1"/>
  <c r="I50" i="4"/>
  <c r="I69" i="4" s="1"/>
  <c r="CW52" i="4"/>
  <c r="CW71" i="4" s="1"/>
  <c r="S51" i="4"/>
  <c r="S70" i="4" s="1"/>
  <c r="DI55" i="4"/>
  <c r="DI74" i="4" s="1"/>
  <c r="BD54" i="4"/>
  <c r="BD73" i="4" s="1"/>
  <c r="EH58" i="4"/>
  <c r="EH77" i="4" s="1"/>
  <c r="DM58" i="4"/>
  <c r="DM77" i="4" s="1"/>
  <c r="AZ57" i="4"/>
  <c r="AZ76" i="4" s="1"/>
  <c r="K56" i="4"/>
  <c r="K75" i="4" s="1"/>
  <c r="CD61" i="4"/>
  <c r="CD80" i="4" s="1"/>
  <c r="EW54" i="4"/>
  <c r="EW73" i="4" s="1"/>
  <c r="CJ53" i="4"/>
  <c r="CJ72" i="4" s="1"/>
  <c r="EX57" i="4"/>
  <c r="EX76" i="4" s="1"/>
  <c r="BY58" i="4"/>
  <c r="BY77" i="4" s="1"/>
  <c r="AB57" i="4"/>
  <c r="AB76" i="4" s="1"/>
  <c r="EY55" i="4"/>
  <c r="EY74" i="4" s="1"/>
  <c r="AH54" i="4"/>
  <c r="AH73" i="4" s="1"/>
  <c r="DX50" i="4"/>
  <c r="DX69" i="4" s="1"/>
  <c r="DI52" i="4"/>
  <c r="DI71" i="4" s="1"/>
  <c r="CY52" i="4"/>
  <c r="CY71" i="4" s="1"/>
  <c r="DR52" i="4"/>
  <c r="DR71" i="4" s="1"/>
  <c r="AA53" i="4"/>
  <c r="AA72" i="4" s="1"/>
  <c r="BE52" i="4"/>
  <c r="BE71" i="4" s="1"/>
  <c r="AU52" i="4"/>
  <c r="AU71" i="4" s="1"/>
  <c r="EV47" i="4"/>
  <c r="EV66" i="4" s="1"/>
  <c r="BO50" i="4"/>
  <c r="BO69" i="4" s="1"/>
  <c r="BR56" i="4"/>
  <c r="BR75" i="4" s="1"/>
  <c r="I120" i="4"/>
  <c r="D120" i="4"/>
  <c r="G120" i="4"/>
  <c r="J120" i="4"/>
  <c r="H120" i="4"/>
  <c r="F120" i="4"/>
  <c r="EZ52" i="4"/>
  <c r="EZ71" i="4" s="1"/>
  <c r="DZ56" i="4"/>
  <c r="DZ75" i="4" s="1"/>
  <c r="ET49" i="4"/>
  <c r="ET68" i="4" s="1"/>
  <c r="ET55" i="4"/>
  <c r="ET74" i="4" s="1"/>
  <c r="CV52" i="4"/>
  <c r="CV71" i="4" s="1"/>
  <c r="BF51" i="4"/>
  <c r="BF70" i="4" s="1"/>
  <c r="EM47" i="4"/>
  <c r="EI52" i="4"/>
  <c r="EI71" i="4" s="1"/>
  <c r="AP53" i="4"/>
  <c r="AP72" i="4" s="1"/>
  <c r="AU53" i="4"/>
  <c r="AU72" i="4" s="1"/>
  <c r="DZ53" i="4"/>
  <c r="DZ72" i="4" s="1"/>
  <c r="BT50" i="4"/>
  <c r="BT69" i="4" s="1"/>
  <c r="EW52" i="4"/>
  <c r="EW71" i="4" s="1"/>
  <c r="EM52" i="4"/>
  <c r="EM71" i="4" s="1"/>
  <c r="CR48" i="4"/>
  <c r="CR67" i="4" s="1"/>
  <c r="EC49" i="4"/>
  <c r="EC68" i="4" s="1"/>
  <c r="DY52" i="4"/>
  <c r="DY71" i="4" s="1"/>
  <c r="DO52" i="4"/>
  <c r="DO71" i="4" s="1"/>
  <c r="AH53" i="4"/>
  <c r="AH72" i="4" s="1"/>
  <c r="AQ53" i="4"/>
  <c r="AQ72" i="4" s="1"/>
  <c r="BU52" i="4"/>
  <c r="BU71" i="4" s="1"/>
  <c r="BK52" i="4"/>
  <c r="BK71" i="4" s="1"/>
  <c r="P48" i="4"/>
  <c r="P67" i="4" s="1"/>
  <c r="DK50" i="4"/>
  <c r="DK69" i="4" s="1"/>
  <c r="EI47" i="4"/>
  <c r="EI66" i="4" s="1"/>
  <c r="R51" i="4"/>
  <c r="R70" i="4" s="1"/>
  <c r="CY47" i="4"/>
  <c r="CY66" i="4" s="1"/>
  <c r="AJ50" i="4"/>
  <c r="AJ69" i="4" s="1"/>
  <c r="F49" i="4"/>
  <c r="F68" i="4" s="1"/>
  <c r="AC49" i="4"/>
  <c r="AC68" i="4" s="1"/>
  <c r="AO50" i="4"/>
  <c r="AO69" i="4" s="1"/>
  <c r="AB48" i="4"/>
  <c r="AB67" i="4" s="1"/>
  <c r="AK50" i="4"/>
  <c r="AK69" i="4" s="1"/>
  <c r="EN47" i="4"/>
  <c r="EN66" i="4" s="1"/>
  <c r="BZ51" i="4"/>
  <c r="BZ70" i="4" s="1"/>
  <c r="N48" i="4"/>
  <c r="N67" i="4" s="1"/>
  <c r="DG50" i="4"/>
  <c r="DG69" i="4" s="1"/>
  <c r="AX48" i="4"/>
  <c r="AX67" i="4" s="1"/>
  <c r="AZ48" i="4"/>
  <c r="AZ67" i="4" s="1"/>
  <c r="R47" i="4"/>
  <c r="R66" i="4" s="1"/>
  <c r="AS47" i="4"/>
  <c r="AS66" i="4" s="1"/>
  <c r="T47" i="4"/>
  <c r="T66" i="4" s="1"/>
  <c r="CQ50" i="4"/>
  <c r="CQ69" i="4" s="1"/>
  <c r="EE49" i="4"/>
  <c r="EE68" i="4" s="1"/>
  <c r="V52" i="4"/>
  <c r="V71" i="4" s="1"/>
  <c r="DC48" i="4"/>
  <c r="DC67" i="4" s="1"/>
  <c r="AO48" i="4"/>
  <c r="AO67" i="4" s="1"/>
  <c r="AG48" i="4"/>
  <c r="AG67" i="4" s="1"/>
  <c r="AG47" i="4"/>
  <c r="AG66" i="4" s="1"/>
  <c r="Y47" i="4"/>
  <c r="Y66" i="4" s="1"/>
  <c r="AZ49" i="4"/>
  <c r="AZ68" i="4" s="1"/>
  <c r="V48" i="4"/>
  <c r="V67" i="4" s="1"/>
  <c r="P49" i="4"/>
  <c r="P68" i="4" s="1"/>
  <c r="EH47" i="4"/>
  <c r="EH66" i="4" s="1"/>
  <c r="EJ47" i="4"/>
  <c r="EJ66" i="4" s="1"/>
  <c r="CW49" i="4"/>
  <c r="CW68" i="4" s="1"/>
  <c r="N47" i="4"/>
  <c r="N66" i="4" s="1"/>
  <c r="DC49" i="4"/>
  <c r="DC68" i="4" s="1"/>
  <c r="F50" i="4"/>
  <c r="F69" i="4" s="1"/>
  <c r="BS49" i="4"/>
  <c r="BS68" i="4" s="1"/>
  <c r="DF51" i="4"/>
  <c r="DF70" i="4" s="1"/>
  <c r="AQ48" i="4"/>
  <c r="AQ67" i="4" s="1"/>
  <c r="DY47" i="4"/>
  <c r="DY66" i="4" s="1"/>
  <c r="DQ47" i="4"/>
  <c r="DQ66" i="4" s="1"/>
  <c r="EU49" i="4"/>
  <c r="EU68" i="4" s="1"/>
  <c r="AL52" i="4"/>
  <c r="AL71" i="4" s="1"/>
  <c r="DS48" i="4"/>
  <c r="DS67" i="4" s="1"/>
  <c r="BE48" i="4"/>
  <c r="BE67" i="4" s="1"/>
  <c r="AW48" i="4"/>
  <c r="AW67" i="4" s="1"/>
  <c r="CM47" i="4"/>
  <c r="CM66" i="4" s="1"/>
  <c r="DR50" i="4"/>
  <c r="DR69" i="4" s="1"/>
  <c r="BC47" i="4"/>
  <c r="BC66" i="4" s="1"/>
  <c r="EJ49" i="4"/>
  <c r="EJ68" i="4" s="1"/>
  <c r="DF48" i="4"/>
  <c r="DF67" i="4" s="1"/>
  <c r="EC48" i="4"/>
  <c r="EC67" i="4" s="1"/>
  <c r="EU47" i="4"/>
  <c r="EU66" i="4" s="1"/>
  <c r="S50" i="4"/>
  <c r="S69" i="4" s="1"/>
  <c r="BB49" i="4"/>
  <c r="BB68" i="4" s="1"/>
  <c r="BY49" i="4"/>
  <c r="BY68" i="4" s="1"/>
  <c r="AX47" i="4"/>
  <c r="AX66" i="4" s="1"/>
  <c r="BX48" i="4"/>
  <c r="BX67" i="4" s="1"/>
  <c r="AT47" i="4"/>
  <c r="AT66" i="4" s="1"/>
  <c r="AN48" i="4"/>
  <c r="AN67" i="4" s="1"/>
  <c r="BA50" i="4"/>
  <c r="BA69" i="4" s="1"/>
  <c r="L47" i="4"/>
  <c r="L66" i="4" s="1"/>
  <c r="CS49" i="4"/>
  <c r="CS68" i="4" s="1"/>
  <c r="CK49" i="4"/>
  <c r="CK68" i="4" s="1"/>
  <c r="EA48" i="4"/>
  <c r="EA67" i="4" s="1"/>
  <c r="J52" i="4"/>
  <c r="J71" i="4" s="1"/>
  <c r="CQ48" i="4"/>
  <c r="CQ67" i="4" s="1"/>
  <c r="ED50" i="4"/>
  <c r="ED69" i="4" s="1"/>
  <c r="BO47" i="4"/>
  <c r="BO66" i="4" s="1"/>
  <c r="U50" i="4"/>
  <c r="U69" i="4" s="1"/>
  <c r="EI49" i="4"/>
  <c r="EI68" i="4" s="1"/>
  <c r="BK50" i="4"/>
  <c r="BK69" i="4" s="1"/>
  <c r="CY49" i="4"/>
  <c r="CY68" i="4" s="1"/>
  <c r="T50" i="4"/>
  <c r="T69" i="4" s="1"/>
  <c r="AW49" i="4"/>
  <c r="AW68" i="4" s="1"/>
  <c r="V51" i="4"/>
  <c r="V70" i="4" s="1"/>
  <c r="CB49" i="4"/>
  <c r="CB68" i="4" s="1"/>
  <c r="ES50" i="4"/>
  <c r="ES69" i="4" s="1"/>
  <c r="CT60" i="4"/>
  <c r="CT79" i="4" s="1"/>
  <c r="EW53" i="4"/>
  <c r="EW72" i="4" s="1"/>
  <c r="AE58" i="4"/>
  <c r="AE77" i="4" s="1"/>
  <c r="EH56" i="4"/>
  <c r="EH75" i="4" s="1"/>
  <c r="M57" i="4"/>
  <c r="M76" i="4" s="1"/>
  <c r="CV55" i="4"/>
  <c r="CV74" i="4" s="1"/>
  <c r="AY54" i="4"/>
  <c r="AY73" i="4" s="1"/>
  <c r="DZ59" i="4"/>
  <c r="DZ78" i="4" s="1"/>
  <c r="AD53" i="4"/>
  <c r="AD72" i="4" s="1"/>
  <c r="BK57" i="4"/>
  <c r="BK76" i="4" s="1"/>
  <c r="BJ63" i="4"/>
  <c r="DU56" i="4"/>
  <c r="DU75" i="4" s="1"/>
  <c r="BX55" i="4"/>
  <c r="BX74" i="4" s="1"/>
  <c r="BG54" i="4"/>
  <c r="BG73" i="4" s="1"/>
  <c r="CG52" i="4"/>
  <c r="CG71" i="4" s="1"/>
  <c r="EY50" i="4"/>
  <c r="EY69" i="4" s="1"/>
  <c r="I51" i="4"/>
  <c r="I70" i="4" s="1"/>
  <c r="EU50" i="4"/>
  <c r="EU69" i="4" s="1"/>
  <c r="CG51" i="4"/>
  <c r="CG70" i="4" s="1"/>
  <c r="BW51" i="4"/>
  <c r="BW70" i="4" s="1"/>
  <c r="DA50" i="4"/>
  <c r="DA69" i="4" s="1"/>
  <c r="BG50" i="4"/>
  <c r="BG69" i="4" s="1"/>
  <c r="AU49" i="4"/>
  <c r="AU68" i="4" s="1"/>
  <c r="L50" i="4"/>
  <c r="L69" i="4" s="1"/>
  <c r="DF54" i="4"/>
  <c r="DF73" i="4" s="1"/>
  <c r="AZ51" i="4"/>
  <c r="AZ70" i="4" s="1"/>
  <c r="Z55" i="4"/>
  <c r="Z74" i="4" s="1"/>
  <c r="DX51" i="4"/>
  <c r="DX70" i="4" s="1"/>
  <c r="BB54" i="4"/>
  <c r="BB73" i="4" s="1"/>
  <c r="ER50" i="4"/>
  <c r="ER69" i="4" s="1"/>
  <c r="EV49" i="4"/>
  <c r="EV68" i="4" s="1"/>
  <c r="DR48" i="4"/>
  <c r="DR67" i="4" s="1"/>
  <c r="AI51" i="4"/>
  <c r="AI70" i="4" s="1"/>
  <c r="DA51" i="4"/>
  <c r="DA70" i="4" s="1"/>
  <c r="CQ51" i="4"/>
  <c r="CQ70" i="4" s="1"/>
  <c r="AC52" i="4"/>
  <c r="AC71" i="4" s="1"/>
  <c r="S52" i="4"/>
  <c r="S71" i="4" s="1"/>
  <c r="AW51" i="4"/>
  <c r="AW70" i="4" s="1"/>
  <c r="AM51" i="4"/>
  <c r="AM70" i="4" s="1"/>
  <c r="EM49" i="4"/>
  <c r="EM68" i="4" s="1"/>
  <c r="F51" i="4"/>
  <c r="F70" i="4" s="1"/>
  <c r="Y51" i="4"/>
  <c r="Y70" i="4" s="1"/>
  <c r="O51" i="4"/>
  <c r="O70" i="4" s="1"/>
  <c r="CW51" i="4"/>
  <c r="CW70" i="4" s="1"/>
  <c r="CM51" i="4"/>
  <c r="CM70" i="4" s="1"/>
  <c r="DQ50" i="4"/>
  <c r="DQ69" i="4" s="1"/>
  <c r="CM50" i="4"/>
  <c r="CM69" i="4" s="1"/>
  <c r="BK49" i="4"/>
  <c r="BK68" i="4" s="1"/>
  <c r="CL49" i="4"/>
  <c r="CL68" i="4" s="1"/>
  <c r="DN48" i="4"/>
  <c r="DN67" i="4" s="1"/>
  <c r="DH49" i="4"/>
  <c r="DH68" i="4" s="1"/>
  <c r="CD48" i="4"/>
  <c r="CD67" i="4" s="1"/>
  <c r="CF48" i="4"/>
  <c r="CF67" i="4" s="1"/>
  <c r="BB47" i="4"/>
  <c r="BB66" i="4" s="1"/>
  <c r="BY47" i="4"/>
  <c r="BY66" i="4" s="1"/>
  <c r="N50" i="4"/>
  <c r="N69" i="4" s="1"/>
  <c r="BW49" i="4"/>
  <c r="BW68" i="4" s="1"/>
  <c r="DB52" i="4"/>
  <c r="DB71" i="4" s="1"/>
  <c r="AM49" i="4"/>
  <c r="AM68" i="4" s="1"/>
  <c r="DD49" i="4"/>
  <c r="DD68" i="4" s="1"/>
  <c r="BU48" i="4"/>
  <c r="BU67" i="4" s="1"/>
  <c r="AI50" i="4"/>
  <c r="AI69" i="4" s="1"/>
  <c r="DX47" i="4"/>
  <c r="DX66" i="4" s="1"/>
  <c r="BA49" i="4"/>
  <c r="BA68" i="4" s="1"/>
  <c r="CU49" i="4"/>
  <c r="CU68" i="4" s="1"/>
  <c r="AG49" i="4"/>
  <c r="AG68" i="4" s="1"/>
  <c r="Y49" i="4"/>
  <c r="Y68" i="4" s="1"/>
  <c r="BO48" i="4"/>
  <c r="BO67" i="4" s="1"/>
  <c r="CT51" i="4"/>
  <c r="CT70" i="4" s="1"/>
  <c r="AE48" i="4"/>
  <c r="AE67" i="4" s="1"/>
  <c r="BR50" i="4"/>
  <c r="BR69" i="4" s="1"/>
  <c r="CH49" i="4"/>
  <c r="CH68" i="4" s="1"/>
  <c r="DE49" i="4"/>
  <c r="DE68" i="4" s="1"/>
  <c r="BZ48" i="4"/>
  <c r="BZ67" i="4" s="1"/>
  <c r="CW48" i="4"/>
  <c r="CW67" i="4" s="1"/>
  <c r="DE48" i="4"/>
  <c r="DE67" i="4" s="1"/>
  <c r="CV47" i="4"/>
  <c r="CV66" i="4" s="1"/>
  <c r="CO48" i="4"/>
  <c r="CO67" i="4" s="1"/>
  <c r="BL47" i="4"/>
  <c r="BL66" i="4" s="1"/>
  <c r="CW47" i="4"/>
  <c r="CW66" i="4" s="1"/>
  <c r="AI49" i="4"/>
  <c r="AI68" i="4" s="1"/>
  <c r="DQ48" i="4"/>
  <c r="DQ67" i="4" s="1"/>
  <c r="DI48" i="4"/>
  <c r="DI67" i="4" s="1"/>
  <c r="EY47" i="4"/>
  <c r="EY66" i="4" s="1"/>
  <c r="AH51" i="4"/>
  <c r="AH70" i="4" s="1"/>
  <c r="DO47" i="4"/>
  <c r="DO66" i="4" s="1"/>
  <c r="AZ50" i="4"/>
  <c r="AZ69" i="4" s="1"/>
  <c r="V49" i="4"/>
  <c r="V68" i="4" s="1"/>
  <c r="AS49" i="4"/>
  <c r="AS68" i="4" s="1"/>
  <c r="DJ51" i="4"/>
  <c r="DJ70" i="4" s="1"/>
  <c r="AU48" i="4"/>
  <c r="AU67" i="4" s="1"/>
  <c r="CH50" i="4"/>
  <c r="CH69" i="4" s="1"/>
  <c r="S47" i="4"/>
  <c r="S66" i="4" s="1"/>
  <c r="DU49" i="4"/>
  <c r="DU68" i="4" s="1"/>
  <c r="CV49" i="4"/>
  <c r="CV68" i="4" s="1"/>
  <c r="BR48" i="4"/>
  <c r="BR67" i="4" s="1"/>
  <c r="BL49" i="4"/>
  <c r="BL68" i="4" s="1"/>
  <c r="AH48" i="4"/>
  <c r="AH67" i="4" s="1"/>
  <c r="AJ48" i="4"/>
  <c r="AJ67" i="4" s="1"/>
  <c r="AS50" i="4"/>
  <c r="AS69" i="4" s="1"/>
  <c r="AC47" i="4"/>
  <c r="AC66" i="4" s="1"/>
  <c r="DZ48" i="4"/>
  <c r="DZ67" i="4" s="1"/>
  <c r="EB48" i="4"/>
  <c r="EB67" i="4" s="1"/>
  <c r="CX47" i="4"/>
  <c r="CX66" i="4" s="1"/>
  <c r="DU47" i="4"/>
  <c r="DU66" i="4" s="1"/>
  <c r="CE50" i="4"/>
  <c r="CE69" i="4" s="1"/>
  <c r="DS49" i="4"/>
  <c r="DS68" i="4" s="1"/>
  <c r="AL50" i="4"/>
  <c r="AL69" i="4" s="1"/>
  <c r="CI49" i="4"/>
  <c r="CI68" i="4" s="1"/>
  <c r="DV51" i="4"/>
  <c r="DV70" i="4" s="1"/>
  <c r="BG48" i="4"/>
  <c r="BG67" i="4" s="1"/>
  <c r="EO47" i="4"/>
  <c r="EO66" i="4" s="1"/>
  <c r="EG47" i="4"/>
  <c r="EG66" i="4" s="1"/>
  <c r="AA47" i="4"/>
  <c r="AA66" i="4" s="1"/>
  <c r="BF50" i="4"/>
  <c r="BF69" i="4" s="1"/>
  <c r="BV49" i="4"/>
  <c r="BV68" i="4" s="1"/>
  <c r="BX49" i="4"/>
  <c r="BX68" i="4" s="1"/>
  <c r="AT48" i="4"/>
  <c r="AT67" i="4" s="1"/>
  <c r="BQ48" i="4"/>
  <c r="BQ67" i="4" s="1"/>
  <c r="R82" i="4"/>
  <c r="R65" i="4"/>
  <c r="R130" i="4" s="1"/>
  <c r="R131" i="4" s="1"/>
  <c r="AH82" i="4"/>
  <c r="AH65" i="4"/>
  <c r="AH130" i="4" s="1"/>
  <c r="AH131" i="4" s="1"/>
  <c r="AX82" i="4"/>
  <c r="AX65" i="4"/>
  <c r="AX130" i="4" s="1"/>
  <c r="AX131" i="4" s="1"/>
  <c r="BN82" i="4"/>
  <c r="BN65" i="4"/>
  <c r="BN130" i="4" s="1"/>
  <c r="BN131" i="4" s="1"/>
  <c r="CD82" i="4"/>
  <c r="CD65" i="4"/>
  <c r="CD130" i="4" s="1"/>
  <c r="CD131" i="4" s="1"/>
  <c r="CT82" i="4"/>
  <c r="CT65" i="4"/>
  <c r="CT130" i="4" s="1"/>
  <c r="CT131" i="4" s="1"/>
  <c r="DJ82" i="4"/>
  <c r="DJ65" i="4"/>
  <c r="DJ130" i="4" s="1"/>
  <c r="DJ131" i="4" s="1"/>
  <c r="DZ82" i="4"/>
  <c r="DZ65" i="4"/>
  <c r="DZ130" i="4" s="1"/>
  <c r="DZ131" i="4" s="1"/>
  <c r="EP82" i="4"/>
  <c r="EP65" i="4"/>
  <c r="EP130" i="4" s="1"/>
  <c r="EP131" i="4" s="1"/>
  <c r="S82" i="4"/>
  <c r="S65" i="4"/>
  <c r="S130" i="4" s="1"/>
  <c r="S131" i="4" s="1"/>
  <c r="AI82" i="4"/>
  <c r="AI65" i="4"/>
  <c r="AI130" i="4" s="1"/>
  <c r="AI131" i="4" s="1"/>
  <c r="AY82" i="4"/>
  <c r="AY65" i="4"/>
  <c r="AY130" i="4" s="1"/>
  <c r="AY131" i="4" s="1"/>
  <c r="BO82" i="4"/>
  <c r="BO65" i="4"/>
  <c r="BO130" i="4" s="1"/>
  <c r="BO131" i="4" s="1"/>
  <c r="CE82" i="4"/>
  <c r="CE65" i="4"/>
  <c r="CE130" i="4" s="1"/>
  <c r="CE131" i="4" s="1"/>
  <c r="CU82" i="4"/>
  <c r="CU65" i="4"/>
  <c r="CU130" i="4" s="1"/>
  <c r="CU131" i="4" s="1"/>
  <c r="DK82" i="4"/>
  <c r="DK65" i="4"/>
  <c r="DK130" i="4" s="1"/>
  <c r="DK131" i="4" s="1"/>
  <c r="EA82" i="4"/>
  <c r="EA65" i="4"/>
  <c r="EA130" i="4" s="1"/>
  <c r="EA131" i="4" s="1"/>
  <c r="EQ82" i="4"/>
  <c r="EQ65" i="4"/>
  <c r="EQ130" i="4" s="1"/>
  <c r="EQ131" i="4" s="1"/>
  <c r="H82" i="4"/>
  <c r="H65" i="4"/>
  <c r="H130" i="4" s="1"/>
  <c r="H131" i="4" s="1"/>
  <c r="X82" i="4"/>
  <c r="X65" i="4"/>
  <c r="X130" i="4" s="1"/>
  <c r="X131" i="4" s="1"/>
  <c r="AN82" i="4"/>
  <c r="AN65" i="4"/>
  <c r="AN130" i="4" s="1"/>
  <c r="AN131" i="4" s="1"/>
  <c r="BD82" i="4"/>
  <c r="BD65" i="4"/>
  <c r="BD130" i="4" s="1"/>
  <c r="BD131" i="4" s="1"/>
  <c r="BT82" i="4"/>
  <c r="BT65" i="4"/>
  <c r="BT130" i="4" s="1"/>
  <c r="BT131" i="4" s="1"/>
  <c r="CJ82" i="4"/>
  <c r="CJ65" i="4"/>
  <c r="CJ130" i="4" s="1"/>
  <c r="CJ131" i="4" s="1"/>
  <c r="CZ82" i="4"/>
  <c r="CZ65" i="4"/>
  <c r="CZ130" i="4" s="1"/>
  <c r="CZ131" i="4" s="1"/>
  <c r="DP82" i="4"/>
  <c r="DP65" i="4"/>
  <c r="DP130" i="4" s="1"/>
  <c r="DP131" i="4" s="1"/>
  <c r="EF82" i="4"/>
  <c r="EF65" i="4"/>
  <c r="EF130" i="4" s="1"/>
  <c r="EF131" i="4" s="1"/>
  <c r="EV82" i="4"/>
  <c r="EV65" i="4"/>
  <c r="EV130" i="4" s="1"/>
  <c r="EV131" i="4" s="1"/>
  <c r="M82" i="4"/>
  <c r="M65" i="4"/>
  <c r="M130" i="4" s="1"/>
  <c r="M131" i="4" s="1"/>
  <c r="AC82" i="4"/>
  <c r="AC65" i="4"/>
  <c r="AC130" i="4" s="1"/>
  <c r="AC131" i="4" s="1"/>
  <c r="AS82" i="4"/>
  <c r="AS65" i="4"/>
  <c r="AS130" i="4" s="1"/>
  <c r="AS131" i="4" s="1"/>
  <c r="BI82" i="4"/>
  <c r="BI65" i="4"/>
  <c r="BI130" i="4" s="1"/>
  <c r="BI131" i="4" s="1"/>
  <c r="BY82" i="4"/>
  <c r="BY65" i="4"/>
  <c r="BY130" i="4" s="1"/>
  <c r="BY131" i="4" s="1"/>
  <c r="CO82" i="4"/>
  <c r="CO65" i="4"/>
  <c r="CO130" i="4" s="1"/>
  <c r="CO131" i="4" s="1"/>
  <c r="DE82" i="4"/>
  <c r="DE65" i="4"/>
  <c r="DE130" i="4" s="1"/>
  <c r="DE131" i="4" s="1"/>
  <c r="DU82" i="4"/>
  <c r="DU65" i="4"/>
  <c r="DU130" i="4" s="1"/>
  <c r="DU131" i="4" s="1"/>
  <c r="EK82" i="4"/>
  <c r="EK65" i="4"/>
  <c r="EK130" i="4" s="1"/>
  <c r="EK131" i="4" s="1"/>
  <c r="F82" i="4"/>
  <c r="F65" i="4"/>
  <c r="F130" i="4" s="1"/>
  <c r="F131" i="4" s="1"/>
  <c r="V82" i="4"/>
  <c r="V65" i="4"/>
  <c r="V130" i="4" s="1"/>
  <c r="V131" i="4" s="1"/>
  <c r="AL82" i="4"/>
  <c r="AL65" i="4"/>
  <c r="AL130" i="4" s="1"/>
  <c r="AL131" i="4" s="1"/>
  <c r="BB82" i="4"/>
  <c r="BB65" i="4"/>
  <c r="BB130" i="4" s="1"/>
  <c r="BB131" i="4" s="1"/>
  <c r="BR82" i="4"/>
  <c r="BR65" i="4"/>
  <c r="BR130" i="4" s="1"/>
  <c r="BR131" i="4" s="1"/>
  <c r="CH82" i="4"/>
  <c r="CH65" i="4"/>
  <c r="CH130" i="4" s="1"/>
  <c r="CH131" i="4" s="1"/>
  <c r="CX82" i="4"/>
  <c r="CX65" i="4"/>
  <c r="CX130" i="4" s="1"/>
  <c r="CX131" i="4" s="1"/>
  <c r="DN82" i="4"/>
  <c r="DN65" i="4"/>
  <c r="DN130" i="4" s="1"/>
  <c r="DN131" i="4" s="1"/>
  <c r="ED82" i="4"/>
  <c r="ED65" i="4"/>
  <c r="ED130" i="4" s="1"/>
  <c r="ED131" i="4" s="1"/>
  <c r="ET82" i="4"/>
  <c r="ET65" i="4"/>
  <c r="ET130" i="4" s="1"/>
  <c r="ET131" i="4" s="1"/>
  <c r="G82" i="4"/>
  <c r="G65" i="4"/>
  <c r="G130" i="4" s="1"/>
  <c r="G131" i="4" s="1"/>
  <c r="W82" i="4"/>
  <c r="W65" i="4"/>
  <c r="W130" i="4" s="1"/>
  <c r="W131" i="4" s="1"/>
  <c r="AM82" i="4"/>
  <c r="AM65" i="4"/>
  <c r="AM130" i="4" s="1"/>
  <c r="AM131" i="4" s="1"/>
  <c r="BC82" i="4"/>
  <c r="BC65" i="4"/>
  <c r="BC130" i="4" s="1"/>
  <c r="BC131" i="4" s="1"/>
  <c r="BS82" i="4"/>
  <c r="BS65" i="4"/>
  <c r="BS130" i="4" s="1"/>
  <c r="BS131" i="4" s="1"/>
  <c r="CI82" i="4"/>
  <c r="CI65" i="4"/>
  <c r="CI130" i="4" s="1"/>
  <c r="CI131" i="4" s="1"/>
  <c r="CY82" i="4"/>
  <c r="CY65" i="4"/>
  <c r="CY130" i="4" s="1"/>
  <c r="CY131" i="4" s="1"/>
  <c r="DO82" i="4"/>
  <c r="DO65" i="4"/>
  <c r="DO130" i="4" s="1"/>
  <c r="DO131" i="4" s="1"/>
  <c r="EE82" i="4"/>
  <c r="EE65" i="4"/>
  <c r="EE130" i="4" s="1"/>
  <c r="EE131" i="4" s="1"/>
  <c r="EU82" i="4"/>
  <c r="EU65" i="4"/>
  <c r="EU130" i="4" s="1"/>
  <c r="EU131" i="4" s="1"/>
  <c r="L82" i="4"/>
  <c r="L65" i="4"/>
  <c r="L130" i="4" s="1"/>
  <c r="L131" i="4" s="1"/>
  <c r="AB82" i="4"/>
  <c r="AB65" i="4"/>
  <c r="AB130" i="4" s="1"/>
  <c r="AB131" i="4" s="1"/>
  <c r="AR82" i="4"/>
  <c r="AR65" i="4"/>
  <c r="AR130" i="4" s="1"/>
  <c r="AR131" i="4" s="1"/>
  <c r="BH82" i="4"/>
  <c r="BH65" i="4"/>
  <c r="BH130" i="4" s="1"/>
  <c r="BH131" i="4" s="1"/>
  <c r="BX82" i="4"/>
  <c r="BX65" i="4"/>
  <c r="BX130" i="4" s="1"/>
  <c r="BX131" i="4" s="1"/>
  <c r="CN82" i="4"/>
  <c r="CN65" i="4"/>
  <c r="CN130" i="4" s="1"/>
  <c r="CN131" i="4" s="1"/>
  <c r="DD82" i="4"/>
  <c r="DD65" i="4"/>
  <c r="DD130" i="4" s="1"/>
  <c r="DD131" i="4" s="1"/>
  <c r="DT82" i="4"/>
  <c r="DT65" i="4"/>
  <c r="DT130" i="4" s="1"/>
  <c r="DT131" i="4" s="1"/>
  <c r="EJ82" i="4"/>
  <c r="EJ65" i="4"/>
  <c r="EJ130" i="4" s="1"/>
  <c r="EJ131" i="4" s="1"/>
  <c r="EZ82" i="4"/>
  <c r="EZ65" i="4"/>
  <c r="EZ130" i="4" s="1"/>
  <c r="EZ131" i="4" s="1"/>
  <c r="Q82" i="4"/>
  <c r="Q65" i="4"/>
  <c r="Q130" i="4" s="1"/>
  <c r="Q131" i="4" s="1"/>
  <c r="AG82" i="4"/>
  <c r="AG65" i="4"/>
  <c r="AG130" i="4" s="1"/>
  <c r="AG131" i="4" s="1"/>
  <c r="AW82" i="4"/>
  <c r="AW65" i="4"/>
  <c r="AW130" i="4" s="1"/>
  <c r="AW131" i="4" s="1"/>
  <c r="BM82" i="4"/>
  <c r="BM65" i="4"/>
  <c r="BM130" i="4" s="1"/>
  <c r="BM131" i="4" s="1"/>
  <c r="CC82" i="4"/>
  <c r="CC65" i="4"/>
  <c r="CC130" i="4" s="1"/>
  <c r="CC131" i="4" s="1"/>
  <c r="CS82" i="4"/>
  <c r="CS65" i="4"/>
  <c r="CS130" i="4" s="1"/>
  <c r="CS131" i="4" s="1"/>
  <c r="DI82" i="4"/>
  <c r="DI65" i="4"/>
  <c r="DI130" i="4" s="1"/>
  <c r="DI131" i="4" s="1"/>
  <c r="DY82" i="4"/>
  <c r="DY65" i="4"/>
  <c r="DY130" i="4" s="1"/>
  <c r="DY131" i="4" s="1"/>
  <c r="EO82" i="4"/>
  <c r="EO65" i="4"/>
  <c r="EO130" i="4" s="1"/>
  <c r="EO131" i="4" s="1"/>
  <c r="J82" i="4"/>
  <c r="J65" i="4"/>
  <c r="J130" i="4" s="1"/>
  <c r="J131" i="4" s="1"/>
  <c r="Z82" i="4"/>
  <c r="Z65" i="4"/>
  <c r="Z130" i="4" s="1"/>
  <c r="Z131" i="4" s="1"/>
  <c r="AP82" i="4"/>
  <c r="AP65" i="4"/>
  <c r="AP130" i="4" s="1"/>
  <c r="AP131" i="4" s="1"/>
  <c r="BF82" i="4"/>
  <c r="BF65" i="4"/>
  <c r="BF130" i="4" s="1"/>
  <c r="BF131" i="4" s="1"/>
  <c r="BV82" i="4"/>
  <c r="BV65" i="4"/>
  <c r="BV130" i="4" s="1"/>
  <c r="BV131" i="4" s="1"/>
  <c r="CL82" i="4"/>
  <c r="CL65" i="4"/>
  <c r="CL130" i="4" s="1"/>
  <c r="CL131" i="4" s="1"/>
  <c r="DB82" i="4"/>
  <c r="DB65" i="4"/>
  <c r="DB130" i="4" s="1"/>
  <c r="DB131" i="4" s="1"/>
  <c r="DR82" i="4"/>
  <c r="DR65" i="4"/>
  <c r="DR130" i="4" s="1"/>
  <c r="DR131" i="4" s="1"/>
  <c r="EH82" i="4"/>
  <c r="EH65" i="4"/>
  <c r="EH130" i="4" s="1"/>
  <c r="EH131" i="4" s="1"/>
  <c r="EX82" i="4"/>
  <c r="EX65" i="4"/>
  <c r="EX130" i="4" s="1"/>
  <c r="EX131" i="4" s="1"/>
  <c r="K82" i="4"/>
  <c r="K65" i="4"/>
  <c r="K130" i="4" s="1"/>
  <c r="K131" i="4" s="1"/>
  <c r="AA82" i="4"/>
  <c r="AA65" i="4"/>
  <c r="AA130" i="4" s="1"/>
  <c r="AA131" i="4" s="1"/>
  <c r="AQ82" i="4"/>
  <c r="AQ65" i="4"/>
  <c r="AQ130" i="4" s="1"/>
  <c r="AQ131" i="4" s="1"/>
  <c r="BG82" i="4"/>
  <c r="BG65" i="4"/>
  <c r="BG130" i="4" s="1"/>
  <c r="BG131" i="4" s="1"/>
  <c r="BW82" i="4"/>
  <c r="BW65" i="4"/>
  <c r="BW130" i="4" s="1"/>
  <c r="BW131" i="4" s="1"/>
  <c r="CM82" i="4"/>
  <c r="CM65" i="4"/>
  <c r="CM130" i="4" s="1"/>
  <c r="CM131" i="4" s="1"/>
  <c r="DC82" i="4"/>
  <c r="DC65" i="4"/>
  <c r="DC130" i="4" s="1"/>
  <c r="DC131" i="4" s="1"/>
  <c r="DS82" i="4"/>
  <c r="DS65" i="4"/>
  <c r="DS130" i="4" s="1"/>
  <c r="DS131" i="4" s="1"/>
  <c r="EI82" i="4"/>
  <c r="EI65" i="4"/>
  <c r="EI130" i="4" s="1"/>
  <c r="EI131" i="4" s="1"/>
  <c r="EY82" i="4"/>
  <c r="EY65" i="4"/>
  <c r="EY130" i="4" s="1"/>
  <c r="EY131" i="4" s="1"/>
  <c r="P82" i="4"/>
  <c r="P65" i="4"/>
  <c r="P130" i="4" s="1"/>
  <c r="P131" i="4" s="1"/>
  <c r="AF82" i="4"/>
  <c r="AF65" i="4"/>
  <c r="AF130" i="4" s="1"/>
  <c r="AF131" i="4" s="1"/>
  <c r="AV82" i="4"/>
  <c r="AV65" i="4"/>
  <c r="AV130" i="4" s="1"/>
  <c r="AV131" i="4" s="1"/>
  <c r="BL82" i="4"/>
  <c r="BL65" i="4"/>
  <c r="BL130" i="4" s="1"/>
  <c r="BL131" i="4" s="1"/>
  <c r="CB82" i="4"/>
  <c r="CB65" i="4"/>
  <c r="CB130" i="4" s="1"/>
  <c r="CB131" i="4" s="1"/>
  <c r="CR82" i="4"/>
  <c r="CR65" i="4"/>
  <c r="DH82" i="4"/>
  <c r="DH65" i="4"/>
  <c r="DX82" i="4"/>
  <c r="DX65" i="4"/>
  <c r="DX130" i="4" s="1"/>
  <c r="DX131" i="4" s="1"/>
  <c r="EN82" i="4"/>
  <c r="EN65" i="4"/>
  <c r="EN130" i="4" s="1"/>
  <c r="EN131" i="4" s="1"/>
  <c r="E82" i="4"/>
  <c r="U82" i="4"/>
  <c r="U65" i="4"/>
  <c r="U130" i="4" s="1"/>
  <c r="U131" i="4" s="1"/>
  <c r="AK82" i="4"/>
  <c r="AK65" i="4"/>
  <c r="BA82" i="4"/>
  <c r="BA65" i="4"/>
  <c r="BA130" i="4" s="1"/>
  <c r="BA131" i="4" s="1"/>
  <c r="BQ82" i="4"/>
  <c r="BQ65" i="4"/>
  <c r="BQ130" i="4" s="1"/>
  <c r="BQ131" i="4" s="1"/>
  <c r="CG82" i="4"/>
  <c r="CG65" i="4"/>
  <c r="CW82" i="4"/>
  <c r="CW65" i="4"/>
  <c r="CW130" i="4" s="1"/>
  <c r="CW131" i="4" s="1"/>
  <c r="DM82" i="4"/>
  <c r="DM65" i="4"/>
  <c r="DM130" i="4" s="1"/>
  <c r="DM131" i="4" s="1"/>
  <c r="EC82" i="4"/>
  <c r="EC65" i="4"/>
  <c r="EC130" i="4" s="1"/>
  <c r="EC131" i="4" s="1"/>
  <c r="ES82" i="4"/>
  <c r="ES65" i="4"/>
  <c r="N82" i="4"/>
  <c r="N65" i="4"/>
  <c r="N130" i="4" s="1"/>
  <c r="N131" i="4" s="1"/>
  <c r="AD82" i="4"/>
  <c r="AD65" i="4"/>
  <c r="AD130" i="4" s="1"/>
  <c r="AD131" i="4" s="1"/>
  <c r="AT82" i="4"/>
  <c r="AT65" i="4"/>
  <c r="AT130" i="4" s="1"/>
  <c r="AT131" i="4" s="1"/>
  <c r="BJ82" i="4"/>
  <c r="BJ65" i="4"/>
  <c r="BJ130" i="4" s="1"/>
  <c r="BJ131" i="4" s="1"/>
  <c r="BZ82" i="4"/>
  <c r="BZ65" i="4"/>
  <c r="CP82" i="4"/>
  <c r="CP65" i="4"/>
  <c r="CP130" i="4" s="1"/>
  <c r="CP131" i="4" s="1"/>
  <c r="DF82" i="4"/>
  <c r="DF65" i="4"/>
  <c r="DV82" i="4"/>
  <c r="DV65" i="4"/>
  <c r="EL82" i="4"/>
  <c r="EL65" i="4"/>
  <c r="EL130" i="4" s="1"/>
  <c r="EL131" i="4" s="1"/>
  <c r="O82" i="4"/>
  <c r="O65" i="4"/>
  <c r="O130" i="4" s="1"/>
  <c r="O131" i="4" s="1"/>
  <c r="AE82" i="4"/>
  <c r="AE65" i="4"/>
  <c r="AU82" i="4"/>
  <c r="AU65" i="4"/>
  <c r="AU130" i="4" s="1"/>
  <c r="AU131" i="4" s="1"/>
  <c r="BK82" i="4"/>
  <c r="BK65" i="4"/>
  <c r="BK130" i="4" s="1"/>
  <c r="BK131" i="4" s="1"/>
  <c r="CA82" i="4"/>
  <c r="CA65" i="4"/>
  <c r="CQ82" i="4"/>
  <c r="CQ65" i="4"/>
  <c r="CQ130" i="4" s="1"/>
  <c r="CQ131" i="4" s="1"/>
  <c r="DG82" i="4"/>
  <c r="DG65" i="4"/>
  <c r="DG130" i="4" s="1"/>
  <c r="DG131" i="4" s="1"/>
  <c r="DW82" i="4"/>
  <c r="DW65" i="4"/>
  <c r="EM82" i="4"/>
  <c r="EM65" i="4"/>
  <c r="EM130" i="4" s="1"/>
  <c r="EM131" i="4" s="1"/>
  <c r="T82" i="4"/>
  <c r="T65" i="4"/>
  <c r="AJ82" i="4"/>
  <c r="AJ65" i="4"/>
  <c r="AZ82" i="4"/>
  <c r="AZ65" i="4"/>
  <c r="BP82" i="4"/>
  <c r="BP65" i="4"/>
  <c r="BP130" i="4" s="1"/>
  <c r="BP131" i="4" s="1"/>
  <c r="CF82" i="4"/>
  <c r="CF65" i="4"/>
  <c r="CF130" i="4" s="1"/>
  <c r="CF131" i="4" s="1"/>
  <c r="CV82" i="4"/>
  <c r="CV65" i="4"/>
  <c r="CV130" i="4" s="1"/>
  <c r="CV131" i="4" s="1"/>
  <c r="DL82" i="4"/>
  <c r="DL65" i="4"/>
  <c r="DL130" i="4" s="1"/>
  <c r="DL131" i="4" s="1"/>
  <c r="EB82" i="4"/>
  <c r="EB65" i="4"/>
  <c r="ER82" i="4"/>
  <c r="ER65" i="4"/>
  <c r="I82" i="4"/>
  <c r="I65" i="4"/>
  <c r="Y82" i="4"/>
  <c r="Y65" i="4"/>
  <c r="Y130" i="4" s="1"/>
  <c r="Y131" i="4" s="1"/>
  <c r="AO82" i="4"/>
  <c r="AO65" i="4"/>
  <c r="BE82" i="4"/>
  <c r="BE65" i="4"/>
  <c r="BE130" i="4" s="1"/>
  <c r="BE131" i="4" s="1"/>
  <c r="BU82" i="4"/>
  <c r="BU65" i="4"/>
  <c r="BU130" i="4" s="1"/>
  <c r="BU131" i="4" s="1"/>
  <c r="CK82" i="4"/>
  <c r="CK65" i="4"/>
  <c r="DA82" i="4"/>
  <c r="DA65" i="4"/>
  <c r="DA130" i="4" s="1"/>
  <c r="DA131" i="4" s="1"/>
  <c r="DQ82" i="4"/>
  <c r="DQ65" i="4"/>
  <c r="EG82" i="4"/>
  <c r="EG65" i="4"/>
  <c r="EW82" i="4"/>
  <c r="EW65" i="4"/>
  <c r="EW130" i="4" s="1"/>
  <c r="EW131" i="4" s="1"/>
  <c r="DI84" i="4"/>
  <c r="DB84" i="4"/>
  <c r="DZ84" i="4"/>
  <c r="DU84" i="4"/>
  <c r="EQ84" i="4"/>
  <c r="DT84" i="4"/>
  <c r="EO84" i="4"/>
  <c r="CX84" i="4"/>
  <c r="EJ84" i="4"/>
  <c r="CT84" i="4"/>
  <c r="EV84" i="4"/>
  <c r="DN84" i="4"/>
  <c r="CN84" i="4"/>
  <c r="EZ84" i="4"/>
  <c r="CL84" i="4"/>
  <c r="DJ84" i="4"/>
  <c r="M84" i="4"/>
  <c r="BY84" i="4"/>
  <c r="EK84" i="4"/>
  <c r="BR84" i="4"/>
  <c r="ED84" i="4"/>
  <c r="AY84" i="4"/>
  <c r="DK84" i="4"/>
  <c r="AB84" i="4"/>
  <c r="G84" i="4"/>
  <c r="BS84" i="4"/>
  <c r="EE84" i="4"/>
  <c r="AQ84" i="4"/>
  <c r="J84" i="4"/>
  <c r="CD84" i="4"/>
  <c r="EP84" i="4"/>
  <c r="AN84" i="4"/>
  <c r="CZ84" i="4"/>
  <c r="AC84" i="4"/>
  <c r="CO84" i="4"/>
  <c r="Q84" i="4"/>
  <c r="CC84" i="4"/>
  <c r="R84" i="4"/>
  <c r="CH84" i="4"/>
  <c r="ET84" i="4"/>
  <c r="BO84" i="4"/>
  <c r="EA84" i="4"/>
  <c r="AR84" i="4"/>
  <c r="BF84" i="4"/>
  <c r="W84" i="4"/>
  <c r="CI84" i="4"/>
  <c r="EU84" i="4"/>
  <c r="F84" i="4"/>
  <c r="DS84" i="4"/>
  <c r="AH84" i="4"/>
  <c r="BD84" i="4"/>
  <c r="DP84" i="4"/>
  <c r="AS84" i="4"/>
  <c r="DE84" i="4"/>
  <c r="AG84" i="4"/>
  <c r="CS84" i="4"/>
  <c r="AL84" i="4"/>
  <c r="S84" i="4"/>
  <c r="CE84" i="4"/>
  <c r="BH84" i="4"/>
  <c r="CW84" i="4"/>
  <c r="EH84" i="4"/>
  <c r="AM84" i="4"/>
  <c r="CY84" i="4"/>
  <c r="CB84" i="4"/>
  <c r="Z84" i="4"/>
  <c r="K84" i="4"/>
  <c r="EI84" i="4"/>
  <c r="AX84" i="4"/>
  <c r="H84" i="4"/>
  <c r="BT84" i="4"/>
  <c r="EF84" i="4"/>
  <c r="BI84" i="4"/>
  <c r="AW84" i="4"/>
  <c r="BB84" i="4"/>
  <c r="AI84" i="4"/>
  <c r="CU84" i="4"/>
  <c r="L84" i="4"/>
  <c r="BX84" i="4"/>
  <c r="V84" i="4"/>
  <c r="BC84" i="4"/>
  <c r="DO84" i="4"/>
  <c r="AF84" i="4"/>
  <c r="AA84" i="4"/>
  <c r="EY84" i="4"/>
  <c r="BN84" i="4"/>
  <c r="X84" i="4"/>
  <c r="CJ84" i="4"/>
  <c r="FA68" i="4"/>
  <c r="D91" i="4" s="1"/>
  <c r="O91" i="4"/>
  <c r="Q91" i="4"/>
  <c r="FG66" i="4"/>
  <c r="J100" i="4" s="1"/>
  <c r="FA67" i="4"/>
  <c r="D96" i="4" s="1"/>
  <c r="D52" i="5" s="1"/>
  <c r="S91" i="4"/>
  <c r="FA66" i="4"/>
  <c r="S96" i="4"/>
  <c r="S106" i="4"/>
  <c r="FA76" i="4"/>
  <c r="D95" i="4" s="1"/>
  <c r="D60" i="5" s="1"/>
  <c r="S88" i="4"/>
  <c r="FA70" i="4"/>
  <c r="D101" i="4" s="1"/>
  <c r="D55" i="5" s="1"/>
  <c r="S92" i="4"/>
  <c r="P88" i="4"/>
  <c r="S94" i="4"/>
  <c r="K100" i="4"/>
  <c r="H51" i="5" s="1"/>
  <c r="F76" i="5" s="1"/>
  <c r="R92" i="4"/>
  <c r="S103" i="4"/>
  <c r="S104" i="4"/>
  <c r="S95" i="4"/>
  <c r="P94" i="4"/>
  <c r="S101" i="4"/>
  <c r="FA71" i="4"/>
  <c r="N96" i="4"/>
  <c r="Q96" i="4"/>
  <c r="P96" i="4"/>
  <c r="P91" i="4"/>
  <c r="N99" i="4"/>
  <c r="O99" i="4"/>
  <c r="N101" i="4"/>
  <c r="O92" i="4"/>
  <c r="I56" i="5" s="1"/>
  <c r="N92" i="4"/>
  <c r="N91" i="4"/>
  <c r="P99" i="4"/>
  <c r="Q99" i="4"/>
  <c r="P101" i="4"/>
  <c r="Q92" i="4"/>
  <c r="P92" i="4"/>
  <c r="N106" i="4"/>
  <c r="N103" i="4"/>
  <c r="O103" i="4"/>
  <c r="O104" i="4"/>
  <c r="I58" i="5" s="1"/>
  <c r="N104" i="4"/>
  <c r="N105" i="4"/>
  <c r="N95" i="4"/>
  <c r="O95" i="4"/>
  <c r="O88" i="4"/>
  <c r="N88" i="4"/>
  <c r="P106" i="4"/>
  <c r="Q106" i="4"/>
  <c r="M103" i="4"/>
  <c r="L103" i="4"/>
  <c r="P103" i="4"/>
  <c r="Q103" i="4"/>
  <c r="M104" i="4"/>
  <c r="K104" i="4"/>
  <c r="H58" i="5" s="1"/>
  <c r="F83" i="5" s="1"/>
  <c r="L104" i="4"/>
  <c r="P104" i="4"/>
  <c r="L105" i="4"/>
  <c r="M105" i="4"/>
  <c r="P105" i="4"/>
  <c r="P95" i="4"/>
  <c r="O94" i="4"/>
  <c r="I61" i="5" s="1"/>
  <c r="N94" i="4"/>
  <c r="N102" i="4"/>
  <c r="N93" i="4"/>
  <c r="O93" i="4"/>
  <c r="N90" i="4"/>
  <c r="FF81" i="4"/>
  <c r="P98" i="4"/>
  <c r="FA77" i="4"/>
  <c r="FC83" i="4"/>
  <c r="L98" i="4"/>
  <c r="FA80" i="4"/>
  <c r="FG83" i="4"/>
  <c r="FB78" i="4"/>
  <c r="E94" i="4" s="1"/>
  <c r="FB81" i="4"/>
  <c r="E89" i="4" s="1"/>
  <c r="FF78" i="4"/>
  <c r="FB68" i="4"/>
  <c r="E91" i="4" s="1"/>
  <c r="FD81" i="4"/>
  <c r="G89" i="4" s="1"/>
  <c r="FC77" i="4"/>
  <c r="L90" i="4"/>
  <c r="FF80" i="4"/>
  <c r="FG79" i="4"/>
  <c r="M88" i="4"/>
  <c r="FB82" i="4"/>
  <c r="E98" i="4" s="1"/>
  <c r="M102" i="4"/>
  <c r="FF77" i="4"/>
  <c r="FG82" i="4"/>
  <c r="FB79" i="4"/>
  <c r="E102" i="4" s="1"/>
  <c r="FD71" i="4"/>
  <c r="G92" i="4" s="1"/>
  <c r="FC74" i="4"/>
  <c r="FC69" i="4"/>
  <c r="FD68" i="4"/>
  <c r="G91" i="4" s="1"/>
  <c r="FC70" i="4"/>
  <c r="M101" i="4"/>
  <c r="M106" i="4"/>
  <c r="FC67" i="4"/>
  <c r="M100" i="4"/>
  <c r="FD66" i="4"/>
  <c r="G100" i="4" s="1"/>
  <c r="FC68" i="4"/>
  <c r="F91" i="4" s="1"/>
  <c r="FC72" i="4"/>
  <c r="FD72" i="4"/>
  <c r="G106" i="4" s="1"/>
  <c r="FD74" i="4"/>
  <c r="G104" i="4" s="1"/>
  <c r="FC66" i="4"/>
  <c r="FD70" i="4"/>
  <c r="G101" i="4" s="1"/>
  <c r="FD67" i="4"/>
  <c r="G96" i="4" s="1"/>
  <c r="FD69" i="4"/>
  <c r="G99" i="4" s="1"/>
  <c r="M91" i="4"/>
  <c r="M96" i="4"/>
  <c r="M99" i="4"/>
  <c r="FC71" i="4"/>
  <c r="M92" i="4"/>
  <c r="FC73" i="4"/>
  <c r="FC76" i="4"/>
  <c r="M95" i="4"/>
  <c r="FD73" i="4"/>
  <c r="G103" i="4" s="1"/>
  <c r="FD76" i="4"/>
  <c r="G95" i="4" s="1"/>
  <c r="FD77" i="4"/>
  <c r="G88" i="4" s="1"/>
  <c r="FD79" i="4"/>
  <c r="G102" i="4" s="1"/>
  <c r="FD83" i="4"/>
  <c r="G90" i="4" s="1"/>
  <c r="FB66" i="4"/>
  <c r="E100" i="4" s="1"/>
  <c r="FB67" i="4"/>
  <c r="E96" i="4" s="1"/>
  <c r="N100" i="4"/>
  <c r="FF66" i="4"/>
  <c r="FE66" i="4"/>
  <c r="L100" i="4"/>
  <c r="P100" i="4"/>
  <c r="FG67" i="4"/>
  <c r="FF67" i="4"/>
  <c r="FE67" i="4"/>
  <c r="L96" i="4"/>
  <c r="FB70" i="4"/>
  <c r="E101" i="4" s="1"/>
  <c r="FB71" i="4"/>
  <c r="E92" i="4" s="1"/>
  <c r="FB72" i="4"/>
  <c r="E106" i="4" s="1"/>
  <c r="FG68" i="4"/>
  <c r="J91" i="4" s="1"/>
  <c r="FE68" i="4"/>
  <c r="H91" i="4" s="1"/>
  <c r="FF68" i="4"/>
  <c r="I91" i="4" s="1"/>
  <c r="I54" i="5"/>
  <c r="K91" i="4"/>
  <c r="L91" i="4"/>
  <c r="FF69" i="4"/>
  <c r="FG69" i="4"/>
  <c r="FE69" i="4"/>
  <c r="L99" i="4"/>
  <c r="FG70" i="4"/>
  <c r="FF70" i="4"/>
  <c r="FE70" i="4"/>
  <c r="L101" i="4"/>
  <c r="FG71" i="4"/>
  <c r="FF71" i="4"/>
  <c r="FE71" i="4"/>
  <c r="L92" i="4"/>
  <c r="FG72" i="4"/>
  <c r="FE72" i="4"/>
  <c r="FF72" i="4"/>
  <c r="L106" i="4"/>
  <c r="FF73" i="4"/>
  <c r="FE73" i="4"/>
  <c r="FG73" i="4"/>
  <c r="FG74" i="4"/>
  <c r="FF74" i="4"/>
  <c r="FE74" i="4"/>
  <c r="FE76" i="4"/>
  <c r="FB73" i="4"/>
  <c r="E103" i="4" s="1"/>
  <c r="FB74" i="4"/>
  <c r="E104" i="4" s="1"/>
  <c r="FB76" i="4"/>
  <c r="E95" i="4" s="1"/>
  <c r="FB77" i="4"/>
  <c r="E88" i="4" s="1"/>
  <c r="N89" i="4"/>
  <c r="FE77" i="4"/>
  <c r="FG78" i="4"/>
  <c r="L102" i="4"/>
  <c r="FG80" i="4"/>
  <c r="L93" i="4"/>
  <c r="FE81" i="4"/>
  <c r="P89" i="4"/>
  <c r="FE82" i="4"/>
  <c r="FA78" i="4"/>
  <c r="FA81" i="4"/>
  <c r="FB83" i="4"/>
  <c r="E90" i="4" s="1"/>
  <c r="FE83" i="4"/>
  <c r="P90" i="4"/>
  <c r="FA69" i="4" l="1"/>
  <c r="D99" i="4" s="1"/>
  <c r="D54" i="5" s="1"/>
  <c r="FA73" i="4"/>
  <c r="D103" i="4" s="1"/>
  <c r="FA83" i="4"/>
  <c r="FB69" i="4"/>
  <c r="E99" i="4" s="1"/>
  <c r="BA84" i="4"/>
  <c r="EX84" i="4"/>
  <c r="CV84" i="4"/>
  <c r="BL84" i="4"/>
  <c r="DR84" i="4"/>
  <c r="Y84" i="4"/>
  <c r="BJ84" i="4"/>
  <c r="AP84" i="4"/>
  <c r="R99" i="4"/>
  <c r="R102" i="4"/>
  <c r="R106" i="4"/>
  <c r="R90" i="4"/>
  <c r="R96" i="4"/>
  <c r="R95" i="4"/>
  <c r="R88" i="4"/>
  <c r="R94" i="4"/>
  <c r="CM84" i="4"/>
  <c r="BW84" i="4"/>
  <c r="P84" i="4"/>
  <c r="BV84" i="4"/>
  <c r="O84" i="4"/>
  <c r="BG84" i="4"/>
  <c r="DC84" i="4"/>
  <c r="BM84" i="4"/>
  <c r="DY84" i="4"/>
  <c r="DD84" i="4"/>
  <c r="R101" i="4"/>
  <c r="R105" i="4"/>
  <c r="R89" i="4"/>
  <c r="R100" i="4"/>
  <c r="R91" i="4"/>
  <c r="R103" i="4"/>
  <c r="R104" i="4"/>
  <c r="EC84" i="4"/>
  <c r="AT84" i="4"/>
  <c r="BQ84" i="4"/>
  <c r="N84" i="4"/>
  <c r="DA84" i="4"/>
  <c r="AU84" i="4"/>
  <c r="BE84" i="4"/>
  <c r="CQ84" i="4"/>
  <c r="DQ84" i="4"/>
  <c r="DQ130" i="4"/>
  <c r="DQ131" i="4" s="1"/>
  <c r="CK84" i="4"/>
  <c r="CK130" i="4"/>
  <c r="CK131" i="4" s="1"/>
  <c r="ER84" i="4"/>
  <c r="ER130" i="4"/>
  <c r="ER131" i="4" s="1"/>
  <c r="AZ84" i="4"/>
  <c r="AZ130" i="4"/>
  <c r="AZ131" i="4" s="1"/>
  <c r="T84" i="4"/>
  <c r="T130" i="4"/>
  <c r="T131" i="4" s="1"/>
  <c r="DW84" i="4"/>
  <c r="DW130" i="4"/>
  <c r="DW131" i="4" s="1"/>
  <c r="AE84" i="4"/>
  <c r="AE130" i="4"/>
  <c r="AE131" i="4" s="1"/>
  <c r="DF84" i="4"/>
  <c r="DF130" i="4"/>
  <c r="DF131" i="4" s="1"/>
  <c r="BZ84" i="4"/>
  <c r="BZ130" i="4"/>
  <c r="BZ131" i="4" s="1"/>
  <c r="AK84" i="4"/>
  <c r="AK130" i="4"/>
  <c r="AK131" i="4" s="1"/>
  <c r="E84" i="4"/>
  <c r="E130" i="4"/>
  <c r="E131" i="4" s="1"/>
  <c r="CR84" i="4"/>
  <c r="CR130" i="4"/>
  <c r="CR131" i="4" s="1"/>
  <c r="AD84" i="4"/>
  <c r="DL84" i="4"/>
  <c r="U84" i="4"/>
  <c r="EM84" i="4"/>
  <c r="EW84" i="4"/>
  <c r="BK84" i="4"/>
  <c r="CF84" i="4"/>
  <c r="AV84" i="4"/>
  <c r="DX84" i="4"/>
  <c r="CP84" i="4"/>
  <c r="DM84" i="4"/>
  <c r="EG84" i="4"/>
  <c r="EG130" i="4"/>
  <c r="EG131" i="4" s="1"/>
  <c r="AO84" i="4"/>
  <c r="AO130" i="4"/>
  <c r="AO131" i="4" s="1"/>
  <c r="I84" i="4"/>
  <c r="I130" i="4"/>
  <c r="I131" i="4" s="1"/>
  <c r="EB84" i="4"/>
  <c r="EB130" i="4"/>
  <c r="EB131" i="4" s="1"/>
  <c r="AJ84" i="4"/>
  <c r="AJ130" i="4"/>
  <c r="AJ131" i="4" s="1"/>
  <c r="CA84" i="4"/>
  <c r="CA130" i="4"/>
  <c r="CA131" i="4" s="1"/>
  <c r="DV84" i="4"/>
  <c r="DV130" i="4"/>
  <c r="DV131" i="4" s="1"/>
  <c r="ES84" i="4"/>
  <c r="ES130" i="4"/>
  <c r="ES131" i="4" s="1"/>
  <c r="H134" i="4" s="1"/>
  <c r="H123" i="4" s="1"/>
  <c r="CG84" i="4"/>
  <c r="CG130" i="4"/>
  <c r="CG131" i="4" s="1"/>
  <c r="DH84" i="4"/>
  <c r="DH130" i="4"/>
  <c r="DH131" i="4" s="1"/>
  <c r="G134" i="4" s="1"/>
  <c r="G123" i="4" s="1"/>
  <c r="E134" i="4"/>
  <c r="E123" i="4" s="1"/>
  <c r="DG84" i="4"/>
  <c r="BP84" i="4"/>
  <c r="EL84" i="4"/>
  <c r="BU84" i="4"/>
  <c r="EN84" i="4"/>
  <c r="D94" i="4"/>
  <c r="D61" i="5" s="1"/>
  <c r="H90" i="4"/>
  <c r="K65" i="5" s="1"/>
  <c r="Q98" i="4"/>
  <c r="J94" i="4"/>
  <c r="H104" i="4"/>
  <c r="K58" i="5" s="1"/>
  <c r="K103" i="4"/>
  <c r="H106" i="4"/>
  <c r="K57" i="5" s="1"/>
  <c r="K92" i="4"/>
  <c r="H56" i="5" s="1"/>
  <c r="F72" i="5" s="1"/>
  <c r="K101" i="4"/>
  <c r="H55" i="5" s="1"/>
  <c r="F84" i="5" s="1"/>
  <c r="J101" i="4"/>
  <c r="H99" i="4"/>
  <c r="K54" i="5" s="1"/>
  <c r="K96" i="4"/>
  <c r="H52" i="5" s="1"/>
  <c r="F78" i="5" s="1"/>
  <c r="H100" i="4"/>
  <c r="K51" i="5" s="1"/>
  <c r="F95" i="4"/>
  <c r="E60" i="5" s="1"/>
  <c r="J98" i="4"/>
  <c r="K102" i="4"/>
  <c r="H62" i="5" s="1"/>
  <c r="F71" i="5" s="1"/>
  <c r="K95" i="4"/>
  <c r="H60" i="5" s="1"/>
  <c r="F70" i="5" s="1"/>
  <c r="J90" i="4"/>
  <c r="G65" i="5" s="1"/>
  <c r="C77" i="5" s="1"/>
  <c r="F90" i="4"/>
  <c r="E65" i="5" s="1"/>
  <c r="Q102" i="4"/>
  <c r="I89" i="4"/>
  <c r="O105" i="4"/>
  <c r="I59" i="5" s="1"/>
  <c r="O106" i="4"/>
  <c r="I57" i="5" s="1"/>
  <c r="O101" i="4"/>
  <c r="I55" i="5" s="1"/>
  <c r="H98" i="4"/>
  <c r="K64" i="5" s="1"/>
  <c r="J93" i="4"/>
  <c r="G63" i="5" s="1"/>
  <c r="C75" i="5" s="1"/>
  <c r="H88" i="4"/>
  <c r="I104" i="4"/>
  <c r="F58" i="5" s="1"/>
  <c r="J103" i="4"/>
  <c r="J106" i="4"/>
  <c r="G57" i="5" s="1"/>
  <c r="C79" i="5" s="1"/>
  <c r="H92" i="4"/>
  <c r="K56" i="5" s="1"/>
  <c r="J99" i="4"/>
  <c r="H96" i="4"/>
  <c r="K52" i="5" s="1"/>
  <c r="Q100" i="4"/>
  <c r="I100" i="4"/>
  <c r="F51" i="5" s="1"/>
  <c r="F103" i="4"/>
  <c r="F106" i="4"/>
  <c r="E57" i="5" s="1"/>
  <c r="F101" i="4"/>
  <c r="E55" i="5" s="1"/>
  <c r="F104" i="4"/>
  <c r="E58" i="5" s="1"/>
  <c r="J102" i="4"/>
  <c r="Q88" i="4"/>
  <c r="I94" i="4"/>
  <c r="F61" i="5" s="1"/>
  <c r="Q89" i="4"/>
  <c r="D88" i="4"/>
  <c r="S100" i="4"/>
  <c r="L51" i="5" s="1"/>
  <c r="D76" i="5" s="1"/>
  <c r="O102" i="4"/>
  <c r="I62" i="5" s="1"/>
  <c r="Q95" i="4"/>
  <c r="Q104" i="4"/>
  <c r="Q101" i="4"/>
  <c r="D100" i="4"/>
  <c r="D51" i="5" s="1"/>
  <c r="M97" i="4"/>
  <c r="P97" i="4"/>
  <c r="Q97" i="4"/>
  <c r="D89" i="4"/>
  <c r="H95" i="4"/>
  <c r="K60" i="5" s="1"/>
  <c r="J104" i="4"/>
  <c r="H103" i="4"/>
  <c r="K106" i="4"/>
  <c r="H57" i="5" s="1"/>
  <c r="F79" i="5" s="1"/>
  <c r="I92" i="4"/>
  <c r="F56" i="5" s="1"/>
  <c r="H101" i="4"/>
  <c r="K55" i="5" s="1"/>
  <c r="K99" i="4"/>
  <c r="H54" i="5" s="1"/>
  <c r="F81" i="5" s="1"/>
  <c r="I99" i="4"/>
  <c r="F54" i="5" s="1"/>
  <c r="I96" i="4"/>
  <c r="F52" i="5" s="1"/>
  <c r="F100" i="4"/>
  <c r="E51" i="5" s="1"/>
  <c r="F96" i="4"/>
  <c r="E52" i="5" s="1"/>
  <c r="Q93" i="4"/>
  <c r="K93" i="4"/>
  <c r="H63" i="5" s="1"/>
  <c r="F75" i="5" s="1"/>
  <c r="I93" i="4"/>
  <c r="F63" i="5" s="1"/>
  <c r="D93" i="4"/>
  <c r="D63" i="5" s="1"/>
  <c r="O98" i="4"/>
  <c r="I64" i="5" s="1"/>
  <c r="K105" i="4"/>
  <c r="H59" i="5" s="1"/>
  <c r="F80" i="5" s="1"/>
  <c r="S99" i="4"/>
  <c r="S105" i="4"/>
  <c r="FE84" i="4"/>
  <c r="H97" i="4" s="1"/>
  <c r="FF84" i="4"/>
  <c r="I97" i="4" s="1"/>
  <c r="FG84" i="4"/>
  <c r="J97" i="4" s="1"/>
  <c r="K97" i="4"/>
  <c r="L97" i="4"/>
  <c r="FC84" i="4"/>
  <c r="F97" i="4" s="1"/>
  <c r="H89" i="4"/>
  <c r="Q94" i="4"/>
  <c r="I103" i="4"/>
  <c r="I106" i="4"/>
  <c r="F57" i="5" s="1"/>
  <c r="J92" i="4"/>
  <c r="G56" i="5" s="1"/>
  <c r="C72" i="5" s="1"/>
  <c r="I101" i="4"/>
  <c r="F55" i="5" s="1"/>
  <c r="J96" i="4"/>
  <c r="G52" i="5" s="1"/>
  <c r="C78" i="5" s="1"/>
  <c r="O100" i="4"/>
  <c r="I51" i="5" s="1"/>
  <c r="F92" i="4"/>
  <c r="E56" i="5" s="1"/>
  <c r="F99" i="4"/>
  <c r="E54" i="5" s="1"/>
  <c r="I88" i="4"/>
  <c r="Q90" i="4"/>
  <c r="K89" i="4"/>
  <c r="F88" i="4"/>
  <c r="D90" i="4"/>
  <c r="D65" i="5" s="1"/>
  <c r="Q105" i="4"/>
  <c r="O96" i="4"/>
  <c r="I52" i="5" s="1"/>
  <c r="D92" i="4"/>
  <c r="D56" i="5" s="1"/>
  <c r="D106" i="4"/>
  <c r="D57" i="5" s="1"/>
  <c r="D104" i="4"/>
  <c r="D58" i="5" s="1"/>
  <c r="FD84" i="4"/>
  <c r="G97" i="4" s="1"/>
  <c r="O97" i="4"/>
  <c r="N97" i="4"/>
  <c r="S97" i="4"/>
  <c r="FA84" i="4"/>
  <c r="D97" i="4" s="1"/>
  <c r="FB84" i="4"/>
  <c r="E97" i="4" s="1"/>
  <c r="J57" i="5"/>
  <c r="E79" i="5" s="1"/>
  <c r="J56" i="5"/>
  <c r="E72" i="5" s="1"/>
  <c r="J54" i="5"/>
  <c r="E81" i="5" s="1"/>
  <c r="L58" i="5"/>
  <c r="D83" i="5" s="1"/>
  <c r="G64" i="5"/>
  <c r="C82" i="5" s="1"/>
  <c r="L56" i="5"/>
  <c r="D72" i="5" s="1"/>
  <c r="J64" i="5"/>
  <c r="E82" i="5" s="1"/>
  <c r="J60" i="5"/>
  <c r="E70" i="5" s="1"/>
  <c r="J52" i="5"/>
  <c r="E78" i="5" s="1"/>
  <c r="G51" i="5"/>
  <c r="C76" i="5" s="1"/>
  <c r="L57" i="5"/>
  <c r="D79" i="5" s="1"/>
  <c r="G55" i="5"/>
  <c r="C84" i="5" s="1"/>
  <c r="L55" i="5"/>
  <c r="D84" i="5" s="1"/>
  <c r="L52" i="5"/>
  <c r="D78" i="5" s="1"/>
  <c r="H53" i="5"/>
  <c r="F74" i="5" s="1"/>
  <c r="D53" i="5"/>
  <c r="E53" i="5"/>
  <c r="F53" i="5"/>
  <c r="I53" i="5"/>
  <c r="K53" i="5"/>
  <c r="FF83" i="4"/>
  <c r="FA82" i="4"/>
  <c r="FF82" i="4"/>
  <c r="L89" i="4"/>
  <c r="FG81" i="4"/>
  <c r="P102" i="4"/>
  <c r="FE79" i="4"/>
  <c r="FE78" i="4"/>
  <c r="L88" i="4"/>
  <c r="FG77" i="4"/>
  <c r="FF76" i="4"/>
  <c r="FA79" i="4"/>
  <c r="I60" i="5"/>
  <c r="P93" i="4"/>
  <c r="FE80" i="4"/>
  <c r="FF79" i="4"/>
  <c r="N98" i="4"/>
  <c r="I63" i="5"/>
  <c r="L95" i="4"/>
  <c r="FG76" i="4"/>
  <c r="FC81" i="4"/>
  <c r="L94" i="4"/>
  <c r="FB80" i="4"/>
  <c r="E93" i="4" s="1"/>
  <c r="FD80" i="4"/>
  <c r="G93" i="4" s="1"/>
  <c r="R98" i="4"/>
  <c r="R93" i="4"/>
  <c r="FC79" i="4"/>
  <c r="M98" i="4"/>
  <c r="M93" i="4"/>
  <c r="M94" i="4"/>
  <c r="M89" i="4"/>
  <c r="M90" i="4"/>
  <c r="FC78" i="4"/>
  <c r="FD78" i="4"/>
  <c r="G94" i="4" s="1"/>
  <c r="FC82" i="4"/>
  <c r="FC80" i="4"/>
  <c r="FD82" i="4"/>
  <c r="G98" i="4" s="1"/>
  <c r="I134" i="4" l="1"/>
  <c r="I123" i="4" s="1"/>
  <c r="R97" i="4"/>
  <c r="J134" i="4"/>
  <c r="J123" i="4" s="1"/>
  <c r="F134" i="4"/>
  <c r="F123" i="4" s="1"/>
  <c r="D134" i="4"/>
  <c r="D123" i="4" s="1"/>
  <c r="L59" i="5"/>
  <c r="D80" i="5" s="1"/>
  <c r="J55" i="5"/>
  <c r="E84" i="5" s="1"/>
  <c r="L54" i="5"/>
  <c r="D81" i="5" s="1"/>
  <c r="J63" i="5"/>
  <c r="E75" i="5" s="1"/>
  <c r="J51" i="5"/>
  <c r="E76" i="5" s="1"/>
  <c r="J59" i="5"/>
  <c r="E80" i="5" s="1"/>
  <c r="J58" i="5"/>
  <c r="E83" i="5" s="1"/>
  <c r="G62" i="5"/>
  <c r="C71" i="5" s="1"/>
  <c r="G54" i="5"/>
  <c r="C81" i="5" s="1"/>
  <c r="J65" i="5"/>
  <c r="E77" i="5" s="1"/>
  <c r="G58" i="5"/>
  <c r="C83" i="5" s="1"/>
  <c r="J62" i="5"/>
  <c r="E71" i="5" s="1"/>
  <c r="G61" i="5"/>
  <c r="C73" i="5" s="1"/>
  <c r="J61" i="5"/>
  <c r="E73" i="5" s="1"/>
  <c r="S90" i="4"/>
  <c r="L65" i="5" s="1"/>
  <c r="D77" i="5" s="1"/>
  <c r="F89" i="4"/>
  <c r="S93" i="4"/>
  <c r="F98" i="4"/>
  <c r="E64" i="5" s="1"/>
  <c r="S98" i="4"/>
  <c r="L64" i="5" s="1"/>
  <c r="D82" i="5" s="1"/>
  <c r="S89" i="4"/>
  <c r="J95" i="4"/>
  <c r="K88" i="4"/>
  <c r="K90" i="4"/>
  <c r="H65" i="5" s="1"/>
  <c r="F77" i="5" s="1"/>
  <c r="O89" i="4"/>
  <c r="H102" i="4"/>
  <c r="K62" i="5" s="1"/>
  <c r="I98" i="4"/>
  <c r="F64" i="5" s="1"/>
  <c r="F102" i="4"/>
  <c r="E62" i="5" s="1"/>
  <c r="K94" i="4"/>
  <c r="H61" i="5" s="1"/>
  <c r="F73" i="5" s="1"/>
  <c r="K98" i="4"/>
  <c r="H64" i="5" s="1"/>
  <c r="F82" i="5" s="1"/>
  <c r="O90" i="4"/>
  <c r="I65" i="5" s="1"/>
  <c r="J88" i="4"/>
  <c r="D98" i="4"/>
  <c r="D64" i="5" s="1"/>
  <c r="I102" i="4"/>
  <c r="F62" i="5" s="1"/>
  <c r="I95" i="4"/>
  <c r="F60" i="5" s="1"/>
  <c r="J89" i="4"/>
  <c r="I90" i="4"/>
  <c r="F65" i="5" s="1"/>
  <c r="S102" i="4"/>
  <c r="F94" i="4"/>
  <c r="E61" i="5" s="1"/>
  <c r="F93" i="4"/>
  <c r="E63" i="5" s="1"/>
  <c r="H93" i="4"/>
  <c r="K63" i="5" s="1"/>
  <c r="D102" i="4"/>
  <c r="D62" i="5" s="1"/>
  <c r="H94" i="4"/>
  <c r="K61" i="5" s="1"/>
  <c r="L61" i="5"/>
  <c r="D73" i="5" s="1"/>
  <c r="L53" i="5"/>
  <c r="D74" i="5" s="1"/>
  <c r="L60" i="5"/>
  <c r="D70" i="5" s="1"/>
  <c r="J53" i="5"/>
  <c r="E74" i="5" s="1"/>
  <c r="G53" i="5"/>
  <c r="C74" i="5" s="1"/>
  <c r="E90" i="5" l="1"/>
  <c r="D89" i="5"/>
  <c r="G60" i="5"/>
  <c r="C70" i="5" s="1"/>
  <c r="B87" i="5" s="1"/>
  <c r="L63" i="5"/>
  <c r="D75" i="5" s="1"/>
  <c r="L62" i="5"/>
  <c r="D71" i="5" s="1"/>
  <c r="C88" i="5" l="1"/>
</calcChain>
</file>

<file path=xl/sharedStrings.xml><?xml version="1.0" encoding="utf-8"?>
<sst xmlns="http://schemas.openxmlformats.org/spreadsheetml/2006/main" count="33658" uniqueCount="259">
  <si>
    <t>Year</t>
  </si>
  <si>
    <t>GDP per capita</t>
  </si>
  <si>
    <t>Austria</t>
  </si>
  <si>
    <t>AUT</t>
  </si>
  <si>
    <t>Belgium</t>
  </si>
  <si>
    <t>BEL</t>
  </si>
  <si>
    <t>Bulgaria</t>
  </si>
  <si>
    <t>BGR</t>
  </si>
  <si>
    <t>Croatia</t>
  </si>
  <si>
    <t>HRV</t>
  </si>
  <si>
    <t>Cyprus</t>
  </si>
  <si>
    <t>CYP</t>
  </si>
  <si>
    <t>Czechia</t>
  </si>
  <si>
    <t>CZE</t>
  </si>
  <si>
    <t>Denmark</t>
  </si>
  <si>
    <t>DNK</t>
  </si>
  <si>
    <t>Estonia</t>
  </si>
  <si>
    <t>EST</t>
  </si>
  <si>
    <t>Finland</t>
  </si>
  <si>
    <t>FIN</t>
  </si>
  <si>
    <t>France</t>
  </si>
  <si>
    <t>FRA</t>
  </si>
  <si>
    <t>Germany</t>
  </si>
  <si>
    <t>DEU</t>
  </si>
  <si>
    <t>Greece</t>
  </si>
  <si>
    <t>GRC</t>
  </si>
  <si>
    <t>Hungary</t>
  </si>
  <si>
    <t>HUN</t>
  </si>
  <si>
    <t>Iceland</t>
  </si>
  <si>
    <t>ISL</t>
  </si>
  <si>
    <t>Italy</t>
  </si>
  <si>
    <t>ITA</t>
  </si>
  <si>
    <t>Latvia</t>
  </si>
  <si>
    <t>LVA</t>
  </si>
  <si>
    <t>Lithuania</t>
  </si>
  <si>
    <t>LTU</t>
  </si>
  <si>
    <t>Luxembourg</t>
  </si>
  <si>
    <t>LUX</t>
  </si>
  <si>
    <t>Malta</t>
  </si>
  <si>
    <t>MLT</t>
  </si>
  <si>
    <t>Netherlands</t>
  </si>
  <si>
    <t>NLD</t>
  </si>
  <si>
    <t>Norway</t>
  </si>
  <si>
    <t>NOR</t>
  </si>
  <si>
    <t>Portugal</t>
  </si>
  <si>
    <t>PRT</t>
  </si>
  <si>
    <t>Romania</t>
  </si>
  <si>
    <t>ROU</t>
  </si>
  <si>
    <t>Slovakia</t>
  </si>
  <si>
    <t>SVK</t>
  </si>
  <si>
    <t>Slovenia</t>
  </si>
  <si>
    <t>SVN</t>
  </si>
  <si>
    <t>Spain</t>
  </si>
  <si>
    <t>ESP</t>
  </si>
  <si>
    <t>Sweden</t>
  </si>
  <si>
    <t>SWE</t>
  </si>
  <si>
    <t>Switzerland</t>
  </si>
  <si>
    <t>CHE</t>
  </si>
  <si>
    <t>United Kingdom</t>
  </si>
  <si>
    <t>GBR</t>
  </si>
  <si>
    <t>United States</t>
  </si>
  <si>
    <t>USA</t>
  </si>
  <si>
    <t>Country Name</t>
  </si>
  <si>
    <t>Country Code</t>
  </si>
  <si>
    <t>Series</t>
  </si>
  <si>
    <t>Value</t>
  </si>
  <si>
    <t>Bolt and van Zanden - Maddison Project Database 2023</t>
  </si>
  <si>
    <t>This data is expressed in international-$ at 2011 prices</t>
  </si>
  <si>
    <t>Definition</t>
  </si>
  <si>
    <t>Source</t>
  </si>
  <si>
    <t>Note</t>
  </si>
  <si>
    <t>This data is adjusted for inflation and for differences in the cost of living between countries. This GDP per capita indicator provides information on economic growth and income levels in the very long run. Some country estimates are available as far back as 1 CE and regional estimates as far back as 1820 CE.
This data is adjusted for inflation and for differences in the cost of living between countries.
This data is expressed in international-$ at 2011 prices, using a combination of 2011 and 1990 PPPs for historical data.
Time series for former countries and territories are calculated forward in time by estimating values based on their last official borders.</t>
  </si>
  <si>
    <t xml:space="preserve"> Value</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</si>
  <si>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</si>
  <si>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</si>
  <si>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</si>
  <si>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</si>
  <si>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</si>
  <si>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</si>
  <si>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</si>
  <si>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</si>
  <si>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</si>
  <si>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</si>
  <si>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</si>
  <si>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</si>
  <si>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</si>
  <si>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</si>
  <si>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</si>
  <si>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</si>
  <si>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</si>
  <si>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</si>
  <si>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</si>
  <si>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</si>
  <si>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</si>
  <si>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</si>
  <si>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</si>
  <si>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</si>
  <si>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</si>
  <si>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</si>
  <si>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</si>
  <si>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</si>
  <si>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</si>
  <si>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</si>
  <si>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</si>
  <si>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</si>
  <si>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</si>
  <si>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</si>
  <si>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</si>
  <si>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</si>
  <si>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</si>
  <si>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</si>
  <si>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</si>
  <si>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</si>
  <si>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</si>
  <si>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</si>
  <si>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</si>
  <si>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</si>
  <si>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</si>
  <si>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</si>
  <si>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</si>
  <si>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</si>
  <si>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</si>
  <si>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</si>
  <si>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</si>
  <si>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</si>
  <si>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</si>
  <si>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</si>
  <si>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</si>
  <si>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</si>
  <si>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</si>
  <si>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</si>
  <si>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</si>
  <si>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</si>
  <si>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</si>
  <si>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</si>
  <si>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</si>
  <si>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</si>
  <si>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</si>
  <si>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</si>
  <si>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</si>
  <si>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</si>
  <si>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</si>
  <si>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</si>
  <si>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</si>
  <si>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</si>
  <si>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</si>
  <si>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</si>
  <si>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</si>
  <si>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</si>
  <si>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</si>
  <si>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</si>
  <si>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</si>
  <si>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</si>
  <si>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</si>
  <si>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</si>
  <si>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</si>
  <si>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</si>
  <si>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</si>
  <si>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</si>
  <si>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</si>
  <si>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</si>
  <si>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</si>
  <si>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</si>
  <si>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</si>
  <si>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</si>
  <si>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</si>
  <si>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</si>
  <si>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</si>
  <si>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</si>
  <si>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</si>
  <si>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</si>
  <si>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</si>
  <si>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</si>
  <si>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</si>
  <si>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</si>
  <si>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</si>
  <si>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</si>
  <si>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</si>
  <si>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</si>
  <si>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</si>
  <si>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</si>
  <si>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</si>
  <si>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</si>
  <si>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</si>
  <si>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</si>
  <si>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</si>
  <si>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</si>
  <si>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</si>
  <si>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</si>
  <si>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</si>
  <si>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</si>
  <si>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</si>
  <si>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</si>
  <si>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</si>
  <si>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</si>
  <si>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</si>
  <si>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</si>
  <si>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</si>
  <si>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</si>
  <si>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</si>
  <si>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</si>
  <si>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</si>
  <si>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</si>
  <si>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</si>
  <si>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</si>
  <si>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</si>
  <si>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</si>
  <si>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</si>
  <si>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</si>
  <si>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</si>
  <si>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</si>
  <si>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</si>
  <si>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</si>
  <si>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</si>
  <si>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</si>
  <si>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</si>
  <si>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</si>
  <si>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</si>
  <si>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</si>
  <si>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</si>
  <si>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</si>
  <si>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</si>
  <si>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</si>
  <si>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</si>
  <si>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</si>
  <si>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</si>
  <si>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1870-2022</t>
  </si>
  <si>
    <t>1914-1945</t>
  </si>
  <si>
    <t>1946-1975</t>
  </si>
  <si>
    <t>1946-1970</t>
  </si>
  <si>
    <t>1919-1939</t>
  </si>
  <si>
    <t>1946-2022</t>
  </si>
  <si>
    <t>1970-2022</t>
  </si>
  <si>
    <t>1970-2007</t>
  </si>
  <si>
    <t>2010-2022</t>
  </si>
  <si>
    <t>1980-2007</t>
  </si>
  <si>
    <t>1980-2022</t>
  </si>
  <si>
    <t>1990-2022</t>
  </si>
  <si>
    <t>1990-2007</t>
  </si>
  <si>
    <t>1871-2022</t>
  </si>
  <si>
    <t>1871-1913</t>
  </si>
  <si>
    <t>PPP constant 2011 int. $</t>
  </si>
  <si>
    <t>Unit of measure</t>
  </si>
  <si>
    <t>GDP per capita cumulative growth</t>
  </si>
  <si>
    <t>1975-2022</t>
  </si>
  <si>
    <t>IRL</t>
  </si>
  <si>
    <t>Ireland</t>
  </si>
  <si>
    <t>Poland</t>
  </si>
  <si>
    <t>GDP per capita - % annual change</t>
  </si>
  <si>
    <t>GDP per capita - Moving Index</t>
  </si>
  <si>
    <t>POL</t>
  </si>
  <si>
    <t>GDP per capita - Average % annual change</t>
  </si>
  <si>
    <t>GDP per capita - PPP 2011 int. $</t>
  </si>
  <si>
    <t>GDP per capita - Cumulative % annual change</t>
  </si>
  <si>
    <t>Correlation EU15 and US less IRL GDP p.c.</t>
  </si>
  <si>
    <t>Correlations Matrix EU15-US less IRL - GDP p.c. Level vs Growth</t>
  </si>
  <si>
    <t>EU15 without IRL</t>
  </si>
  <si>
    <t>1995-2007</t>
  </si>
  <si>
    <t>1990-2000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</si>
</sst>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0"/>
      <color indexed="8"/>
      <name val="Helvetica Neue"/>
    </font>
    <font>
      <sz val="10"/>
      <color indexed="8"/>
      <name val="Helvetica Neue"/>
      <family val="2"/>
    </font>
    <font>
      <sz val="8"/>
      <name val="Helvetica Neue"/>
      <family val="2"/>
    </font>
    <font>
      <b/>
      <sz val="12"/>
      <color theme="0"/>
      <name val="Times New Roman"/>
      <family val="1"/>
    </font>
    <font>
      <sz val="10"/>
      <color indexed="8"/>
      <name val="Times New Roman"/>
      <family val="1"/>
    </font>
    <font>
      <b/>
      <sz val="11"/>
      <color theme="0"/>
      <name val="Times New Roman"/>
      <family val="1"/>
    </font>
    <font>
      <sz val="11"/>
      <color indexed="8"/>
      <name val="Times New Roman"/>
      <family val="1"/>
    </font>
    <font>
      <sz val="11"/>
      <color theme="1"/>
      <name val="Times New Roman"/>
      <family val="1"/>
    </font>
    <font>
      <sz val="11"/>
      <color theme="0"/>
      <name val="Times New Roman"/>
      <family val="1"/>
    </font>
    <font>
      <b/>
      <i/>
      <sz val="11"/>
      <color theme="1"/>
      <name val="Times New Roman"/>
      <family val="1"/>
    </font>
    <font>
      <b/>
      <i/>
      <sz val="11"/>
      <color indexed="8"/>
      <name val="Times New Roman"/>
      <family val="1"/>
    </font>
    <font>
      <b/>
      <sz val="12"/>
      <color theme="1"/>
      <name val="Times New Roman"/>
      <family val="1"/>
    </font>
    <font>
      <b/>
      <sz val="11"/>
      <color indexed="8"/>
      <name val="Times New Roman"/>
      <family val="1"/>
    </font>
  </fonts>
  <fills count="8">
    <fill>
      <patternFill patternType="none"/>
    </fill>
    <fill>
      <patternFill patternType="gray125"/>
    </fill>
    <fill>
      <patternFill patternType="solid">
        <fgColor theme="4" tint="0.39997558519241921"/>
        <bgColor theme="4" tint="0.39997558519241921"/>
      </patternFill>
    </fill>
    <fill>
      <patternFill patternType="solid">
        <fgColor theme="4" tint="-0.249977111117893"/>
        <bgColor theme="4" tint="-0.249977111117893"/>
      </patternFill>
    </fill>
    <fill>
      <patternFill patternType="solid">
        <fgColor theme="4" tint="0.79998168889431442"/>
        <bgColor theme="4" tint="0.79998168889431442"/>
      </patternFill>
    </fill>
    <fill>
      <patternFill patternType="solid">
        <fgColor rgb="FF002060"/>
        <bgColor indexed="64"/>
      </patternFill>
    </fill>
    <fill>
      <patternFill patternType="solid">
        <fgColor theme="4" tint="0.79998168889431442"/>
        <bgColor indexed="64"/>
      </patternFill>
    </fill>
    <fill>
      <patternFill patternType="solid">
        <fgColor theme="4" tint="-0.49998474074526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applyNumberFormat="0" applyFill="0" applyBorder="0" applyProtection="0">
      <alignment vertical="top" wrapText="1"/>
    </xf>
    <xf numFmtId="9" fontId="1" fillId="0" borderId="0" applyFont="0" applyFill="0" applyBorder="0" applyAlignment="0" applyProtection="0"/>
  </cellStyleXfs>
  <cellXfs count="67">
    <xf numFmtId="0" fontId="0" fillId="0" borderId="0" xfId="0">
      <alignment vertical="top" wrapText="1"/>
    </xf>
    <xf numFmtId="49" fontId="5" fillId="7" borderId="2" xfId="0" applyNumberFormat="1" applyFont="1" applyFill="1" applyBorder="1" applyAlignment="1">
      <alignment horizontal="left" vertical="center"/>
    </xf>
    <xf numFmtId="49" fontId="5" fillId="7" borderId="3" xfId="0" applyNumberFormat="1" applyFont="1" applyFill="1" applyBorder="1" applyAlignment="1">
      <alignment horizontal="left" vertical="center"/>
    </xf>
    <xf numFmtId="49" fontId="5" fillId="7" borderId="4" xfId="0" applyNumberFormat="1" applyFont="1" applyFill="1" applyBorder="1" applyAlignment="1">
      <alignment horizontal="left" vertical="center"/>
    </xf>
    <xf numFmtId="0" fontId="6" fillId="0" borderId="0" xfId="0" applyNumberFormat="1" applyFont="1" applyAlignment="1">
      <alignment horizontal="center" vertical="center"/>
    </xf>
    <xf numFmtId="49" fontId="6" fillId="0" borderId="5" xfId="0" applyNumberFormat="1" applyFont="1" applyFill="1" applyBorder="1" applyAlignment="1">
      <alignment horizontal="left" vertical="center"/>
    </xf>
    <xf numFmtId="49" fontId="6" fillId="0" borderId="1" xfId="0" applyNumberFormat="1" applyFont="1" applyFill="1" applyBorder="1" applyAlignment="1">
      <alignment horizontal="left" vertical="center"/>
    </xf>
    <xf numFmtId="0" fontId="6" fillId="0" borderId="1" xfId="0" applyNumberFormat="1" applyFont="1" applyFill="1" applyBorder="1" applyAlignment="1">
      <alignment horizontal="left" vertical="center"/>
    </xf>
    <xf numFmtId="2" fontId="6" fillId="0" borderId="1" xfId="0" applyNumberFormat="1" applyFont="1" applyFill="1" applyBorder="1" applyAlignment="1">
      <alignment horizontal="left" vertical="center"/>
    </xf>
    <xf numFmtId="2" fontId="6" fillId="0" borderId="6" xfId="0" applyNumberFormat="1" applyFont="1" applyFill="1" applyBorder="1" applyAlignment="1">
      <alignment horizontal="left" vertical="center"/>
    </xf>
    <xf numFmtId="49" fontId="6" fillId="0" borderId="7" xfId="0" applyNumberFormat="1" applyFont="1" applyFill="1" applyBorder="1" applyAlignment="1">
      <alignment horizontal="left" vertical="center"/>
    </xf>
    <xf numFmtId="0" fontId="6" fillId="0" borderId="7" xfId="0" applyNumberFormat="1" applyFont="1" applyFill="1" applyBorder="1" applyAlignment="1">
      <alignment horizontal="left" vertical="center"/>
    </xf>
    <xf numFmtId="2" fontId="6" fillId="0" borderId="7" xfId="0" applyNumberFormat="1" applyFont="1" applyFill="1" applyBorder="1" applyAlignment="1">
      <alignment horizontal="left" vertical="center"/>
    </xf>
    <xf numFmtId="2" fontId="6" fillId="0" borderId="8" xfId="0" applyNumberFormat="1" applyFont="1" applyFill="1" applyBorder="1" applyAlignment="1">
      <alignment horizontal="left" vertical="center"/>
    </xf>
    <xf numFmtId="0" fontId="5" fillId="5" borderId="1" xfId="0" applyFont="1" applyFill="1" applyBorder="1" applyAlignment="1">
      <alignment horizontal="left" vertical="center"/>
    </xf>
    <xf numFmtId="0" fontId="6" fillId="0" borderId="0" xfId="0" applyFont="1" applyAlignment="1">
      <alignment horizontal="left" vertical="center"/>
    </xf>
    <xf numFmtId="0" fontId="6" fillId="0" borderId="1" xfId="0" applyFont="1" applyBorder="1" applyAlignment="1">
      <alignment horizontal="left" vertical="center"/>
    </xf>
    <xf numFmtId="0" fontId="6" fillId="0" borderId="1" xfId="0" pivotButton="1" applyFont="1" applyBorder="1" applyAlignment="1">
      <alignment horizontal="left" vertical="center"/>
    </xf>
    <xf numFmtId="0" fontId="4" fillId="0" borderId="0" xfId="0" applyFont="1">
      <alignment vertical="top" wrapText="1"/>
    </xf>
    <xf numFmtId="4" fontId="6" fillId="0" borderId="1" xfId="0" applyNumberFormat="1" applyFont="1" applyBorder="1" applyAlignment="1">
      <alignment horizontal="left" vertical="center"/>
    </xf>
    <xf numFmtId="0" fontId="5" fillId="3" borderId="1" xfId="0" applyFont="1" applyFill="1" applyBorder="1" applyAlignment="1">
      <alignment horizontal="left" vertical="center"/>
    </xf>
    <xf numFmtId="0" fontId="8" fillId="3" borderId="1" xfId="0" applyFont="1" applyFill="1" applyBorder="1" applyAlignment="1">
      <alignment horizontal="left" vertical="center"/>
    </xf>
    <xf numFmtId="0" fontId="8" fillId="3" borderId="2" xfId="0" applyFont="1" applyFill="1" applyBorder="1" applyAlignment="1">
      <alignment horizontal="left" vertical="center"/>
    </xf>
    <xf numFmtId="0" fontId="8" fillId="3" borderId="3" xfId="0" applyFont="1" applyFill="1" applyBorder="1" applyAlignment="1">
      <alignment horizontal="left" vertical="center"/>
    </xf>
    <xf numFmtId="0" fontId="8" fillId="3" borderId="4" xfId="0" applyFont="1" applyFill="1" applyBorder="1" applyAlignment="1">
      <alignment horizontal="left" vertical="center"/>
    </xf>
    <xf numFmtId="0" fontId="8" fillId="2" borderId="5" xfId="0" applyFont="1" applyFill="1" applyBorder="1" applyAlignment="1">
      <alignment horizontal="left" vertical="center"/>
    </xf>
    <xf numFmtId="0" fontId="7" fillId="4" borderId="1" xfId="0" applyFont="1" applyFill="1" applyBorder="1" applyAlignment="1">
      <alignment horizontal="left" vertical="center"/>
    </xf>
    <xf numFmtId="0" fontId="7" fillId="0" borderId="1" xfId="0" applyFont="1" applyFill="1" applyBorder="1" applyAlignment="1">
      <alignment horizontal="left" vertical="center"/>
    </xf>
    <xf numFmtId="2" fontId="6" fillId="0" borderId="3" xfId="0" applyNumberFormat="1" applyFont="1" applyBorder="1" applyAlignment="1">
      <alignment horizontal="left" vertical="center"/>
    </xf>
    <xf numFmtId="2" fontId="6" fillId="0" borderId="1" xfId="0" applyNumberFormat="1" applyFont="1" applyBorder="1" applyAlignment="1">
      <alignment horizontal="left" vertical="center"/>
    </xf>
    <xf numFmtId="2" fontId="6" fillId="0" borderId="3" xfId="0" applyNumberFormat="1" applyFont="1" applyFill="1" applyBorder="1" applyAlignment="1">
      <alignment horizontal="left" vertical="center"/>
    </xf>
    <xf numFmtId="0" fontId="6" fillId="0" borderId="1" xfId="0" applyNumberFormat="1" applyFont="1" applyBorder="1" applyAlignment="1">
      <alignment horizontal="left" vertical="center"/>
    </xf>
    <xf numFmtId="10" fontId="6" fillId="0" borderId="1" xfId="0" applyNumberFormat="1" applyFont="1" applyBorder="1" applyAlignment="1">
      <alignment horizontal="left" vertical="center"/>
    </xf>
    <xf numFmtId="10" fontId="6" fillId="0" borderId="1" xfId="1" applyNumberFormat="1" applyFont="1" applyBorder="1" applyAlignment="1">
      <alignment horizontal="left" vertical="center"/>
    </xf>
    <xf numFmtId="2" fontId="6" fillId="0" borderId="1" xfId="1" applyNumberFormat="1" applyFont="1" applyBorder="1" applyAlignment="1">
      <alignment horizontal="left" vertical="center"/>
    </xf>
    <xf numFmtId="2" fontId="6" fillId="0" borderId="7" xfId="0" applyNumberFormat="1" applyFont="1" applyBorder="1" applyAlignment="1">
      <alignment horizontal="left" vertical="center"/>
    </xf>
    <xf numFmtId="0" fontId="8" fillId="0" borderId="0" xfId="0" applyFont="1" applyFill="1" applyBorder="1" applyAlignment="1">
      <alignment horizontal="left" vertical="center"/>
    </xf>
    <xf numFmtId="0" fontId="7" fillId="0" borderId="0" xfId="0" applyFont="1" applyFill="1" applyBorder="1" applyAlignment="1">
      <alignment horizontal="left" vertical="center"/>
    </xf>
    <xf numFmtId="2" fontId="6" fillId="0" borderId="0" xfId="0" applyNumberFormat="1" applyFont="1" applyBorder="1" applyAlignment="1">
      <alignment horizontal="left" vertical="center"/>
    </xf>
    <xf numFmtId="10" fontId="6" fillId="0" borderId="0" xfId="1" applyNumberFormat="1" applyFont="1" applyBorder="1" applyAlignment="1">
      <alignment horizontal="left" vertical="center"/>
    </xf>
    <xf numFmtId="0" fontId="7" fillId="4" borderId="7" xfId="0" applyFont="1" applyFill="1" applyBorder="1" applyAlignment="1">
      <alignment horizontal="left" vertical="center"/>
    </xf>
    <xf numFmtId="0" fontId="7" fillId="0" borderId="7" xfId="0" applyFont="1" applyFill="1" applyBorder="1" applyAlignment="1">
      <alignment horizontal="left" vertical="center"/>
    </xf>
    <xf numFmtId="10" fontId="6" fillId="0" borderId="3" xfId="1" applyNumberFormat="1" applyFont="1" applyBorder="1" applyAlignment="1">
      <alignment horizontal="left" vertical="center"/>
    </xf>
    <xf numFmtId="10" fontId="6" fillId="0" borderId="3" xfId="1" applyNumberFormat="1" applyFont="1" applyFill="1" applyBorder="1" applyAlignment="1">
      <alignment horizontal="left" vertical="center"/>
    </xf>
    <xf numFmtId="10" fontId="6" fillId="0" borderId="1" xfId="1" applyNumberFormat="1" applyFont="1" applyFill="1" applyBorder="1" applyAlignment="1">
      <alignment horizontal="left" vertical="center"/>
    </xf>
    <xf numFmtId="10" fontId="6" fillId="0" borderId="7" xfId="1" applyNumberFormat="1" applyFont="1" applyBorder="1" applyAlignment="1">
      <alignment horizontal="left" vertical="center"/>
    </xf>
    <xf numFmtId="10" fontId="6" fillId="0" borderId="7" xfId="1" applyNumberFormat="1" applyFont="1" applyFill="1" applyBorder="1" applyAlignment="1">
      <alignment horizontal="left" vertical="center"/>
    </xf>
    <xf numFmtId="0" fontId="8" fillId="3" borderId="6" xfId="0" applyFont="1" applyFill="1" applyBorder="1" applyAlignment="1">
      <alignment horizontal="left" vertical="center"/>
    </xf>
    <xf numFmtId="0" fontId="8" fillId="2" borderId="1" xfId="0" applyFont="1" applyFill="1" applyBorder="1" applyAlignment="1">
      <alignment horizontal="left" vertical="center"/>
    </xf>
    <xf numFmtId="0" fontId="6" fillId="0" borderId="0" xfId="0" applyFont="1">
      <alignment vertical="top" wrapText="1"/>
    </xf>
    <xf numFmtId="10" fontId="6" fillId="0" borderId="0" xfId="0" applyNumberFormat="1" applyFont="1">
      <alignment vertical="top" wrapText="1"/>
    </xf>
    <xf numFmtId="10" fontId="6" fillId="0" borderId="0" xfId="1" applyNumberFormat="1" applyFont="1" applyAlignment="1">
      <alignment horizontal="left" vertical="center"/>
    </xf>
    <xf numFmtId="9" fontId="6" fillId="0" borderId="0" xfId="1" applyFont="1" applyAlignment="1">
      <alignment horizontal="left" vertical="center"/>
    </xf>
    <xf numFmtId="2" fontId="6" fillId="0" borderId="0" xfId="0" applyNumberFormat="1" applyFont="1" applyAlignment="1">
      <alignment horizontal="left" vertical="center"/>
    </xf>
    <xf numFmtId="164" fontId="6" fillId="0" borderId="0" xfId="1" applyNumberFormat="1" applyFont="1" applyAlignment="1">
      <alignment horizontal="left" vertical="center"/>
    </xf>
    <xf numFmtId="4" fontId="7" fillId="0" borderId="1" xfId="0" applyNumberFormat="1" applyFont="1" applyBorder="1" applyAlignment="1">
      <alignment horizontal="left" vertical="center"/>
    </xf>
    <xf numFmtId="4" fontId="7" fillId="0" borderId="0" xfId="0" applyNumberFormat="1" applyFont="1" applyBorder="1" applyAlignment="1">
      <alignment horizontal="left" vertical="center"/>
    </xf>
    <xf numFmtId="0" fontId="9" fillId="6" borderId="1" xfId="0" applyFont="1" applyFill="1" applyBorder="1" applyAlignment="1">
      <alignment horizontal="left" vertical="center"/>
    </xf>
    <xf numFmtId="0" fontId="10" fillId="6" borderId="6" xfId="0" applyFont="1" applyFill="1" applyBorder="1" applyAlignment="1">
      <alignment horizontal="left" vertical="center"/>
    </xf>
    <xf numFmtId="2" fontId="9" fillId="0" borderId="1" xfId="0" applyNumberFormat="1" applyFont="1" applyBorder="1" applyAlignment="1">
      <alignment horizontal="left" vertical="center"/>
    </xf>
    <xf numFmtId="0" fontId="7" fillId="0" borderId="0" xfId="0" applyFont="1" applyBorder="1" applyAlignment="1">
      <alignment horizontal="left" vertical="center"/>
    </xf>
    <xf numFmtId="0" fontId="3" fillId="5" borderId="1" xfId="0" applyFont="1" applyFill="1" applyBorder="1" applyAlignment="1">
      <alignment horizontal="left" vertical="center"/>
    </xf>
    <xf numFmtId="0" fontId="12" fillId="6" borderId="1" xfId="0" applyFont="1" applyFill="1" applyBorder="1" applyAlignment="1">
      <alignment horizontal="left" vertical="center"/>
    </xf>
    <xf numFmtId="2" fontId="12" fillId="0" borderId="1" xfId="0" applyNumberFormat="1" applyFont="1" applyBorder="1" applyAlignment="1">
      <alignment horizontal="left" vertical="center"/>
    </xf>
    <xf numFmtId="10" fontId="6" fillId="0" borderId="3" xfId="0" applyNumberFormat="1" applyFont="1" applyBorder="1" applyAlignment="1">
      <alignment horizontal="left" vertical="center"/>
    </xf>
    <xf numFmtId="10" fontId="6" fillId="0" borderId="7" xfId="0" applyNumberFormat="1" applyFont="1" applyBorder="1" applyAlignment="1">
      <alignment horizontal="left" vertical="center"/>
    </xf>
    <xf numFmtId="0" fontId="11" fillId="6" borderId="1" xfId="0" applyFont="1" applyFill="1" applyBorder="1" applyAlignment="1">
      <alignment horizontal="center" vertical="center"/>
    </xf>
  </cellXfs>
  <cellStyles count="2">
    <cellStyle name="Normal" xfId="0" builtinId="0"/>
    <cellStyle name="Percent" xfId="1" builtinId="5"/>
  </cellStyles>
  <dxfs count="868">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39997558519241921"/>
          <bgColor theme="4" tint="0.3999755851924192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font>
        <strike val="0"/>
        <outline val="0"/>
        <shadow val="0"/>
        <u val="none"/>
        <vertAlign val="baseline"/>
        <name val="Times New Roman"/>
        <family val="1"/>
        <scheme val="none"/>
      </font>
    </dxf>
    <dxf>
      <border outline="0">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249977111117893"/>
          <bgColor theme="4"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indexed="8"/>
        <name val="Times New Roman"/>
        <family val="1"/>
        <scheme val="none"/>
      </font>
      <numFmt numFmtId="14" formatCode="0.00%"/>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family val="2"/>
        <scheme val="none"/>
      </font>
      <fill>
        <patternFill patternType="solid">
          <fgColor theme="4" tint="0.39997558519241921"/>
          <bgColor theme="4" tint="0.39997558519241921"/>
        </patternFill>
      </fill>
      <alignment horizontal="left" vertical="center" textRotation="0" wrapText="0"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11"/>
        <color theme="0"/>
        <name val="Times New Roman"/>
        <family val="1"/>
        <scheme val="none"/>
      </font>
      <fill>
        <patternFill patternType="solid">
          <fgColor theme="4" tint="0.39997558519241921"/>
          <bgColor theme="4" tint="0.39997558519241921"/>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249977111117893"/>
          <bgColor theme="4"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39997558519241921"/>
          <bgColor theme="4" tint="0.39997558519241921"/>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249977111117893"/>
          <bgColor theme="4"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Times New Roman"/>
        <family val="1"/>
        <scheme val="none"/>
      </font>
      <numFmt numFmtId="14" formatCode="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39997558519241921"/>
          <bgColor theme="4" tint="0.39997558519241921"/>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alignment horizontal="left"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249977111117893"/>
          <bgColor theme="4"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name val="Calibri"/>
        <family val="2"/>
      </font>
    </dxf>
    <dxf>
      <alignment wrapText="0"/>
    </dxf>
    <dxf>
      <alignment horizontal="left"/>
    </dxf>
    <dxf>
      <alignment vertical="center" indent="0"/>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name val="Calibri"/>
      </font>
    </dxf>
    <dxf>
      <font>
        <sz val="11"/>
      </font>
    </dxf>
    <dxf>
      <alignment horizontal="left"/>
    </dxf>
    <dxf>
      <alignment vertical="center"/>
    </dxf>
    <dxf>
      <alignment wrapText="0"/>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name val="Calibri"/>
      </font>
    </dxf>
    <dxf>
      <font>
        <sz val="11"/>
      </font>
    </dxf>
    <dxf>
      <alignment horizontal="left"/>
    </dxf>
    <dxf>
      <alignment vertical="center"/>
    </dxf>
    <dxf>
      <alignment wrapText="0"/>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name val="Calibri"/>
      </font>
    </dxf>
    <dxf>
      <font>
        <sz val="11"/>
      </font>
    </dxf>
    <dxf>
      <alignment horizontal="left"/>
    </dxf>
    <dxf>
      <alignment vertical="center"/>
    </dxf>
    <dxf>
      <alignment wrapText="0"/>
    </dxf>
    <dxf>
      <font>
        <b val="0"/>
        <strike val="0"/>
        <outline val="0"/>
        <shadow val="0"/>
        <u val="none"/>
        <vertAlign val="baseline"/>
        <sz val="11"/>
        <color indexed="8"/>
        <name val="Times New Roman"/>
        <family val="1"/>
        <scheme val="none"/>
      </font>
      <numFmt numFmtId="2" formatCode="0.00"/>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strike val="0"/>
        <outline val="0"/>
        <shadow val="0"/>
        <u val="none"/>
        <vertAlign val="baseline"/>
        <sz val="11"/>
        <color indexed="8"/>
        <name val="Times New Roman"/>
        <family val="1"/>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color indexed="8"/>
        <name val="Times New Roman"/>
        <family val="1"/>
        <scheme val="none"/>
      </font>
      <numFmt numFmtId="30" formatCode="@"/>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30" formatCode="@"/>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30" formatCode="@"/>
      <fill>
        <patternFill patternType="none">
          <fgColor indexed="64"/>
          <bgColor indexed="65"/>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indexed="8"/>
        <name val="Times New Roman"/>
        <family val="1"/>
        <scheme val="none"/>
      </font>
      <numFmt numFmtId="30" formatCode="@"/>
      <fill>
        <patternFill patternType="none">
          <fgColor indexed="64"/>
          <bgColor auto="1"/>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strike val="0"/>
        <outline val="0"/>
        <shadow val="0"/>
        <u val="none"/>
        <vertAlign val="baseline"/>
        <sz val="11"/>
        <color indexed="8"/>
        <name val="Times New Roman"/>
        <family val="1"/>
        <scheme val="none"/>
      </font>
      <numFmt numFmtId="30" formatCode="@"/>
      <fill>
        <patternFill patternType="none">
          <fgColor indexed="64"/>
          <bgColor auto="1"/>
        </patternFill>
      </fill>
      <alignment horizontal="lef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0"/>
        <name val="Times New Roman"/>
        <family val="1"/>
        <scheme val="none"/>
      </font>
      <numFmt numFmtId="30" formatCode="@"/>
      <fill>
        <patternFill patternType="solid">
          <fgColor indexed="64"/>
          <bgColor theme="4" tint="-0.499984740745262"/>
        </patternFill>
      </fill>
      <alignment horizontal="left" vertical="center" textRotation="0" wrapText="0" indent="0" justifyLastLine="0" shrinkToFit="0" readingOrder="0"/>
      <border diagonalUp="0" diagonalDown="0" outline="0">
        <left style="thin">
          <color indexed="64"/>
        </left>
        <right style="thin">
          <color indexed="64"/>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[GDP p.c._Maddison.xlsx]GDP p.c. Long Run_Pivot!Tabella pivot27</c:name>
    <c:fmtId val="2"/>
  </c:pivotSource>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it-IT" sz="1500" b="1"/>
              <a:t>GDP per Capita Long Run</a:t>
            </a:r>
          </a:p>
          <a:p>
            <a:pPr>
              <a:defRPr/>
            </a:pPr>
            <a:r>
              <a:rPr lang="it-IT"/>
              <a:t>PPP 2011 prices - 1700-2022 - Selected Western European Countries and US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'GDP p.c. Long Run_Pivot'!$B$4:$B$5</c:f>
              <c:strCache>
                <c:ptCount val="1"/>
                <c:pt idx="0">
                  <c:v>Austria</c:v>
                </c:pt>
              </c:strCache>
            </c:strRef>
          </c:tx>
          <c:spPr>
            <a:ln w="28575" cap="rnd">
              <a:solidFill>
                <a:schemeClr val="accent1"/>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Run_Pivot'!$B$6:$B$327</c:f>
              <c:numCache>
                <c:formatCode>#,##0.00</c:formatCode>
                <c:ptCount val="322"/>
                <c:pt idx="119">
                  <c:v>1941</c:v>
                </c:pt>
                <c:pt idx="129">
                  <c:v>2230</c:v>
                </c:pt>
                <c:pt idx="139">
                  <c:v>2415</c:v>
                </c:pt>
                <c:pt idx="149">
                  <c:v>2630</c:v>
                </c:pt>
                <c:pt idx="159">
                  <c:v>2834</c:v>
                </c:pt>
                <c:pt idx="169">
                  <c:v>2970</c:v>
                </c:pt>
                <c:pt idx="170">
                  <c:v>3154</c:v>
                </c:pt>
                <c:pt idx="171">
                  <c:v>3150</c:v>
                </c:pt>
                <c:pt idx="172">
                  <c:v>3049</c:v>
                </c:pt>
                <c:pt idx="173">
                  <c:v>3158</c:v>
                </c:pt>
                <c:pt idx="174">
                  <c:v>3145</c:v>
                </c:pt>
                <c:pt idx="175">
                  <c:v>3188</c:v>
                </c:pt>
                <c:pt idx="176">
                  <c:v>3268</c:v>
                </c:pt>
                <c:pt idx="177">
                  <c:v>3347</c:v>
                </c:pt>
                <c:pt idx="178">
                  <c:v>3296</c:v>
                </c:pt>
                <c:pt idx="179">
                  <c:v>3314</c:v>
                </c:pt>
                <c:pt idx="180">
                  <c:v>3419</c:v>
                </c:pt>
                <c:pt idx="181">
                  <c:v>3411</c:v>
                </c:pt>
                <c:pt idx="182">
                  <c:v>3521</c:v>
                </c:pt>
                <c:pt idx="183">
                  <c:v>3583</c:v>
                </c:pt>
                <c:pt idx="184">
                  <c:v>3531</c:v>
                </c:pt>
                <c:pt idx="185">
                  <c:v>3615</c:v>
                </c:pt>
                <c:pt idx="186">
                  <c:v>3832</c:v>
                </c:pt>
                <c:pt idx="187">
                  <c:v>3792</c:v>
                </c:pt>
                <c:pt idx="188">
                  <c:v>3725</c:v>
                </c:pt>
                <c:pt idx="189">
                  <c:v>3894</c:v>
                </c:pt>
                <c:pt idx="190">
                  <c:v>3995</c:v>
                </c:pt>
                <c:pt idx="191">
                  <c:v>4041</c:v>
                </c:pt>
                <c:pt idx="192">
                  <c:v>4025</c:v>
                </c:pt>
                <c:pt idx="193">
                  <c:v>4216</c:v>
                </c:pt>
                <c:pt idx="194">
                  <c:v>4285</c:v>
                </c:pt>
                <c:pt idx="195">
                  <c:v>4305</c:v>
                </c:pt>
                <c:pt idx="196">
                  <c:v>4352</c:v>
                </c:pt>
                <c:pt idx="197">
                  <c:v>4551</c:v>
                </c:pt>
                <c:pt idx="198">
                  <c:v>4600</c:v>
                </c:pt>
                <c:pt idx="199">
                  <c:v>4594</c:v>
                </c:pt>
                <c:pt idx="200">
                  <c:v>4565</c:v>
                </c:pt>
                <c:pt idx="201">
                  <c:v>4694</c:v>
                </c:pt>
                <c:pt idx="202">
                  <c:v>4688</c:v>
                </c:pt>
                <c:pt idx="203">
                  <c:v>4712</c:v>
                </c:pt>
                <c:pt idx="204">
                  <c:v>4925</c:v>
                </c:pt>
                <c:pt idx="205">
                  <c:v>5062</c:v>
                </c:pt>
                <c:pt idx="206">
                  <c:v>5321</c:v>
                </c:pt>
                <c:pt idx="207">
                  <c:v>5292</c:v>
                </c:pt>
                <c:pt idx="208">
                  <c:v>5222</c:v>
                </c:pt>
                <c:pt idx="209">
                  <c:v>5244</c:v>
                </c:pt>
                <c:pt idx="210">
                  <c:v>5364</c:v>
                </c:pt>
                <c:pt idx="211">
                  <c:v>5587</c:v>
                </c:pt>
                <c:pt idx="212">
                  <c:v>5523</c:v>
                </c:pt>
                <c:pt idx="213">
                  <c:v>4584</c:v>
                </c:pt>
                <c:pt idx="214">
                  <c:v>4229</c:v>
                </c:pt>
                <c:pt idx="215">
                  <c:v>4189</c:v>
                </c:pt>
                <c:pt idx="216">
                  <c:v>4122</c:v>
                </c:pt>
                <c:pt idx="217">
                  <c:v>4073</c:v>
                </c:pt>
                <c:pt idx="218">
                  <c:v>3601</c:v>
                </c:pt>
                <c:pt idx="219">
                  <c:v>3845</c:v>
                </c:pt>
                <c:pt idx="220">
                  <c:v>4224</c:v>
                </c:pt>
                <c:pt idx="221">
                  <c:v>4586</c:v>
                </c:pt>
                <c:pt idx="222">
                  <c:v>4530</c:v>
                </c:pt>
                <c:pt idx="223">
                  <c:v>5042</c:v>
                </c:pt>
                <c:pt idx="224">
                  <c:v>5367</c:v>
                </c:pt>
                <c:pt idx="225">
                  <c:v>5440</c:v>
                </c:pt>
                <c:pt idx="226">
                  <c:v>5587</c:v>
                </c:pt>
                <c:pt idx="227">
                  <c:v>5829</c:v>
                </c:pt>
                <c:pt idx="228">
                  <c:v>5896</c:v>
                </c:pt>
                <c:pt idx="229">
                  <c:v>5716</c:v>
                </c:pt>
                <c:pt idx="230">
                  <c:v>5241</c:v>
                </c:pt>
                <c:pt idx="231">
                  <c:v>4686</c:v>
                </c:pt>
                <c:pt idx="232">
                  <c:v>4516</c:v>
                </c:pt>
                <c:pt idx="233">
                  <c:v>4546</c:v>
                </c:pt>
                <c:pt idx="234">
                  <c:v>4634</c:v>
                </c:pt>
                <c:pt idx="235">
                  <c:v>4774</c:v>
                </c:pt>
                <c:pt idx="236">
                  <c:v>5031</c:v>
                </c:pt>
                <c:pt idx="237">
                  <c:v>5673</c:v>
                </c:pt>
                <c:pt idx="238">
                  <c:v>6529</c:v>
                </c:pt>
                <c:pt idx="239">
                  <c:v>6311</c:v>
                </c:pt>
                <c:pt idx="240">
                  <c:v>6722</c:v>
                </c:pt>
                <c:pt idx="241">
                  <c:v>6349</c:v>
                </c:pt>
                <c:pt idx="242">
                  <c:v>6480</c:v>
                </c:pt>
                <c:pt idx="243">
                  <c:v>6618</c:v>
                </c:pt>
                <c:pt idx="244">
                  <c:v>2750</c:v>
                </c:pt>
                <c:pt idx="245">
                  <c:v>3118</c:v>
                </c:pt>
                <c:pt idx="246">
                  <c:v>3453</c:v>
                </c:pt>
                <c:pt idx="247">
                  <c:v>4406</c:v>
                </c:pt>
                <c:pt idx="248">
                  <c:v>5249</c:v>
                </c:pt>
                <c:pt idx="249">
                  <c:v>5907</c:v>
                </c:pt>
                <c:pt idx="250">
                  <c:v>6311</c:v>
                </c:pt>
                <c:pt idx="251">
                  <c:v>6323</c:v>
                </c:pt>
                <c:pt idx="252">
                  <c:v>6594</c:v>
                </c:pt>
                <c:pt idx="253">
                  <c:v>7261</c:v>
                </c:pt>
                <c:pt idx="254">
                  <c:v>8054</c:v>
                </c:pt>
                <c:pt idx="255">
                  <c:v>8603</c:v>
                </c:pt>
                <c:pt idx="256">
                  <c:v>9111</c:v>
                </c:pt>
                <c:pt idx="257">
                  <c:v>9416</c:v>
                </c:pt>
                <c:pt idx="258">
                  <c:v>9645</c:v>
                </c:pt>
                <c:pt idx="259">
                  <c:v>10391</c:v>
                </c:pt>
                <c:pt idx="260">
                  <c:v>10882</c:v>
                </c:pt>
                <c:pt idx="261">
                  <c:v>11078</c:v>
                </c:pt>
                <c:pt idx="262">
                  <c:v>11454</c:v>
                </c:pt>
                <c:pt idx="263">
                  <c:v>12062</c:v>
                </c:pt>
                <c:pt idx="264">
                  <c:v>12328</c:v>
                </c:pt>
                <c:pt idx="265">
                  <c:v>12930</c:v>
                </c:pt>
                <c:pt idx="266">
                  <c:v>13225</c:v>
                </c:pt>
                <c:pt idx="267">
                  <c:v>13742</c:v>
                </c:pt>
                <c:pt idx="268">
                  <c:v>14555</c:v>
                </c:pt>
                <c:pt idx="269">
                  <c:v>15537</c:v>
                </c:pt>
                <c:pt idx="270">
                  <c:v>16259</c:v>
                </c:pt>
                <c:pt idx="271">
                  <c:v>17169</c:v>
                </c:pt>
                <c:pt idx="272">
                  <c:v>17908</c:v>
                </c:pt>
                <c:pt idx="273">
                  <c:v>18583</c:v>
                </c:pt>
                <c:pt idx="274">
                  <c:v>18564</c:v>
                </c:pt>
                <c:pt idx="275">
                  <c:v>19448</c:v>
                </c:pt>
                <c:pt idx="276">
                  <c:v>20350</c:v>
                </c:pt>
                <c:pt idx="277">
                  <c:v>20293</c:v>
                </c:pt>
                <c:pt idx="278">
                  <c:v>21436</c:v>
                </c:pt>
                <c:pt idx="279">
                  <c:v>21932</c:v>
                </c:pt>
                <c:pt idx="280">
                  <c:v>21866</c:v>
                </c:pt>
                <c:pt idx="281">
                  <c:v>22254</c:v>
                </c:pt>
                <c:pt idx="282">
                  <c:v>22944</c:v>
                </c:pt>
                <c:pt idx="283">
                  <c:v>23016</c:v>
                </c:pt>
                <c:pt idx="284">
                  <c:v>23514</c:v>
                </c:pt>
                <c:pt idx="285">
                  <c:v>24039</c:v>
                </c:pt>
                <c:pt idx="286">
                  <c:v>24409</c:v>
                </c:pt>
                <c:pt idx="287">
                  <c:v>25112</c:v>
                </c:pt>
                <c:pt idx="288">
                  <c:v>26078</c:v>
                </c:pt>
                <c:pt idx="289">
                  <c:v>26930</c:v>
                </c:pt>
                <c:pt idx="290">
                  <c:v>27689.771000000001</c:v>
                </c:pt>
                <c:pt idx="291">
                  <c:v>28072.44</c:v>
                </c:pt>
                <c:pt idx="292">
                  <c:v>28101.228999999999</c:v>
                </c:pt>
                <c:pt idx="293">
                  <c:v>28780.76</c:v>
                </c:pt>
                <c:pt idx="294">
                  <c:v>29621.682000000001</c:v>
                </c:pt>
                <c:pt idx="295">
                  <c:v>30413.155999999999</c:v>
                </c:pt>
                <c:pt idx="296">
                  <c:v>31173.048999999999</c:v>
                </c:pt>
                <c:pt idx="297">
                  <c:v>32376.33</c:v>
                </c:pt>
                <c:pt idx="298">
                  <c:v>33608.296999999999</c:v>
                </c:pt>
                <c:pt idx="299">
                  <c:v>34796.258000000002</c:v>
                </c:pt>
                <c:pt idx="300">
                  <c:v>35272.222999999998</c:v>
                </c:pt>
                <c:pt idx="301">
                  <c:v>35823.586000000003</c:v>
                </c:pt>
                <c:pt idx="302">
                  <c:v>36063.120000000003</c:v>
                </c:pt>
                <c:pt idx="303">
                  <c:v>36957.112999999998</c:v>
                </c:pt>
                <c:pt idx="304">
                  <c:v>37642.76</c:v>
                </c:pt>
                <c:pt idx="305">
                  <c:v>38866.847999999998</c:v>
                </c:pt>
                <c:pt idx="306">
                  <c:v>40305.273000000001</c:v>
                </c:pt>
                <c:pt idx="307">
                  <c:v>40964.792999999998</c:v>
                </c:pt>
                <c:pt idx="308">
                  <c:v>39463.656000000003</c:v>
                </c:pt>
                <c:pt idx="309">
                  <c:v>40288.347999999998</c:v>
                </c:pt>
                <c:pt idx="310">
                  <c:v>41446</c:v>
                </c:pt>
                <c:pt idx="311">
                  <c:v>41540.94</c:v>
                </c:pt>
                <c:pt idx="312">
                  <c:v>41301.94</c:v>
                </c:pt>
                <c:pt idx="313">
                  <c:v>41250.508000000002</c:v>
                </c:pt>
                <c:pt idx="314">
                  <c:v>41255.714999999997</c:v>
                </c:pt>
                <c:pt idx="315">
                  <c:v>41545.5</c:v>
                </c:pt>
                <c:pt idx="316">
                  <c:v>42216.917999999998</c:v>
                </c:pt>
                <c:pt idx="317">
                  <c:v>43032.214999999997</c:v>
                </c:pt>
                <c:pt idx="318">
                  <c:v>43488.667999999998</c:v>
                </c:pt>
                <c:pt idx="319">
                  <c:v>40503.040000000001</c:v>
                </c:pt>
                <c:pt idx="320">
                  <c:v>42184.695</c:v>
                </c:pt>
                <c:pt idx="321">
                  <c:v>43792.855000000003</c:v>
                </c:pt>
              </c:numCache>
            </c:numRef>
          </c:val>
          <c:smooth val="0"/>
          <c:extLst>
            <c:ext xmlns:c16="http://schemas.microsoft.com/office/drawing/2014/chart" uri="{C3380CC4-5D6E-409C-BE32-E72D297353CC}">
              <c16:uniqueId val="{00000000-8E5C-7042-9765-337E20FBC946}"/>
            </c:ext>
          </c:extLst>
        </c:ser>
        <c:ser>
          <c:idx val="1"/>
          <c:order val="1"/>
          <c:tx>
            <c:strRef>
              <c:f>'GDP p.c. Long Run_Pivot'!$C$4:$C$5</c:f>
              <c:strCache>
                <c:ptCount val="1"/>
                <c:pt idx="0">
                  <c:v>Belgium</c:v>
                </c:pt>
              </c:strCache>
            </c:strRef>
          </c:tx>
          <c:spPr>
            <a:ln w="28575" cap="rnd">
              <a:solidFill>
                <a:schemeClr val="accent2"/>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Run_Pivot'!$C$6:$C$327</c:f>
              <c:numCache>
                <c:formatCode>#,##0.00</c:formatCode>
                <c:ptCount val="322"/>
                <c:pt idx="49">
                  <c:v>2169</c:v>
                </c:pt>
                <c:pt idx="111">
                  <c:v>2358</c:v>
                </c:pt>
                <c:pt idx="119">
                  <c:v>2358</c:v>
                </c:pt>
                <c:pt idx="145">
                  <c:v>2700</c:v>
                </c:pt>
                <c:pt idx="146">
                  <c:v>2809</c:v>
                </c:pt>
                <c:pt idx="147">
                  <c:v>2796</c:v>
                </c:pt>
                <c:pt idx="148">
                  <c:v>2853</c:v>
                </c:pt>
                <c:pt idx="149">
                  <c:v>2944</c:v>
                </c:pt>
                <c:pt idx="150">
                  <c:v>3006</c:v>
                </c:pt>
                <c:pt idx="151">
                  <c:v>3067</c:v>
                </c:pt>
                <c:pt idx="152">
                  <c:v>3127</c:v>
                </c:pt>
                <c:pt idx="153">
                  <c:v>3300</c:v>
                </c:pt>
                <c:pt idx="154">
                  <c:v>3301</c:v>
                </c:pt>
                <c:pt idx="155">
                  <c:v>3459</c:v>
                </c:pt>
                <c:pt idx="156">
                  <c:v>3524</c:v>
                </c:pt>
                <c:pt idx="157">
                  <c:v>3526</c:v>
                </c:pt>
                <c:pt idx="158">
                  <c:v>3502</c:v>
                </c:pt>
                <c:pt idx="159">
                  <c:v>3655</c:v>
                </c:pt>
                <c:pt idx="160">
                  <c:v>3682</c:v>
                </c:pt>
                <c:pt idx="161">
                  <c:v>3752</c:v>
                </c:pt>
                <c:pt idx="162">
                  <c:v>3832</c:v>
                </c:pt>
                <c:pt idx="163">
                  <c:v>3931</c:v>
                </c:pt>
                <c:pt idx="164">
                  <c:v>3902</c:v>
                </c:pt>
                <c:pt idx="165">
                  <c:v>3990</c:v>
                </c:pt>
                <c:pt idx="166">
                  <c:v>3980</c:v>
                </c:pt>
                <c:pt idx="167">
                  <c:v>4095</c:v>
                </c:pt>
                <c:pt idx="168">
                  <c:v>4245</c:v>
                </c:pt>
                <c:pt idx="169">
                  <c:v>4291</c:v>
                </c:pt>
                <c:pt idx="170">
                  <c:v>4275</c:v>
                </c:pt>
                <c:pt idx="171">
                  <c:v>4501</c:v>
                </c:pt>
                <c:pt idx="172">
                  <c:v>4495</c:v>
                </c:pt>
                <c:pt idx="173">
                  <c:v>4607</c:v>
                </c:pt>
                <c:pt idx="174">
                  <c:v>4560</c:v>
                </c:pt>
                <c:pt idx="175">
                  <c:v>4583</c:v>
                </c:pt>
                <c:pt idx="176">
                  <c:v>4597</c:v>
                </c:pt>
                <c:pt idx="177">
                  <c:v>4689</c:v>
                </c:pt>
                <c:pt idx="178">
                  <c:v>4694</c:v>
                </c:pt>
                <c:pt idx="179">
                  <c:v>4886</c:v>
                </c:pt>
                <c:pt idx="180">
                  <c:v>4894</c:v>
                </c:pt>
                <c:pt idx="181">
                  <c:v>4999</c:v>
                </c:pt>
                <c:pt idx="182">
                  <c:v>5013</c:v>
                </c:pt>
                <c:pt idx="183">
                  <c:v>4999</c:v>
                </c:pt>
                <c:pt idx="184">
                  <c:v>5002</c:v>
                </c:pt>
                <c:pt idx="185">
                  <c:v>5026</c:v>
                </c:pt>
                <c:pt idx="186">
                  <c:v>5180</c:v>
                </c:pt>
                <c:pt idx="187">
                  <c:v>5176</c:v>
                </c:pt>
                <c:pt idx="188">
                  <c:v>5386</c:v>
                </c:pt>
                <c:pt idx="189">
                  <c:v>5464</c:v>
                </c:pt>
                <c:pt idx="190">
                  <c:v>5412</c:v>
                </c:pt>
                <c:pt idx="191">
                  <c:v>5486</c:v>
                </c:pt>
                <c:pt idx="192">
                  <c:v>5507</c:v>
                </c:pt>
                <c:pt idx="193">
                  <c:v>5528</c:v>
                </c:pt>
                <c:pt idx="194">
                  <c:v>5598</c:v>
                </c:pt>
                <c:pt idx="195">
                  <c:v>5660</c:v>
                </c:pt>
                <c:pt idx="196">
                  <c:v>5716</c:v>
                </c:pt>
                <c:pt idx="197">
                  <c:v>5762</c:v>
                </c:pt>
                <c:pt idx="198">
                  <c:v>5828</c:v>
                </c:pt>
                <c:pt idx="199">
                  <c:v>5947</c:v>
                </c:pt>
                <c:pt idx="200">
                  <c:v>5928</c:v>
                </c:pt>
                <c:pt idx="201">
                  <c:v>5960</c:v>
                </c:pt>
                <c:pt idx="202">
                  <c:v>6013</c:v>
                </c:pt>
                <c:pt idx="203">
                  <c:v>6091</c:v>
                </c:pt>
                <c:pt idx="204">
                  <c:v>6188</c:v>
                </c:pt>
                <c:pt idx="205">
                  <c:v>6244</c:v>
                </c:pt>
                <c:pt idx="206">
                  <c:v>6268</c:v>
                </c:pt>
                <c:pt idx="207">
                  <c:v>6269</c:v>
                </c:pt>
                <c:pt idx="208">
                  <c:v>6330</c:v>
                </c:pt>
                <c:pt idx="209">
                  <c:v>6478</c:v>
                </c:pt>
                <c:pt idx="210">
                  <c:v>6612</c:v>
                </c:pt>
                <c:pt idx="211">
                  <c:v>6704</c:v>
                </c:pt>
                <c:pt idx="212">
                  <c:v>6727</c:v>
                </c:pt>
                <c:pt idx="213">
                  <c:v>6253</c:v>
                </c:pt>
                <c:pt idx="214">
                  <c:v>6150</c:v>
                </c:pt>
                <c:pt idx="215">
                  <c:v>6503</c:v>
                </c:pt>
                <c:pt idx="216">
                  <c:v>5609</c:v>
                </c:pt>
                <c:pt idx="217">
                  <c:v>4560</c:v>
                </c:pt>
                <c:pt idx="218">
                  <c:v>5402</c:v>
                </c:pt>
                <c:pt idx="219">
                  <c:v>6315</c:v>
                </c:pt>
                <c:pt idx="220">
                  <c:v>6465</c:v>
                </c:pt>
                <c:pt idx="221">
                  <c:v>7034</c:v>
                </c:pt>
                <c:pt idx="222">
                  <c:v>7226</c:v>
                </c:pt>
                <c:pt idx="223">
                  <c:v>7393</c:v>
                </c:pt>
                <c:pt idx="224">
                  <c:v>7438</c:v>
                </c:pt>
                <c:pt idx="225">
                  <c:v>7626</c:v>
                </c:pt>
                <c:pt idx="226">
                  <c:v>7847</c:v>
                </c:pt>
                <c:pt idx="227">
                  <c:v>8191</c:v>
                </c:pt>
                <c:pt idx="228">
                  <c:v>8056</c:v>
                </c:pt>
                <c:pt idx="229">
                  <c:v>7936</c:v>
                </c:pt>
                <c:pt idx="230">
                  <c:v>7747</c:v>
                </c:pt>
                <c:pt idx="231">
                  <c:v>7343</c:v>
                </c:pt>
                <c:pt idx="232">
                  <c:v>7461</c:v>
                </c:pt>
                <c:pt idx="233">
                  <c:v>7371</c:v>
                </c:pt>
                <c:pt idx="234">
                  <c:v>7801</c:v>
                </c:pt>
                <c:pt idx="235">
                  <c:v>7831</c:v>
                </c:pt>
                <c:pt idx="236">
                  <c:v>7908</c:v>
                </c:pt>
                <c:pt idx="237">
                  <c:v>7702</c:v>
                </c:pt>
                <c:pt idx="238">
                  <c:v>8209</c:v>
                </c:pt>
                <c:pt idx="239">
                  <c:v>7272</c:v>
                </c:pt>
                <c:pt idx="240">
                  <c:v>6947</c:v>
                </c:pt>
                <c:pt idx="241">
                  <c:v>6371</c:v>
                </c:pt>
                <c:pt idx="242">
                  <c:v>6228</c:v>
                </c:pt>
                <c:pt idx="243">
                  <c:v>6554</c:v>
                </c:pt>
                <c:pt idx="244">
                  <c:v>6907</c:v>
                </c:pt>
                <c:pt idx="245">
                  <c:v>7291</c:v>
                </c:pt>
                <c:pt idx="246">
                  <c:v>7651</c:v>
                </c:pt>
                <c:pt idx="247">
                  <c:v>8008</c:v>
                </c:pt>
                <c:pt idx="248">
                  <c:v>8278</c:v>
                </c:pt>
                <c:pt idx="249">
                  <c:v>8706</c:v>
                </c:pt>
                <c:pt idx="250">
                  <c:v>9161</c:v>
                </c:pt>
                <c:pt idx="251">
                  <c:v>9035</c:v>
                </c:pt>
                <c:pt idx="252">
                  <c:v>9274</c:v>
                </c:pt>
                <c:pt idx="253">
                  <c:v>9610</c:v>
                </c:pt>
                <c:pt idx="254">
                  <c:v>10010</c:v>
                </c:pt>
                <c:pt idx="255">
                  <c:v>10237</c:v>
                </c:pt>
                <c:pt idx="256">
                  <c:v>10353</c:v>
                </c:pt>
                <c:pt idx="257">
                  <c:v>10268</c:v>
                </c:pt>
                <c:pt idx="258">
                  <c:v>10533</c:v>
                </c:pt>
                <c:pt idx="259">
                  <c:v>11081</c:v>
                </c:pt>
                <c:pt idx="260">
                  <c:v>11561</c:v>
                </c:pt>
                <c:pt idx="261">
                  <c:v>12087</c:v>
                </c:pt>
                <c:pt idx="262">
                  <c:v>12532</c:v>
                </c:pt>
                <c:pt idx="263">
                  <c:v>13295</c:v>
                </c:pt>
                <c:pt idx="264">
                  <c:v>13643</c:v>
                </c:pt>
                <c:pt idx="265">
                  <c:v>13989</c:v>
                </c:pt>
                <c:pt idx="266">
                  <c:v>14461</c:v>
                </c:pt>
                <c:pt idx="267">
                  <c:v>15009</c:v>
                </c:pt>
                <c:pt idx="268">
                  <c:v>15969</c:v>
                </c:pt>
                <c:pt idx="269">
                  <c:v>16914</c:v>
                </c:pt>
                <c:pt idx="270">
                  <c:v>17486</c:v>
                </c:pt>
                <c:pt idx="271">
                  <c:v>18336</c:v>
                </c:pt>
                <c:pt idx="272">
                  <c:v>19399</c:v>
                </c:pt>
                <c:pt idx="273">
                  <c:v>20153</c:v>
                </c:pt>
                <c:pt idx="274">
                  <c:v>19831</c:v>
                </c:pt>
                <c:pt idx="275">
                  <c:v>20916</c:v>
                </c:pt>
                <c:pt idx="276">
                  <c:v>21025</c:v>
                </c:pt>
                <c:pt idx="277">
                  <c:v>21605</c:v>
                </c:pt>
                <c:pt idx="278">
                  <c:v>22094</c:v>
                </c:pt>
                <c:pt idx="279">
                  <c:v>23060</c:v>
                </c:pt>
                <c:pt idx="280">
                  <c:v>22760</c:v>
                </c:pt>
                <c:pt idx="281">
                  <c:v>23071</c:v>
                </c:pt>
                <c:pt idx="282">
                  <c:v>23071</c:v>
                </c:pt>
                <c:pt idx="283">
                  <c:v>23644</c:v>
                </c:pt>
                <c:pt idx="284">
                  <c:v>23873</c:v>
                </c:pt>
                <c:pt idx="285">
                  <c:v>24221</c:v>
                </c:pt>
                <c:pt idx="286">
                  <c:v>24772</c:v>
                </c:pt>
                <c:pt idx="287">
                  <c:v>25905</c:v>
                </c:pt>
                <c:pt idx="288">
                  <c:v>26690</c:v>
                </c:pt>
                <c:pt idx="289">
                  <c:v>27412</c:v>
                </c:pt>
                <c:pt idx="290">
                  <c:v>27848.305</c:v>
                </c:pt>
                <c:pt idx="291">
                  <c:v>28199.574000000001</c:v>
                </c:pt>
                <c:pt idx="292">
                  <c:v>27857.25</c:v>
                </c:pt>
                <c:pt idx="293">
                  <c:v>28706.5</c:v>
                </c:pt>
                <c:pt idx="294">
                  <c:v>29370.088</c:v>
                </c:pt>
                <c:pt idx="295">
                  <c:v>29820.298999999999</c:v>
                </c:pt>
                <c:pt idx="296">
                  <c:v>30894.282999999999</c:v>
                </c:pt>
                <c:pt idx="297">
                  <c:v>31480.743999999999</c:v>
                </c:pt>
                <c:pt idx="298">
                  <c:v>32571.673999999999</c:v>
                </c:pt>
                <c:pt idx="299">
                  <c:v>33719.769999999997</c:v>
                </c:pt>
                <c:pt idx="300">
                  <c:v>33923.343999999997</c:v>
                </c:pt>
                <c:pt idx="301">
                  <c:v>34419.695</c:v>
                </c:pt>
                <c:pt idx="302">
                  <c:v>34588.476999999999</c:v>
                </c:pt>
                <c:pt idx="303">
                  <c:v>35740.35</c:v>
                </c:pt>
                <c:pt idx="304">
                  <c:v>36338.383000000002</c:v>
                </c:pt>
                <c:pt idx="305">
                  <c:v>37051.902000000002</c:v>
                </c:pt>
                <c:pt idx="306">
                  <c:v>38082.875</c:v>
                </c:pt>
                <c:pt idx="307">
                  <c:v>38117.347999999998</c:v>
                </c:pt>
                <c:pt idx="308">
                  <c:v>36998.65</c:v>
                </c:pt>
                <c:pt idx="309">
                  <c:v>37739.33</c:v>
                </c:pt>
                <c:pt idx="310">
                  <c:v>38130</c:v>
                </c:pt>
                <c:pt idx="311">
                  <c:v>38173.233999999997</c:v>
                </c:pt>
                <c:pt idx="312">
                  <c:v>38169.832000000002</c:v>
                </c:pt>
                <c:pt idx="313">
                  <c:v>38599.425999999999</c:v>
                </c:pt>
                <c:pt idx="314">
                  <c:v>39160.324000000001</c:v>
                </c:pt>
                <c:pt idx="315">
                  <c:v>39456.862999999998</c:v>
                </c:pt>
                <c:pt idx="316">
                  <c:v>39940.824000000001</c:v>
                </c:pt>
                <c:pt idx="317">
                  <c:v>40471.913999999997</c:v>
                </c:pt>
                <c:pt idx="318">
                  <c:v>41155.527000000002</c:v>
                </c:pt>
                <c:pt idx="319">
                  <c:v>38763.440000000002</c:v>
                </c:pt>
                <c:pt idx="320">
                  <c:v>40970.805</c:v>
                </c:pt>
                <c:pt idx="321">
                  <c:v>41872.394999999997</c:v>
                </c:pt>
              </c:numCache>
            </c:numRef>
          </c:val>
          <c:smooth val="0"/>
          <c:extLst>
            <c:ext xmlns:c16="http://schemas.microsoft.com/office/drawing/2014/chart" uri="{C3380CC4-5D6E-409C-BE32-E72D297353CC}">
              <c16:uniqueId val="{00000001-8E5C-7042-9765-337E20FBC946}"/>
            </c:ext>
          </c:extLst>
        </c:ser>
        <c:ser>
          <c:idx val="2"/>
          <c:order val="2"/>
          <c:tx>
            <c:strRef>
              <c:f>'GDP p.c. Long Run_Pivot'!$D$4:$D$5</c:f>
              <c:strCache>
                <c:ptCount val="1"/>
                <c:pt idx="0">
                  <c:v>Denmark</c:v>
                </c:pt>
              </c:strCache>
            </c:strRef>
          </c:tx>
          <c:spPr>
            <a:ln w="28575" cap="rnd">
              <a:solidFill>
                <a:schemeClr val="accent3"/>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Run_Pivot'!$D$6:$D$327</c:f>
              <c:numCache>
                <c:formatCode>#,##0.00</c:formatCode>
                <c:ptCount val="322"/>
                <c:pt idx="119">
                  <c:v>2031</c:v>
                </c:pt>
                <c:pt idx="120">
                  <c:v>2104</c:v>
                </c:pt>
                <c:pt idx="121">
                  <c:v>2115</c:v>
                </c:pt>
                <c:pt idx="122">
                  <c:v>2085</c:v>
                </c:pt>
                <c:pt idx="123">
                  <c:v>2117</c:v>
                </c:pt>
                <c:pt idx="124">
                  <c:v>2107</c:v>
                </c:pt>
                <c:pt idx="125">
                  <c:v>2110</c:v>
                </c:pt>
                <c:pt idx="126">
                  <c:v>2150</c:v>
                </c:pt>
                <c:pt idx="127">
                  <c:v>2163</c:v>
                </c:pt>
                <c:pt idx="128">
                  <c:v>2110</c:v>
                </c:pt>
                <c:pt idx="129">
                  <c:v>2120</c:v>
                </c:pt>
                <c:pt idx="130">
                  <c:v>2101</c:v>
                </c:pt>
                <c:pt idx="131">
                  <c:v>2158</c:v>
                </c:pt>
                <c:pt idx="132">
                  <c:v>2130</c:v>
                </c:pt>
                <c:pt idx="133">
                  <c:v>2227</c:v>
                </c:pt>
                <c:pt idx="134">
                  <c:v>2195</c:v>
                </c:pt>
                <c:pt idx="135">
                  <c:v>2179</c:v>
                </c:pt>
                <c:pt idx="136">
                  <c:v>2219</c:v>
                </c:pt>
                <c:pt idx="137">
                  <c:v>2216</c:v>
                </c:pt>
                <c:pt idx="138">
                  <c:v>2224</c:v>
                </c:pt>
                <c:pt idx="139">
                  <c:v>2276</c:v>
                </c:pt>
                <c:pt idx="140">
                  <c:v>2254</c:v>
                </c:pt>
                <c:pt idx="141">
                  <c:v>2243</c:v>
                </c:pt>
                <c:pt idx="142">
                  <c:v>2353</c:v>
                </c:pt>
                <c:pt idx="143">
                  <c:v>2434</c:v>
                </c:pt>
                <c:pt idx="144">
                  <c:v>2472</c:v>
                </c:pt>
                <c:pt idx="145">
                  <c:v>2501</c:v>
                </c:pt>
                <c:pt idx="146">
                  <c:v>2466</c:v>
                </c:pt>
                <c:pt idx="147">
                  <c:v>2570</c:v>
                </c:pt>
                <c:pt idx="148">
                  <c:v>2695</c:v>
                </c:pt>
                <c:pt idx="149">
                  <c:v>2817</c:v>
                </c:pt>
                <c:pt idx="150">
                  <c:v>2649</c:v>
                </c:pt>
                <c:pt idx="151">
                  <c:v>2713</c:v>
                </c:pt>
                <c:pt idx="152">
                  <c:v>2697</c:v>
                </c:pt>
                <c:pt idx="153">
                  <c:v>2679</c:v>
                </c:pt>
                <c:pt idx="154">
                  <c:v>2938</c:v>
                </c:pt>
                <c:pt idx="155">
                  <c:v>2735</c:v>
                </c:pt>
                <c:pt idx="156">
                  <c:v>2745</c:v>
                </c:pt>
                <c:pt idx="157">
                  <c:v>2691</c:v>
                </c:pt>
                <c:pt idx="158">
                  <c:v>2834</c:v>
                </c:pt>
                <c:pt idx="159">
                  <c:v>2775</c:v>
                </c:pt>
                <c:pt idx="160">
                  <c:v>2785</c:v>
                </c:pt>
                <c:pt idx="161">
                  <c:v>2836</c:v>
                </c:pt>
                <c:pt idx="162">
                  <c:v>2979</c:v>
                </c:pt>
                <c:pt idx="163">
                  <c:v>2922</c:v>
                </c:pt>
                <c:pt idx="164">
                  <c:v>2989</c:v>
                </c:pt>
                <c:pt idx="165">
                  <c:v>2963</c:v>
                </c:pt>
                <c:pt idx="166">
                  <c:v>2933</c:v>
                </c:pt>
                <c:pt idx="167">
                  <c:v>2954</c:v>
                </c:pt>
                <c:pt idx="168">
                  <c:v>3092</c:v>
                </c:pt>
                <c:pt idx="169">
                  <c:v>3193</c:v>
                </c:pt>
                <c:pt idx="170">
                  <c:v>3177</c:v>
                </c:pt>
                <c:pt idx="171">
                  <c:v>3327</c:v>
                </c:pt>
                <c:pt idx="172">
                  <c:v>3279</c:v>
                </c:pt>
                <c:pt idx="173">
                  <c:v>3341</c:v>
                </c:pt>
                <c:pt idx="174">
                  <c:v>3366</c:v>
                </c:pt>
                <c:pt idx="175">
                  <c:v>3395</c:v>
                </c:pt>
                <c:pt idx="176">
                  <c:v>3261</c:v>
                </c:pt>
                <c:pt idx="177">
                  <c:v>3351</c:v>
                </c:pt>
                <c:pt idx="178">
                  <c:v>3425</c:v>
                </c:pt>
                <c:pt idx="179">
                  <c:v>3476</c:v>
                </c:pt>
                <c:pt idx="180">
                  <c:v>3480</c:v>
                </c:pt>
                <c:pt idx="181">
                  <c:v>3571</c:v>
                </c:pt>
                <c:pt idx="182">
                  <c:v>3665</c:v>
                </c:pt>
                <c:pt idx="183">
                  <c:v>3642</c:v>
                </c:pt>
                <c:pt idx="184">
                  <c:v>3625</c:v>
                </c:pt>
                <c:pt idx="185">
                  <c:v>3724</c:v>
                </c:pt>
                <c:pt idx="186">
                  <c:v>3818</c:v>
                </c:pt>
                <c:pt idx="187">
                  <c:v>3808</c:v>
                </c:pt>
                <c:pt idx="188">
                  <c:v>3826</c:v>
                </c:pt>
                <c:pt idx="189">
                  <c:v>4022</c:v>
                </c:pt>
                <c:pt idx="190">
                  <c:v>4073</c:v>
                </c:pt>
                <c:pt idx="191">
                  <c:v>4141</c:v>
                </c:pt>
                <c:pt idx="192">
                  <c:v>4191</c:v>
                </c:pt>
                <c:pt idx="193">
                  <c:v>4235</c:v>
                </c:pt>
                <c:pt idx="194">
                  <c:v>4415</c:v>
                </c:pt>
                <c:pt idx="195">
                  <c:v>4521</c:v>
                </c:pt>
                <c:pt idx="196">
                  <c:v>4564</c:v>
                </c:pt>
                <c:pt idx="197">
                  <c:v>4575</c:v>
                </c:pt>
                <c:pt idx="198">
                  <c:v>4705</c:v>
                </c:pt>
                <c:pt idx="199">
                  <c:v>4809</c:v>
                </c:pt>
                <c:pt idx="200">
                  <c:v>4948</c:v>
                </c:pt>
                <c:pt idx="201">
                  <c:v>5007</c:v>
                </c:pt>
                <c:pt idx="202">
                  <c:v>5244</c:v>
                </c:pt>
                <c:pt idx="203">
                  <c:v>5302</c:v>
                </c:pt>
                <c:pt idx="204">
                  <c:v>5333</c:v>
                </c:pt>
                <c:pt idx="205">
                  <c:v>5423</c:v>
                </c:pt>
                <c:pt idx="206">
                  <c:v>5557</c:v>
                </c:pt>
                <c:pt idx="207">
                  <c:v>5662</c:v>
                </c:pt>
                <c:pt idx="208">
                  <c:v>5807</c:v>
                </c:pt>
                <c:pt idx="209">
                  <c:v>5906</c:v>
                </c:pt>
                <c:pt idx="210">
                  <c:v>6148</c:v>
                </c:pt>
                <c:pt idx="211">
                  <c:v>6076</c:v>
                </c:pt>
                <c:pt idx="212">
                  <c:v>6236</c:v>
                </c:pt>
                <c:pt idx="213">
                  <c:v>6551</c:v>
                </c:pt>
                <c:pt idx="214">
                  <c:v>6022</c:v>
                </c:pt>
                <c:pt idx="215">
                  <c:v>6202</c:v>
                </c:pt>
                <c:pt idx="216">
                  <c:v>5765</c:v>
                </c:pt>
                <c:pt idx="217">
                  <c:v>5514</c:v>
                </c:pt>
                <c:pt idx="218">
                  <c:v>6153</c:v>
                </c:pt>
                <c:pt idx="219">
                  <c:v>6363</c:v>
                </c:pt>
                <c:pt idx="220">
                  <c:v>6099</c:v>
                </c:pt>
                <c:pt idx="221">
                  <c:v>6641</c:v>
                </c:pt>
                <c:pt idx="222">
                  <c:v>7267</c:v>
                </c:pt>
                <c:pt idx="223">
                  <c:v>7218</c:v>
                </c:pt>
                <c:pt idx="224">
                  <c:v>6978</c:v>
                </c:pt>
                <c:pt idx="225">
                  <c:v>7329</c:v>
                </c:pt>
                <c:pt idx="226">
                  <c:v>7425</c:v>
                </c:pt>
                <c:pt idx="227">
                  <c:v>7627</c:v>
                </c:pt>
                <c:pt idx="228">
                  <c:v>8089</c:v>
                </c:pt>
                <c:pt idx="229">
                  <c:v>8513</c:v>
                </c:pt>
                <c:pt idx="230">
                  <c:v>8542</c:v>
                </c:pt>
                <c:pt idx="231">
                  <c:v>8239</c:v>
                </c:pt>
                <c:pt idx="232">
                  <c:v>8434</c:v>
                </c:pt>
                <c:pt idx="233">
                  <c:v>8611</c:v>
                </c:pt>
                <c:pt idx="234">
                  <c:v>8735</c:v>
                </c:pt>
                <c:pt idx="235">
                  <c:v>8886</c:v>
                </c:pt>
                <c:pt idx="236">
                  <c:v>9035</c:v>
                </c:pt>
                <c:pt idx="237">
                  <c:v>9185</c:v>
                </c:pt>
                <c:pt idx="238">
                  <c:v>9553</c:v>
                </c:pt>
                <c:pt idx="239">
                  <c:v>8155</c:v>
                </c:pt>
                <c:pt idx="240">
                  <c:v>7291</c:v>
                </c:pt>
                <c:pt idx="241">
                  <c:v>7379</c:v>
                </c:pt>
                <c:pt idx="242">
                  <c:v>8097</c:v>
                </c:pt>
                <c:pt idx="243">
                  <c:v>8835</c:v>
                </c:pt>
                <c:pt idx="244">
                  <c:v>8075</c:v>
                </c:pt>
                <c:pt idx="245">
                  <c:v>9208</c:v>
                </c:pt>
                <c:pt idx="246">
                  <c:v>9620</c:v>
                </c:pt>
                <c:pt idx="247">
                  <c:v>9776</c:v>
                </c:pt>
                <c:pt idx="248">
                  <c:v>10351</c:v>
                </c:pt>
                <c:pt idx="249">
                  <c:v>11067</c:v>
                </c:pt>
                <c:pt idx="250">
                  <c:v>11056</c:v>
                </c:pt>
                <c:pt idx="251">
                  <c:v>11086</c:v>
                </c:pt>
                <c:pt idx="252">
                  <c:v>11623</c:v>
                </c:pt>
                <c:pt idx="253">
                  <c:v>11749</c:v>
                </c:pt>
                <c:pt idx="254">
                  <c:v>11788</c:v>
                </c:pt>
                <c:pt idx="255">
                  <c:v>11858</c:v>
                </c:pt>
                <c:pt idx="256">
                  <c:v>12696</c:v>
                </c:pt>
                <c:pt idx="257">
                  <c:v>12903</c:v>
                </c:pt>
                <c:pt idx="258">
                  <c:v>13767</c:v>
                </c:pt>
                <c:pt idx="259">
                  <c:v>14046</c:v>
                </c:pt>
                <c:pt idx="260">
                  <c:v>14843</c:v>
                </c:pt>
                <c:pt idx="261">
                  <c:v>15537</c:v>
                </c:pt>
                <c:pt idx="262">
                  <c:v>15513</c:v>
                </c:pt>
                <c:pt idx="263">
                  <c:v>16832</c:v>
                </c:pt>
                <c:pt idx="264">
                  <c:v>17459</c:v>
                </c:pt>
                <c:pt idx="265">
                  <c:v>17789</c:v>
                </c:pt>
                <c:pt idx="266">
                  <c:v>18230</c:v>
                </c:pt>
                <c:pt idx="267">
                  <c:v>18868</c:v>
                </c:pt>
                <c:pt idx="268">
                  <c:v>19974</c:v>
                </c:pt>
                <c:pt idx="269">
                  <c:v>20221</c:v>
                </c:pt>
                <c:pt idx="270">
                  <c:v>20617</c:v>
                </c:pt>
                <c:pt idx="271">
                  <c:v>21579</c:v>
                </c:pt>
                <c:pt idx="272">
                  <c:v>22228</c:v>
                </c:pt>
                <c:pt idx="273">
                  <c:v>21919</c:v>
                </c:pt>
                <c:pt idx="274">
                  <c:v>21712</c:v>
                </c:pt>
                <c:pt idx="275">
                  <c:v>23059</c:v>
                </c:pt>
                <c:pt idx="276">
                  <c:v>23360</c:v>
                </c:pt>
                <c:pt idx="277">
                  <c:v>23632</c:v>
                </c:pt>
                <c:pt idx="278">
                  <c:v>24409</c:v>
                </c:pt>
                <c:pt idx="279">
                  <c:v>24272</c:v>
                </c:pt>
                <c:pt idx="280">
                  <c:v>24063</c:v>
                </c:pt>
                <c:pt idx="281">
                  <c:v>24807</c:v>
                </c:pt>
                <c:pt idx="282">
                  <c:v>25450</c:v>
                </c:pt>
                <c:pt idx="283">
                  <c:v>26581</c:v>
                </c:pt>
                <c:pt idx="284">
                  <c:v>27710</c:v>
                </c:pt>
                <c:pt idx="285">
                  <c:v>28681</c:v>
                </c:pt>
                <c:pt idx="286">
                  <c:v>28728</c:v>
                </c:pt>
                <c:pt idx="287">
                  <c:v>29049</c:v>
                </c:pt>
                <c:pt idx="288">
                  <c:v>29108</c:v>
                </c:pt>
                <c:pt idx="289">
                  <c:v>29412</c:v>
                </c:pt>
                <c:pt idx="290">
                  <c:v>29915.447</c:v>
                </c:pt>
                <c:pt idx="291">
                  <c:v>30573.574000000001</c:v>
                </c:pt>
                <c:pt idx="292">
                  <c:v>30649.537</c:v>
                </c:pt>
                <c:pt idx="293">
                  <c:v>32359.296999999999</c:v>
                </c:pt>
                <c:pt idx="294">
                  <c:v>33356.14</c:v>
                </c:pt>
                <c:pt idx="295">
                  <c:v>34325.440000000002</c:v>
                </c:pt>
                <c:pt idx="296">
                  <c:v>35499.061999999998</c:v>
                </c:pt>
                <c:pt idx="297">
                  <c:v>36361.230000000003</c:v>
                </c:pt>
                <c:pt idx="298">
                  <c:v>37523.425999999999</c:v>
                </c:pt>
                <c:pt idx="299">
                  <c:v>39021.175999999999</c:v>
                </c:pt>
                <c:pt idx="300">
                  <c:v>39425.862999999998</c:v>
                </c:pt>
                <c:pt idx="301">
                  <c:v>39709.370000000003</c:v>
                </c:pt>
                <c:pt idx="302">
                  <c:v>39983.144999999997</c:v>
                </c:pt>
                <c:pt idx="303">
                  <c:v>41178.561999999998</c:v>
                </c:pt>
                <c:pt idx="304">
                  <c:v>42264.63</c:v>
                </c:pt>
                <c:pt idx="305">
                  <c:v>44025.483999999997</c:v>
                </c:pt>
                <c:pt idx="306">
                  <c:v>44481.47</c:v>
                </c:pt>
                <c:pt idx="307">
                  <c:v>44246.400000000001</c:v>
                </c:pt>
                <c:pt idx="308">
                  <c:v>42090.17</c:v>
                </c:pt>
                <c:pt idx="309">
                  <c:v>42932.4</c:v>
                </c:pt>
                <c:pt idx="310">
                  <c:v>43575</c:v>
                </c:pt>
                <c:pt idx="311">
                  <c:v>43509.612999999998</c:v>
                </c:pt>
                <c:pt idx="312">
                  <c:v>43743.61</c:v>
                </c:pt>
                <c:pt idx="313">
                  <c:v>44215.633000000002</c:v>
                </c:pt>
                <c:pt idx="314">
                  <c:v>44940.887000000002</c:v>
                </c:pt>
                <c:pt idx="315">
                  <c:v>46018.983999999997</c:v>
                </c:pt>
                <c:pt idx="316">
                  <c:v>47022.01</c:v>
                </c:pt>
                <c:pt idx="317">
                  <c:v>47717.457000000002</c:v>
                </c:pt>
                <c:pt idx="318">
                  <c:v>48238.656000000003</c:v>
                </c:pt>
                <c:pt idx="319">
                  <c:v>47171.086000000003</c:v>
                </c:pt>
                <c:pt idx="320">
                  <c:v>49258.75</c:v>
                </c:pt>
                <c:pt idx="321">
                  <c:v>50689.68</c:v>
                </c:pt>
              </c:numCache>
            </c:numRef>
          </c:val>
          <c:smooth val="0"/>
          <c:extLst>
            <c:ext xmlns:c16="http://schemas.microsoft.com/office/drawing/2014/chart" uri="{C3380CC4-5D6E-409C-BE32-E72D297353CC}">
              <c16:uniqueId val="{00000002-8E5C-7042-9765-337E20FBC946}"/>
            </c:ext>
          </c:extLst>
        </c:ser>
        <c:ser>
          <c:idx val="3"/>
          <c:order val="3"/>
          <c:tx>
            <c:strRef>
              <c:f>'GDP p.c. Long Run_Pivot'!$E$4:$E$5</c:f>
              <c:strCache>
                <c:ptCount val="1"/>
                <c:pt idx="0">
                  <c:v>Finland</c:v>
                </c:pt>
              </c:strCache>
            </c:strRef>
          </c:tx>
          <c:spPr>
            <a:ln w="28575" cap="rnd">
              <a:solidFill>
                <a:schemeClr val="accent4"/>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Run_Pivot'!$E$6:$E$327</c:f>
              <c:numCache>
                <c:formatCode>#,##0.00</c:formatCode>
                <c:ptCount val="322"/>
                <c:pt idx="49">
                  <c:v>1486</c:v>
                </c:pt>
                <c:pt idx="99">
                  <c:v>1213</c:v>
                </c:pt>
                <c:pt idx="119">
                  <c:v>1313</c:v>
                </c:pt>
                <c:pt idx="149">
                  <c:v>1519</c:v>
                </c:pt>
                <c:pt idx="159">
                  <c:v>1522</c:v>
                </c:pt>
                <c:pt idx="160">
                  <c:v>1527</c:v>
                </c:pt>
                <c:pt idx="161">
                  <c:v>1428</c:v>
                </c:pt>
                <c:pt idx="162">
                  <c:v>1527</c:v>
                </c:pt>
                <c:pt idx="163">
                  <c:v>1545</c:v>
                </c:pt>
                <c:pt idx="164">
                  <c:v>1516</c:v>
                </c:pt>
                <c:pt idx="165">
                  <c:v>1527</c:v>
                </c:pt>
                <c:pt idx="166">
                  <c:v>1412</c:v>
                </c:pt>
                <c:pt idx="167">
                  <c:v>1599</c:v>
                </c:pt>
                <c:pt idx="168">
                  <c:v>1755</c:v>
                </c:pt>
                <c:pt idx="169">
                  <c:v>1817</c:v>
                </c:pt>
                <c:pt idx="170">
                  <c:v>1796</c:v>
                </c:pt>
                <c:pt idx="171">
                  <c:v>1825</c:v>
                </c:pt>
                <c:pt idx="172">
                  <c:v>1902</c:v>
                </c:pt>
                <c:pt idx="173">
                  <c:v>1919</c:v>
                </c:pt>
                <c:pt idx="174">
                  <c:v>1930</c:v>
                </c:pt>
                <c:pt idx="175">
                  <c:v>2007</c:v>
                </c:pt>
                <c:pt idx="176">
                  <c:v>1930</c:v>
                </c:pt>
                <c:pt idx="177">
                  <c:v>1870</c:v>
                </c:pt>
                <c:pt idx="178">
                  <c:v>1860</c:v>
                </c:pt>
                <c:pt idx="179">
                  <c:v>1841</c:v>
                </c:pt>
                <c:pt idx="180">
                  <c:v>1769</c:v>
                </c:pt>
                <c:pt idx="181">
                  <c:v>1918</c:v>
                </c:pt>
                <c:pt idx="182">
                  <c:v>1961</c:v>
                </c:pt>
                <c:pt idx="183">
                  <c:v>1943</c:v>
                </c:pt>
                <c:pt idx="184">
                  <c:v>1962</c:v>
                </c:pt>
                <c:pt idx="185">
                  <c:v>2034</c:v>
                </c:pt>
                <c:pt idx="186">
                  <c:v>2034</c:v>
                </c:pt>
                <c:pt idx="187">
                  <c:v>2075</c:v>
                </c:pt>
                <c:pt idx="188">
                  <c:v>2115</c:v>
                </c:pt>
                <c:pt idx="189">
                  <c:v>2201</c:v>
                </c:pt>
                <c:pt idx="190">
                  <c:v>2152</c:v>
                </c:pt>
                <c:pt idx="191">
                  <c:v>2040</c:v>
                </c:pt>
                <c:pt idx="192">
                  <c:v>2138</c:v>
                </c:pt>
                <c:pt idx="193">
                  <c:v>2230</c:v>
                </c:pt>
                <c:pt idx="194">
                  <c:v>2378</c:v>
                </c:pt>
                <c:pt idx="195">
                  <c:v>2503</c:v>
                </c:pt>
                <c:pt idx="196">
                  <c:v>2589</c:v>
                </c:pt>
                <c:pt idx="197">
                  <c:v>2659</c:v>
                </c:pt>
                <c:pt idx="198">
                  <c:v>2562</c:v>
                </c:pt>
                <c:pt idx="199">
                  <c:v>2659</c:v>
                </c:pt>
                <c:pt idx="200">
                  <c:v>2608</c:v>
                </c:pt>
                <c:pt idx="201">
                  <c:v>2536</c:v>
                </c:pt>
                <c:pt idx="202">
                  <c:v>2687</c:v>
                </c:pt>
                <c:pt idx="203">
                  <c:v>2759</c:v>
                </c:pt>
                <c:pt idx="204">
                  <c:v>2777</c:v>
                </c:pt>
                <c:pt idx="205">
                  <c:v>2860</c:v>
                </c:pt>
                <c:pt idx="206">
                  <c:v>2923</c:v>
                </c:pt>
                <c:pt idx="207">
                  <c:v>2915</c:v>
                </c:pt>
                <c:pt idx="208">
                  <c:v>3003</c:v>
                </c:pt>
                <c:pt idx="209">
                  <c:v>3038</c:v>
                </c:pt>
                <c:pt idx="210">
                  <c:v>3091</c:v>
                </c:pt>
                <c:pt idx="211">
                  <c:v>3223</c:v>
                </c:pt>
                <c:pt idx="212">
                  <c:v>3365</c:v>
                </c:pt>
                <c:pt idx="213">
                  <c:v>3190</c:v>
                </c:pt>
                <c:pt idx="214">
                  <c:v>3000</c:v>
                </c:pt>
                <c:pt idx="215">
                  <c:v>3017</c:v>
                </c:pt>
                <c:pt idx="216">
                  <c:v>2520</c:v>
                </c:pt>
                <c:pt idx="217">
                  <c:v>2184</c:v>
                </c:pt>
                <c:pt idx="218">
                  <c:v>2643</c:v>
                </c:pt>
                <c:pt idx="219">
                  <c:v>2942</c:v>
                </c:pt>
                <c:pt idx="220">
                  <c:v>3003</c:v>
                </c:pt>
                <c:pt idx="221">
                  <c:v>3280</c:v>
                </c:pt>
                <c:pt idx="222">
                  <c:v>3486</c:v>
                </c:pt>
                <c:pt idx="223">
                  <c:v>3545</c:v>
                </c:pt>
                <c:pt idx="224">
                  <c:v>3711</c:v>
                </c:pt>
                <c:pt idx="225">
                  <c:v>3813</c:v>
                </c:pt>
                <c:pt idx="226">
                  <c:v>4076</c:v>
                </c:pt>
                <c:pt idx="227">
                  <c:v>4315</c:v>
                </c:pt>
                <c:pt idx="228">
                  <c:v>4331</c:v>
                </c:pt>
                <c:pt idx="229">
                  <c:v>4250</c:v>
                </c:pt>
                <c:pt idx="230">
                  <c:v>4114</c:v>
                </c:pt>
                <c:pt idx="231">
                  <c:v>4065</c:v>
                </c:pt>
                <c:pt idx="232">
                  <c:v>4307</c:v>
                </c:pt>
                <c:pt idx="233">
                  <c:v>4763</c:v>
                </c:pt>
                <c:pt idx="234">
                  <c:v>4930</c:v>
                </c:pt>
                <c:pt idx="235">
                  <c:v>5227</c:v>
                </c:pt>
                <c:pt idx="236">
                  <c:v>5485</c:v>
                </c:pt>
                <c:pt idx="237">
                  <c:v>5721</c:v>
                </c:pt>
                <c:pt idx="238">
                  <c:v>5432</c:v>
                </c:pt>
                <c:pt idx="239">
                  <c:v>5133</c:v>
                </c:pt>
                <c:pt idx="240">
                  <c:v>5295</c:v>
                </c:pt>
                <c:pt idx="241">
                  <c:v>5303</c:v>
                </c:pt>
                <c:pt idx="242">
                  <c:v>5893</c:v>
                </c:pt>
                <c:pt idx="243">
                  <c:v>5874</c:v>
                </c:pt>
                <c:pt idx="244">
                  <c:v>5499</c:v>
                </c:pt>
                <c:pt idx="245">
                  <c:v>5871</c:v>
                </c:pt>
                <c:pt idx="246">
                  <c:v>5925</c:v>
                </c:pt>
                <c:pt idx="247">
                  <c:v>6307</c:v>
                </c:pt>
                <c:pt idx="248">
                  <c:v>6604</c:v>
                </c:pt>
                <c:pt idx="249">
                  <c:v>6779</c:v>
                </c:pt>
                <c:pt idx="250">
                  <c:v>7286</c:v>
                </c:pt>
                <c:pt idx="251">
                  <c:v>7450</c:v>
                </c:pt>
                <c:pt idx="252">
                  <c:v>7415</c:v>
                </c:pt>
                <c:pt idx="253">
                  <c:v>7973</c:v>
                </c:pt>
                <c:pt idx="254">
                  <c:v>8284</c:v>
                </c:pt>
                <c:pt idx="255">
                  <c:v>8440</c:v>
                </c:pt>
                <c:pt idx="256">
                  <c:v>8751</c:v>
                </c:pt>
                <c:pt idx="257">
                  <c:v>8725</c:v>
                </c:pt>
                <c:pt idx="258">
                  <c:v>9172</c:v>
                </c:pt>
                <c:pt idx="259">
                  <c:v>9931</c:v>
                </c:pt>
                <c:pt idx="260">
                  <c:v>10613</c:v>
                </c:pt>
                <c:pt idx="261">
                  <c:v>10869</c:v>
                </c:pt>
                <c:pt idx="262">
                  <c:v>11148</c:v>
                </c:pt>
                <c:pt idx="263">
                  <c:v>11647</c:v>
                </c:pt>
                <c:pt idx="264">
                  <c:v>12226</c:v>
                </c:pt>
                <c:pt idx="265">
                  <c:v>12471</c:v>
                </c:pt>
                <c:pt idx="266">
                  <c:v>12667</c:v>
                </c:pt>
                <c:pt idx="267">
                  <c:v>12900</c:v>
                </c:pt>
                <c:pt idx="268">
                  <c:v>14151</c:v>
                </c:pt>
                <c:pt idx="269">
                  <c:v>15266</c:v>
                </c:pt>
                <c:pt idx="270">
                  <c:v>15565</c:v>
                </c:pt>
                <c:pt idx="271">
                  <c:v>16654</c:v>
                </c:pt>
                <c:pt idx="272">
                  <c:v>17669</c:v>
                </c:pt>
                <c:pt idx="273">
                  <c:v>18109</c:v>
                </c:pt>
                <c:pt idx="274">
                  <c:v>18237</c:v>
                </c:pt>
                <c:pt idx="275">
                  <c:v>18104</c:v>
                </c:pt>
                <c:pt idx="276">
                  <c:v>18100</c:v>
                </c:pt>
                <c:pt idx="277">
                  <c:v>18425</c:v>
                </c:pt>
                <c:pt idx="278">
                  <c:v>19657</c:v>
                </c:pt>
                <c:pt idx="279">
                  <c:v>20640</c:v>
                </c:pt>
                <c:pt idx="280">
                  <c:v>20935</c:v>
                </c:pt>
                <c:pt idx="281">
                  <c:v>21495</c:v>
                </c:pt>
                <c:pt idx="282">
                  <c:v>21944</c:v>
                </c:pt>
                <c:pt idx="283">
                  <c:v>22486</c:v>
                </c:pt>
                <c:pt idx="284">
                  <c:v>23148</c:v>
                </c:pt>
                <c:pt idx="285">
                  <c:v>23621</c:v>
                </c:pt>
                <c:pt idx="286">
                  <c:v>24519</c:v>
                </c:pt>
                <c:pt idx="287">
                  <c:v>25644</c:v>
                </c:pt>
                <c:pt idx="288">
                  <c:v>27012</c:v>
                </c:pt>
                <c:pt idx="289">
                  <c:v>26884</c:v>
                </c:pt>
                <c:pt idx="290">
                  <c:v>25174.898000000001</c:v>
                </c:pt>
                <c:pt idx="291">
                  <c:v>24219.759999999998</c:v>
                </c:pt>
                <c:pt idx="292">
                  <c:v>23943.743999999999</c:v>
                </c:pt>
                <c:pt idx="293">
                  <c:v>24797.66</c:v>
                </c:pt>
                <c:pt idx="294">
                  <c:v>25761.625</c:v>
                </c:pt>
                <c:pt idx="295">
                  <c:v>26637.266</c:v>
                </c:pt>
                <c:pt idx="296">
                  <c:v>28239.875</c:v>
                </c:pt>
                <c:pt idx="297">
                  <c:v>29715.342000000001</c:v>
                </c:pt>
                <c:pt idx="298">
                  <c:v>30986.888999999999</c:v>
                </c:pt>
                <c:pt idx="299">
                  <c:v>32689.77</c:v>
                </c:pt>
                <c:pt idx="300">
                  <c:v>33481.68</c:v>
                </c:pt>
                <c:pt idx="301">
                  <c:v>33986.555</c:v>
                </c:pt>
                <c:pt idx="302">
                  <c:v>34607.22</c:v>
                </c:pt>
                <c:pt idx="303">
                  <c:v>35888.612999999998</c:v>
                </c:pt>
                <c:pt idx="304">
                  <c:v>36787.258000000002</c:v>
                </c:pt>
                <c:pt idx="305">
                  <c:v>38160.703000000001</c:v>
                </c:pt>
                <c:pt idx="306">
                  <c:v>39998.523000000001</c:v>
                </c:pt>
                <c:pt idx="307">
                  <c:v>40129.652000000002</c:v>
                </c:pt>
                <c:pt idx="308">
                  <c:v>36662.612999999998</c:v>
                </c:pt>
                <c:pt idx="309">
                  <c:v>37615.112999999998</c:v>
                </c:pt>
                <c:pt idx="310">
                  <c:v>38432</c:v>
                </c:pt>
                <c:pt idx="311">
                  <c:v>37715.01</c:v>
                </c:pt>
                <c:pt idx="312">
                  <c:v>37203.144999999997</c:v>
                </c:pt>
                <c:pt idx="313">
                  <c:v>36907.919999999998</c:v>
                </c:pt>
                <c:pt idx="314">
                  <c:v>36986.699999999997</c:v>
                </c:pt>
                <c:pt idx="315">
                  <c:v>37924.152000000002</c:v>
                </c:pt>
                <c:pt idx="316">
                  <c:v>39043.19</c:v>
                </c:pt>
                <c:pt idx="317">
                  <c:v>39430.906000000003</c:v>
                </c:pt>
                <c:pt idx="318">
                  <c:v>39874.800000000003</c:v>
                </c:pt>
                <c:pt idx="319">
                  <c:v>38871.703000000001</c:v>
                </c:pt>
                <c:pt idx="320">
                  <c:v>39977.855000000003</c:v>
                </c:pt>
                <c:pt idx="321">
                  <c:v>40701.464999999997</c:v>
                </c:pt>
              </c:numCache>
            </c:numRef>
          </c:val>
          <c:smooth val="0"/>
          <c:extLst>
            <c:ext xmlns:c16="http://schemas.microsoft.com/office/drawing/2014/chart" uri="{C3380CC4-5D6E-409C-BE32-E72D297353CC}">
              <c16:uniqueId val="{00000003-8E5C-7042-9765-337E20FBC946}"/>
            </c:ext>
          </c:extLst>
        </c:ser>
        <c:ser>
          <c:idx val="4"/>
          <c:order val="4"/>
          <c:tx>
            <c:strRef>
              <c:f>'GDP p.c. Long Run_Pivot'!$F$4:$F$5</c:f>
              <c:strCache>
                <c:ptCount val="1"/>
                <c:pt idx="0">
                  <c:v>France</c:v>
                </c:pt>
              </c:strCache>
            </c:strRef>
          </c:tx>
          <c:spPr>
            <a:ln w="28575" cap="rnd">
              <a:solidFill>
                <a:schemeClr val="accent5"/>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Run_Pivot'!$F$6:$F$327</c:f>
              <c:numCache>
                <c:formatCode>#,##0.00</c:formatCode>
                <c:ptCount val="322"/>
                <c:pt idx="0">
                  <c:v>1776.4618</c:v>
                </c:pt>
                <c:pt idx="1">
                  <c:v>1708.6582000000001</c:v>
                </c:pt>
                <c:pt idx="2">
                  <c:v>1778.6198999999999</c:v>
                </c:pt>
                <c:pt idx="3">
                  <c:v>1907.8227999999999</c:v>
                </c:pt>
                <c:pt idx="4">
                  <c:v>1848.7836</c:v>
                </c:pt>
                <c:pt idx="5">
                  <c:v>1961.0417</c:v>
                </c:pt>
                <c:pt idx="6">
                  <c:v>1998.7808</c:v>
                </c:pt>
                <c:pt idx="7">
                  <c:v>1796.769</c:v>
                </c:pt>
                <c:pt idx="8">
                  <c:v>1301.2716</c:v>
                </c:pt>
                <c:pt idx="9">
                  <c:v>1504.354</c:v>
                </c:pt>
                <c:pt idx="10">
                  <c:v>1702.3843999999999</c:v>
                </c:pt>
                <c:pt idx="11">
                  <c:v>1654.9577999999999</c:v>
                </c:pt>
                <c:pt idx="12">
                  <c:v>1569.4812999999999</c:v>
                </c:pt>
                <c:pt idx="13">
                  <c:v>1658.5327</c:v>
                </c:pt>
                <c:pt idx="14">
                  <c:v>1931.9983999999999</c:v>
                </c:pt>
                <c:pt idx="15">
                  <c:v>2068.1921000000002</c:v>
                </c:pt>
                <c:pt idx="16">
                  <c:v>2362.0158999999999</c:v>
                </c:pt>
                <c:pt idx="17">
                  <c:v>1995.6525999999999</c:v>
                </c:pt>
                <c:pt idx="18">
                  <c:v>1965.826</c:v>
                </c:pt>
                <c:pt idx="19">
                  <c:v>1859.1780000000001</c:v>
                </c:pt>
                <c:pt idx="20">
                  <c:v>2055.8035</c:v>
                </c:pt>
                <c:pt idx="21">
                  <c:v>1856.6220000000001</c:v>
                </c:pt>
                <c:pt idx="22">
                  <c:v>1792.9893</c:v>
                </c:pt>
                <c:pt idx="23">
                  <c:v>1718.9618</c:v>
                </c:pt>
                <c:pt idx="24">
                  <c:v>1772.6027999999999</c:v>
                </c:pt>
                <c:pt idx="25">
                  <c:v>1753.2370000000001</c:v>
                </c:pt>
                <c:pt idx="26">
                  <c:v>1879.8574000000001</c:v>
                </c:pt>
                <c:pt idx="27">
                  <c:v>1896.1257000000001</c:v>
                </c:pt>
                <c:pt idx="28">
                  <c:v>1892.0420999999999</c:v>
                </c:pt>
                <c:pt idx="29">
                  <c:v>1885.0882999999999</c:v>
                </c:pt>
                <c:pt idx="30">
                  <c:v>1898.201</c:v>
                </c:pt>
                <c:pt idx="31">
                  <c:v>1957.0159000000001</c:v>
                </c:pt>
                <c:pt idx="32">
                  <c:v>2006.0576000000001</c:v>
                </c:pt>
                <c:pt idx="33">
                  <c:v>1947.6866</c:v>
                </c:pt>
                <c:pt idx="34">
                  <c:v>1897.8805</c:v>
                </c:pt>
                <c:pt idx="35">
                  <c:v>1866.6646000000001</c:v>
                </c:pt>
                <c:pt idx="36">
                  <c:v>1864.1233</c:v>
                </c:pt>
                <c:pt idx="37">
                  <c:v>1838.4174</c:v>
                </c:pt>
                <c:pt idx="38">
                  <c:v>1766.1866</c:v>
                </c:pt>
                <c:pt idx="39">
                  <c:v>1667.4412</c:v>
                </c:pt>
                <c:pt idx="40">
                  <c:v>1641.1106</c:v>
                </c:pt>
                <c:pt idx="41">
                  <c:v>1789.5206000000001</c:v>
                </c:pt>
                <c:pt idx="42">
                  <c:v>1974.6587999999999</c:v>
                </c:pt>
                <c:pt idx="43">
                  <c:v>2044.9848999999999</c:v>
                </c:pt>
                <c:pt idx="44">
                  <c:v>1925.0576000000001</c:v>
                </c:pt>
                <c:pt idx="45">
                  <c:v>1856.5691999999999</c:v>
                </c:pt>
                <c:pt idx="46">
                  <c:v>1798.3672999999999</c:v>
                </c:pt>
                <c:pt idx="47">
                  <c:v>1696.9666999999999</c:v>
                </c:pt>
                <c:pt idx="48">
                  <c:v>1704.6578</c:v>
                </c:pt>
                <c:pt idx="49">
                  <c:v>1743.4982</c:v>
                </c:pt>
                <c:pt idx="50">
                  <c:v>1752.8531</c:v>
                </c:pt>
                <c:pt idx="51">
                  <c:v>1727.1702</c:v>
                </c:pt>
                <c:pt idx="52">
                  <c:v>1932.1813999999999</c:v>
                </c:pt>
                <c:pt idx="53">
                  <c:v>1819.1097</c:v>
                </c:pt>
                <c:pt idx="54">
                  <c:v>1940.9264000000001</c:v>
                </c:pt>
                <c:pt idx="55">
                  <c:v>1971.7366999999999</c:v>
                </c:pt>
                <c:pt idx="56">
                  <c:v>1871.1880000000001</c:v>
                </c:pt>
                <c:pt idx="57">
                  <c:v>1837.1747</c:v>
                </c:pt>
                <c:pt idx="58">
                  <c:v>1799.9042999999999</c:v>
                </c:pt>
                <c:pt idx="59">
                  <c:v>1843.0281</c:v>
                </c:pt>
                <c:pt idx="60">
                  <c:v>1912.1754000000001</c:v>
                </c:pt>
                <c:pt idx="61">
                  <c:v>2020.1149</c:v>
                </c:pt>
                <c:pt idx="62">
                  <c:v>2002.9077</c:v>
                </c:pt>
                <c:pt idx="63">
                  <c:v>1884.9619</c:v>
                </c:pt>
                <c:pt idx="64">
                  <c:v>1831.7266999999999</c:v>
                </c:pt>
                <c:pt idx="65">
                  <c:v>1848.9745</c:v>
                </c:pt>
                <c:pt idx="66">
                  <c:v>1778.1849</c:v>
                </c:pt>
                <c:pt idx="67">
                  <c:v>1726.5978</c:v>
                </c:pt>
                <c:pt idx="68">
                  <c:v>1690.6312</c:v>
                </c:pt>
                <c:pt idx="69">
                  <c:v>1578.4601</c:v>
                </c:pt>
                <c:pt idx="70">
                  <c:v>1596.489</c:v>
                </c:pt>
                <c:pt idx="71">
                  <c:v>1679.0604000000001</c:v>
                </c:pt>
                <c:pt idx="72">
                  <c:v>1729.9088999999999</c:v>
                </c:pt>
                <c:pt idx="73">
                  <c:v>1805.2689</c:v>
                </c:pt>
                <c:pt idx="74">
                  <c:v>1745.3429000000001</c:v>
                </c:pt>
                <c:pt idx="75">
                  <c:v>1853.3687</c:v>
                </c:pt>
                <c:pt idx="76">
                  <c:v>1811.2681</c:v>
                </c:pt>
                <c:pt idx="77">
                  <c:v>1795.7003</c:v>
                </c:pt>
                <c:pt idx="78">
                  <c:v>1905.6895</c:v>
                </c:pt>
                <c:pt idx="79">
                  <c:v>1979.3510000000001</c:v>
                </c:pt>
                <c:pt idx="80">
                  <c:v>1920.4523999999999</c:v>
                </c:pt>
                <c:pt idx="81">
                  <c:v>1954.6962000000001</c:v>
                </c:pt>
                <c:pt idx="82">
                  <c:v>1875.7897</c:v>
                </c:pt>
                <c:pt idx="83">
                  <c:v>1888.5302999999999</c:v>
                </c:pt>
                <c:pt idx="84">
                  <c:v>1889.9576</c:v>
                </c:pt>
                <c:pt idx="85">
                  <c:v>1934.0798</c:v>
                </c:pt>
                <c:pt idx="86">
                  <c:v>1974.7498000000001</c:v>
                </c:pt>
                <c:pt idx="87">
                  <c:v>2016.1776</c:v>
                </c:pt>
                <c:pt idx="88">
                  <c:v>1698.0147999999999</c:v>
                </c:pt>
                <c:pt idx="89">
                  <c:v>1763.7655</c:v>
                </c:pt>
                <c:pt idx="90">
                  <c:v>1765.8439000000001</c:v>
                </c:pt>
                <c:pt idx="91">
                  <c:v>1618.2173</c:v>
                </c:pt>
                <c:pt idx="92">
                  <c:v>1601.7512999999999</c:v>
                </c:pt>
                <c:pt idx="93">
                  <c:v>1593.6379999999999</c:v>
                </c:pt>
                <c:pt idx="94">
                  <c:v>1597.6545000000001</c:v>
                </c:pt>
                <c:pt idx="95">
                  <c:v>1633.3368</c:v>
                </c:pt>
                <c:pt idx="96">
                  <c:v>1652.1222</c:v>
                </c:pt>
                <c:pt idx="97">
                  <c:v>1706.1676</c:v>
                </c:pt>
                <c:pt idx="98">
                  <c:v>1737.0355999999999</c:v>
                </c:pt>
                <c:pt idx="99">
                  <c:v>1659.6478</c:v>
                </c:pt>
                <c:pt idx="100">
                  <c:v>1579.5900999999999</c:v>
                </c:pt>
                <c:pt idx="101">
                  <c:v>1583.4694</c:v>
                </c:pt>
                <c:pt idx="102">
                  <c:v>1737.1415999999999</c:v>
                </c:pt>
                <c:pt idx="103">
                  <c:v>2008.143</c:v>
                </c:pt>
                <c:pt idx="104">
                  <c:v>1891.7369000000001</c:v>
                </c:pt>
                <c:pt idx="105">
                  <c:v>1861.9405999999999</c:v>
                </c:pt>
                <c:pt idx="106">
                  <c:v>1812.0725</c:v>
                </c:pt>
                <c:pt idx="107">
                  <c:v>2022.1609000000001</c:v>
                </c:pt>
                <c:pt idx="108">
                  <c:v>2010.8484000000001</c:v>
                </c:pt>
                <c:pt idx="109">
                  <c:v>1916.6487</c:v>
                </c:pt>
                <c:pt idx="110">
                  <c:v>1765.3041000000001</c:v>
                </c:pt>
                <c:pt idx="111">
                  <c:v>1601.3053</c:v>
                </c:pt>
                <c:pt idx="112">
                  <c:v>1858.498</c:v>
                </c:pt>
                <c:pt idx="113">
                  <c:v>1990.3742999999999</c:v>
                </c:pt>
                <c:pt idx="114">
                  <c:v>1786.3486</c:v>
                </c:pt>
                <c:pt idx="115">
                  <c:v>1583.7054000000001</c:v>
                </c:pt>
                <c:pt idx="116">
                  <c:v>1433.1451</c:v>
                </c:pt>
                <c:pt idx="117">
                  <c:v>1605.58</c:v>
                </c:pt>
                <c:pt idx="118">
                  <c:v>1660.4761000000001</c:v>
                </c:pt>
                <c:pt idx="119">
                  <c:v>1809.1044999999999</c:v>
                </c:pt>
                <c:pt idx="120">
                  <c:v>1951.8643999999999</c:v>
                </c:pt>
                <c:pt idx="121">
                  <c:v>1874.7687000000001</c:v>
                </c:pt>
                <c:pt idx="122">
                  <c:v>1933.7329999999999</c:v>
                </c:pt>
                <c:pt idx="123">
                  <c:v>1985.8119999999999</c:v>
                </c:pt>
                <c:pt idx="124">
                  <c:v>1898.2639999999999</c:v>
                </c:pt>
                <c:pt idx="125">
                  <c:v>1948.8734999999999</c:v>
                </c:pt>
                <c:pt idx="126">
                  <c:v>1908.201</c:v>
                </c:pt>
                <c:pt idx="127">
                  <c:v>1896.1697999999999</c:v>
                </c:pt>
                <c:pt idx="128">
                  <c:v>1945.748</c:v>
                </c:pt>
                <c:pt idx="129">
                  <c:v>1898.1507999999999</c:v>
                </c:pt>
                <c:pt idx="130">
                  <c:v>1924.7240999999999</c:v>
                </c:pt>
                <c:pt idx="131">
                  <c:v>2091.7204999999999</c:v>
                </c:pt>
                <c:pt idx="132">
                  <c:v>2052.4140000000002</c:v>
                </c:pt>
                <c:pt idx="133">
                  <c:v>2055.4949000000001</c:v>
                </c:pt>
                <c:pt idx="134">
                  <c:v>2124.2775999999999</c:v>
                </c:pt>
                <c:pt idx="135">
                  <c:v>2089.4760000000001</c:v>
                </c:pt>
                <c:pt idx="136">
                  <c:v>2118.7669999999998</c:v>
                </c:pt>
                <c:pt idx="137">
                  <c:v>2210.6439999999998</c:v>
                </c:pt>
                <c:pt idx="138">
                  <c:v>2128.7824999999998</c:v>
                </c:pt>
                <c:pt idx="139">
                  <c:v>2275.7523999999999</c:v>
                </c:pt>
                <c:pt idx="140">
                  <c:v>2320.7622000000001</c:v>
                </c:pt>
                <c:pt idx="141">
                  <c:v>2259.9558000000002</c:v>
                </c:pt>
                <c:pt idx="142">
                  <c:v>2369.6716000000001</c:v>
                </c:pt>
                <c:pt idx="143">
                  <c:v>2444.2429999999999</c:v>
                </c:pt>
                <c:pt idx="144">
                  <c:v>2358.9245999999998</c:v>
                </c:pt>
                <c:pt idx="145">
                  <c:v>2356.3036999999999</c:v>
                </c:pt>
                <c:pt idx="146">
                  <c:v>2606.6997000000001</c:v>
                </c:pt>
                <c:pt idx="147">
                  <c:v>2437.9539</c:v>
                </c:pt>
                <c:pt idx="148">
                  <c:v>2505.5587999999998</c:v>
                </c:pt>
                <c:pt idx="149">
                  <c:v>2545.0275999999999</c:v>
                </c:pt>
                <c:pt idx="150">
                  <c:v>2498.8429999999998</c:v>
                </c:pt>
                <c:pt idx="151">
                  <c:v>2652.94</c:v>
                </c:pt>
                <c:pt idx="152">
                  <c:v>2515.0432000000001</c:v>
                </c:pt>
                <c:pt idx="153">
                  <c:v>2626.9683</c:v>
                </c:pt>
                <c:pt idx="154">
                  <c:v>2577.9906999999998</c:v>
                </c:pt>
                <c:pt idx="155">
                  <c:v>2686.8047000000001</c:v>
                </c:pt>
                <c:pt idx="156">
                  <c:v>2835.7172999999998</c:v>
                </c:pt>
                <c:pt idx="157">
                  <c:v>3028.6493999999998</c:v>
                </c:pt>
                <c:pt idx="158">
                  <c:v>2826.9218999999998</c:v>
                </c:pt>
                <c:pt idx="159">
                  <c:v>3016</c:v>
                </c:pt>
                <c:pt idx="160">
                  <c:v>2820</c:v>
                </c:pt>
                <c:pt idx="161">
                  <c:v>3051</c:v>
                </c:pt>
                <c:pt idx="162">
                  <c:v>3145</c:v>
                </c:pt>
                <c:pt idx="163">
                  <c:v>3169</c:v>
                </c:pt>
                <c:pt idx="164">
                  <c:v>3067</c:v>
                </c:pt>
                <c:pt idx="165">
                  <c:v>3083</c:v>
                </c:pt>
                <c:pt idx="166">
                  <c:v>2890</c:v>
                </c:pt>
                <c:pt idx="167">
                  <c:v>3159</c:v>
                </c:pt>
                <c:pt idx="168">
                  <c:v>3198</c:v>
                </c:pt>
                <c:pt idx="169">
                  <c:v>2990</c:v>
                </c:pt>
                <c:pt idx="170">
                  <c:v>3027</c:v>
                </c:pt>
                <c:pt idx="171">
                  <c:v>3312</c:v>
                </c:pt>
                <c:pt idx="172">
                  <c:v>3064</c:v>
                </c:pt>
                <c:pt idx="173">
                  <c:v>3438</c:v>
                </c:pt>
                <c:pt idx="174">
                  <c:v>3537</c:v>
                </c:pt>
                <c:pt idx="175">
                  <c:v>3233</c:v>
                </c:pt>
                <c:pt idx="176">
                  <c:v>3390</c:v>
                </c:pt>
                <c:pt idx="177">
                  <c:v>3333</c:v>
                </c:pt>
                <c:pt idx="178">
                  <c:v>3113</c:v>
                </c:pt>
                <c:pt idx="179">
                  <c:v>3379</c:v>
                </c:pt>
                <c:pt idx="180">
                  <c:v>3497</c:v>
                </c:pt>
                <c:pt idx="181">
                  <c:v>3647</c:v>
                </c:pt>
                <c:pt idx="182">
                  <c:v>3647</c:v>
                </c:pt>
                <c:pt idx="183">
                  <c:v>3591</c:v>
                </c:pt>
                <c:pt idx="184">
                  <c:v>3518</c:v>
                </c:pt>
                <c:pt idx="185">
                  <c:v>3566</c:v>
                </c:pt>
                <c:pt idx="186">
                  <c:v>3585</c:v>
                </c:pt>
                <c:pt idx="187">
                  <c:v>3617</c:v>
                </c:pt>
                <c:pt idx="188">
                  <c:v>3701</c:v>
                </c:pt>
                <c:pt idx="189">
                  <c:v>3787</c:v>
                </c:pt>
                <c:pt idx="190">
                  <c:v>3877</c:v>
                </c:pt>
                <c:pt idx="191">
                  <c:v>3974</c:v>
                </c:pt>
                <c:pt idx="192">
                  <c:v>4041</c:v>
                </c:pt>
                <c:pt idx="193">
                  <c:v>4186</c:v>
                </c:pt>
                <c:pt idx="194">
                  <c:v>4095</c:v>
                </c:pt>
                <c:pt idx="195">
                  <c:v>4280</c:v>
                </c:pt>
                <c:pt idx="196">
                  <c:v>4207</c:v>
                </c:pt>
                <c:pt idx="197">
                  <c:v>4399</c:v>
                </c:pt>
                <c:pt idx="198">
                  <c:v>4640</c:v>
                </c:pt>
                <c:pt idx="199">
                  <c:v>4584</c:v>
                </c:pt>
                <c:pt idx="200">
                  <c:v>4505</c:v>
                </c:pt>
                <c:pt idx="201">
                  <c:v>4423</c:v>
                </c:pt>
                <c:pt idx="202">
                  <c:v>4513</c:v>
                </c:pt>
                <c:pt idx="203">
                  <c:v>4538</c:v>
                </c:pt>
                <c:pt idx="204">
                  <c:v>4613</c:v>
                </c:pt>
                <c:pt idx="205">
                  <c:v>4691</c:v>
                </c:pt>
                <c:pt idx="206">
                  <c:v>4894</c:v>
                </c:pt>
                <c:pt idx="207">
                  <c:v>4854</c:v>
                </c:pt>
                <c:pt idx="208">
                  <c:v>5048</c:v>
                </c:pt>
                <c:pt idx="209">
                  <c:v>4726</c:v>
                </c:pt>
                <c:pt idx="210">
                  <c:v>5180</c:v>
                </c:pt>
                <c:pt idx="211">
                  <c:v>5601</c:v>
                </c:pt>
                <c:pt idx="212">
                  <c:v>5555</c:v>
                </c:pt>
                <c:pt idx="213">
                  <c:v>5158</c:v>
                </c:pt>
                <c:pt idx="214">
                  <c:v>5177</c:v>
                </c:pt>
                <c:pt idx="215">
                  <c:v>5520</c:v>
                </c:pt>
                <c:pt idx="216">
                  <c:v>4748</c:v>
                </c:pt>
                <c:pt idx="217">
                  <c:v>3819</c:v>
                </c:pt>
                <c:pt idx="218">
                  <c:v>4481</c:v>
                </c:pt>
                <c:pt idx="219">
                  <c:v>5144</c:v>
                </c:pt>
                <c:pt idx="220">
                  <c:v>4901</c:v>
                </c:pt>
                <c:pt idx="221">
                  <c:v>5754</c:v>
                </c:pt>
                <c:pt idx="222">
                  <c:v>5984</c:v>
                </c:pt>
                <c:pt idx="223">
                  <c:v>6661</c:v>
                </c:pt>
                <c:pt idx="224">
                  <c:v>6641</c:v>
                </c:pt>
                <c:pt idx="225">
                  <c:v>6773</c:v>
                </c:pt>
                <c:pt idx="226">
                  <c:v>6621</c:v>
                </c:pt>
                <c:pt idx="227">
                  <c:v>7063</c:v>
                </c:pt>
                <c:pt idx="228">
                  <c:v>7508</c:v>
                </c:pt>
                <c:pt idx="229">
                  <c:v>7224</c:v>
                </c:pt>
                <c:pt idx="230">
                  <c:v>6751</c:v>
                </c:pt>
                <c:pt idx="231">
                  <c:v>6311</c:v>
                </c:pt>
                <c:pt idx="232">
                  <c:v>6757</c:v>
                </c:pt>
                <c:pt idx="233">
                  <c:v>6682</c:v>
                </c:pt>
                <c:pt idx="234">
                  <c:v>6513</c:v>
                </c:pt>
                <c:pt idx="235">
                  <c:v>6765</c:v>
                </c:pt>
                <c:pt idx="236">
                  <c:v>7152</c:v>
                </c:pt>
                <c:pt idx="237">
                  <c:v>7119</c:v>
                </c:pt>
                <c:pt idx="238">
                  <c:v>7640</c:v>
                </c:pt>
                <c:pt idx="239">
                  <c:v>6443</c:v>
                </c:pt>
                <c:pt idx="240">
                  <c:v>5274</c:v>
                </c:pt>
                <c:pt idx="241">
                  <c:v>4752</c:v>
                </c:pt>
                <c:pt idx="242">
                  <c:v>4559</c:v>
                </c:pt>
                <c:pt idx="243">
                  <c:v>3861</c:v>
                </c:pt>
                <c:pt idx="244">
                  <c:v>4101</c:v>
                </c:pt>
                <c:pt idx="245">
                  <c:v>6145</c:v>
                </c:pt>
                <c:pt idx="246">
                  <c:v>6596</c:v>
                </c:pt>
                <c:pt idx="247">
                  <c:v>7002</c:v>
                </c:pt>
                <c:pt idx="248">
                  <c:v>7884</c:v>
                </c:pt>
                <c:pt idx="249">
                  <c:v>8266</c:v>
                </c:pt>
                <c:pt idx="250">
                  <c:v>8705</c:v>
                </c:pt>
                <c:pt idx="251">
                  <c:v>8869</c:v>
                </c:pt>
                <c:pt idx="252">
                  <c:v>9060</c:v>
                </c:pt>
                <c:pt idx="253">
                  <c:v>9428</c:v>
                </c:pt>
                <c:pt idx="254">
                  <c:v>9881</c:v>
                </c:pt>
                <c:pt idx="255">
                  <c:v>10278</c:v>
                </c:pt>
                <c:pt idx="256">
                  <c:v>10779</c:v>
                </c:pt>
                <c:pt idx="257">
                  <c:v>10927</c:v>
                </c:pt>
                <c:pt idx="258">
                  <c:v>11124</c:v>
                </c:pt>
                <c:pt idx="259">
                  <c:v>11792</c:v>
                </c:pt>
                <c:pt idx="260">
                  <c:v>12302</c:v>
                </c:pt>
                <c:pt idx="261">
                  <c:v>12859</c:v>
                </c:pt>
                <c:pt idx="262">
                  <c:v>13330</c:v>
                </c:pt>
                <c:pt idx="263">
                  <c:v>14057</c:v>
                </c:pt>
                <c:pt idx="264">
                  <c:v>14609</c:v>
                </c:pt>
                <c:pt idx="265">
                  <c:v>15213</c:v>
                </c:pt>
                <c:pt idx="266">
                  <c:v>15792</c:v>
                </c:pt>
                <c:pt idx="267">
                  <c:v>16365</c:v>
                </c:pt>
                <c:pt idx="268">
                  <c:v>17352</c:v>
                </c:pt>
                <c:pt idx="269">
                  <c:v>18187</c:v>
                </c:pt>
                <c:pt idx="270">
                  <c:v>18881</c:v>
                </c:pt>
                <c:pt idx="271">
                  <c:v>19549</c:v>
                </c:pt>
                <c:pt idx="272">
                  <c:v>20441</c:v>
                </c:pt>
                <c:pt idx="273">
                  <c:v>20902</c:v>
                </c:pt>
                <c:pt idx="274">
                  <c:v>20653</c:v>
                </c:pt>
                <c:pt idx="275">
                  <c:v>21465</c:v>
                </c:pt>
                <c:pt idx="276">
                  <c:v>22177</c:v>
                </c:pt>
                <c:pt idx="277">
                  <c:v>22698</c:v>
                </c:pt>
                <c:pt idx="278">
                  <c:v>23326</c:v>
                </c:pt>
                <c:pt idx="279">
                  <c:v>23537</c:v>
                </c:pt>
                <c:pt idx="280">
                  <c:v>23655</c:v>
                </c:pt>
                <c:pt idx="281">
                  <c:v>24120</c:v>
                </c:pt>
                <c:pt idx="282">
                  <c:v>24300</c:v>
                </c:pt>
                <c:pt idx="283">
                  <c:v>24519</c:v>
                </c:pt>
                <c:pt idx="284">
                  <c:v>24755</c:v>
                </c:pt>
                <c:pt idx="285">
                  <c:v>25238</c:v>
                </c:pt>
                <c:pt idx="286">
                  <c:v>25756</c:v>
                </c:pt>
                <c:pt idx="287">
                  <c:v>26763</c:v>
                </c:pt>
                <c:pt idx="288">
                  <c:v>27576</c:v>
                </c:pt>
                <c:pt idx="289">
                  <c:v>28129</c:v>
                </c:pt>
                <c:pt idx="290">
                  <c:v>28294.263999999999</c:v>
                </c:pt>
                <c:pt idx="291">
                  <c:v>28619.805</c:v>
                </c:pt>
                <c:pt idx="292">
                  <c:v>28336.16</c:v>
                </c:pt>
                <c:pt idx="293">
                  <c:v>28907.976999999999</c:v>
                </c:pt>
                <c:pt idx="294">
                  <c:v>29418.863000000001</c:v>
                </c:pt>
                <c:pt idx="295">
                  <c:v>29736.645</c:v>
                </c:pt>
                <c:pt idx="296">
                  <c:v>30341.807000000001</c:v>
                </c:pt>
                <c:pt idx="297">
                  <c:v>31323.078000000001</c:v>
                </c:pt>
                <c:pt idx="298">
                  <c:v>32284.611000000001</c:v>
                </c:pt>
                <c:pt idx="299">
                  <c:v>33409.68</c:v>
                </c:pt>
                <c:pt idx="300">
                  <c:v>33920.097999999998</c:v>
                </c:pt>
                <c:pt idx="301">
                  <c:v>34152.773000000001</c:v>
                </c:pt>
                <c:pt idx="302">
                  <c:v>34292.03</c:v>
                </c:pt>
                <c:pt idx="303">
                  <c:v>35093.824000000001</c:v>
                </c:pt>
                <c:pt idx="304">
                  <c:v>35495.464999999997</c:v>
                </c:pt>
                <c:pt idx="305">
                  <c:v>36166.160000000003</c:v>
                </c:pt>
                <c:pt idx="306">
                  <c:v>36845.684000000001</c:v>
                </c:pt>
                <c:pt idx="307">
                  <c:v>36761.792999999998</c:v>
                </c:pt>
                <c:pt idx="308">
                  <c:v>35534.925999999999</c:v>
                </c:pt>
                <c:pt idx="309">
                  <c:v>36086.726999999999</c:v>
                </c:pt>
                <c:pt idx="310">
                  <c:v>36691</c:v>
                </c:pt>
                <c:pt idx="311">
                  <c:v>36625.925999999999</c:v>
                </c:pt>
                <c:pt idx="312">
                  <c:v>36647.22</c:v>
                </c:pt>
                <c:pt idx="313">
                  <c:v>36818.54</c:v>
                </c:pt>
                <c:pt idx="314">
                  <c:v>37077.89</c:v>
                </c:pt>
                <c:pt idx="315">
                  <c:v>37343.839999999997</c:v>
                </c:pt>
                <c:pt idx="316">
                  <c:v>38037.336000000003</c:v>
                </c:pt>
                <c:pt idx="317">
                  <c:v>38555.464999999997</c:v>
                </c:pt>
                <c:pt idx="318">
                  <c:v>39084.656000000003</c:v>
                </c:pt>
                <c:pt idx="319">
                  <c:v>35913.82</c:v>
                </c:pt>
                <c:pt idx="320">
                  <c:v>38242.133000000002</c:v>
                </c:pt>
                <c:pt idx="321">
                  <c:v>39065.71</c:v>
                </c:pt>
              </c:numCache>
            </c:numRef>
          </c:val>
          <c:smooth val="0"/>
          <c:extLst>
            <c:ext xmlns:c16="http://schemas.microsoft.com/office/drawing/2014/chart" uri="{C3380CC4-5D6E-409C-BE32-E72D297353CC}">
              <c16:uniqueId val="{00000004-8E5C-7042-9765-337E20FBC946}"/>
            </c:ext>
          </c:extLst>
        </c:ser>
        <c:ser>
          <c:idx val="5"/>
          <c:order val="5"/>
          <c:tx>
            <c:strRef>
              <c:f>'GDP p.c. Long Run_Pivot'!$G$4:$G$5</c:f>
              <c:strCache>
                <c:ptCount val="1"/>
                <c:pt idx="0">
                  <c:v>Germany</c:v>
                </c:pt>
              </c:strCache>
            </c:strRef>
          </c:tx>
          <c:spPr>
            <a:ln w="28575" cap="rnd">
              <a:solidFill>
                <a:schemeClr val="accent6"/>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Run_Pivot'!$G$6:$G$327</c:f>
              <c:numCache>
                <c:formatCode>#,##0.00</c:formatCode>
                <c:ptCount val="322"/>
                <c:pt idx="0">
                  <c:v>1581.3479</c:v>
                </c:pt>
                <c:pt idx="1">
                  <c:v>1613.7688000000001</c:v>
                </c:pt>
                <c:pt idx="2">
                  <c:v>1631.2996000000001</c:v>
                </c:pt>
                <c:pt idx="3">
                  <c:v>1622.6595</c:v>
                </c:pt>
                <c:pt idx="4">
                  <c:v>1638.9976999999999</c:v>
                </c:pt>
                <c:pt idx="5">
                  <c:v>1672.5271</c:v>
                </c:pt>
                <c:pt idx="6">
                  <c:v>1678.0659000000001</c:v>
                </c:pt>
                <c:pt idx="7">
                  <c:v>1662.5764999999999</c:v>
                </c:pt>
                <c:pt idx="8">
                  <c:v>1600.095</c:v>
                </c:pt>
                <c:pt idx="9">
                  <c:v>1593.7854</c:v>
                </c:pt>
                <c:pt idx="10">
                  <c:v>1618.5591999999999</c:v>
                </c:pt>
                <c:pt idx="11">
                  <c:v>1608.5338999999999</c:v>
                </c:pt>
                <c:pt idx="12">
                  <c:v>1612.942</c:v>
                </c:pt>
                <c:pt idx="13">
                  <c:v>1633.6089999999999</c:v>
                </c:pt>
                <c:pt idx="14">
                  <c:v>1663.1766</c:v>
                </c:pt>
                <c:pt idx="15">
                  <c:v>1685.4961000000001</c:v>
                </c:pt>
                <c:pt idx="16">
                  <c:v>1678.1298999999999</c:v>
                </c:pt>
                <c:pt idx="17">
                  <c:v>1695.3597</c:v>
                </c:pt>
                <c:pt idx="18">
                  <c:v>1682.067</c:v>
                </c:pt>
                <c:pt idx="19">
                  <c:v>1669.4391000000001</c:v>
                </c:pt>
                <c:pt idx="20">
                  <c:v>1720.5381</c:v>
                </c:pt>
                <c:pt idx="21">
                  <c:v>1746.1176</c:v>
                </c:pt>
                <c:pt idx="22">
                  <c:v>1750.807</c:v>
                </c:pt>
                <c:pt idx="23">
                  <c:v>1730.0114000000001</c:v>
                </c:pt>
                <c:pt idx="24">
                  <c:v>1706.8353999999999</c:v>
                </c:pt>
                <c:pt idx="25">
                  <c:v>1681.1938</c:v>
                </c:pt>
                <c:pt idx="26">
                  <c:v>1683.0835999999999</c:v>
                </c:pt>
                <c:pt idx="27">
                  <c:v>1716.6835000000001</c:v>
                </c:pt>
                <c:pt idx="28">
                  <c:v>1729.1094000000001</c:v>
                </c:pt>
                <c:pt idx="29">
                  <c:v>1758.0817</c:v>
                </c:pt>
                <c:pt idx="30">
                  <c:v>1735.9102</c:v>
                </c:pt>
                <c:pt idx="31">
                  <c:v>1752.5530000000001</c:v>
                </c:pt>
                <c:pt idx="32">
                  <c:v>1771.7555</c:v>
                </c:pt>
                <c:pt idx="33">
                  <c:v>1752.4833000000001</c:v>
                </c:pt>
                <c:pt idx="34">
                  <c:v>1737.3729000000001</c:v>
                </c:pt>
                <c:pt idx="35">
                  <c:v>1712.1392000000001</c:v>
                </c:pt>
                <c:pt idx="36">
                  <c:v>1684.0205000000001</c:v>
                </c:pt>
                <c:pt idx="37">
                  <c:v>1706.8042</c:v>
                </c:pt>
                <c:pt idx="38">
                  <c:v>1710.5718999999999</c:v>
                </c:pt>
                <c:pt idx="39">
                  <c:v>1653.3423</c:v>
                </c:pt>
                <c:pt idx="40">
                  <c:v>1626.2153000000001</c:v>
                </c:pt>
                <c:pt idx="41">
                  <c:v>1667.7041999999999</c:v>
                </c:pt>
                <c:pt idx="42">
                  <c:v>1713.0615</c:v>
                </c:pt>
                <c:pt idx="43">
                  <c:v>1726.3339000000001</c:v>
                </c:pt>
                <c:pt idx="44">
                  <c:v>1737.3284000000001</c:v>
                </c:pt>
                <c:pt idx="45">
                  <c:v>1688.7045000000001</c:v>
                </c:pt>
                <c:pt idx="46">
                  <c:v>1720.1537000000001</c:v>
                </c:pt>
                <c:pt idx="47">
                  <c:v>1729.1713999999999</c:v>
                </c:pt>
                <c:pt idx="48">
                  <c:v>1738.2494999999999</c:v>
                </c:pt>
                <c:pt idx="49">
                  <c:v>1761.9381000000001</c:v>
                </c:pt>
                <c:pt idx="50">
                  <c:v>1785.4755</c:v>
                </c:pt>
                <c:pt idx="51">
                  <c:v>1786.8143</c:v>
                </c:pt>
                <c:pt idx="52">
                  <c:v>1777.4712999999999</c:v>
                </c:pt>
                <c:pt idx="53">
                  <c:v>1762.1642999999999</c:v>
                </c:pt>
                <c:pt idx="54">
                  <c:v>1770.2443000000001</c:v>
                </c:pt>
                <c:pt idx="55">
                  <c:v>1732.9695999999999</c:v>
                </c:pt>
                <c:pt idx="56">
                  <c:v>1707.8639000000001</c:v>
                </c:pt>
                <c:pt idx="57">
                  <c:v>1709.4213999999999</c:v>
                </c:pt>
                <c:pt idx="58">
                  <c:v>1773.6427000000001</c:v>
                </c:pt>
                <c:pt idx="59">
                  <c:v>1773.7021</c:v>
                </c:pt>
                <c:pt idx="60">
                  <c:v>1755.046</c:v>
                </c:pt>
                <c:pt idx="61">
                  <c:v>1651.1967999999999</c:v>
                </c:pt>
                <c:pt idx="62">
                  <c:v>1683.4458</c:v>
                </c:pt>
                <c:pt idx="63">
                  <c:v>1731.1179</c:v>
                </c:pt>
                <c:pt idx="64">
                  <c:v>1719.3860999999999</c:v>
                </c:pt>
                <c:pt idx="65">
                  <c:v>1746.6333</c:v>
                </c:pt>
                <c:pt idx="66">
                  <c:v>1764.5778</c:v>
                </c:pt>
                <c:pt idx="67">
                  <c:v>1770.3538000000001</c:v>
                </c:pt>
                <c:pt idx="68">
                  <c:v>1758.9304</c:v>
                </c:pt>
                <c:pt idx="69">
                  <c:v>1709.9960000000001</c:v>
                </c:pt>
                <c:pt idx="70">
                  <c:v>1595.9060999999999</c:v>
                </c:pt>
                <c:pt idx="71">
                  <c:v>1604.2036000000001</c:v>
                </c:pt>
                <c:pt idx="72">
                  <c:v>1707.9177999999999</c:v>
                </c:pt>
                <c:pt idx="73">
                  <c:v>1768.1804999999999</c:v>
                </c:pt>
                <c:pt idx="74">
                  <c:v>1758.8208999999999</c:v>
                </c:pt>
                <c:pt idx="75">
                  <c:v>1778.6161</c:v>
                </c:pt>
                <c:pt idx="76">
                  <c:v>1782.3581999999999</c:v>
                </c:pt>
                <c:pt idx="77">
                  <c:v>1776.2602999999999</c:v>
                </c:pt>
                <c:pt idx="78">
                  <c:v>1798.5021999999999</c:v>
                </c:pt>
                <c:pt idx="79">
                  <c:v>1812.0632000000001</c:v>
                </c:pt>
                <c:pt idx="80">
                  <c:v>1780.3279</c:v>
                </c:pt>
                <c:pt idx="81">
                  <c:v>1776.6687999999999</c:v>
                </c:pt>
                <c:pt idx="82">
                  <c:v>1794.4166</c:v>
                </c:pt>
                <c:pt idx="83">
                  <c:v>1793.6387999999999</c:v>
                </c:pt>
                <c:pt idx="84">
                  <c:v>1791.5961</c:v>
                </c:pt>
                <c:pt idx="85">
                  <c:v>1796.1755000000001</c:v>
                </c:pt>
                <c:pt idx="86">
                  <c:v>1778.0862999999999</c:v>
                </c:pt>
                <c:pt idx="87">
                  <c:v>1780.9387999999999</c:v>
                </c:pt>
                <c:pt idx="88">
                  <c:v>1761.9445000000001</c:v>
                </c:pt>
                <c:pt idx="89">
                  <c:v>1774.1470999999999</c:v>
                </c:pt>
                <c:pt idx="90">
                  <c:v>1808.8876</c:v>
                </c:pt>
                <c:pt idx="91">
                  <c:v>1820.4911999999999</c:v>
                </c:pt>
                <c:pt idx="92">
                  <c:v>1800.3861999999999</c:v>
                </c:pt>
                <c:pt idx="93">
                  <c:v>1790.6515999999999</c:v>
                </c:pt>
                <c:pt idx="94">
                  <c:v>1777.8364999999999</c:v>
                </c:pt>
                <c:pt idx="95">
                  <c:v>1784.9218000000001</c:v>
                </c:pt>
                <c:pt idx="96">
                  <c:v>1836.4882</c:v>
                </c:pt>
                <c:pt idx="97">
                  <c:v>1821.0795000000001</c:v>
                </c:pt>
                <c:pt idx="98">
                  <c:v>1786.2535</c:v>
                </c:pt>
                <c:pt idx="99">
                  <c:v>1786.9177999999999</c:v>
                </c:pt>
                <c:pt idx="100">
                  <c:v>1780.7715000000001</c:v>
                </c:pt>
                <c:pt idx="101">
                  <c:v>1796.5463</c:v>
                </c:pt>
                <c:pt idx="102">
                  <c:v>1802.9662000000001</c:v>
                </c:pt>
                <c:pt idx="103">
                  <c:v>1808.3966</c:v>
                </c:pt>
                <c:pt idx="104">
                  <c:v>1725.1097</c:v>
                </c:pt>
                <c:pt idx="105">
                  <c:v>1738.1777</c:v>
                </c:pt>
                <c:pt idx="106">
                  <c:v>1740.1249</c:v>
                </c:pt>
                <c:pt idx="107">
                  <c:v>1796.3077000000001</c:v>
                </c:pt>
                <c:pt idx="108">
                  <c:v>1836.7467999999999</c:v>
                </c:pt>
                <c:pt idx="109">
                  <c:v>1920.2607</c:v>
                </c:pt>
                <c:pt idx="110">
                  <c:v>1898.1327000000001</c:v>
                </c:pt>
                <c:pt idx="111">
                  <c:v>1842.7403999999999</c:v>
                </c:pt>
                <c:pt idx="112">
                  <c:v>1763.2545</c:v>
                </c:pt>
                <c:pt idx="113">
                  <c:v>1868.2655</c:v>
                </c:pt>
                <c:pt idx="114">
                  <c:v>1917.8317</c:v>
                </c:pt>
                <c:pt idx="115">
                  <c:v>1829.2746999999999</c:v>
                </c:pt>
                <c:pt idx="116">
                  <c:v>1746.289</c:v>
                </c:pt>
                <c:pt idx="117">
                  <c:v>1867.8698999999999</c:v>
                </c:pt>
                <c:pt idx="118">
                  <c:v>1957.7445</c:v>
                </c:pt>
                <c:pt idx="119">
                  <c:v>2041.1141</c:v>
                </c:pt>
                <c:pt idx="120">
                  <c:v>2060.6280000000002</c:v>
                </c:pt>
                <c:pt idx="121">
                  <c:v>2045.6512</c:v>
                </c:pt>
                <c:pt idx="122">
                  <c:v>2028.8698999999999</c:v>
                </c:pt>
                <c:pt idx="123">
                  <c:v>2135.2433999999998</c:v>
                </c:pt>
                <c:pt idx="124">
                  <c:v>2141.0432000000001</c:v>
                </c:pt>
                <c:pt idx="125">
                  <c:v>2144.8384000000001</c:v>
                </c:pt>
                <c:pt idx="126">
                  <c:v>2100.2429999999999</c:v>
                </c:pt>
                <c:pt idx="127">
                  <c:v>2046.0916</c:v>
                </c:pt>
                <c:pt idx="128">
                  <c:v>2069.0475999999999</c:v>
                </c:pt>
                <c:pt idx="129">
                  <c:v>2044.5804000000001</c:v>
                </c:pt>
                <c:pt idx="130">
                  <c:v>2029.0862</c:v>
                </c:pt>
                <c:pt idx="131">
                  <c:v>2073.2431999999999</c:v>
                </c:pt>
                <c:pt idx="132">
                  <c:v>2142.0349999999999</c:v>
                </c:pt>
                <c:pt idx="133">
                  <c:v>2168.9005999999999</c:v>
                </c:pt>
                <c:pt idx="134">
                  <c:v>2170.5001999999999</c:v>
                </c:pt>
                <c:pt idx="135">
                  <c:v>2173.3818000000001</c:v>
                </c:pt>
                <c:pt idx="136">
                  <c:v>2169.2285000000002</c:v>
                </c:pt>
                <c:pt idx="137">
                  <c:v>2116.1455000000001</c:v>
                </c:pt>
                <c:pt idx="138">
                  <c:v>2119.0686000000001</c:v>
                </c:pt>
                <c:pt idx="139">
                  <c:v>2163.846</c:v>
                </c:pt>
                <c:pt idx="140">
                  <c:v>2230.6484</c:v>
                </c:pt>
                <c:pt idx="141">
                  <c:v>2192.6577000000002</c:v>
                </c:pt>
                <c:pt idx="142">
                  <c:v>2102.5639999999999</c:v>
                </c:pt>
                <c:pt idx="143">
                  <c:v>2139.2788</c:v>
                </c:pt>
                <c:pt idx="144">
                  <c:v>2158.174</c:v>
                </c:pt>
                <c:pt idx="145">
                  <c:v>2086.6536000000001</c:v>
                </c:pt>
                <c:pt idx="146">
                  <c:v>2064.5083</c:v>
                </c:pt>
                <c:pt idx="147">
                  <c:v>2202.5587999999998</c:v>
                </c:pt>
                <c:pt idx="148">
                  <c:v>2288.2741999999998</c:v>
                </c:pt>
                <c:pt idx="149">
                  <c:v>2276</c:v>
                </c:pt>
                <c:pt idx="150">
                  <c:v>2244</c:v>
                </c:pt>
                <c:pt idx="151">
                  <c:v>2273</c:v>
                </c:pt>
                <c:pt idx="152">
                  <c:v>2252</c:v>
                </c:pt>
                <c:pt idx="153">
                  <c:v>2300</c:v>
                </c:pt>
                <c:pt idx="154">
                  <c:v>2263</c:v>
                </c:pt>
                <c:pt idx="155">
                  <c:v>2440</c:v>
                </c:pt>
                <c:pt idx="156">
                  <c:v>2541</c:v>
                </c:pt>
                <c:pt idx="157">
                  <c:v>2509</c:v>
                </c:pt>
                <c:pt idx="158">
                  <c:v>2495</c:v>
                </c:pt>
                <c:pt idx="159">
                  <c:v>2613</c:v>
                </c:pt>
                <c:pt idx="160">
                  <c:v>2523</c:v>
                </c:pt>
                <c:pt idx="161">
                  <c:v>2622</c:v>
                </c:pt>
                <c:pt idx="162">
                  <c:v>2788</c:v>
                </c:pt>
                <c:pt idx="163">
                  <c:v>2837</c:v>
                </c:pt>
                <c:pt idx="164">
                  <c:v>2821</c:v>
                </c:pt>
                <c:pt idx="165">
                  <c:v>2823</c:v>
                </c:pt>
                <c:pt idx="166">
                  <c:v>2815</c:v>
                </c:pt>
                <c:pt idx="167">
                  <c:v>2966</c:v>
                </c:pt>
                <c:pt idx="168">
                  <c:v>2965</c:v>
                </c:pt>
                <c:pt idx="169">
                  <c:v>2931</c:v>
                </c:pt>
                <c:pt idx="170">
                  <c:v>2896</c:v>
                </c:pt>
                <c:pt idx="171">
                  <c:v>3078</c:v>
                </c:pt>
                <c:pt idx="172">
                  <c:v>3186</c:v>
                </c:pt>
                <c:pt idx="173">
                  <c:v>3386</c:v>
                </c:pt>
                <c:pt idx="174">
                  <c:v>3366</c:v>
                </c:pt>
                <c:pt idx="175">
                  <c:v>3301</c:v>
                </c:pt>
                <c:pt idx="176">
                  <c:v>3241</c:v>
                </c:pt>
                <c:pt idx="177">
                  <c:v>3352</c:v>
                </c:pt>
                <c:pt idx="178">
                  <c:v>3234</c:v>
                </c:pt>
                <c:pt idx="179">
                  <c:v>3174</c:v>
                </c:pt>
                <c:pt idx="180">
                  <c:v>3228</c:v>
                </c:pt>
                <c:pt idx="181">
                  <c:v>3258</c:v>
                </c:pt>
                <c:pt idx="182">
                  <c:v>3416</c:v>
                </c:pt>
                <c:pt idx="183">
                  <c:v>3472</c:v>
                </c:pt>
                <c:pt idx="184">
                  <c:v>3532</c:v>
                </c:pt>
                <c:pt idx="185">
                  <c:v>3524</c:v>
                </c:pt>
                <c:pt idx="186">
                  <c:v>3626</c:v>
                </c:pt>
                <c:pt idx="187">
                  <c:v>3732</c:v>
                </c:pt>
                <c:pt idx="188">
                  <c:v>3792</c:v>
                </c:pt>
                <c:pt idx="189">
                  <c:v>3870</c:v>
                </c:pt>
                <c:pt idx="190">
                  <c:v>3821</c:v>
                </c:pt>
                <c:pt idx="191">
                  <c:v>3936</c:v>
                </c:pt>
                <c:pt idx="192">
                  <c:v>4089</c:v>
                </c:pt>
                <c:pt idx="193">
                  <c:v>4141</c:v>
                </c:pt>
                <c:pt idx="194">
                  <c:v>4281</c:v>
                </c:pt>
                <c:pt idx="195">
                  <c:v>4368</c:v>
                </c:pt>
                <c:pt idx="196">
                  <c:v>4423</c:v>
                </c:pt>
                <c:pt idx="197">
                  <c:v>4540</c:v>
                </c:pt>
                <c:pt idx="198">
                  <c:v>4631</c:v>
                </c:pt>
                <c:pt idx="199">
                  <c:v>4758</c:v>
                </c:pt>
                <c:pt idx="200">
                  <c:v>4576</c:v>
                </c:pt>
                <c:pt idx="201">
                  <c:v>4611</c:v>
                </c:pt>
                <c:pt idx="202">
                  <c:v>4795</c:v>
                </c:pt>
                <c:pt idx="203">
                  <c:v>4914</c:v>
                </c:pt>
                <c:pt idx="204">
                  <c:v>4948</c:v>
                </c:pt>
                <c:pt idx="205">
                  <c:v>5024</c:v>
                </c:pt>
                <c:pt idx="206">
                  <c:v>5172</c:v>
                </c:pt>
                <c:pt idx="207">
                  <c:v>5187</c:v>
                </c:pt>
                <c:pt idx="208">
                  <c:v>5220</c:v>
                </c:pt>
                <c:pt idx="209">
                  <c:v>5337</c:v>
                </c:pt>
                <c:pt idx="210">
                  <c:v>5432</c:v>
                </c:pt>
                <c:pt idx="211">
                  <c:v>5617</c:v>
                </c:pt>
                <c:pt idx="212">
                  <c:v>5815</c:v>
                </c:pt>
                <c:pt idx="213">
                  <c:v>4876</c:v>
                </c:pt>
                <c:pt idx="214">
                  <c:v>4621</c:v>
                </c:pt>
                <c:pt idx="215">
                  <c:v>4678</c:v>
                </c:pt>
                <c:pt idx="216">
                  <c:v>4705</c:v>
                </c:pt>
                <c:pt idx="217">
                  <c:v>4755</c:v>
                </c:pt>
                <c:pt idx="218">
                  <c:v>4122</c:v>
                </c:pt>
                <c:pt idx="219">
                  <c:v>4457</c:v>
                </c:pt>
                <c:pt idx="220">
                  <c:v>4906</c:v>
                </c:pt>
                <c:pt idx="221">
                  <c:v>5310</c:v>
                </c:pt>
                <c:pt idx="222">
                  <c:v>4383</c:v>
                </c:pt>
                <c:pt idx="223">
                  <c:v>5099</c:v>
                </c:pt>
                <c:pt idx="224">
                  <c:v>5630</c:v>
                </c:pt>
                <c:pt idx="225">
                  <c:v>5746</c:v>
                </c:pt>
                <c:pt idx="226">
                  <c:v>6282</c:v>
                </c:pt>
                <c:pt idx="227">
                  <c:v>6519</c:v>
                </c:pt>
                <c:pt idx="228">
                  <c:v>6457</c:v>
                </c:pt>
                <c:pt idx="229">
                  <c:v>6333</c:v>
                </c:pt>
                <c:pt idx="230">
                  <c:v>5821</c:v>
                </c:pt>
                <c:pt idx="231">
                  <c:v>5359</c:v>
                </c:pt>
                <c:pt idx="232">
                  <c:v>5668</c:v>
                </c:pt>
                <c:pt idx="233">
                  <c:v>6150</c:v>
                </c:pt>
                <c:pt idx="234">
                  <c:v>6567</c:v>
                </c:pt>
                <c:pt idx="235">
                  <c:v>7095</c:v>
                </c:pt>
                <c:pt idx="236">
                  <c:v>7468</c:v>
                </c:pt>
                <c:pt idx="237">
                  <c:v>7960</c:v>
                </c:pt>
                <c:pt idx="238">
                  <c:v>8617</c:v>
                </c:pt>
                <c:pt idx="239">
                  <c:v>8612</c:v>
                </c:pt>
                <c:pt idx="240">
                  <c:v>9103</c:v>
                </c:pt>
                <c:pt idx="241">
                  <c:v>9149</c:v>
                </c:pt>
                <c:pt idx="242">
                  <c:v>9389</c:v>
                </c:pt>
                <c:pt idx="243">
                  <c:v>9698</c:v>
                </c:pt>
                <c:pt idx="244">
                  <c:v>7195</c:v>
                </c:pt>
                <c:pt idx="245">
                  <c:v>3534</c:v>
                </c:pt>
                <c:pt idx="246">
                  <c:v>3883</c:v>
                </c:pt>
                <c:pt idx="247">
                  <c:v>4517</c:v>
                </c:pt>
                <c:pt idx="248">
                  <c:v>5231</c:v>
                </c:pt>
                <c:pt idx="249">
                  <c:v>6186</c:v>
                </c:pt>
                <c:pt idx="250">
                  <c:v>6704</c:v>
                </c:pt>
                <c:pt idx="251">
                  <c:v>7257</c:v>
                </c:pt>
                <c:pt idx="252">
                  <c:v>7818</c:v>
                </c:pt>
                <c:pt idx="253">
                  <c:v>8364</c:v>
                </c:pt>
                <c:pt idx="254">
                  <c:v>9240</c:v>
                </c:pt>
                <c:pt idx="255">
                  <c:v>9846</c:v>
                </c:pt>
                <c:pt idx="256">
                  <c:v>10348</c:v>
                </c:pt>
                <c:pt idx="257">
                  <c:v>10739</c:v>
                </c:pt>
                <c:pt idx="258">
                  <c:v>11440</c:v>
                </c:pt>
                <c:pt idx="259">
                  <c:v>12282</c:v>
                </c:pt>
                <c:pt idx="260">
                  <c:v>12675</c:v>
                </c:pt>
                <c:pt idx="261">
                  <c:v>13106</c:v>
                </c:pt>
                <c:pt idx="262">
                  <c:v>13367</c:v>
                </c:pt>
                <c:pt idx="263">
                  <c:v>14062</c:v>
                </c:pt>
                <c:pt idx="264">
                  <c:v>14642</c:v>
                </c:pt>
                <c:pt idx="265">
                  <c:v>14964</c:v>
                </c:pt>
                <c:pt idx="266">
                  <c:v>14979</c:v>
                </c:pt>
                <c:pt idx="267">
                  <c:v>15723</c:v>
                </c:pt>
                <c:pt idx="268">
                  <c:v>16641</c:v>
                </c:pt>
                <c:pt idx="269">
                  <c:v>17277</c:v>
                </c:pt>
                <c:pt idx="270">
                  <c:v>17657</c:v>
                </c:pt>
                <c:pt idx="271">
                  <c:v>18301</c:v>
                </c:pt>
                <c:pt idx="272">
                  <c:v>19074</c:v>
                </c:pt>
                <c:pt idx="273">
                  <c:v>19228</c:v>
                </c:pt>
                <c:pt idx="274">
                  <c:v>19193</c:v>
                </c:pt>
                <c:pt idx="275">
                  <c:v>20218</c:v>
                </c:pt>
                <c:pt idx="276">
                  <c:v>20837</c:v>
                </c:pt>
                <c:pt idx="277">
                  <c:v>21447</c:v>
                </c:pt>
                <c:pt idx="278">
                  <c:v>22305</c:v>
                </c:pt>
                <c:pt idx="279">
                  <c:v>22497</c:v>
                </c:pt>
                <c:pt idx="280">
                  <c:v>22553</c:v>
                </c:pt>
                <c:pt idx="281">
                  <c:v>22380</c:v>
                </c:pt>
                <c:pt idx="282">
                  <c:v>22840</c:v>
                </c:pt>
                <c:pt idx="283">
                  <c:v>23564</c:v>
                </c:pt>
                <c:pt idx="284">
                  <c:v>24133</c:v>
                </c:pt>
                <c:pt idx="285">
                  <c:v>24657</c:v>
                </c:pt>
                <c:pt idx="286">
                  <c:v>25027</c:v>
                </c:pt>
                <c:pt idx="287">
                  <c:v>25759</c:v>
                </c:pt>
                <c:pt idx="288">
                  <c:v>26393</c:v>
                </c:pt>
                <c:pt idx="289">
                  <c:v>25391</c:v>
                </c:pt>
                <c:pt idx="290">
                  <c:v>26769.96</c:v>
                </c:pt>
                <c:pt idx="291">
                  <c:v>27385.055</c:v>
                </c:pt>
                <c:pt idx="292">
                  <c:v>27250.701000000001</c:v>
                </c:pt>
                <c:pt idx="293">
                  <c:v>28140.057000000001</c:v>
                </c:pt>
                <c:pt idx="294">
                  <c:v>28868.945</c:v>
                </c:pt>
                <c:pt idx="295">
                  <c:v>29349.982</c:v>
                </c:pt>
                <c:pt idx="296">
                  <c:v>30186.945</c:v>
                </c:pt>
                <c:pt idx="297">
                  <c:v>31129.583999999999</c:v>
                </c:pt>
                <c:pt idx="298">
                  <c:v>32087.603999999999</c:v>
                </c:pt>
                <c:pt idx="299">
                  <c:v>33367.285000000003</c:v>
                </c:pt>
                <c:pt idx="300">
                  <c:v>34260.29</c:v>
                </c:pt>
                <c:pt idx="301">
                  <c:v>34590.93</c:v>
                </c:pt>
                <c:pt idx="302">
                  <c:v>34716.44</c:v>
                </c:pt>
                <c:pt idx="303">
                  <c:v>35528.714999999997</c:v>
                </c:pt>
                <c:pt idx="304">
                  <c:v>36205.574000000001</c:v>
                </c:pt>
                <c:pt idx="305">
                  <c:v>38014.137000000002</c:v>
                </c:pt>
                <c:pt idx="306">
                  <c:v>39752.207000000002</c:v>
                </c:pt>
                <c:pt idx="307">
                  <c:v>40715.434000000001</c:v>
                </c:pt>
                <c:pt idx="308">
                  <c:v>38962.938000000002</c:v>
                </c:pt>
                <c:pt idx="309">
                  <c:v>41109.582000000002</c:v>
                </c:pt>
                <c:pt idx="310">
                  <c:v>43189</c:v>
                </c:pt>
                <c:pt idx="311">
                  <c:v>43288.32</c:v>
                </c:pt>
                <c:pt idx="312">
                  <c:v>43359.137000000002</c:v>
                </c:pt>
                <c:pt idx="313">
                  <c:v>44132.758000000002</c:v>
                </c:pt>
                <c:pt idx="314">
                  <c:v>44405.167999999998</c:v>
                </c:pt>
                <c:pt idx="315">
                  <c:v>45030.47</c:v>
                </c:pt>
                <c:pt idx="316">
                  <c:v>46065.1</c:v>
                </c:pt>
                <c:pt idx="317">
                  <c:v>46377.39</c:v>
                </c:pt>
                <c:pt idx="318">
                  <c:v>46761.945</c:v>
                </c:pt>
                <c:pt idx="319">
                  <c:v>44996.43</c:v>
                </c:pt>
                <c:pt idx="320">
                  <c:v>46159.05</c:v>
                </c:pt>
                <c:pt idx="321">
                  <c:v>46647.792999999998</c:v>
                </c:pt>
              </c:numCache>
            </c:numRef>
          </c:val>
          <c:smooth val="0"/>
          <c:extLst>
            <c:ext xmlns:c16="http://schemas.microsoft.com/office/drawing/2014/chart" uri="{C3380CC4-5D6E-409C-BE32-E72D297353CC}">
              <c16:uniqueId val="{00000005-8E5C-7042-9765-337E20FBC946}"/>
            </c:ext>
          </c:extLst>
        </c:ser>
        <c:ser>
          <c:idx val="6"/>
          <c:order val="6"/>
          <c:tx>
            <c:strRef>
              <c:f>'GDP p.c. Long Run_Pivot'!$H$4:$H$5</c:f>
              <c:strCache>
                <c:ptCount val="1"/>
                <c:pt idx="0">
                  <c:v>Italy</c:v>
                </c:pt>
              </c:strCache>
            </c:strRef>
          </c:tx>
          <c:spPr>
            <a:ln w="28575" cap="rnd">
              <a:solidFill>
                <a:schemeClr val="accent1">
                  <a:lumMod val="60000"/>
                </a:schemeClr>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Run_Pivot'!$H$6:$H$327</c:f>
              <c:numCache>
                <c:formatCode>#,##0.00</c:formatCode>
                <c:ptCount val="322"/>
                <c:pt idx="0">
                  <c:v>2468.5173</c:v>
                </c:pt>
                <c:pt idx="50">
                  <c:v>2485.4756000000002</c:v>
                </c:pt>
                <c:pt idx="100">
                  <c:v>2515.1529999999998</c:v>
                </c:pt>
                <c:pt idx="101">
                  <c:v>2510.9133000000002</c:v>
                </c:pt>
                <c:pt idx="102">
                  <c:v>2517.2727</c:v>
                </c:pt>
                <c:pt idx="103">
                  <c:v>2523.6323000000002</c:v>
                </c:pt>
                <c:pt idx="104">
                  <c:v>2524.6921000000002</c:v>
                </c:pt>
                <c:pt idx="105">
                  <c:v>2523.6323000000002</c:v>
                </c:pt>
                <c:pt idx="106">
                  <c:v>2524.6921000000002</c:v>
                </c:pt>
                <c:pt idx="107">
                  <c:v>2519.3926000000001</c:v>
                </c:pt>
                <c:pt idx="108">
                  <c:v>2514.0929999999998</c:v>
                </c:pt>
                <c:pt idx="109">
                  <c:v>2509.8535000000002</c:v>
                </c:pt>
                <c:pt idx="110">
                  <c:v>2503.4940999999999</c:v>
                </c:pt>
                <c:pt idx="111">
                  <c:v>2503.4940999999999</c:v>
                </c:pt>
                <c:pt idx="112">
                  <c:v>2501.3742999999999</c:v>
                </c:pt>
                <c:pt idx="113">
                  <c:v>2503.4940999999999</c:v>
                </c:pt>
                <c:pt idx="114">
                  <c:v>2504.5540000000001</c:v>
                </c:pt>
                <c:pt idx="115">
                  <c:v>2499.2543999999998</c:v>
                </c:pt>
                <c:pt idx="116">
                  <c:v>2505.6138000000001</c:v>
                </c:pt>
                <c:pt idx="117">
                  <c:v>2524.6921000000002</c:v>
                </c:pt>
                <c:pt idx="118">
                  <c:v>2526.8119999999999</c:v>
                </c:pt>
                <c:pt idx="119">
                  <c:v>2522.5722999999998</c:v>
                </c:pt>
                <c:pt idx="120">
                  <c:v>2521.5124999999998</c:v>
                </c:pt>
                <c:pt idx="121">
                  <c:v>2521.5124999999998</c:v>
                </c:pt>
                <c:pt idx="122">
                  <c:v>2520.4526000000001</c:v>
                </c:pt>
                <c:pt idx="123">
                  <c:v>2532.1116000000002</c:v>
                </c:pt>
                <c:pt idx="124">
                  <c:v>2541.6505999999999</c:v>
                </c:pt>
                <c:pt idx="125">
                  <c:v>2537.4110000000001</c:v>
                </c:pt>
                <c:pt idx="126">
                  <c:v>2529.9917</c:v>
                </c:pt>
                <c:pt idx="127">
                  <c:v>2523.6323000000002</c:v>
                </c:pt>
                <c:pt idx="128">
                  <c:v>2516.2130000000002</c:v>
                </c:pt>
                <c:pt idx="129">
                  <c:v>2513.0331999999999</c:v>
                </c:pt>
                <c:pt idx="130">
                  <c:v>2510.9133000000002</c:v>
                </c:pt>
                <c:pt idx="131">
                  <c:v>2506.6738</c:v>
                </c:pt>
                <c:pt idx="132">
                  <c:v>2513.0331999999999</c:v>
                </c:pt>
                <c:pt idx="133">
                  <c:v>2520.4526000000001</c:v>
                </c:pt>
                <c:pt idx="134">
                  <c:v>2531.0515</c:v>
                </c:pt>
                <c:pt idx="135">
                  <c:v>2524.6921000000002</c:v>
                </c:pt>
                <c:pt idx="136">
                  <c:v>2525.752</c:v>
                </c:pt>
                <c:pt idx="137">
                  <c:v>2514.0929999999998</c:v>
                </c:pt>
                <c:pt idx="138">
                  <c:v>2511.9733999999999</c:v>
                </c:pt>
                <c:pt idx="139">
                  <c:v>2513.0331999999999</c:v>
                </c:pt>
                <c:pt idx="140">
                  <c:v>2514.0929999999998</c:v>
                </c:pt>
                <c:pt idx="141">
                  <c:v>2506.6738</c:v>
                </c:pt>
                <c:pt idx="142">
                  <c:v>2507.7336</c:v>
                </c:pt>
                <c:pt idx="143">
                  <c:v>2540.5907999999999</c:v>
                </c:pt>
                <c:pt idx="144">
                  <c:v>2542.7103999999999</c:v>
                </c:pt>
                <c:pt idx="145">
                  <c:v>2538.471</c:v>
                </c:pt>
                <c:pt idx="146">
                  <c:v>2536.3510000000001</c:v>
                </c:pt>
                <c:pt idx="147">
                  <c:v>2536.3510000000001</c:v>
                </c:pt>
                <c:pt idx="148">
                  <c:v>2538.471</c:v>
                </c:pt>
                <c:pt idx="149">
                  <c:v>2540.5907999999999</c:v>
                </c:pt>
                <c:pt idx="150">
                  <c:v>2542.7103999999999</c:v>
                </c:pt>
                <c:pt idx="151">
                  <c:v>2540.5907999999999</c:v>
                </c:pt>
                <c:pt idx="152">
                  <c:v>2549.0698000000002</c:v>
                </c:pt>
                <c:pt idx="153">
                  <c:v>2548.0100000000002</c:v>
                </c:pt>
                <c:pt idx="154">
                  <c:v>2570.268</c:v>
                </c:pt>
                <c:pt idx="155">
                  <c:v>2562.8485999999998</c:v>
                </c:pt>
                <c:pt idx="156">
                  <c:v>2557.549</c:v>
                </c:pt>
                <c:pt idx="157">
                  <c:v>2551.1896999999999</c:v>
                </c:pt>
                <c:pt idx="158">
                  <c:v>2544.8303000000001</c:v>
                </c:pt>
                <c:pt idx="159">
                  <c:v>2538.471</c:v>
                </c:pt>
                <c:pt idx="160">
                  <c:v>2558</c:v>
                </c:pt>
                <c:pt idx="161">
                  <c:v>2634.3525</c:v>
                </c:pt>
                <c:pt idx="162">
                  <c:v>2688.1147000000001</c:v>
                </c:pt>
                <c:pt idx="163">
                  <c:v>2642.0327000000002</c:v>
                </c:pt>
                <c:pt idx="164">
                  <c:v>2780.2788</c:v>
                </c:pt>
                <c:pt idx="165">
                  <c:v>2588.2705000000001</c:v>
                </c:pt>
                <c:pt idx="166">
                  <c:v>2611.3114999999998</c:v>
                </c:pt>
                <c:pt idx="167">
                  <c:v>2626.672</c:v>
                </c:pt>
                <c:pt idx="168">
                  <c:v>2695.7952</c:v>
                </c:pt>
                <c:pt idx="169">
                  <c:v>2826.3606</c:v>
                </c:pt>
                <c:pt idx="170">
                  <c:v>2811.12</c:v>
                </c:pt>
                <c:pt idx="171">
                  <c:v>2593</c:v>
                </c:pt>
                <c:pt idx="172">
                  <c:v>2581</c:v>
                </c:pt>
                <c:pt idx="173">
                  <c:v>2715</c:v>
                </c:pt>
                <c:pt idx="174">
                  <c:v>2727</c:v>
                </c:pt>
                <c:pt idx="175">
                  <c:v>2662</c:v>
                </c:pt>
                <c:pt idx="176">
                  <c:v>2678</c:v>
                </c:pt>
                <c:pt idx="177">
                  <c:v>2745</c:v>
                </c:pt>
                <c:pt idx="178">
                  <c:v>2753</c:v>
                </c:pt>
                <c:pt idx="179">
                  <c:v>2796</c:v>
                </c:pt>
                <c:pt idx="180">
                  <c:v>2880</c:v>
                </c:pt>
                <c:pt idx="181">
                  <c:v>2915</c:v>
                </c:pt>
                <c:pt idx="182">
                  <c:v>2942</c:v>
                </c:pt>
                <c:pt idx="183">
                  <c:v>2898</c:v>
                </c:pt>
                <c:pt idx="184">
                  <c:v>2941</c:v>
                </c:pt>
                <c:pt idx="185">
                  <c:v>3005</c:v>
                </c:pt>
                <c:pt idx="186">
                  <c:v>3081</c:v>
                </c:pt>
                <c:pt idx="187">
                  <c:v>3065</c:v>
                </c:pt>
                <c:pt idx="188">
                  <c:v>2971</c:v>
                </c:pt>
                <c:pt idx="189">
                  <c:v>2974</c:v>
                </c:pt>
                <c:pt idx="190">
                  <c:v>3014</c:v>
                </c:pt>
                <c:pt idx="191">
                  <c:v>3017</c:v>
                </c:pt>
                <c:pt idx="192">
                  <c:v>3064</c:v>
                </c:pt>
                <c:pt idx="193">
                  <c:v>3081</c:v>
                </c:pt>
                <c:pt idx="194">
                  <c:v>3107</c:v>
                </c:pt>
                <c:pt idx="195">
                  <c:v>3153</c:v>
                </c:pt>
                <c:pt idx="196">
                  <c:v>3158</c:v>
                </c:pt>
                <c:pt idx="197">
                  <c:v>3145</c:v>
                </c:pt>
                <c:pt idx="198">
                  <c:v>3180</c:v>
                </c:pt>
                <c:pt idx="199">
                  <c:v>3264</c:v>
                </c:pt>
                <c:pt idx="200">
                  <c:v>3317</c:v>
                </c:pt>
                <c:pt idx="201">
                  <c:v>3371</c:v>
                </c:pt>
                <c:pt idx="202">
                  <c:v>3402</c:v>
                </c:pt>
                <c:pt idx="203">
                  <c:v>3461</c:v>
                </c:pt>
                <c:pt idx="204">
                  <c:v>3532</c:v>
                </c:pt>
                <c:pt idx="205">
                  <c:v>3652</c:v>
                </c:pt>
                <c:pt idx="206">
                  <c:v>3716</c:v>
                </c:pt>
                <c:pt idx="207">
                  <c:v>3795</c:v>
                </c:pt>
                <c:pt idx="208">
                  <c:v>3826</c:v>
                </c:pt>
                <c:pt idx="209">
                  <c:v>3829</c:v>
                </c:pt>
                <c:pt idx="210">
                  <c:v>3870</c:v>
                </c:pt>
                <c:pt idx="211">
                  <c:v>3875</c:v>
                </c:pt>
                <c:pt idx="212">
                  <c:v>4057</c:v>
                </c:pt>
                <c:pt idx="213">
                  <c:v>3835</c:v>
                </c:pt>
                <c:pt idx="214">
                  <c:v>3642</c:v>
                </c:pt>
                <c:pt idx="215">
                  <c:v>3942</c:v>
                </c:pt>
                <c:pt idx="216">
                  <c:v>3955</c:v>
                </c:pt>
                <c:pt idx="217">
                  <c:v>3856</c:v>
                </c:pt>
                <c:pt idx="218">
                  <c:v>3701</c:v>
                </c:pt>
                <c:pt idx="219">
                  <c:v>3789</c:v>
                </c:pt>
                <c:pt idx="220">
                  <c:v>3660</c:v>
                </c:pt>
                <c:pt idx="221">
                  <c:v>3928</c:v>
                </c:pt>
                <c:pt idx="222">
                  <c:v>4248</c:v>
                </c:pt>
                <c:pt idx="223">
                  <c:v>4324</c:v>
                </c:pt>
                <c:pt idx="224">
                  <c:v>4580</c:v>
                </c:pt>
                <c:pt idx="225">
                  <c:v>4576</c:v>
                </c:pt>
                <c:pt idx="226">
                  <c:v>4454</c:v>
                </c:pt>
                <c:pt idx="227">
                  <c:v>4693</c:v>
                </c:pt>
                <c:pt idx="228">
                  <c:v>4889</c:v>
                </c:pt>
                <c:pt idx="229">
                  <c:v>4631</c:v>
                </c:pt>
                <c:pt idx="230">
                  <c:v>4538</c:v>
                </c:pt>
                <c:pt idx="231">
                  <c:v>4602</c:v>
                </c:pt>
                <c:pt idx="232">
                  <c:v>4514</c:v>
                </c:pt>
                <c:pt idx="233">
                  <c:v>4466</c:v>
                </c:pt>
                <c:pt idx="234">
                  <c:v>4670</c:v>
                </c:pt>
                <c:pt idx="235">
                  <c:v>4471</c:v>
                </c:pt>
                <c:pt idx="236">
                  <c:v>4879</c:v>
                </c:pt>
                <c:pt idx="237">
                  <c:v>4981</c:v>
                </c:pt>
                <c:pt idx="238">
                  <c:v>5246</c:v>
                </c:pt>
                <c:pt idx="239">
                  <c:v>5099</c:v>
                </c:pt>
                <c:pt idx="240">
                  <c:v>4967</c:v>
                </c:pt>
                <c:pt idx="241">
                  <c:v>4661</c:v>
                </c:pt>
                <c:pt idx="242">
                  <c:v>3931</c:v>
                </c:pt>
                <c:pt idx="243">
                  <c:v>3162</c:v>
                </c:pt>
                <c:pt idx="244">
                  <c:v>2831</c:v>
                </c:pt>
                <c:pt idx="245">
                  <c:v>3805</c:v>
                </c:pt>
                <c:pt idx="246">
                  <c:v>4498</c:v>
                </c:pt>
                <c:pt idx="247">
                  <c:v>4814</c:v>
                </c:pt>
                <c:pt idx="248">
                  <c:v>5188</c:v>
                </c:pt>
                <c:pt idx="249">
                  <c:v>5582</c:v>
                </c:pt>
                <c:pt idx="250">
                  <c:v>5958</c:v>
                </c:pt>
                <c:pt idx="251">
                  <c:v>6371</c:v>
                </c:pt>
                <c:pt idx="252">
                  <c:v>6790</c:v>
                </c:pt>
                <c:pt idx="253">
                  <c:v>7092</c:v>
                </c:pt>
                <c:pt idx="254">
                  <c:v>7453</c:v>
                </c:pt>
                <c:pt idx="255">
                  <c:v>7745</c:v>
                </c:pt>
                <c:pt idx="256">
                  <c:v>8158</c:v>
                </c:pt>
                <c:pt idx="257">
                  <c:v>8544</c:v>
                </c:pt>
                <c:pt idx="258">
                  <c:v>9011</c:v>
                </c:pt>
                <c:pt idx="259">
                  <c:v>9430</c:v>
                </c:pt>
                <c:pt idx="260">
                  <c:v>10158</c:v>
                </c:pt>
                <c:pt idx="261">
                  <c:v>10882</c:v>
                </c:pt>
                <c:pt idx="262">
                  <c:v>11576</c:v>
                </c:pt>
                <c:pt idx="263">
                  <c:v>11934</c:v>
                </c:pt>
                <c:pt idx="264">
                  <c:v>12111</c:v>
                </c:pt>
                <c:pt idx="265">
                  <c:v>12659</c:v>
                </c:pt>
                <c:pt idx="266">
                  <c:v>13476</c:v>
                </c:pt>
                <c:pt idx="267">
                  <c:v>14513</c:v>
                </c:pt>
                <c:pt idx="268">
                  <c:v>15248</c:v>
                </c:pt>
                <c:pt idx="269">
                  <c:v>15492</c:v>
                </c:pt>
                <c:pt idx="270">
                  <c:v>15683</c:v>
                </c:pt>
                <c:pt idx="271">
                  <c:v>16035</c:v>
                </c:pt>
                <c:pt idx="272">
                  <c:v>16950</c:v>
                </c:pt>
                <c:pt idx="273">
                  <c:v>17607</c:v>
                </c:pt>
                <c:pt idx="274">
                  <c:v>17123</c:v>
                </c:pt>
                <c:pt idx="275">
                  <c:v>18147</c:v>
                </c:pt>
                <c:pt idx="276">
                  <c:v>18599</c:v>
                </c:pt>
                <c:pt idx="277">
                  <c:v>19230</c:v>
                </c:pt>
                <c:pt idx="278">
                  <c:v>20275</c:v>
                </c:pt>
                <c:pt idx="279">
                  <c:v>20959</c:v>
                </c:pt>
                <c:pt idx="280">
                  <c:v>21041</c:v>
                </c:pt>
                <c:pt idx="281">
                  <c:v>21123</c:v>
                </c:pt>
                <c:pt idx="282">
                  <c:v>21345</c:v>
                </c:pt>
                <c:pt idx="283">
                  <c:v>21868</c:v>
                </c:pt>
                <c:pt idx="284">
                  <c:v>22469</c:v>
                </c:pt>
                <c:pt idx="285">
                  <c:v>23106</c:v>
                </c:pt>
                <c:pt idx="286">
                  <c:v>23824</c:v>
                </c:pt>
                <c:pt idx="287">
                  <c:v>24743</c:v>
                </c:pt>
                <c:pt idx="288">
                  <c:v>25454</c:v>
                </c:pt>
                <c:pt idx="289">
                  <c:v>26003</c:v>
                </c:pt>
                <c:pt idx="290">
                  <c:v>26570.363000000001</c:v>
                </c:pt>
                <c:pt idx="291">
                  <c:v>26960.611000000001</c:v>
                </c:pt>
                <c:pt idx="292">
                  <c:v>26902.398000000001</c:v>
                </c:pt>
                <c:pt idx="293">
                  <c:v>27668.258000000002</c:v>
                </c:pt>
                <c:pt idx="294">
                  <c:v>28666.351999999999</c:v>
                </c:pt>
                <c:pt idx="295">
                  <c:v>29231.275000000001</c:v>
                </c:pt>
                <c:pt idx="296">
                  <c:v>29960.7</c:v>
                </c:pt>
                <c:pt idx="297">
                  <c:v>30649.629000000001</c:v>
                </c:pt>
                <c:pt idx="298">
                  <c:v>31340.48</c:v>
                </c:pt>
                <c:pt idx="299">
                  <c:v>32716.98</c:v>
                </c:pt>
                <c:pt idx="300">
                  <c:v>33511.434000000001</c:v>
                </c:pt>
                <c:pt idx="301">
                  <c:v>33780.055</c:v>
                </c:pt>
                <c:pt idx="302">
                  <c:v>33917.800000000003</c:v>
                </c:pt>
                <c:pt idx="303">
                  <c:v>34472.129999999997</c:v>
                </c:pt>
                <c:pt idx="304">
                  <c:v>34872.125</c:v>
                </c:pt>
                <c:pt idx="305">
                  <c:v>35713.805</c:v>
                </c:pt>
                <c:pt idx="306">
                  <c:v>36310.733999999997</c:v>
                </c:pt>
                <c:pt idx="307">
                  <c:v>35942.938000000002</c:v>
                </c:pt>
                <c:pt idx="308">
                  <c:v>34055.226999999999</c:v>
                </c:pt>
                <c:pt idx="309">
                  <c:v>34765.938000000002</c:v>
                </c:pt>
                <c:pt idx="310">
                  <c:v>35151</c:v>
                </c:pt>
                <c:pt idx="311">
                  <c:v>34010.035000000003</c:v>
                </c:pt>
                <c:pt idx="312">
                  <c:v>33317.241999999998</c:v>
                </c:pt>
                <c:pt idx="313">
                  <c:v>33310.703000000001</c:v>
                </c:pt>
                <c:pt idx="314">
                  <c:v>33620.741999999998</c:v>
                </c:pt>
                <c:pt idx="315">
                  <c:v>34120.42</c:v>
                </c:pt>
                <c:pt idx="316">
                  <c:v>34754.769999999997</c:v>
                </c:pt>
                <c:pt idx="317">
                  <c:v>35149.824000000001</c:v>
                </c:pt>
                <c:pt idx="318">
                  <c:v>35407.241999999998</c:v>
                </c:pt>
                <c:pt idx="319">
                  <c:v>32385.326000000001</c:v>
                </c:pt>
                <c:pt idx="320">
                  <c:v>34827.137000000002</c:v>
                </c:pt>
                <c:pt idx="321">
                  <c:v>36224.292999999998</c:v>
                </c:pt>
              </c:numCache>
            </c:numRef>
          </c:val>
          <c:smooth val="0"/>
          <c:extLst>
            <c:ext xmlns:c16="http://schemas.microsoft.com/office/drawing/2014/chart" uri="{C3380CC4-5D6E-409C-BE32-E72D297353CC}">
              <c16:uniqueId val="{00000006-8E5C-7042-9765-337E20FBC946}"/>
            </c:ext>
          </c:extLst>
        </c:ser>
        <c:ser>
          <c:idx val="7"/>
          <c:order val="7"/>
          <c:tx>
            <c:strRef>
              <c:f>'GDP p.c. Long Run_Pivot'!$I$4:$I$5</c:f>
              <c:strCache>
                <c:ptCount val="1"/>
                <c:pt idx="0">
                  <c:v>Netherlands</c:v>
                </c:pt>
              </c:strCache>
            </c:strRef>
          </c:tx>
          <c:spPr>
            <a:ln w="28575" cap="rnd">
              <a:solidFill>
                <a:schemeClr val="accent2">
                  <a:lumMod val="60000"/>
                </a:schemeClr>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Run_Pivot'!$I$6:$I$327</c:f>
              <c:numCache>
                <c:formatCode>#,##0.00</c:formatCode>
                <c:ptCount val="322"/>
                <c:pt idx="0">
                  <c:v>3745.9893000000002</c:v>
                </c:pt>
                <c:pt idx="1">
                  <c:v>4270.9449999999997</c:v>
                </c:pt>
                <c:pt idx="2">
                  <c:v>3342.2460000000001</c:v>
                </c:pt>
                <c:pt idx="3">
                  <c:v>3580.2139000000002</c:v>
                </c:pt>
                <c:pt idx="4">
                  <c:v>4224.5990000000002</c:v>
                </c:pt>
                <c:pt idx="5">
                  <c:v>3912.6559999999999</c:v>
                </c:pt>
                <c:pt idx="6">
                  <c:v>4073.9749999999999</c:v>
                </c:pt>
                <c:pt idx="7">
                  <c:v>3879.6792</c:v>
                </c:pt>
                <c:pt idx="8">
                  <c:v>4131.0159999999996</c:v>
                </c:pt>
                <c:pt idx="9">
                  <c:v>4221.9252999999999</c:v>
                </c:pt>
                <c:pt idx="10">
                  <c:v>3957.2192</c:v>
                </c:pt>
                <c:pt idx="11">
                  <c:v>4064.1711</c:v>
                </c:pt>
                <c:pt idx="12">
                  <c:v>4254.902</c:v>
                </c:pt>
                <c:pt idx="13">
                  <c:v>4165.7754000000004</c:v>
                </c:pt>
                <c:pt idx="14">
                  <c:v>3793.2262999999998</c:v>
                </c:pt>
                <c:pt idx="15">
                  <c:v>3406.4169999999999</c:v>
                </c:pt>
                <c:pt idx="16">
                  <c:v>3663.1016</c:v>
                </c:pt>
                <c:pt idx="17">
                  <c:v>3778.0749999999998</c:v>
                </c:pt>
                <c:pt idx="18">
                  <c:v>3451.8715999999999</c:v>
                </c:pt>
                <c:pt idx="19">
                  <c:v>3516.0427</c:v>
                </c:pt>
                <c:pt idx="20">
                  <c:v>3409.0907999999999</c:v>
                </c:pt>
                <c:pt idx="21">
                  <c:v>3397.5043999999998</c:v>
                </c:pt>
                <c:pt idx="22">
                  <c:v>3539.2156</c:v>
                </c:pt>
                <c:pt idx="23">
                  <c:v>3591.8002999999999</c:v>
                </c:pt>
                <c:pt idx="24">
                  <c:v>3721.0340000000001</c:v>
                </c:pt>
                <c:pt idx="25">
                  <c:v>3817.2905000000001</c:v>
                </c:pt>
                <c:pt idx="26">
                  <c:v>3762.0320000000002</c:v>
                </c:pt>
                <c:pt idx="27">
                  <c:v>3776.2921999999999</c:v>
                </c:pt>
                <c:pt idx="28">
                  <c:v>3960.7844</c:v>
                </c:pt>
                <c:pt idx="29">
                  <c:v>3693.4045000000001</c:v>
                </c:pt>
                <c:pt idx="30">
                  <c:v>3518.7166000000002</c:v>
                </c:pt>
                <c:pt idx="31">
                  <c:v>3540.9983000000002</c:v>
                </c:pt>
                <c:pt idx="32">
                  <c:v>3523.1729</c:v>
                </c:pt>
                <c:pt idx="33">
                  <c:v>3643.4937</c:v>
                </c:pt>
                <c:pt idx="34">
                  <c:v>3639.0374000000002</c:v>
                </c:pt>
                <c:pt idx="35">
                  <c:v>3507.1300999999999</c:v>
                </c:pt>
                <c:pt idx="36">
                  <c:v>3463.4580000000001</c:v>
                </c:pt>
                <c:pt idx="37">
                  <c:v>3490.1959999999999</c:v>
                </c:pt>
                <c:pt idx="38">
                  <c:v>3491.9785000000002</c:v>
                </c:pt>
                <c:pt idx="39">
                  <c:v>3465.2406999999998</c:v>
                </c:pt>
                <c:pt idx="40">
                  <c:v>3441.1765</c:v>
                </c:pt>
                <c:pt idx="41">
                  <c:v>3650.6237999999998</c:v>
                </c:pt>
                <c:pt idx="42">
                  <c:v>3701.4259999999999</c:v>
                </c:pt>
                <c:pt idx="43">
                  <c:v>4132.7983000000004</c:v>
                </c:pt>
                <c:pt idx="44">
                  <c:v>3601.6042000000002</c:v>
                </c:pt>
                <c:pt idx="45">
                  <c:v>3976.8271</c:v>
                </c:pt>
                <c:pt idx="46">
                  <c:v>4557.0410000000002</c:v>
                </c:pt>
                <c:pt idx="47">
                  <c:v>4393.0483000000004</c:v>
                </c:pt>
                <c:pt idx="48">
                  <c:v>3844.9196999999999</c:v>
                </c:pt>
                <c:pt idx="49">
                  <c:v>3777.1835999999998</c:v>
                </c:pt>
                <c:pt idx="50">
                  <c:v>4046.3456999999999</c:v>
                </c:pt>
                <c:pt idx="51">
                  <c:v>3885.0268999999998</c:v>
                </c:pt>
                <c:pt idx="52">
                  <c:v>4217.4687999999996</c:v>
                </c:pt>
                <c:pt idx="53">
                  <c:v>4048.1284000000001</c:v>
                </c:pt>
                <c:pt idx="54">
                  <c:v>3920.6772000000001</c:v>
                </c:pt>
                <c:pt idx="55">
                  <c:v>3578.4313999999999</c:v>
                </c:pt>
                <c:pt idx="56">
                  <c:v>3984.8483999999999</c:v>
                </c:pt>
                <c:pt idx="57">
                  <c:v>3887.7004000000002</c:v>
                </c:pt>
                <c:pt idx="58">
                  <c:v>3786.0962</c:v>
                </c:pt>
                <c:pt idx="59">
                  <c:v>3963.4580000000001</c:v>
                </c:pt>
                <c:pt idx="60">
                  <c:v>3975.9358000000002</c:v>
                </c:pt>
                <c:pt idx="61">
                  <c:v>4032.9767999999999</c:v>
                </c:pt>
                <c:pt idx="62">
                  <c:v>4311.9430000000002</c:v>
                </c:pt>
                <c:pt idx="63">
                  <c:v>4327.0940000000001</c:v>
                </c:pt>
                <c:pt idx="64">
                  <c:v>4880.5703000000003</c:v>
                </c:pt>
                <c:pt idx="65">
                  <c:v>4359.18</c:v>
                </c:pt>
                <c:pt idx="66">
                  <c:v>4188.0569999999998</c:v>
                </c:pt>
                <c:pt idx="67">
                  <c:v>4307.4870000000001</c:v>
                </c:pt>
                <c:pt idx="68">
                  <c:v>4553.4759999999997</c:v>
                </c:pt>
                <c:pt idx="69">
                  <c:v>4340.4633999999996</c:v>
                </c:pt>
                <c:pt idx="70">
                  <c:v>4721.0337</c:v>
                </c:pt>
                <c:pt idx="71">
                  <c:v>4799.4652999999998</c:v>
                </c:pt>
                <c:pt idx="72">
                  <c:v>4561.4975999999997</c:v>
                </c:pt>
                <c:pt idx="73">
                  <c:v>4573.0839999999998</c:v>
                </c:pt>
                <c:pt idx="74">
                  <c:v>4485.7397000000001</c:v>
                </c:pt>
                <c:pt idx="75">
                  <c:v>4431.3725999999997</c:v>
                </c:pt>
                <c:pt idx="76">
                  <c:v>4578.4309999999996</c:v>
                </c:pt>
                <c:pt idx="77">
                  <c:v>4497.326</c:v>
                </c:pt>
                <c:pt idx="78">
                  <c:v>4254.0106999999998</c:v>
                </c:pt>
                <c:pt idx="79">
                  <c:v>4552.5844999999999</c:v>
                </c:pt>
                <c:pt idx="80">
                  <c:v>4108.7344000000003</c:v>
                </c:pt>
                <c:pt idx="81">
                  <c:v>4336.8984</c:v>
                </c:pt>
                <c:pt idx="82">
                  <c:v>4195.1869999999999</c:v>
                </c:pt>
                <c:pt idx="83">
                  <c:v>4213.0127000000002</c:v>
                </c:pt>
                <c:pt idx="84">
                  <c:v>4169.3402999999998</c:v>
                </c:pt>
                <c:pt idx="85">
                  <c:v>3768.2710000000002</c:v>
                </c:pt>
                <c:pt idx="86">
                  <c:v>3950.9805000000001</c:v>
                </c:pt>
                <c:pt idx="87">
                  <c:v>3726.3813</c:v>
                </c:pt>
                <c:pt idx="88">
                  <c:v>3876.114</c:v>
                </c:pt>
                <c:pt idx="89">
                  <c:v>4198.7524000000003</c:v>
                </c:pt>
                <c:pt idx="90">
                  <c:v>4246.8804</c:v>
                </c:pt>
                <c:pt idx="91">
                  <c:v>4398.3954999999996</c:v>
                </c:pt>
                <c:pt idx="92">
                  <c:v>4480.3919999999998</c:v>
                </c:pt>
                <c:pt idx="93">
                  <c:v>4665.7754000000004</c:v>
                </c:pt>
                <c:pt idx="94">
                  <c:v>3846.7024000000001</c:v>
                </c:pt>
                <c:pt idx="95">
                  <c:v>4506.2389999999996</c:v>
                </c:pt>
                <c:pt idx="96">
                  <c:v>4661.3190000000004</c:v>
                </c:pt>
                <c:pt idx="97">
                  <c:v>4725.49</c:v>
                </c:pt>
                <c:pt idx="98">
                  <c:v>4332.442</c:v>
                </c:pt>
                <c:pt idx="99">
                  <c:v>4184.4920000000002</c:v>
                </c:pt>
                <c:pt idx="100">
                  <c:v>4110.5169999999998</c:v>
                </c:pt>
                <c:pt idx="101">
                  <c:v>4337.7896000000001</c:v>
                </c:pt>
                <c:pt idx="102">
                  <c:v>4244.2065000000002</c:v>
                </c:pt>
                <c:pt idx="103">
                  <c:v>4445.6329999999998</c:v>
                </c:pt>
                <c:pt idx="104">
                  <c:v>4184.4920000000002</c:v>
                </c:pt>
                <c:pt idx="105">
                  <c:v>4215.6859999999997</c:v>
                </c:pt>
                <c:pt idx="106">
                  <c:v>3862.7449999999999</c:v>
                </c:pt>
                <c:pt idx="107">
                  <c:v>2632</c:v>
                </c:pt>
                <c:pt idx="114">
                  <c:v>3011</c:v>
                </c:pt>
                <c:pt idx="115">
                  <c:v>2869</c:v>
                </c:pt>
                <c:pt idx="116">
                  <c:v>2898</c:v>
                </c:pt>
                <c:pt idx="117">
                  <c:v>2942</c:v>
                </c:pt>
                <c:pt idx="118">
                  <c:v>2807</c:v>
                </c:pt>
                <c:pt idx="119">
                  <c:v>3006</c:v>
                </c:pt>
                <c:pt idx="120">
                  <c:v>2947</c:v>
                </c:pt>
                <c:pt idx="121">
                  <c:v>2974</c:v>
                </c:pt>
                <c:pt idx="122">
                  <c:v>3121</c:v>
                </c:pt>
                <c:pt idx="123">
                  <c:v>3100</c:v>
                </c:pt>
                <c:pt idx="124">
                  <c:v>3022</c:v>
                </c:pt>
                <c:pt idx="125">
                  <c:v>3068</c:v>
                </c:pt>
                <c:pt idx="126">
                  <c:v>3250</c:v>
                </c:pt>
                <c:pt idx="127">
                  <c:v>3319</c:v>
                </c:pt>
                <c:pt idx="128">
                  <c:v>3325</c:v>
                </c:pt>
                <c:pt idx="129">
                  <c:v>3038</c:v>
                </c:pt>
                <c:pt idx="130">
                  <c:v>3264</c:v>
                </c:pt>
                <c:pt idx="131">
                  <c:v>3417</c:v>
                </c:pt>
                <c:pt idx="132">
                  <c:v>3341</c:v>
                </c:pt>
                <c:pt idx="133">
                  <c:v>3370</c:v>
                </c:pt>
                <c:pt idx="134">
                  <c:v>3360</c:v>
                </c:pt>
                <c:pt idx="135">
                  <c:v>3472</c:v>
                </c:pt>
                <c:pt idx="136">
                  <c:v>3553</c:v>
                </c:pt>
                <c:pt idx="137">
                  <c:v>3590</c:v>
                </c:pt>
                <c:pt idx="138">
                  <c:v>3588</c:v>
                </c:pt>
                <c:pt idx="139">
                  <c:v>3623</c:v>
                </c:pt>
                <c:pt idx="140">
                  <c:v>3658</c:v>
                </c:pt>
                <c:pt idx="141">
                  <c:v>3569</c:v>
                </c:pt>
                <c:pt idx="142">
                  <c:v>3507</c:v>
                </c:pt>
                <c:pt idx="143">
                  <c:v>3540</c:v>
                </c:pt>
                <c:pt idx="144">
                  <c:v>3515</c:v>
                </c:pt>
                <c:pt idx="145">
                  <c:v>3521</c:v>
                </c:pt>
                <c:pt idx="146">
                  <c:v>3545</c:v>
                </c:pt>
                <c:pt idx="147">
                  <c:v>3602</c:v>
                </c:pt>
                <c:pt idx="148">
                  <c:v>3709</c:v>
                </c:pt>
                <c:pt idx="149">
                  <c:v>3779</c:v>
                </c:pt>
                <c:pt idx="150">
                  <c:v>3834</c:v>
                </c:pt>
                <c:pt idx="151">
                  <c:v>3790</c:v>
                </c:pt>
                <c:pt idx="152">
                  <c:v>3704</c:v>
                </c:pt>
                <c:pt idx="153">
                  <c:v>3931</c:v>
                </c:pt>
                <c:pt idx="154">
                  <c:v>3824</c:v>
                </c:pt>
                <c:pt idx="155">
                  <c:v>3977</c:v>
                </c:pt>
                <c:pt idx="156">
                  <c:v>3907</c:v>
                </c:pt>
                <c:pt idx="157">
                  <c:v>3800</c:v>
                </c:pt>
                <c:pt idx="158">
                  <c:v>3665</c:v>
                </c:pt>
                <c:pt idx="159">
                  <c:v>3840</c:v>
                </c:pt>
                <c:pt idx="160">
                  <c:v>3735</c:v>
                </c:pt>
                <c:pt idx="161">
                  <c:v>3881</c:v>
                </c:pt>
                <c:pt idx="162">
                  <c:v>3953</c:v>
                </c:pt>
                <c:pt idx="163">
                  <c:v>4111</c:v>
                </c:pt>
                <c:pt idx="164">
                  <c:v>4117</c:v>
                </c:pt>
                <c:pt idx="165">
                  <c:v>4272</c:v>
                </c:pt>
                <c:pt idx="166">
                  <c:v>4127</c:v>
                </c:pt>
                <c:pt idx="167">
                  <c:v>4152</c:v>
                </c:pt>
                <c:pt idx="168">
                  <c:v>4286</c:v>
                </c:pt>
                <c:pt idx="169">
                  <c:v>4422</c:v>
                </c:pt>
                <c:pt idx="170">
                  <c:v>4364</c:v>
                </c:pt>
                <c:pt idx="171">
                  <c:v>4414</c:v>
                </c:pt>
                <c:pt idx="172">
                  <c:v>4503</c:v>
                </c:pt>
                <c:pt idx="173">
                  <c:v>4337</c:v>
                </c:pt>
                <c:pt idx="174">
                  <c:v>4584</c:v>
                </c:pt>
                <c:pt idx="175">
                  <c:v>4595</c:v>
                </c:pt>
                <c:pt idx="176">
                  <c:v>4651</c:v>
                </c:pt>
                <c:pt idx="177">
                  <c:v>4637</c:v>
                </c:pt>
                <c:pt idx="178">
                  <c:v>4414</c:v>
                </c:pt>
                <c:pt idx="179">
                  <c:v>4666</c:v>
                </c:pt>
                <c:pt idx="180">
                  <c:v>4694</c:v>
                </c:pt>
                <c:pt idx="181">
                  <c:v>4758</c:v>
                </c:pt>
                <c:pt idx="182">
                  <c:v>5053</c:v>
                </c:pt>
                <c:pt idx="183">
                  <c:v>5085</c:v>
                </c:pt>
                <c:pt idx="184">
                  <c:v>5137</c:v>
                </c:pt>
                <c:pt idx="185">
                  <c:v>5157</c:v>
                </c:pt>
                <c:pt idx="186">
                  <c:v>5223</c:v>
                </c:pt>
                <c:pt idx="187">
                  <c:v>5231</c:v>
                </c:pt>
                <c:pt idx="188">
                  <c:v>5349</c:v>
                </c:pt>
                <c:pt idx="189">
                  <c:v>5078</c:v>
                </c:pt>
                <c:pt idx="190">
                  <c:v>5035</c:v>
                </c:pt>
                <c:pt idx="191">
                  <c:v>5131</c:v>
                </c:pt>
                <c:pt idx="192">
                  <c:v>5019</c:v>
                </c:pt>
                <c:pt idx="193">
                  <c:v>5247</c:v>
                </c:pt>
                <c:pt idx="194">
                  <c:v>5212</c:v>
                </c:pt>
                <c:pt idx="195">
                  <c:v>5359</c:v>
                </c:pt>
                <c:pt idx="196">
                  <c:v>5421</c:v>
                </c:pt>
                <c:pt idx="197">
                  <c:v>5431</c:v>
                </c:pt>
                <c:pt idx="198">
                  <c:v>5435</c:v>
                </c:pt>
                <c:pt idx="199">
                  <c:v>5306</c:v>
                </c:pt>
                <c:pt idx="200">
                  <c:v>5483</c:v>
                </c:pt>
                <c:pt idx="201">
                  <c:v>5630</c:v>
                </c:pt>
                <c:pt idx="202">
                  <c:v>5544</c:v>
                </c:pt>
                <c:pt idx="203">
                  <c:v>5541</c:v>
                </c:pt>
                <c:pt idx="204">
                  <c:v>5735</c:v>
                </c:pt>
                <c:pt idx="205">
                  <c:v>5770</c:v>
                </c:pt>
                <c:pt idx="206">
                  <c:v>5592</c:v>
                </c:pt>
                <c:pt idx="207">
                  <c:v>5628</c:v>
                </c:pt>
                <c:pt idx="208">
                  <c:v>5852</c:v>
                </c:pt>
                <c:pt idx="209">
                  <c:v>6030</c:v>
                </c:pt>
                <c:pt idx="210">
                  <c:v>6158</c:v>
                </c:pt>
                <c:pt idx="211">
                  <c:v>6245</c:v>
                </c:pt>
                <c:pt idx="212">
                  <c:v>6454</c:v>
                </c:pt>
                <c:pt idx="213">
                  <c:v>6166</c:v>
                </c:pt>
                <c:pt idx="214">
                  <c:v>6258</c:v>
                </c:pt>
                <c:pt idx="215">
                  <c:v>6306</c:v>
                </c:pt>
                <c:pt idx="216">
                  <c:v>5781</c:v>
                </c:pt>
                <c:pt idx="217">
                  <c:v>5343</c:v>
                </c:pt>
                <c:pt idx="218">
                  <c:v>6570</c:v>
                </c:pt>
                <c:pt idx="219">
                  <c:v>6727</c:v>
                </c:pt>
                <c:pt idx="220">
                  <c:v>7063</c:v>
                </c:pt>
                <c:pt idx="221">
                  <c:v>7331</c:v>
                </c:pt>
                <c:pt idx="222">
                  <c:v>7388</c:v>
                </c:pt>
                <c:pt idx="223">
                  <c:v>7803</c:v>
                </c:pt>
                <c:pt idx="224">
                  <c:v>8019</c:v>
                </c:pt>
                <c:pt idx="225">
                  <c:v>8541</c:v>
                </c:pt>
                <c:pt idx="226">
                  <c:v>8773</c:v>
                </c:pt>
                <c:pt idx="227">
                  <c:v>9118</c:v>
                </c:pt>
                <c:pt idx="228">
                  <c:v>9068</c:v>
                </c:pt>
                <c:pt idx="229">
                  <c:v>8931</c:v>
                </c:pt>
                <c:pt idx="230">
                  <c:v>8265</c:v>
                </c:pt>
                <c:pt idx="231">
                  <c:v>8026</c:v>
                </c:pt>
                <c:pt idx="232">
                  <c:v>7900</c:v>
                </c:pt>
                <c:pt idx="233">
                  <c:v>7659</c:v>
                </c:pt>
                <c:pt idx="234">
                  <c:v>7857</c:v>
                </c:pt>
                <c:pt idx="235">
                  <c:v>8273</c:v>
                </c:pt>
                <c:pt idx="236">
                  <c:v>8660</c:v>
                </c:pt>
                <c:pt idx="237">
                  <c:v>8368</c:v>
                </c:pt>
                <c:pt idx="238">
                  <c:v>8837</c:v>
                </c:pt>
                <c:pt idx="239">
                  <c:v>7701</c:v>
                </c:pt>
                <c:pt idx="240">
                  <c:v>7222</c:v>
                </c:pt>
                <c:pt idx="241">
                  <c:v>6546</c:v>
                </c:pt>
                <c:pt idx="242">
                  <c:v>6346</c:v>
                </c:pt>
                <c:pt idx="243">
                  <c:v>4222</c:v>
                </c:pt>
                <c:pt idx="244">
                  <c:v>4281</c:v>
                </c:pt>
                <c:pt idx="245">
                  <c:v>7104</c:v>
                </c:pt>
                <c:pt idx="246">
                  <c:v>8046</c:v>
                </c:pt>
                <c:pt idx="247">
                  <c:v>8751</c:v>
                </c:pt>
                <c:pt idx="248">
                  <c:v>9373</c:v>
                </c:pt>
                <c:pt idx="249">
                  <c:v>9558</c:v>
                </c:pt>
                <c:pt idx="250">
                  <c:v>9615</c:v>
                </c:pt>
                <c:pt idx="251">
                  <c:v>9698</c:v>
                </c:pt>
                <c:pt idx="252">
                  <c:v>10429</c:v>
                </c:pt>
                <c:pt idx="253">
                  <c:v>11010</c:v>
                </c:pt>
                <c:pt idx="254">
                  <c:v>11678</c:v>
                </c:pt>
                <c:pt idx="255">
                  <c:v>11953</c:v>
                </c:pt>
                <c:pt idx="256">
                  <c:v>12137</c:v>
                </c:pt>
                <c:pt idx="257">
                  <c:v>11926</c:v>
                </c:pt>
                <c:pt idx="258">
                  <c:v>12333</c:v>
                </c:pt>
                <c:pt idx="259">
                  <c:v>13209</c:v>
                </c:pt>
                <c:pt idx="260">
                  <c:v>13074</c:v>
                </c:pt>
                <c:pt idx="261">
                  <c:v>13770</c:v>
                </c:pt>
                <c:pt idx="262">
                  <c:v>14078</c:v>
                </c:pt>
                <c:pt idx="263">
                  <c:v>15042</c:v>
                </c:pt>
                <c:pt idx="264">
                  <c:v>15618</c:v>
                </c:pt>
                <c:pt idx="265">
                  <c:v>15838</c:v>
                </c:pt>
                <c:pt idx="266">
                  <c:v>16483</c:v>
                </c:pt>
                <c:pt idx="267">
                  <c:v>17365</c:v>
                </c:pt>
                <c:pt idx="268">
                  <c:v>18270</c:v>
                </c:pt>
                <c:pt idx="269">
                  <c:v>19075</c:v>
                </c:pt>
                <c:pt idx="270">
                  <c:v>19636</c:v>
                </c:pt>
                <c:pt idx="271">
                  <c:v>20079</c:v>
                </c:pt>
                <c:pt idx="272">
                  <c:v>20851</c:v>
                </c:pt>
                <c:pt idx="273">
                  <c:v>21514</c:v>
                </c:pt>
                <c:pt idx="274">
                  <c:v>21318</c:v>
                </c:pt>
                <c:pt idx="275">
                  <c:v>22132</c:v>
                </c:pt>
                <c:pt idx="276">
                  <c:v>22598</c:v>
                </c:pt>
                <c:pt idx="277">
                  <c:v>22992</c:v>
                </c:pt>
                <c:pt idx="278">
                  <c:v>23347</c:v>
                </c:pt>
                <c:pt idx="279">
                  <c:v>23438</c:v>
                </c:pt>
                <c:pt idx="280">
                  <c:v>23153</c:v>
                </c:pt>
                <c:pt idx="281">
                  <c:v>22780</c:v>
                </c:pt>
                <c:pt idx="282">
                  <c:v>23086</c:v>
                </c:pt>
                <c:pt idx="283">
                  <c:v>23750</c:v>
                </c:pt>
                <c:pt idx="284">
                  <c:v>24361</c:v>
                </c:pt>
                <c:pt idx="285">
                  <c:v>24893</c:v>
                </c:pt>
                <c:pt idx="286">
                  <c:v>25085</c:v>
                </c:pt>
                <c:pt idx="287">
                  <c:v>25574</c:v>
                </c:pt>
                <c:pt idx="288">
                  <c:v>26612</c:v>
                </c:pt>
                <c:pt idx="289">
                  <c:v>27515</c:v>
                </c:pt>
                <c:pt idx="290">
                  <c:v>28126.780999999999</c:v>
                </c:pt>
                <c:pt idx="291">
                  <c:v>28555.732</c:v>
                </c:pt>
                <c:pt idx="292">
                  <c:v>28879.995999999999</c:v>
                </c:pt>
                <c:pt idx="293">
                  <c:v>29727.557000000001</c:v>
                </c:pt>
                <c:pt idx="294">
                  <c:v>30680.348000000002</c:v>
                </c:pt>
                <c:pt idx="295">
                  <c:v>31811.738000000001</c:v>
                </c:pt>
                <c:pt idx="296">
                  <c:v>33199.633000000002</c:v>
                </c:pt>
                <c:pt idx="297">
                  <c:v>34688.550000000003</c:v>
                </c:pt>
                <c:pt idx="298">
                  <c:v>36409.08</c:v>
                </c:pt>
                <c:pt idx="299">
                  <c:v>37899.949999999997</c:v>
                </c:pt>
                <c:pt idx="300">
                  <c:v>38636.222999999998</c:v>
                </c:pt>
                <c:pt idx="301">
                  <c:v>38653.125</c:v>
                </c:pt>
                <c:pt idx="302">
                  <c:v>38803.957000000002</c:v>
                </c:pt>
                <c:pt idx="303">
                  <c:v>39682.375</c:v>
                </c:pt>
                <c:pt idx="304">
                  <c:v>40679.49</c:v>
                </c:pt>
                <c:pt idx="305">
                  <c:v>42286.51</c:v>
                </c:pt>
                <c:pt idx="306">
                  <c:v>44008.75</c:v>
                </c:pt>
                <c:pt idx="307">
                  <c:v>44840.71</c:v>
                </c:pt>
                <c:pt idx="308">
                  <c:v>43178.508000000002</c:v>
                </c:pt>
                <c:pt idx="309">
                  <c:v>43812.347999999998</c:v>
                </c:pt>
                <c:pt idx="310">
                  <c:v>44591</c:v>
                </c:pt>
                <c:pt idx="311">
                  <c:v>43968.254000000001</c:v>
                </c:pt>
                <c:pt idx="312">
                  <c:v>43782.97</c:v>
                </c:pt>
                <c:pt idx="313">
                  <c:v>44245.56</c:v>
                </c:pt>
                <c:pt idx="314">
                  <c:v>44912.663999999997</c:v>
                </c:pt>
                <c:pt idx="315">
                  <c:v>45654.47</c:v>
                </c:pt>
                <c:pt idx="316">
                  <c:v>46706.438000000002</c:v>
                </c:pt>
                <c:pt idx="317">
                  <c:v>47528.902000000002</c:v>
                </c:pt>
                <c:pt idx="318">
                  <c:v>48142.67</c:v>
                </c:pt>
                <c:pt idx="319">
                  <c:v>46014.483999999997</c:v>
                </c:pt>
                <c:pt idx="320">
                  <c:v>48001.84</c:v>
                </c:pt>
                <c:pt idx="321">
                  <c:v>49669.866999999998</c:v>
                </c:pt>
              </c:numCache>
            </c:numRef>
          </c:val>
          <c:smooth val="0"/>
          <c:extLst>
            <c:ext xmlns:c16="http://schemas.microsoft.com/office/drawing/2014/chart" uri="{C3380CC4-5D6E-409C-BE32-E72D297353CC}">
              <c16:uniqueId val="{00000007-8E5C-7042-9765-337E20FBC946}"/>
            </c:ext>
          </c:extLst>
        </c:ser>
        <c:ser>
          <c:idx val="8"/>
          <c:order val="8"/>
          <c:tx>
            <c:strRef>
              <c:f>'GDP p.c. Long Run_Pivot'!$J$4:$J$5</c:f>
              <c:strCache>
                <c:ptCount val="1"/>
                <c:pt idx="0">
                  <c:v>Sweden</c:v>
                </c:pt>
              </c:strCache>
            </c:strRef>
          </c:tx>
          <c:spPr>
            <a:ln w="28575" cap="rnd">
              <a:solidFill>
                <a:schemeClr val="accent3">
                  <a:lumMod val="60000"/>
                </a:schemeClr>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Run_Pivot'!$J$6:$J$327</c:f>
              <c:numCache>
                <c:formatCode>#,##0.00</c:formatCode>
                <c:ptCount val="322"/>
                <c:pt idx="0">
                  <c:v>2043</c:v>
                </c:pt>
                <c:pt idx="1">
                  <c:v>2045</c:v>
                </c:pt>
                <c:pt idx="2">
                  <c:v>1890</c:v>
                </c:pt>
                <c:pt idx="3">
                  <c:v>1897</c:v>
                </c:pt>
                <c:pt idx="4">
                  <c:v>1879</c:v>
                </c:pt>
                <c:pt idx="5">
                  <c:v>1884</c:v>
                </c:pt>
                <c:pt idx="6">
                  <c:v>1846</c:v>
                </c:pt>
                <c:pt idx="7">
                  <c:v>1750</c:v>
                </c:pt>
                <c:pt idx="8">
                  <c:v>1824</c:v>
                </c:pt>
                <c:pt idx="9">
                  <c:v>1913</c:v>
                </c:pt>
                <c:pt idx="10">
                  <c:v>2024</c:v>
                </c:pt>
                <c:pt idx="11">
                  <c:v>1991</c:v>
                </c:pt>
                <c:pt idx="12">
                  <c:v>2039</c:v>
                </c:pt>
                <c:pt idx="13">
                  <c:v>1999</c:v>
                </c:pt>
                <c:pt idx="14">
                  <c:v>1980</c:v>
                </c:pt>
                <c:pt idx="15">
                  <c:v>1749</c:v>
                </c:pt>
                <c:pt idx="16">
                  <c:v>1594</c:v>
                </c:pt>
                <c:pt idx="17">
                  <c:v>1433</c:v>
                </c:pt>
                <c:pt idx="18">
                  <c:v>1683</c:v>
                </c:pt>
                <c:pt idx="19">
                  <c:v>1921</c:v>
                </c:pt>
                <c:pt idx="20">
                  <c:v>1989</c:v>
                </c:pt>
                <c:pt idx="21">
                  <c:v>1691</c:v>
                </c:pt>
                <c:pt idx="22">
                  <c:v>1543</c:v>
                </c:pt>
                <c:pt idx="23">
                  <c:v>1565</c:v>
                </c:pt>
                <c:pt idx="24">
                  <c:v>1548</c:v>
                </c:pt>
                <c:pt idx="25">
                  <c:v>1443</c:v>
                </c:pt>
                <c:pt idx="26">
                  <c:v>1564</c:v>
                </c:pt>
                <c:pt idx="27">
                  <c:v>1806</c:v>
                </c:pt>
                <c:pt idx="28">
                  <c:v>1867</c:v>
                </c:pt>
                <c:pt idx="29">
                  <c:v>1787</c:v>
                </c:pt>
                <c:pt idx="30">
                  <c:v>1742</c:v>
                </c:pt>
                <c:pt idx="31">
                  <c:v>1723</c:v>
                </c:pt>
                <c:pt idx="32">
                  <c:v>1677</c:v>
                </c:pt>
                <c:pt idx="33">
                  <c:v>1702</c:v>
                </c:pt>
                <c:pt idx="34">
                  <c:v>1642</c:v>
                </c:pt>
                <c:pt idx="35">
                  <c:v>1635</c:v>
                </c:pt>
                <c:pt idx="36">
                  <c:v>1747</c:v>
                </c:pt>
                <c:pt idx="37">
                  <c:v>1782</c:v>
                </c:pt>
                <c:pt idx="38">
                  <c:v>1575</c:v>
                </c:pt>
                <c:pt idx="39">
                  <c:v>1500</c:v>
                </c:pt>
                <c:pt idx="40">
                  <c:v>1447</c:v>
                </c:pt>
                <c:pt idx="41">
                  <c:v>1473</c:v>
                </c:pt>
                <c:pt idx="42">
                  <c:v>1460</c:v>
                </c:pt>
                <c:pt idx="43">
                  <c:v>1589</c:v>
                </c:pt>
                <c:pt idx="44">
                  <c:v>1452</c:v>
                </c:pt>
                <c:pt idx="45">
                  <c:v>1417</c:v>
                </c:pt>
                <c:pt idx="46">
                  <c:v>1430</c:v>
                </c:pt>
                <c:pt idx="47">
                  <c:v>1371</c:v>
                </c:pt>
                <c:pt idx="48">
                  <c:v>1444</c:v>
                </c:pt>
                <c:pt idx="49">
                  <c:v>1554</c:v>
                </c:pt>
                <c:pt idx="50">
                  <c:v>1506</c:v>
                </c:pt>
                <c:pt idx="51">
                  <c:v>1495</c:v>
                </c:pt>
                <c:pt idx="52">
                  <c:v>1530</c:v>
                </c:pt>
                <c:pt idx="53">
                  <c:v>1522</c:v>
                </c:pt>
                <c:pt idx="54">
                  <c:v>1454</c:v>
                </c:pt>
                <c:pt idx="55">
                  <c:v>1387</c:v>
                </c:pt>
                <c:pt idx="56">
                  <c:v>1364</c:v>
                </c:pt>
                <c:pt idx="57">
                  <c:v>1597</c:v>
                </c:pt>
                <c:pt idx="58">
                  <c:v>1588</c:v>
                </c:pt>
                <c:pt idx="59">
                  <c:v>1669</c:v>
                </c:pt>
                <c:pt idx="60">
                  <c:v>1608</c:v>
                </c:pt>
                <c:pt idx="61">
                  <c:v>1444</c:v>
                </c:pt>
                <c:pt idx="62">
                  <c:v>1573</c:v>
                </c:pt>
                <c:pt idx="63">
                  <c:v>1422</c:v>
                </c:pt>
                <c:pt idx="64">
                  <c:v>1484</c:v>
                </c:pt>
                <c:pt idx="65">
                  <c:v>1533</c:v>
                </c:pt>
                <c:pt idx="66">
                  <c:v>1557</c:v>
                </c:pt>
                <c:pt idx="67">
                  <c:v>1473</c:v>
                </c:pt>
                <c:pt idx="68">
                  <c:v>1471</c:v>
                </c:pt>
                <c:pt idx="69">
                  <c:v>1454</c:v>
                </c:pt>
                <c:pt idx="70">
                  <c:v>1341</c:v>
                </c:pt>
                <c:pt idx="71">
                  <c:v>1283</c:v>
                </c:pt>
                <c:pt idx="72">
                  <c:v>1468</c:v>
                </c:pt>
                <c:pt idx="73">
                  <c:v>1578</c:v>
                </c:pt>
                <c:pt idx="74">
                  <c:v>1525</c:v>
                </c:pt>
                <c:pt idx="75">
                  <c:v>1562</c:v>
                </c:pt>
                <c:pt idx="76">
                  <c:v>1557</c:v>
                </c:pt>
                <c:pt idx="77">
                  <c:v>1588</c:v>
                </c:pt>
                <c:pt idx="78">
                  <c:v>1607</c:v>
                </c:pt>
                <c:pt idx="79">
                  <c:v>1594</c:v>
                </c:pt>
                <c:pt idx="80">
                  <c:v>1481</c:v>
                </c:pt>
                <c:pt idx="81">
                  <c:v>1525</c:v>
                </c:pt>
                <c:pt idx="82">
                  <c:v>1457</c:v>
                </c:pt>
                <c:pt idx="83">
                  <c:v>1535</c:v>
                </c:pt>
                <c:pt idx="84">
                  <c:v>1497</c:v>
                </c:pt>
                <c:pt idx="85">
                  <c:v>1500</c:v>
                </c:pt>
                <c:pt idx="86">
                  <c:v>1549</c:v>
                </c:pt>
                <c:pt idx="87">
                  <c:v>1478</c:v>
                </c:pt>
                <c:pt idx="88">
                  <c:v>1615</c:v>
                </c:pt>
                <c:pt idx="89">
                  <c:v>1602</c:v>
                </c:pt>
                <c:pt idx="90">
                  <c:v>1661</c:v>
                </c:pt>
                <c:pt idx="91">
                  <c:v>1576</c:v>
                </c:pt>
                <c:pt idx="92">
                  <c:v>1482</c:v>
                </c:pt>
                <c:pt idx="93">
                  <c:v>1492</c:v>
                </c:pt>
                <c:pt idx="94">
                  <c:v>1506</c:v>
                </c:pt>
                <c:pt idx="95">
                  <c:v>1589</c:v>
                </c:pt>
                <c:pt idx="96">
                  <c:v>1492</c:v>
                </c:pt>
                <c:pt idx="97">
                  <c:v>1431</c:v>
                </c:pt>
                <c:pt idx="98">
                  <c:v>1417</c:v>
                </c:pt>
                <c:pt idx="99">
                  <c:v>1366</c:v>
                </c:pt>
                <c:pt idx="100">
                  <c:v>1353</c:v>
                </c:pt>
                <c:pt idx="101">
                  <c:v>1417</c:v>
                </c:pt>
                <c:pt idx="102">
                  <c:v>1403</c:v>
                </c:pt>
                <c:pt idx="103">
                  <c:v>1312</c:v>
                </c:pt>
                <c:pt idx="104">
                  <c:v>1395</c:v>
                </c:pt>
                <c:pt idx="105">
                  <c:v>1411</c:v>
                </c:pt>
                <c:pt idx="106">
                  <c:v>1352</c:v>
                </c:pt>
                <c:pt idx="107">
                  <c:v>1280</c:v>
                </c:pt>
                <c:pt idx="108">
                  <c:v>1221</c:v>
                </c:pt>
                <c:pt idx="109">
                  <c:v>1320</c:v>
                </c:pt>
                <c:pt idx="110">
                  <c:v>1417</c:v>
                </c:pt>
                <c:pt idx="111">
                  <c:v>1328</c:v>
                </c:pt>
                <c:pt idx="112">
                  <c:v>1352</c:v>
                </c:pt>
                <c:pt idx="113">
                  <c:v>1363</c:v>
                </c:pt>
                <c:pt idx="114">
                  <c:v>1411</c:v>
                </c:pt>
                <c:pt idx="115">
                  <c:v>1438</c:v>
                </c:pt>
                <c:pt idx="116">
                  <c:v>1396</c:v>
                </c:pt>
                <c:pt idx="117">
                  <c:v>1407</c:v>
                </c:pt>
                <c:pt idx="118">
                  <c:v>1395</c:v>
                </c:pt>
                <c:pt idx="119">
                  <c:v>1415</c:v>
                </c:pt>
                <c:pt idx="120">
                  <c:v>1457</c:v>
                </c:pt>
                <c:pt idx="121">
                  <c:v>1465</c:v>
                </c:pt>
                <c:pt idx="122">
                  <c:v>1449</c:v>
                </c:pt>
                <c:pt idx="123">
                  <c:v>1487</c:v>
                </c:pt>
                <c:pt idx="124">
                  <c:v>1527</c:v>
                </c:pt>
                <c:pt idx="125">
                  <c:v>1532</c:v>
                </c:pt>
                <c:pt idx="126">
                  <c:v>1458</c:v>
                </c:pt>
                <c:pt idx="127">
                  <c:v>1486</c:v>
                </c:pt>
                <c:pt idx="128">
                  <c:v>1506</c:v>
                </c:pt>
                <c:pt idx="129">
                  <c:v>1468</c:v>
                </c:pt>
                <c:pt idx="130">
                  <c:v>1497</c:v>
                </c:pt>
                <c:pt idx="131">
                  <c:v>1457</c:v>
                </c:pt>
                <c:pt idx="132">
                  <c:v>1503</c:v>
                </c:pt>
                <c:pt idx="133">
                  <c:v>1522</c:v>
                </c:pt>
                <c:pt idx="134">
                  <c:v>1517</c:v>
                </c:pt>
                <c:pt idx="135">
                  <c:v>1565</c:v>
                </c:pt>
                <c:pt idx="136">
                  <c:v>1554</c:v>
                </c:pt>
                <c:pt idx="137">
                  <c:v>1529</c:v>
                </c:pt>
                <c:pt idx="138">
                  <c:v>1546</c:v>
                </c:pt>
                <c:pt idx="139">
                  <c:v>1568</c:v>
                </c:pt>
                <c:pt idx="140">
                  <c:v>1549</c:v>
                </c:pt>
                <c:pt idx="141">
                  <c:v>1476</c:v>
                </c:pt>
                <c:pt idx="142">
                  <c:v>1508</c:v>
                </c:pt>
                <c:pt idx="143">
                  <c:v>1573</c:v>
                </c:pt>
                <c:pt idx="144">
                  <c:v>1610</c:v>
                </c:pt>
                <c:pt idx="145">
                  <c:v>1554</c:v>
                </c:pt>
                <c:pt idx="146">
                  <c:v>1594</c:v>
                </c:pt>
                <c:pt idx="147">
                  <c:v>1612</c:v>
                </c:pt>
                <c:pt idx="148">
                  <c:v>1672</c:v>
                </c:pt>
                <c:pt idx="149">
                  <c:v>1715</c:v>
                </c:pt>
                <c:pt idx="150">
                  <c:v>1682</c:v>
                </c:pt>
                <c:pt idx="151">
                  <c:v>1645</c:v>
                </c:pt>
                <c:pt idx="152">
                  <c:v>1667</c:v>
                </c:pt>
                <c:pt idx="153">
                  <c:v>1685</c:v>
                </c:pt>
                <c:pt idx="154">
                  <c:v>1788</c:v>
                </c:pt>
                <c:pt idx="155">
                  <c:v>1771</c:v>
                </c:pt>
                <c:pt idx="156">
                  <c:v>1819</c:v>
                </c:pt>
                <c:pt idx="157">
                  <c:v>1841</c:v>
                </c:pt>
                <c:pt idx="158">
                  <c:v>1906</c:v>
                </c:pt>
                <c:pt idx="159">
                  <c:v>1941</c:v>
                </c:pt>
                <c:pt idx="160">
                  <c:v>1865</c:v>
                </c:pt>
                <c:pt idx="161">
                  <c:v>1808</c:v>
                </c:pt>
                <c:pt idx="162">
                  <c:v>1886</c:v>
                </c:pt>
                <c:pt idx="163">
                  <c:v>1919</c:v>
                </c:pt>
                <c:pt idx="164">
                  <c:v>1953</c:v>
                </c:pt>
                <c:pt idx="165">
                  <c:v>1921</c:v>
                </c:pt>
                <c:pt idx="166">
                  <c:v>1949</c:v>
                </c:pt>
                <c:pt idx="167">
                  <c:v>1774</c:v>
                </c:pt>
                <c:pt idx="168">
                  <c:v>1902</c:v>
                </c:pt>
                <c:pt idx="169">
                  <c:v>2144</c:v>
                </c:pt>
                <c:pt idx="170">
                  <c:v>2219</c:v>
                </c:pt>
                <c:pt idx="171">
                  <c:v>2259</c:v>
                </c:pt>
                <c:pt idx="172">
                  <c:v>2284</c:v>
                </c:pt>
                <c:pt idx="173">
                  <c:v>2370</c:v>
                </c:pt>
                <c:pt idx="174">
                  <c:v>2286</c:v>
                </c:pt>
                <c:pt idx="175">
                  <c:v>2431</c:v>
                </c:pt>
                <c:pt idx="176">
                  <c:v>2377</c:v>
                </c:pt>
                <c:pt idx="177">
                  <c:v>2291</c:v>
                </c:pt>
                <c:pt idx="178">
                  <c:v>2416</c:v>
                </c:pt>
                <c:pt idx="179">
                  <c:v>2359</c:v>
                </c:pt>
                <c:pt idx="180">
                  <c:v>2444</c:v>
                </c:pt>
                <c:pt idx="181">
                  <c:v>2354</c:v>
                </c:pt>
                <c:pt idx="182">
                  <c:v>2531</c:v>
                </c:pt>
                <c:pt idx="183">
                  <c:v>2477</c:v>
                </c:pt>
                <c:pt idx="184">
                  <c:v>2522</c:v>
                </c:pt>
                <c:pt idx="185">
                  <c:v>2547</c:v>
                </c:pt>
                <c:pt idx="186">
                  <c:v>2471</c:v>
                </c:pt>
                <c:pt idx="187">
                  <c:v>2511</c:v>
                </c:pt>
                <c:pt idx="188">
                  <c:v>2549</c:v>
                </c:pt>
                <c:pt idx="189">
                  <c:v>2606</c:v>
                </c:pt>
                <c:pt idx="190">
                  <c:v>2748</c:v>
                </c:pt>
                <c:pt idx="191">
                  <c:v>2713</c:v>
                </c:pt>
                <c:pt idx="192">
                  <c:v>2778</c:v>
                </c:pt>
                <c:pt idx="193">
                  <c:v>2791</c:v>
                </c:pt>
                <c:pt idx="194">
                  <c:v>2927</c:v>
                </c:pt>
                <c:pt idx="195">
                  <c:v>3003</c:v>
                </c:pt>
                <c:pt idx="196">
                  <c:v>3121</c:v>
                </c:pt>
                <c:pt idx="197">
                  <c:v>3228</c:v>
                </c:pt>
                <c:pt idx="198">
                  <c:v>3308</c:v>
                </c:pt>
                <c:pt idx="199">
                  <c:v>3320</c:v>
                </c:pt>
                <c:pt idx="200">
                  <c:v>3406</c:v>
                </c:pt>
                <c:pt idx="201">
                  <c:v>3362</c:v>
                </c:pt>
                <c:pt idx="202">
                  <c:v>3539</c:v>
                </c:pt>
                <c:pt idx="203">
                  <c:v>3599</c:v>
                </c:pt>
                <c:pt idx="204">
                  <c:v>3547</c:v>
                </c:pt>
                <c:pt idx="205">
                  <c:v>3830</c:v>
                </c:pt>
                <c:pt idx="206">
                  <c:v>4085</c:v>
                </c:pt>
                <c:pt idx="207">
                  <c:v>3959</c:v>
                </c:pt>
                <c:pt idx="208">
                  <c:v>3980</c:v>
                </c:pt>
                <c:pt idx="209">
                  <c:v>4053</c:v>
                </c:pt>
                <c:pt idx="210">
                  <c:v>4154</c:v>
                </c:pt>
                <c:pt idx="211">
                  <c:v>4312</c:v>
                </c:pt>
                <c:pt idx="212">
                  <c:v>4581</c:v>
                </c:pt>
                <c:pt idx="213">
                  <c:v>4678</c:v>
                </c:pt>
                <c:pt idx="214">
                  <c:v>4841</c:v>
                </c:pt>
                <c:pt idx="215">
                  <c:v>5109</c:v>
                </c:pt>
                <c:pt idx="216">
                  <c:v>4799</c:v>
                </c:pt>
                <c:pt idx="217">
                  <c:v>4434</c:v>
                </c:pt>
                <c:pt idx="218">
                  <c:v>4503</c:v>
                </c:pt>
                <c:pt idx="219">
                  <c:v>4788</c:v>
                </c:pt>
                <c:pt idx="220">
                  <c:v>4543</c:v>
                </c:pt>
                <c:pt idx="221">
                  <c:v>4868</c:v>
                </c:pt>
                <c:pt idx="222">
                  <c:v>5023</c:v>
                </c:pt>
                <c:pt idx="223">
                  <c:v>5365</c:v>
                </c:pt>
                <c:pt idx="224">
                  <c:v>5488</c:v>
                </c:pt>
                <c:pt idx="225">
                  <c:v>5756</c:v>
                </c:pt>
                <c:pt idx="226">
                  <c:v>5942</c:v>
                </c:pt>
                <c:pt idx="227">
                  <c:v>6113</c:v>
                </c:pt>
                <c:pt idx="228">
                  <c:v>6476</c:v>
                </c:pt>
                <c:pt idx="229">
                  <c:v>6755</c:v>
                </c:pt>
                <c:pt idx="230">
                  <c:v>6582</c:v>
                </c:pt>
                <c:pt idx="231">
                  <c:v>6325</c:v>
                </c:pt>
                <c:pt idx="232">
                  <c:v>6429</c:v>
                </c:pt>
                <c:pt idx="233">
                  <c:v>6845</c:v>
                </c:pt>
                <c:pt idx="234">
                  <c:v>7160</c:v>
                </c:pt>
                <c:pt idx="235">
                  <c:v>7396</c:v>
                </c:pt>
                <c:pt idx="236">
                  <c:v>7579</c:v>
                </c:pt>
                <c:pt idx="237">
                  <c:v>7812</c:v>
                </c:pt>
                <c:pt idx="238">
                  <c:v>8370</c:v>
                </c:pt>
                <c:pt idx="239">
                  <c:v>7739</c:v>
                </c:pt>
                <c:pt idx="240">
                  <c:v>7511</c:v>
                </c:pt>
                <c:pt idx="241">
                  <c:v>7557</c:v>
                </c:pt>
                <c:pt idx="242">
                  <c:v>7779</c:v>
                </c:pt>
                <c:pt idx="243">
                  <c:v>7987</c:v>
                </c:pt>
                <c:pt idx="244">
                  <c:v>8201</c:v>
                </c:pt>
                <c:pt idx="245">
                  <c:v>9000</c:v>
                </c:pt>
                <c:pt idx="246">
                  <c:v>9709</c:v>
                </c:pt>
                <c:pt idx="247">
                  <c:v>9822</c:v>
                </c:pt>
                <c:pt idx="248">
                  <c:v>10127</c:v>
                </c:pt>
                <c:pt idx="249">
                  <c:v>10742</c:v>
                </c:pt>
                <c:pt idx="250">
                  <c:v>11077</c:v>
                </c:pt>
                <c:pt idx="251">
                  <c:v>11152</c:v>
                </c:pt>
                <c:pt idx="252">
                  <c:v>11389</c:v>
                </c:pt>
                <c:pt idx="253">
                  <c:v>11799</c:v>
                </c:pt>
                <c:pt idx="254">
                  <c:v>12060</c:v>
                </c:pt>
                <c:pt idx="255">
                  <c:v>12428</c:v>
                </c:pt>
                <c:pt idx="256">
                  <c:v>12899</c:v>
                </c:pt>
                <c:pt idx="257">
                  <c:v>12884</c:v>
                </c:pt>
                <c:pt idx="258">
                  <c:v>13211</c:v>
                </c:pt>
                <c:pt idx="259">
                  <c:v>13849</c:v>
                </c:pt>
                <c:pt idx="260">
                  <c:v>14564</c:v>
                </c:pt>
                <c:pt idx="261">
                  <c:v>15093</c:v>
                </c:pt>
                <c:pt idx="262">
                  <c:v>15808</c:v>
                </c:pt>
                <c:pt idx="263">
                  <c:v>16761</c:v>
                </c:pt>
                <c:pt idx="264">
                  <c:v>17239</c:v>
                </c:pt>
                <c:pt idx="265">
                  <c:v>17432</c:v>
                </c:pt>
                <c:pt idx="266">
                  <c:v>17883</c:v>
                </c:pt>
                <c:pt idx="267">
                  <c:v>18428</c:v>
                </c:pt>
                <c:pt idx="268">
                  <c:v>19215</c:v>
                </c:pt>
                <c:pt idx="269">
                  <c:v>20269</c:v>
                </c:pt>
                <c:pt idx="270">
                  <c:v>20320</c:v>
                </c:pt>
                <c:pt idx="271">
                  <c:v>20725</c:v>
                </c:pt>
                <c:pt idx="272">
                  <c:v>21509</c:v>
                </c:pt>
                <c:pt idx="273">
                  <c:v>22132</c:v>
                </c:pt>
                <c:pt idx="274">
                  <c:v>22607</c:v>
                </c:pt>
                <c:pt idx="275">
                  <c:v>22765</c:v>
                </c:pt>
                <c:pt idx="276">
                  <c:v>22322</c:v>
                </c:pt>
                <c:pt idx="277">
                  <c:v>22646</c:v>
                </c:pt>
                <c:pt idx="278">
                  <c:v>23465</c:v>
                </c:pt>
                <c:pt idx="279">
                  <c:v>23809</c:v>
                </c:pt>
                <c:pt idx="280">
                  <c:v>23777</c:v>
                </c:pt>
                <c:pt idx="281">
                  <c:v>24002</c:v>
                </c:pt>
                <c:pt idx="282">
                  <c:v>24412</c:v>
                </c:pt>
                <c:pt idx="283">
                  <c:v>25357</c:v>
                </c:pt>
                <c:pt idx="284">
                  <c:v>25805</c:v>
                </c:pt>
                <c:pt idx="285">
                  <c:v>26309</c:v>
                </c:pt>
                <c:pt idx="286">
                  <c:v>27016</c:v>
                </c:pt>
                <c:pt idx="287">
                  <c:v>27468</c:v>
                </c:pt>
                <c:pt idx="288">
                  <c:v>27933</c:v>
                </c:pt>
                <c:pt idx="289">
                  <c:v>28068</c:v>
                </c:pt>
                <c:pt idx="290">
                  <c:v>27614.035</c:v>
                </c:pt>
                <c:pt idx="291">
                  <c:v>27198.53</c:v>
                </c:pt>
                <c:pt idx="292">
                  <c:v>26558.824000000001</c:v>
                </c:pt>
                <c:pt idx="293">
                  <c:v>27505.955000000002</c:v>
                </c:pt>
                <c:pt idx="294">
                  <c:v>28519.442999999999</c:v>
                </c:pt>
                <c:pt idx="295">
                  <c:v>29012.105</c:v>
                </c:pt>
                <c:pt idx="296">
                  <c:v>29862.666000000001</c:v>
                </c:pt>
                <c:pt idx="297">
                  <c:v>31187.164000000001</c:v>
                </c:pt>
                <c:pt idx="298">
                  <c:v>32705.215</c:v>
                </c:pt>
                <c:pt idx="299">
                  <c:v>34202.605000000003</c:v>
                </c:pt>
                <c:pt idx="300">
                  <c:v>34666.663999999997</c:v>
                </c:pt>
                <c:pt idx="301">
                  <c:v>35569.773000000001</c:v>
                </c:pt>
                <c:pt idx="302">
                  <c:v>36435.754000000001</c:v>
                </c:pt>
                <c:pt idx="303">
                  <c:v>38016.061999999998</c:v>
                </c:pt>
                <c:pt idx="304">
                  <c:v>39258.991999999998</c:v>
                </c:pt>
                <c:pt idx="305">
                  <c:v>40992.300000000003</c:v>
                </c:pt>
                <c:pt idx="306">
                  <c:v>42399.843999999997</c:v>
                </c:pt>
                <c:pt idx="307">
                  <c:v>42189.964999999997</c:v>
                </c:pt>
                <c:pt idx="308">
                  <c:v>40116.311999999998</c:v>
                </c:pt>
                <c:pt idx="309">
                  <c:v>42634.754000000001</c:v>
                </c:pt>
                <c:pt idx="310">
                  <c:v>42079</c:v>
                </c:pt>
                <c:pt idx="311">
                  <c:v>41523.144999999997</c:v>
                </c:pt>
                <c:pt idx="312">
                  <c:v>41661.805</c:v>
                </c:pt>
                <c:pt idx="313">
                  <c:v>42346.836000000003</c:v>
                </c:pt>
                <c:pt idx="314">
                  <c:v>43782.457000000002</c:v>
                </c:pt>
                <c:pt idx="315">
                  <c:v>44131.03</c:v>
                </c:pt>
                <c:pt idx="316">
                  <c:v>44658.483999999997</c:v>
                </c:pt>
                <c:pt idx="317">
                  <c:v>45003.491999999998</c:v>
                </c:pt>
                <c:pt idx="318">
                  <c:v>45434.402000000002</c:v>
                </c:pt>
                <c:pt idx="319">
                  <c:v>44128.332000000002</c:v>
                </c:pt>
                <c:pt idx="320">
                  <c:v>46226.542999999998</c:v>
                </c:pt>
                <c:pt idx="321">
                  <c:v>47126.13</c:v>
                </c:pt>
              </c:numCache>
            </c:numRef>
          </c:val>
          <c:smooth val="0"/>
          <c:extLst>
            <c:ext xmlns:c16="http://schemas.microsoft.com/office/drawing/2014/chart" uri="{C3380CC4-5D6E-409C-BE32-E72D297353CC}">
              <c16:uniqueId val="{00000008-8E5C-7042-9765-337E20FBC946}"/>
            </c:ext>
          </c:extLst>
        </c:ser>
        <c:ser>
          <c:idx val="10"/>
          <c:order val="10"/>
          <c:tx>
            <c:strRef>
              <c:f>'GDP p.c. Long Run_Pivot'!$L$4:$L$5</c:f>
              <c:strCache>
                <c:ptCount val="1"/>
                <c:pt idx="0">
                  <c:v>United States</c:v>
                </c:pt>
              </c:strCache>
            </c:strRef>
          </c:tx>
          <c:spPr>
            <a:ln w="28575" cap="rnd">
              <a:solidFill>
                <a:schemeClr val="accent5">
                  <a:lumMod val="60000"/>
                </a:schemeClr>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Run_Pivot'!$L$6:$L$327</c:f>
              <c:numCache>
                <c:formatCode>#,##0.00</c:formatCode>
                <c:ptCount val="322"/>
                <c:pt idx="19">
                  <c:v>1768.9856</c:v>
                </c:pt>
                <c:pt idx="74">
                  <c:v>2419</c:v>
                </c:pt>
                <c:pt idx="99">
                  <c:v>2545.4879999999998</c:v>
                </c:pt>
                <c:pt idx="100">
                  <c:v>2591.7694999999999</c:v>
                </c:pt>
                <c:pt idx="101">
                  <c:v>2635.48</c:v>
                </c:pt>
                <c:pt idx="102">
                  <c:v>2590.4839999999999</c:v>
                </c:pt>
                <c:pt idx="103">
                  <c:v>2587.9128000000001</c:v>
                </c:pt>
                <c:pt idx="104">
                  <c:v>2643.1936000000001</c:v>
                </c:pt>
                <c:pt idx="105">
                  <c:v>2690.7606999999998</c:v>
                </c:pt>
                <c:pt idx="106">
                  <c:v>2717.7583</c:v>
                </c:pt>
                <c:pt idx="107">
                  <c:v>2526.2040000000002</c:v>
                </c:pt>
                <c:pt idx="108">
                  <c:v>2652.1929</c:v>
                </c:pt>
                <c:pt idx="109">
                  <c:v>2725.4720000000002</c:v>
                </c:pt>
                <c:pt idx="110">
                  <c:v>2780.7527</c:v>
                </c:pt>
                <c:pt idx="111">
                  <c:v>2731.9</c:v>
                </c:pt>
                <c:pt idx="112">
                  <c:v>2762.7543999999998</c:v>
                </c:pt>
                <c:pt idx="113">
                  <c:v>2815.4639999999999</c:v>
                </c:pt>
                <c:pt idx="114">
                  <c:v>2803.8935999999999</c:v>
                </c:pt>
                <c:pt idx="115">
                  <c:v>2690.7606999999998</c:v>
                </c:pt>
                <c:pt idx="116">
                  <c:v>2688.1896999999999</c:v>
                </c:pt>
                <c:pt idx="117">
                  <c:v>2694.6176999999998</c:v>
                </c:pt>
                <c:pt idx="118">
                  <c:v>2690.7606999999998</c:v>
                </c:pt>
                <c:pt idx="119">
                  <c:v>2674.0479999999998</c:v>
                </c:pt>
                <c:pt idx="120">
                  <c:v>2715.1873000000001</c:v>
                </c:pt>
                <c:pt idx="121">
                  <c:v>2791.0376000000001</c:v>
                </c:pt>
                <c:pt idx="122">
                  <c:v>2760.183</c:v>
                </c:pt>
                <c:pt idx="123">
                  <c:v>2836.0337</c:v>
                </c:pt>
                <c:pt idx="124">
                  <c:v>2897.7424000000001</c:v>
                </c:pt>
                <c:pt idx="125">
                  <c:v>2918.3119999999999</c:v>
                </c:pt>
                <c:pt idx="126">
                  <c:v>2929.8823000000002</c:v>
                </c:pt>
                <c:pt idx="127">
                  <c:v>2929.8823000000002</c:v>
                </c:pt>
                <c:pt idx="128">
                  <c:v>2833.4623999999999</c:v>
                </c:pt>
                <c:pt idx="129">
                  <c:v>3039.1583999999998</c:v>
                </c:pt>
                <c:pt idx="130">
                  <c:v>3225.5702999999999</c:v>
                </c:pt>
                <c:pt idx="131">
                  <c:v>3342.56</c:v>
                </c:pt>
                <c:pt idx="132">
                  <c:v>3459.5495999999998</c:v>
                </c:pt>
                <c:pt idx="133">
                  <c:v>3294.9929999999999</c:v>
                </c:pt>
                <c:pt idx="134">
                  <c:v>3419.6959999999999</c:v>
                </c:pt>
                <c:pt idx="135">
                  <c:v>3469.8344999999999</c:v>
                </c:pt>
                <c:pt idx="136">
                  <c:v>3360.5583000000001</c:v>
                </c:pt>
                <c:pt idx="137">
                  <c:v>3329.7040000000002</c:v>
                </c:pt>
                <c:pt idx="138">
                  <c:v>3491.6896999999999</c:v>
                </c:pt>
                <c:pt idx="139">
                  <c:v>3319.4191999999998</c:v>
                </c:pt>
                <c:pt idx="140">
                  <c:v>3252.5680000000002</c:v>
                </c:pt>
                <c:pt idx="141">
                  <c:v>3222.9992999999999</c:v>
                </c:pt>
                <c:pt idx="142">
                  <c:v>3274.4229999999998</c:v>
                </c:pt>
                <c:pt idx="143">
                  <c:v>3453.1215999999999</c:v>
                </c:pt>
                <c:pt idx="144">
                  <c:v>3505.8312999999998</c:v>
                </c:pt>
                <c:pt idx="145">
                  <c:v>3526.4009999999998</c:v>
                </c:pt>
                <c:pt idx="146">
                  <c:v>3618.9639999999999</c:v>
                </c:pt>
                <c:pt idx="147">
                  <c:v>3712.8126999999999</c:v>
                </c:pt>
                <c:pt idx="148">
                  <c:v>3616.3928000000001</c:v>
                </c:pt>
                <c:pt idx="149">
                  <c:v>3631.82</c:v>
                </c:pt>
                <c:pt idx="150">
                  <c:v>3778.3784000000001</c:v>
                </c:pt>
                <c:pt idx="151">
                  <c:v>3971.2184999999999</c:v>
                </c:pt>
                <c:pt idx="152">
                  <c:v>4242.4799999999996</c:v>
                </c:pt>
                <c:pt idx="153">
                  <c:v>4254.0502999999999</c:v>
                </c:pt>
                <c:pt idx="154">
                  <c:v>4161.4872999999998</c:v>
                </c:pt>
                <c:pt idx="155">
                  <c:v>4247.6225999999997</c:v>
                </c:pt>
                <c:pt idx="156">
                  <c:v>4156.3446999999996</c:v>
                </c:pt>
                <c:pt idx="157">
                  <c:v>4176.9146000000001</c:v>
                </c:pt>
                <c:pt idx="158">
                  <c:v>4288.7617</c:v>
                </c:pt>
                <c:pt idx="159">
                  <c:v>4401.8945000000003</c:v>
                </c:pt>
                <c:pt idx="160">
                  <c:v>4311.9022999999997</c:v>
                </c:pt>
                <c:pt idx="161">
                  <c:v>4446.8905999999997</c:v>
                </c:pt>
                <c:pt idx="162">
                  <c:v>4733.5789999999997</c:v>
                </c:pt>
                <c:pt idx="163">
                  <c:v>4889.1367</c:v>
                </c:pt>
                <c:pt idx="164">
                  <c:v>4637.1589999999997</c:v>
                </c:pt>
                <c:pt idx="165">
                  <c:v>4599.8770000000004</c:v>
                </c:pt>
                <c:pt idx="166">
                  <c:v>4751.5775999999996</c:v>
                </c:pt>
                <c:pt idx="167">
                  <c:v>4815.8573999999999</c:v>
                </c:pt>
                <c:pt idx="168">
                  <c:v>4943.1319999999996</c:v>
                </c:pt>
                <c:pt idx="169">
                  <c:v>4803.0015000000003</c:v>
                </c:pt>
                <c:pt idx="170">
                  <c:v>4918.7056000000002</c:v>
                </c:pt>
                <c:pt idx="171">
                  <c:v>4991.9849999999997</c:v>
                </c:pt>
                <c:pt idx="172">
                  <c:v>5116.6880000000001</c:v>
                </c:pt>
                <c:pt idx="173">
                  <c:v>4964.9872999999998</c:v>
                </c:pt>
                <c:pt idx="174">
                  <c:v>5105.1176999999998</c:v>
                </c:pt>
                <c:pt idx="175">
                  <c:v>5049.8370000000004</c:v>
                </c:pt>
                <c:pt idx="176">
                  <c:v>5098.6895000000004</c:v>
                </c:pt>
                <c:pt idx="177">
                  <c:v>5198.9663</c:v>
                </c:pt>
                <c:pt idx="178">
                  <c:v>5715.7780000000002</c:v>
                </c:pt>
                <c:pt idx="179">
                  <c:v>6255.7295000000004</c:v>
                </c:pt>
                <c:pt idx="180">
                  <c:v>6317.4385000000002</c:v>
                </c:pt>
                <c:pt idx="181">
                  <c:v>6557.8456999999999</c:v>
                </c:pt>
                <c:pt idx="182">
                  <c:v>6559.1313</c:v>
                </c:pt>
                <c:pt idx="183">
                  <c:v>6523.1342999999997</c:v>
                </c:pt>
                <c:pt idx="184">
                  <c:v>6424.143</c:v>
                </c:pt>
                <c:pt idx="185">
                  <c:v>6471.7103999999999</c:v>
                </c:pt>
                <c:pt idx="186">
                  <c:v>6616.9834000000001</c:v>
                </c:pt>
                <c:pt idx="187">
                  <c:v>6447.2839999999997</c:v>
                </c:pt>
                <c:pt idx="188">
                  <c:v>6705.6895000000004</c:v>
                </c:pt>
                <c:pt idx="189">
                  <c:v>6664.5502999999999</c:v>
                </c:pt>
                <c:pt idx="190">
                  <c:v>6811.1090000000004</c:v>
                </c:pt>
                <c:pt idx="191">
                  <c:v>7324.0630000000001</c:v>
                </c:pt>
                <c:pt idx="192">
                  <c:v>6834.2494999999999</c:v>
                </c:pt>
                <c:pt idx="193">
                  <c:v>6510.2782999999999</c:v>
                </c:pt>
                <c:pt idx="194">
                  <c:v>7159.5063</c:v>
                </c:pt>
                <c:pt idx="195">
                  <c:v>6885.674</c:v>
                </c:pt>
                <c:pt idx="196">
                  <c:v>7406.3419999999996</c:v>
                </c:pt>
                <c:pt idx="197">
                  <c:v>7426.9110000000001</c:v>
                </c:pt>
                <c:pt idx="198">
                  <c:v>7959.1494000000002</c:v>
                </c:pt>
                <c:pt idx="199">
                  <c:v>8037.5712999999996</c:v>
                </c:pt>
                <c:pt idx="200">
                  <c:v>8770.3629999999994</c:v>
                </c:pt>
                <c:pt idx="201">
                  <c:v>8684.2279999999992</c:v>
                </c:pt>
                <c:pt idx="202">
                  <c:v>8941.348</c:v>
                </c:pt>
                <c:pt idx="203">
                  <c:v>8663.6579999999994</c:v>
                </c:pt>
                <c:pt idx="204">
                  <c:v>9121.3320000000003</c:v>
                </c:pt>
                <c:pt idx="205">
                  <c:v>9980.1129999999994</c:v>
                </c:pt>
                <c:pt idx="206">
                  <c:v>9950.5439999999999</c:v>
                </c:pt>
                <c:pt idx="207">
                  <c:v>8975.9760000000006</c:v>
                </c:pt>
                <c:pt idx="208">
                  <c:v>9798.1180000000004</c:v>
                </c:pt>
                <c:pt idx="209">
                  <c:v>9636.7829999999994</c:v>
                </c:pt>
                <c:pt idx="210">
                  <c:v>9735.89</c:v>
                </c:pt>
                <c:pt idx="211">
                  <c:v>9976.5669999999991</c:v>
                </c:pt>
                <c:pt idx="212">
                  <c:v>10107.969999999999</c:v>
                </c:pt>
                <c:pt idx="213">
                  <c:v>9096.3719999999994</c:v>
                </c:pt>
                <c:pt idx="214">
                  <c:v>9164.1769999999997</c:v>
                </c:pt>
                <c:pt idx="215">
                  <c:v>10222.32</c:v>
                </c:pt>
                <c:pt idx="216">
                  <c:v>9769.0779999999995</c:v>
                </c:pt>
                <c:pt idx="217">
                  <c:v>10471.306</c:v>
                </c:pt>
                <c:pt idx="218">
                  <c:v>10449.780000000001</c:v>
                </c:pt>
                <c:pt idx="219">
                  <c:v>10152.927</c:v>
                </c:pt>
                <c:pt idx="220">
                  <c:v>9674.8809999999994</c:v>
                </c:pt>
                <c:pt idx="221">
                  <c:v>10009.715</c:v>
                </c:pt>
                <c:pt idx="222">
                  <c:v>11071.243</c:v>
                </c:pt>
                <c:pt idx="223">
                  <c:v>11126.713</c:v>
                </c:pt>
                <c:pt idx="224">
                  <c:v>11149.772000000001</c:v>
                </c:pt>
                <c:pt idx="225">
                  <c:v>11647.768</c:v>
                </c:pt>
                <c:pt idx="226">
                  <c:v>11532.397000000001</c:v>
                </c:pt>
                <c:pt idx="227">
                  <c:v>11451.069</c:v>
                </c:pt>
                <c:pt idx="228">
                  <c:v>11954.235000000001</c:v>
                </c:pt>
                <c:pt idx="229">
                  <c:v>10694.982</c:v>
                </c:pt>
                <c:pt idx="230">
                  <c:v>9930.9639999999999</c:v>
                </c:pt>
                <c:pt idx="231">
                  <c:v>8380.5040000000008</c:v>
                </c:pt>
                <c:pt idx="232">
                  <c:v>8048.2245999999996</c:v>
                </c:pt>
                <c:pt idx="233">
                  <c:v>8667.0920000000006</c:v>
                </c:pt>
                <c:pt idx="234">
                  <c:v>9680.8389999999999</c:v>
                </c:pt>
                <c:pt idx="235">
                  <c:v>10568.013000000001</c:v>
                </c:pt>
                <c:pt idx="236">
                  <c:v>11295.099</c:v>
                </c:pt>
                <c:pt idx="237">
                  <c:v>10526.134</c:v>
                </c:pt>
                <c:pt idx="238">
                  <c:v>11171.448</c:v>
                </c:pt>
                <c:pt idx="239">
                  <c:v>12005.094999999999</c:v>
                </c:pt>
                <c:pt idx="240">
                  <c:v>13553.401</c:v>
                </c:pt>
                <c:pt idx="241">
                  <c:v>14869.861000000001</c:v>
                </c:pt>
                <c:pt idx="242">
                  <c:v>16050.218000000001</c:v>
                </c:pt>
                <c:pt idx="243">
                  <c:v>16999.328000000001</c:v>
                </c:pt>
                <c:pt idx="244">
                  <c:v>16477.553</c:v>
                </c:pt>
                <c:pt idx="245">
                  <c:v>14822.467000000001</c:v>
                </c:pt>
                <c:pt idx="246">
                  <c:v>14311.547</c:v>
                </c:pt>
                <c:pt idx="247">
                  <c:v>14734.232</c:v>
                </c:pt>
                <c:pt idx="248">
                  <c:v>14196.672</c:v>
                </c:pt>
                <c:pt idx="249">
                  <c:v>15240</c:v>
                </c:pt>
                <c:pt idx="250">
                  <c:v>16125</c:v>
                </c:pt>
                <c:pt idx="251">
                  <c:v>16444</c:v>
                </c:pt>
                <c:pt idx="252">
                  <c:v>16917</c:v>
                </c:pt>
                <c:pt idx="253">
                  <c:v>16512</c:v>
                </c:pt>
                <c:pt idx="254">
                  <c:v>17370</c:v>
                </c:pt>
                <c:pt idx="255">
                  <c:v>17397</c:v>
                </c:pt>
                <c:pt idx="256">
                  <c:v>17406</c:v>
                </c:pt>
                <c:pt idx="257">
                  <c:v>16946</c:v>
                </c:pt>
                <c:pt idx="258">
                  <c:v>17900</c:v>
                </c:pt>
                <c:pt idx="259">
                  <c:v>18057</c:v>
                </c:pt>
                <c:pt idx="260">
                  <c:v>18175</c:v>
                </c:pt>
                <c:pt idx="261">
                  <c:v>18976</c:v>
                </c:pt>
                <c:pt idx="262">
                  <c:v>19514</c:v>
                </c:pt>
                <c:pt idx="263">
                  <c:v>20360</c:v>
                </c:pt>
                <c:pt idx="264">
                  <c:v>21390</c:v>
                </c:pt>
                <c:pt idx="265">
                  <c:v>22529</c:v>
                </c:pt>
                <c:pt idx="266">
                  <c:v>22842</c:v>
                </c:pt>
                <c:pt idx="267">
                  <c:v>23691</c:v>
                </c:pt>
                <c:pt idx="268">
                  <c:v>24195</c:v>
                </c:pt>
                <c:pt idx="269">
                  <c:v>23958</c:v>
                </c:pt>
                <c:pt idx="270">
                  <c:v>24394</c:v>
                </c:pt>
                <c:pt idx="271">
                  <c:v>25414</c:v>
                </c:pt>
                <c:pt idx="272">
                  <c:v>26602</c:v>
                </c:pt>
                <c:pt idx="273">
                  <c:v>26286</c:v>
                </c:pt>
                <c:pt idx="274">
                  <c:v>25956</c:v>
                </c:pt>
                <c:pt idx="275">
                  <c:v>27058</c:v>
                </c:pt>
                <c:pt idx="276">
                  <c:v>28001</c:v>
                </c:pt>
                <c:pt idx="277">
                  <c:v>29286</c:v>
                </c:pt>
                <c:pt idx="278">
                  <c:v>29949</c:v>
                </c:pt>
                <c:pt idx="279">
                  <c:v>29611</c:v>
                </c:pt>
                <c:pt idx="280">
                  <c:v>30056</c:v>
                </c:pt>
                <c:pt idx="281">
                  <c:v>29210</c:v>
                </c:pt>
                <c:pt idx="282">
                  <c:v>30158</c:v>
                </c:pt>
                <c:pt idx="283">
                  <c:v>32076</c:v>
                </c:pt>
                <c:pt idx="284">
                  <c:v>33023</c:v>
                </c:pt>
                <c:pt idx="285">
                  <c:v>33850</c:v>
                </c:pt>
                <c:pt idx="286">
                  <c:v>34730</c:v>
                </c:pt>
                <c:pt idx="287">
                  <c:v>35863</c:v>
                </c:pt>
                <c:pt idx="288">
                  <c:v>36756</c:v>
                </c:pt>
                <c:pt idx="289">
                  <c:v>36982</c:v>
                </c:pt>
                <c:pt idx="290">
                  <c:v>36463.957000000002</c:v>
                </c:pt>
                <c:pt idx="291">
                  <c:v>37240.300000000003</c:v>
                </c:pt>
                <c:pt idx="292">
                  <c:v>37761.535000000003</c:v>
                </c:pt>
                <c:pt idx="293">
                  <c:v>38807.279999999999</c:v>
                </c:pt>
                <c:pt idx="294">
                  <c:v>39390.625</c:v>
                </c:pt>
                <c:pt idx="295">
                  <c:v>40412.75</c:v>
                </c:pt>
                <c:pt idx="296">
                  <c:v>41722.67</c:v>
                </c:pt>
                <c:pt idx="297">
                  <c:v>43072.758000000002</c:v>
                </c:pt>
                <c:pt idx="298">
                  <c:v>44575.847999999998</c:v>
                </c:pt>
                <c:pt idx="299">
                  <c:v>45886.47</c:v>
                </c:pt>
                <c:pt idx="300">
                  <c:v>45878.008000000002</c:v>
                </c:pt>
                <c:pt idx="301">
                  <c:v>46266.296999999999</c:v>
                </c:pt>
                <c:pt idx="302">
                  <c:v>47157.995999999999</c:v>
                </c:pt>
                <c:pt idx="303">
                  <c:v>48492.72</c:v>
                </c:pt>
                <c:pt idx="304">
                  <c:v>49654.76</c:v>
                </c:pt>
                <c:pt idx="305">
                  <c:v>50489.86</c:v>
                </c:pt>
                <c:pt idx="306">
                  <c:v>50901.745999999999</c:v>
                </c:pt>
                <c:pt idx="307">
                  <c:v>50275.745999999999</c:v>
                </c:pt>
                <c:pt idx="308">
                  <c:v>48452.934000000001</c:v>
                </c:pt>
                <c:pt idx="309">
                  <c:v>49266.913999999997</c:v>
                </c:pt>
                <c:pt idx="310">
                  <c:v>49675</c:v>
                </c:pt>
                <c:pt idx="311">
                  <c:v>50436.434000000001</c:v>
                </c:pt>
                <c:pt idx="312">
                  <c:v>51010.796999999999</c:v>
                </c:pt>
                <c:pt idx="313">
                  <c:v>51796.62</c:v>
                </c:pt>
                <c:pt idx="314">
                  <c:v>52808.152000000002</c:v>
                </c:pt>
                <c:pt idx="315">
                  <c:v>53301.016000000003</c:v>
                </c:pt>
                <c:pt idx="316">
                  <c:v>54152.362999999998</c:v>
                </c:pt>
                <c:pt idx="317">
                  <c:v>55454.667999999998</c:v>
                </c:pt>
                <c:pt idx="318">
                  <c:v>56469.26</c:v>
                </c:pt>
                <c:pt idx="319">
                  <c:v>54379.207000000002</c:v>
                </c:pt>
                <c:pt idx="320">
                  <c:v>57522.703000000001</c:v>
                </c:pt>
                <c:pt idx="321">
                  <c:v>58487.464999999997</c:v>
                </c:pt>
              </c:numCache>
            </c:numRef>
          </c:val>
          <c:smooth val="0"/>
          <c:extLst>
            <c:ext xmlns:c16="http://schemas.microsoft.com/office/drawing/2014/chart" uri="{C3380CC4-5D6E-409C-BE32-E72D297353CC}">
              <c16:uniqueId val="{0000000A-8E5C-7042-9765-337E20FBC946}"/>
            </c:ext>
          </c:extLst>
        </c:ser>
        <c:dLbls>
          <c:showLegendKey val="0"/>
          <c:showVal val="0"/>
          <c:showCatName val="0"/>
          <c:showSerName val="0"/>
          <c:showPercent val="0"/>
          <c:showBubbleSize val="0"/>
        </c:dLbls>
        <c:marker val="1"/>
        <c:smooth val="0"/>
        <c:axId val="866169407"/>
        <c:axId val="799566063"/>
      </c:lineChart>
      <c:lineChart>
        <c:grouping val="standard"/>
        <c:varyColors val="0"/>
        <c:ser>
          <c:idx val="9"/>
          <c:order val="9"/>
          <c:tx>
            <c:strRef>
              <c:f>'GDP p.c. Long Run_Pivot'!$K$4:$K$5</c:f>
              <c:strCache>
                <c:ptCount val="1"/>
                <c:pt idx="0">
                  <c:v>United Kingdom</c:v>
                </c:pt>
              </c:strCache>
            </c:strRef>
          </c:tx>
          <c:spPr>
            <a:ln w="28575" cap="rnd">
              <a:solidFill>
                <a:schemeClr val="accent4">
                  <a:lumMod val="60000"/>
                </a:schemeClr>
              </a:solidFill>
              <a:round/>
            </a:ln>
            <a:effectLst/>
          </c:spPr>
          <c:marker>
            <c:symbol val="none"/>
          </c:marker>
          <c:cat>
            <c:strRef>
              <c:f>'GDP p.c. Long Run_Pivot'!$A$6:$A$327</c:f>
              <c:strCache>
                <c:ptCount val="322"/>
                <c:pt idx="0">
                  <c:v>1701</c:v>
                </c:pt>
                <c:pt idx="1">
                  <c:v>1702</c:v>
                </c:pt>
                <c:pt idx="2">
                  <c:v>1703</c:v>
                </c:pt>
                <c:pt idx="3">
                  <c:v>1704</c:v>
                </c:pt>
                <c:pt idx="4">
                  <c:v>1705</c:v>
                </c:pt>
                <c:pt idx="5">
                  <c:v>1706</c:v>
                </c:pt>
                <c:pt idx="6">
                  <c:v>1707</c:v>
                </c:pt>
                <c:pt idx="7">
                  <c:v>1708</c:v>
                </c:pt>
                <c:pt idx="8">
                  <c:v>1709</c:v>
                </c:pt>
                <c:pt idx="9">
                  <c:v>1710</c:v>
                </c:pt>
                <c:pt idx="10">
                  <c:v>1711</c:v>
                </c:pt>
                <c:pt idx="11">
                  <c:v>1712</c:v>
                </c:pt>
                <c:pt idx="12">
                  <c:v>1713</c:v>
                </c:pt>
                <c:pt idx="13">
                  <c:v>1714</c:v>
                </c:pt>
                <c:pt idx="14">
                  <c:v>1715</c:v>
                </c:pt>
                <c:pt idx="15">
                  <c:v>1716</c:v>
                </c:pt>
                <c:pt idx="16">
                  <c:v>1717</c:v>
                </c:pt>
                <c:pt idx="17">
                  <c:v>1718</c:v>
                </c:pt>
                <c:pt idx="18">
                  <c:v>1719</c:v>
                </c:pt>
                <c:pt idx="19">
                  <c:v>1720</c:v>
                </c:pt>
                <c:pt idx="20">
                  <c:v>1721</c:v>
                </c:pt>
                <c:pt idx="21">
                  <c:v>1722</c:v>
                </c:pt>
                <c:pt idx="22">
                  <c:v>1723</c:v>
                </c:pt>
                <c:pt idx="23">
                  <c:v>1724</c:v>
                </c:pt>
                <c:pt idx="24">
                  <c:v>1725</c:v>
                </c:pt>
                <c:pt idx="25">
                  <c:v>1726</c:v>
                </c:pt>
                <c:pt idx="26">
                  <c:v>1727</c:v>
                </c:pt>
                <c:pt idx="27">
                  <c:v>1728</c:v>
                </c:pt>
                <c:pt idx="28">
                  <c:v>1729</c:v>
                </c:pt>
                <c:pt idx="29">
                  <c:v>1730</c:v>
                </c:pt>
                <c:pt idx="30">
                  <c:v>1731</c:v>
                </c:pt>
                <c:pt idx="31">
                  <c:v>1732</c:v>
                </c:pt>
                <c:pt idx="32">
                  <c:v>1733</c:v>
                </c:pt>
                <c:pt idx="33">
                  <c:v>1734</c:v>
                </c:pt>
                <c:pt idx="34">
                  <c:v>1735</c:v>
                </c:pt>
                <c:pt idx="35">
                  <c:v>1736</c:v>
                </c:pt>
                <c:pt idx="36">
                  <c:v>1737</c:v>
                </c:pt>
                <c:pt idx="37">
                  <c:v>1738</c:v>
                </c:pt>
                <c:pt idx="38">
                  <c:v>1739</c:v>
                </c:pt>
                <c:pt idx="39">
                  <c:v>1740</c:v>
                </c:pt>
                <c:pt idx="40">
                  <c:v>1741</c:v>
                </c:pt>
                <c:pt idx="41">
                  <c:v>1742</c:v>
                </c:pt>
                <c:pt idx="42">
                  <c:v>1743</c:v>
                </c:pt>
                <c:pt idx="43">
                  <c:v>1744</c:v>
                </c:pt>
                <c:pt idx="44">
                  <c:v>1745</c:v>
                </c:pt>
                <c:pt idx="45">
                  <c:v>1746</c:v>
                </c:pt>
                <c:pt idx="46">
                  <c:v>1747</c:v>
                </c:pt>
                <c:pt idx="47">
                  <c:v>1748</c:v>
                </c:pt>
                <c:pt idx="48">
                  <c:v>1749</c:v>
                </c:pt>
                <c:pt idx="49">
                  <c:v>1750</c:v>
                </c:pt>
                <c:pt idx="50">
                  <c:v>1751</c:v>
                </c:pt>
                <c:pt idx="51">
                  <c:v>1752</c:v>
                </c:pt>
                <c:pt idx="52">
                  <c:v>1753</c:v>
                </c:pt>
                <c:pt idx="53">
                  <c:v>1754</c:v>
                </c:pt>
                <c:pt idx="54">
                  <c:v>1755</c:v>
                </c:pt>
                <c:pt idx="55">
                  <c:v>1756</c:v>
                </c:pt>
                <c:pt idx="56">
                  <c:v>1757</c:v>
                </c:pt>
                <c:pt idx="57">
                  <c:v>1758</c:v>
                </c:pt>
                <c:pt idx="58">
                  <c:v>1759</c:v>
                </c:pt>
                <c:pt idx="59">
                  <c:v>1760</c:v>
                </c:pt>
                <c:pt idx="60">
                  <c:v>1761</c:v>
                </c:pt>
                <c:pt idx="61">
                  <c:v>1762</c:v>
                </c:pt>
                <c:pt idx="62">
                  <c:v>1763</c:v>
                </c:pt>
                <c:pt idx="63">
                  <c:v>1764</c:v>
                </c:pt>
                <c:pt idx="64">
                  <c:v>1765</c:v>
                </c:pt>
                <c:pt idx="65">
                  <c:v>1766</c:v>
                </c:pt>
                <c:pt idx="66">
                  <c:v>1767</c:v>
                </c:pt>
                <c:pt idx="67">
                  <c:v>1768</c:v>
                </c:pt>
                <c:pt idx="68">
                  <c:v>1769</c:v>
                </c:pt>
                <c:pt idx="69">
                  <c:v>1770</c:v>
                </c:pt>
                <c:pt idx="70">
                  <c:v>1771</c:v>
                </c:pt>
                <c:pt idx="71">
                  <c:v>1772</c:v>
                </c:pt>
                <c:pt idx="72">
                  <c:v>1773</c:v>
                </c:pt>
                <c:pt idx="73">
                  <c:v>1774</c:v>
                </c:pt>
                <c:pt idx="74">
                  <c:v>1775</c:v>
                </c:pt>
                <c:pt idx="75">
                  <c:v>1776</c:v>
                </c:pt>
                <c:pt idx="76">
                  <c:v>1777</c:v>
                </c:pt>
                <c:pt idx="77">
                  <c:v>1778</c:v>
                </c:pt>
                <c:pt idx="78">
                  <c:v>1779</c:v>
                </c:pt>
                <c:pt idx="79">
                  <c:v>1780</c:v>
                </c:pt>
                <c:pt idx="80">
                  <c:v>1781</c:v>
                </c:pt>
                <c:pt idx="81">
                  <c:v>1782</c:v>
                </c:pt>
                <c:pt idx="82">
                  <c:v>1783</c:v>
                </c:pt>
                <c:pt idx="83">
                  <c:v>1784</c:v>
                </c:pt>
                <c:pt idx="84">
                  <c:v>1785</c:v>
                </c:pt>
                <c:pt idx="85">
                  <c:v>1786</c:v>
                </c:pt>
                <c:pt idx="86">
                  <c:v>1787</c:v>
                </c:pt>
                <c:pt idx="87">
                  <c:v>1788</c:v>
                </c:pt>
                <c:pt idx="88">
                  <c:v>1789</c:v>
                </c:pt>
                <c:pt idx="89">
                  <c:v>1790</c:v>
                </c:pt>
                <c:pt idx="90">
                  <c:v>1791</c:v>
                </c:pt>
                <c:pt idx="91">
                  <c:v>1792</c:v>
                </c:pt>
                <c:pt idx="92">
                  <c:v>1793</c:v>
                </c:pt>
                <c:pt idx="93">
                  <c:v>1794</c:v>
                </c:pt>
                <c:pt idx="94">
                  <c:v>1795</c:v>
                </c:pt>
                <c:pt idx="95">
                  <c:v>1796</c:v>
                </c:pt>
                <c:pt idx="96">
                  <c:v>1797</c:v>
                </c:pt>
                <c:pt idx="97">
                  <c:v>1798</c:v>
                </c:pt>
                <c:pt idx="98">
                  <c:v>1799</c:v>
                </c:pt>
                <c:pt idx="99">
                  <c:v>1800</c:v>
                </c:pt>
                <c:pt idx="100">
                  <c:v>1801</c:v>
                </c:pt>
                <c:pt idx="101">
                  <c:v>1802</c:v>
                </c:pt>
                <c:pt idx="102">
                  <c:v>1803</c:v>
                </c:pt>
                <c:pt idx="103">
                  <c:v>1804</c:v>
                </c:pt>
                <c:pt idx="104">
                  <c:v>1805</c:v>
                </c:pt>
                <c:pt idx="105">
                  <c:v>1806</c:v>
                </c:pt>
                <c:pt idx="106">
                  <c:v>1807</c:v>
                </c:pt>
                <c:pt idx="107">
                  <c:v>1808</c:v>
                </c:pt>
                <c:pt idx="108">
                  <c:v>1809</c:v>
                </c:pt>
                <c:pt idx="109">
                  <c:v>1810</c:v>
                </c:pt>
                <c:pt idx="110">
                  <c:v>1811</c:v>
                </c:pt>
                <c:pt idx="111">
                  <c:v>1812</c:v>
                </c:pt>
                <c:pt idx="112">
                  <c:v>1813</c:v>
                </c:pt>
                <c:pt idx="113">
                  <c:v>1814</c:v>
                </c:pt>
                <c:pt idx="114">
                  <c:v>1815</c:v>
                </c:pt>
                <c:pt idx="115">
                  <c:v>1816</c:v>
                </c:pt>
                <c:pt idx="116">
                  <c:v>1817</c:v>
                </c:pt>
                <c:pt idx="117">
                  <c:v>1818</c:v>
                </c:pt>
                <c:pt idx="118">
                  <c:v>1819</c:v>
                </c:pt>
                <c:pt idx="119">
                  <c:v>1820</c:v>
                </c:pt>
                <c:pt idx="120">
                  <c:v>1821</c:v>
                </c:pt>
                <c:pt idx="121">
                  <c:v>1822</c:v>
                </c:pt>
                <c:pt idx="122">
                  <c:v>1823</c:v>
                </c:pt>
                <c:pt idx="123">
                  <c:v>1824</c:v>
                </c:pt>
                <c:pt idx="124">
                  <c:v>1825</c:v>
                </c:pt>
                <c:pt idx="125">
                  <c:v>1826</c:v>
                </c:pt>
                <c:pt idx="126">
                  <c:v>1827</c:v>
                </c:pt>
                <c:pt idx="127">
                  <c:v>1828</c:v>
                </c:pt>
                <c:pt idx="128">
                  <c:v>1829</c:v>
                </c:pt>
                <c:pt idx="129">
                  <c:v>1830</c:v>
                </c:pt>
                <c:pt idx="130">
                  <c:v>1831</c:v>
                </c:pt>
                <c:pt idx="131">
                  <c:v>1832</c:v>
                </c:pt>
                <c:pt idx="132">
                  <c:v>1833</c:v>
                </c:pt>
                <c:pt idx="133">
                  <c:v>1834</c:v>
                </c:pt>
                <c:pt idx="134">
                  <c:v>1835</c:v>
                </c:pt>
                <c:pt idx="135">
                  <c:v>1836</c:v>
                </c:pt>
                <c:pt idx="136">
                  <c:v>1837</c:v>
                </c:pt>
                <c:pt idx="137">
                  <c:v>1838</c:v>
                </c:pt>
                <c:pt idx="138">
                  <c:v>1839</c:v>
                </c:pt>
                <c:pt idx="139">
                  <c:v>1840</c:v>
                </c:pt>
                <c:pt idx="140">
                  <c:v>1841</c:v>
                </c:pt>
                <c:pt idx="141">
                  <c:v>1842</c:v>
                </c:pt>
                <c:pt idx="142">
                  <c:v>1843</c:v>
                </c:pt>
                <c:pt idx="143">
                  <c:v>1844</c:v>
                </c:pt>
                <c:pt idx="144">
                  <c:v>1845</c:v>
                </c:pt>
                <c:pt idx="145">
                  <c:v>1846</c:v>
                </c:pt>
                <c:pt idx="146">
                  <c:v>1847</c:v>
                </c:pt>
                <c:pt idx="147">
                  <c:v>1848</c:v>
                </c:pt>
                <c:pt idx="148">
                  <c:v>1849</c:v>
                </c:pt>
                <c:pt idx="149">
                  <c:v>1850</c:v>
                </c:pt>
                <c:pt idx="150">
                  <c:v>1851</c:v>
                </c:pt>
                <c:pt idx="151">
                  <c:v>1852</c:v>
                </c:pt>
                <c:pt idx="152">
                  <c:v>1853</c:v>
                </c:pt>
                <c:pt idx="153">
                  <c:v>1854</c:v>
                </c:pt>
                <c:pt idx="154">
                  <c:v>1855</c:v>
                </c:pt>
                <c:pt idx="155">
                  <c:v>1856</c:v>
                </c:pt>
                <c:pt idx="156">
                  <c:v>1857</c:v>
                </c:pt>
                <c:pt idx="157">
                  <c:v>1858</c:v>
                </c:pt>
                <c:pt idx="158">
                  <c:v>1859</c:v>
                </c:pt>
                <c:pt idx="159">
                  <c:v>1860</c:v>
                </c:pt>
                <c:pt idx="160">
                  <c:v>1861</c:v>
                </c:pt>
                <c:pt idx="161">
                  <c:v>1862</c:v>
                </c:pt>
                <c:pt idx="162">
                  <c:v>1863</c:v>
                </c:pt>
                <c:pt idx="163">
                  <c:v>1864</c:v>
                </c:pt>
                <c:pt idx="164">
                  <c:v>1865</c:v>
                </c:pt>
                <c:pt idx="165">
                  <c:v>1866</c:v>
                </c:pt>
                <c:pt idx="166">
                  <c:v>1867</c:v>
                </c:pt>
                <c:pt idx="167">
                  <c:v>1868</c:v>
                </c:pt>
                <c:pt idx="168">
                  <c:v>1869</c:v>
                </c:pt>
                <c:pt idx="169">
                  <c:v>1870</c:v>
                </c:pt>
                <c:pt idx="170">
                  <c:v>1871</c:v>
                </c:pt>
                <c:pt idx="171">
                  <c:v>1872</c:v>
                </c:pt>
                <c:pt idx="172">
                  <c:v>1873</c:v>
                </c:pt>
                <c:pt idx="173">
                  <c:v>1874</c:v>
                </c:pt>
                <c:pt idx="174">
                  <c:v>1875</c:v>
                </c:pt>
                <c:pt idx="175">
                  <c:v>1876</c:v>
                </c:pt>
                <c:pt idx="176">
                  <c:v>1877</c:v>
                </c:pt>
                <c:pt idx="177">
                  <c:v>1878</c:v>
                </c:pt>
                <c:pt idx="178">
                  <c:v>1879</c:v>
                </c:pt>
                <c:pt idx="179">
                  <c:v>1880</c:v>
                </c:pt>
                <c:pt idx="180">
                  <c:v>1881</c:v>
                </c:pt>
                <c:pt idx="181">
                  <c:v>1882</c:v>
                </c:pt>
                <c:pt idx="182">
                  <c:v>1883</c:v>
                </c:pt>
                <c:pt idx="183">
                  <c:v>1884</c:v>
                </c:pt>
                <c:pt idx="184">
                  <c:v>1885</c:v>
                </c:pt>
                <c:pt idx="185">
                  <c:v>1886</c:v>
                </c:pt>
                <c:pt idx="186">
                  <c:v>1887</c:v>
                </c:pt>
                <c:pt idx="187">
                  <c:v>1888</c:v>
                </c:pt>
                <c:pt idx="188">
                  <c:v>1889</c:v>
                </c:pt>
                <c:pt idx="189">
                  <c:v>1890</c:v>
                </c:pt>
                <c:pt idx="190">
                  <c:v>1891</c:v>
                </c:pt>
                <c:pt idx="191">
                  <c:v>1892</c:v>
                </c:pt>
                <c:pt idx="192">
                  <c:v>1893</c:v>
                </c:pt>
                <c:pt idx="193">
                  <c:v>1894</c:v>
                </c:pt>
                <c:pt idx="194">
                  <c:v>1895</c:v>
                </c:pt>
                <c:pt idx="195">
                  <c:v>1896</c:v>
                </c:pt>
                <c:pt idx="196">
                  <c:v>1897</c:v>
                </c:pt>
                <c:pt idx="197">
                  <c:v>1898</c:v>
                </c:pt>
                <c:pt idx="198">
                  <c:v>1899</c:v>
                </c:pt>
                <c:pt idx="199">
                  <c:v>1900</c:v>
                </c:pt>
                <c:pt idx="200">
                  <c:v>1901</c:v>
                </c:pt>
                <c:pt idx="201">
                  <c:v>1902</c:v>
                </c:pt>
                <c:pt idx="202">
                  <c:v>1903</c:v>
                </c:pt>
                <c:pt idx="203">
                  <c:v>1904</c:v>
                </c:pt>
                <c:pt idx="204">
                  <c:v>1905</c:v>
                </c:pt>
                <c:pt idx="205">
                  <c:v>1906</c:v>
                </c:pt>
                <c:pt idx="206">
                  <c:v>1907</c:v>
                </c:pt>
                <c:pt idx="207">
                  <c:v>1908</c:v>
                </c:pt>
                <c:pt idx="208">
                  <c:v>1909</c:v>
                </c:pt>
                <c:pt idx="209">
                  <c:v>1910</c:v>
                </c:pt>
                <c:pt idx="210">
                  <c:v>1911</c:v>
                </c:pt>
                <c:pt idx="211">
                  <c:v>1912</c:v>
                </c:pt>
                <c:pt idx="212">
                  <c:v>1913</c:v>
                </c:pt>
                <c:pt idx="213">
                  <c:v>1914</c:v>
                </c:pt>
                <c:pt idx="214">
                  <c:v>1915</c:v>
                </c:pt>
                <c:pt idx="215">
                  <c:v>1916</c:v>
                </c:pt>
                <c:pt idx="216">
                  <c:v>1917</c:v>
                </c:pt>
                <c:pt idx="217">
                  <c:v>1918</c:v>
                </c:pt>
                <c:pt idx="218">
                  <c:v>1919</c:v>
                </c:pt>
                <c:pt idx="219">
                  <c:v>1920</c:v>
                </c:pt>
                <c:pt idx="220">
                  <c:v>1921</c:v>
                </c:pt>
                <c:pt idx="221">
                  <c:v>1922</c:v>
                </c:pt>
                <c:pt idx="222">
                  <c:v>1923</c:v>
                </c:pt>
                <c:pt idx="223">
                  <c:v>1924</c:v>
                </c:pt>
                <c:pt idx="224">
                  <c:v>1925</c:v>
                </c:pt>
                <c:pt idx="225">
                  <c:v>1926</c:v>
                </c:pt>
                <c:pt idx="226">
                  <c:v>1927</c:v>
                </c:pt>
                <c:pt idx="227">
                  <c:v>1928</c:v>
                </c:pt>
                <c:pt idx="228">
                  <c:v>1929</c:v>
                </c:pt>
                <c:pt idx="229">
                  <c:v>1930</c:v>
                </c:pt>
                <c:pt idx="230">
                  <c:v>1931</c:v>
                </c:pt>
                <c:pt idx="231">
                  <c:v>1932</c:v>
                </c:pt>
                <c:pt idx="232">
                  <c:v>1933</c:v>
                </c:pt>
                <c:pt idx="233">
                  <c:v>1934</c:v>
                </c:pt>
                <c:pt idx="234">
                  <c:v>1935</c:v>
                </c:pt>
                <c:pt idx="235">
                  <c:v>1936</c:v>
                </c:pt>
                <c:pt idx="236">
                  <c:v>1937</c:v>
                </c:pt>
                <c:pt idx="237">
                  <c:v>1938</c:v>
                </c:pt>
                <c:pt idx="238">
                  <c:v>1939</c:v>
                </c:pt>
                <c:pt idx="239">
                  <c:v>1940</c:v>
                </c:pt>
                <c:pt idx="240">
                  <c:v>1941</c:v>
                </c:pt>
                <c:pt idx="241">
                  <c:v>1942</c:v>
                </c:pt>
                <c:pt idx="242">
                  <c:v>1943</c:v>
                </c:pt>
                <c:pt idx="243">
                  <c:v>1944</c:v>
                </c:pt>
                <c:pt idx="244">
                  <c:v>1945</c:v>
                </c:pt>
                <c:pt idx="245">
                  <c:v>1946</c:v>
                </c:pt>
                <c:pt idx="246">
                  <c:v>1947</c:v>
                </c:pt>
                <c:pt idx="247">
                  <c:v>1948</c:v>
                </c:pt>
                <c:pt idx="248">
                  <c:v>1949</c:v>
                </c:pt>
                <c:pt idx="249">
                  <c:v>1950</c:v>
                </c:pt>
                <c:pt idx="250">
                  <c:v>1951</c:v>
                </c:pt>
                <c:pt idx="251">
                  <c:v>1952</c:v>
                </c:pt>
                <c:pt idx="252">
                  <c:v>1953</c:v>
                </c:pt>
                <c:pt idx="253">
                  <c:v>1954</c:v>
                </c:pt>
                <c:pt idx="254">
                  <c:v>1955</c:v>
                </c:pt>
                <c:pt idx="255">
                  <c:v>1956</c:v>
                </c:pt>
                <c:pt idx="256">
                  <c:v>1957</c:v>
                </c:pt>
                <c:pt idx="257">
                  <c:v>1958</c:v>
                </c:pt>
                <c:pt idx="258">
                  <c:v>1959</c:v>
                </c:pt>
                <c:pt idx="259">
                  <c:v>1960</c:v>
                </c:pt>
                <c:pt idx="260">
                  <c:v>1961</c:v>
                </c:pt>
                <c:pt idx="261">
                  <c:v>1962</c:v>
                </c:pt>
                <c:pt idx="262">
                  <c:v>1963</c:v>
                </c:pt>
                <c:pt idx="263">
                  <c:v>1964</c:v>
                </c:pt>
                <c:pt idx="264">
                  <c:v>1965</c:v>
                </c:pt>
                <c:pt idx="265">
                  <c:v>1966</c:v>
                </c:pt>
                <c:pt idx="266">
                  <c:v>1967</c:v>
                </c:pt>
                <c:pt idx="267">
                  <c:v>1968</c:v>
                </c:pt>
                <c:pt idx="268">
                  <c:v>1969</c:v>
                </c:pt>
                <c:pt idx="269">
                  <c:v>1970</c:v>
                </c:pt>
                <c:pt idx="270">
                  <c:v>1971</c:v>
                </c:pt>
                <c:pt idx="271">
                  <c:v>1972</c:v>
                </c:pt>
                <c:pt idx="272">
                  <c:v>1973</c:v>
                </c:pt>
                <c:pt idx="273">
                  <c:v>1974</c:v>
                </c:pt>
                <c:pt idx="274">
                  <c:v>1975</c:v>
                </c:pt>
                <c:pt idx="275">
                  <c:v>1976</c:v>
                </c:pt>
                <c:pt idx="276">
                  <c:v>1977</c:v>
                </c:pt>
                <c:pt idx="277">
                  <c:v>1978</c:v>
                </c:pt>
                <c:pt idx="278">
                  <c:v>1979</c:v>
                </c:pt>
                <c:pt idx="279">
                  <c:v>1980</c:v>
                </c:pt>
                <c:pt idx="280">
                  <c:v>1981</c:v>
                </c:pt>
                <c:pt idx="281">
                  <c:v>1982</c:v>
                </c:pt>
                <c:pt idx="282">
                  <c:v>1983</c:v>
                </c:pt>
                <c:pt idx="283">
                  <c:v>1984</c:v>
                </c:pt>
                <c:pt idx="284">
                  <c:v>1985</c:v>
                </c:pt>
                <c:pt idx="285">
                  <c:v>1986</c:v>
                </c:pt>
                <c:pt idx="286">
                  <c:v>1987</c:v>
                </c:pt>
                <c:pt idx="287">
                  <c:v>1988</c:v>
                </c:pt>
                <c:pt idx="288">
                  <c:v>1989</c:v>
                </c:pt>
                <c:pt idx="289">
                  <c:v>1990</c:v>
                </c:pt>
                <c:pt idx="290">
                  <c:v>1991</c:v>
                </c:pt>
                <c:pt idx="291">
                  <c:v>1992</c:v>
                </c:pt>
                <c:pt idx="292">
                  <c:v>1993</c:v>
                </c:pt>
                <c:pt idx="293">
                  <c:v>1994</c:v>
                </c:pt>
                <c:pt idx="294">
                  <c:v>1995</c:v>
                </c:pt>
                <c:pt idx="295">
                  <c:v>1996</c:v>
                </c:pt>
                <c:pt idx="296">
                  <c:v>1997</c:v>
                </c:pt>
                <c:pt idx="297">
                  <c:v>1998</c:v>
                </c:pt>
                <c:pt idx="298">
                  <c:v>1999</c:v>
                </c:pt>
                <c:pt idx="299">
                  <c:v>2000</c:v>
                </c:pt>
                <c:pt idx="300">
                  <c:v>2001</c:v>
                </c:pt>
                <c:pt idx="301">
                  <c:v>2002</c:v>
                </c:pt>
                <c:pt idx="302">
                  <c:v>2003</c:v>
                </c:pt>
                <c:pt idx="303">
                  <c:v>2004</c:v>
                </c:pt>
                <c:pt idx="304">
                  <c:v>2005</c:v>
                </c:pt>
                <c:pt idx="305">
                  <c:v>2006</c:v>
                </c:pt>
                <c:pt idx="306">
                  <c:v>2007</c:v>
                </c:pt>
                <c:pt idx="307">
                  <c:v>2008</c:v>
                </c:pt>
                <c:pt idx="308">
                  <c:v>2009</c:v>
                </c:pt>
                <c:pt idx="309">
                  <c:v>2010</c:v>
                </c:pt>
                <c:pt idx="310">
                  <c:v>2011</c:v>
                </c:pt>
                <c:pt idx="311">
                  <c:v>2012</c:v>
                </c:pt>
                <c:pt idx="312">
                  <c:v>2013</c:v>
                </c:pt>
                <c:pt idx="313">
                  <c:v>2014</c:v>
                </c:pt>
                <c:pt idx="314">
                  <c:v>2015</c:v>
                </c:pt>
                <c:pt idx="315">
                  <c:v>2016</c:v>
                </c:pt>
                <c:pt idx="316">
                  <c:v>2017</c:v>
                </c:pt>
                <c:pt idx="317">
                  <c:v>2018</c:v>
                </c:pt>
                <c:pt idx="318">
                  <c:v>2019</c:v>
                </c:pt>
                <c:pt idx="319">
                  <c:v>2020</c:v>
                </c:pt>
                <c:pt idx="320">
                  <c:v>2021</c:v>
                </c:pt>
                <c:pt idx="321">
                  <c:v>2022</c:v>
                </c:pt>
              </c:strCache>
            </c:strRef>
          </c:cat>
          <c:val>
            <c:numRef>
              <c:f>'GDP p.c. Long Run_Pivot'!$K$6:$K$327</c:f>
              <c:numCache>
                <c:formatCode>#,##0.00</c:formatCode>
                <c:ptCount val="322"/>
                <c:pt idx="0">
                  <c:v>2613</c:v>
                </c:pt>
                <c:pt idx="1">
                  <c:v>2526</c:v>
                </c:pt>
                <c:pt idx="2">
                  <c:v>2345</c:v>
                </c:pt>
                <c:pt idx="3">
                  <c:v>2778</c:v>
                </c:pt>
                <c:pt idx="4">
                  <c:v>2630</c:v>
                </c:pt>
                <c:pt idx="5">
                  <c:v>2220</c:v>
                </c:pt>
                <c:pt idx="6">
                  <c:v>2485</c:v>
                </c:pt>
                <c:pt idx="7">
                  <c:v>2636</c:v>
                </c:pt>
                <c:pt idx="8">
                  <c:v>2278</c:v>
                </c:pt>
                <c:pt idx="9">
                  <c:v>2066</c:v>
                </c:pt>
                <c:pt idx="10">
                  <c:v>2255</c:v>
                </c:pt>
                <c:pt idx="11">
                  <c:v>2257</c:v>
                </c:pt>
                <c:pt idx="12">
                  <c:v>2157</c:v>
                </c:pt>
                <c:pt idx="13">
                  <c:v>2364</c:v>
                </c:pt>
                <c:pt idx="14">
                  <c:v>2294</c:v>
                </c:pt>
                <c:pt idx="15">
                  <c:v>2367</c:v>
                </c:pt>
                <c:pt idx="16">
                  <c:v>2483</c:v>
                </c:pt>
                <c:pt idx="17">
                  <c:v>2606</c:v>
                </c:pt>
                <c:pt idx="18">
                  <c:v>2542</c:v>
                </c:pt>
                <c:pt idx="19">
                  <c:v>2715</c:v>
                </c:pt>
                <c:pt idx="20">
                  <c:v>2611</c:v>
                </c:pt>
                <c:pt idx="21">
                  <c:v>2636</c:v>
                </c:pt>
                <c:pt idx="22">
                  <c:v>2563</c:v>
                </c:pt>
                <c:pt idx="23">
                  <c:v>2528</c:v>
                </c:pt>
                <c:pt idx="24">
                  <c:v>2585</c:v>
                </c:pt>
                <c:pt idx="25">
                  <c:v>2483</c:v>
                </c:pt>
                <c:pt idx="26">
                  <c:v>2455</c:v>
                </c:pt>
                <c:pt idx="27">
                  <c:v>2554</c:v>
                </c:pt>
                <c:pt idx="28">
                  <c:v>2452</c:v>
                </c:pt>
                <c:pt idx="29">
                  <c:v>2538</c:v>
                </c:pt>
                <c:pt idx="30">
                  <c:v>2499</c:v>
                </c:pt>
                <c:pt idx="31">
                  <c:v>2654</c:v>
                </c:pt>
                <c:pt idx="32">
                  <c:v>2699</c:v>
                </c:pt>
                <c:pt idx="33">
                  <c:v>2662</c:v>
                </c:pt>
                <c:pt idx="34">
                  <c:v>2576</c:v>
                </c:pt>
                <c:pt idx="35">
                  <c:v>2745</c:v>
                </c:pt>
                <c:pt idx="36">
                  <c:v>2582</c:v>
                </c:pt>
                <c:pt idx="37">
                  <c:v>2619</c:v>
                </c:pt>
                <c:pt idx="38">
                  <c:v>2584</c:v>
                </c:pt>
                <c:pt idx="39">
                  <c:v>2526</c:v>
                </c:pt>
                <c:pt idx="40">
                  <c:v>2595</c:v>
                </c:pt>
                <c:pt idx="41">
                  <c:v>2683</c:v>
                </c:pt>
                <c:pt idx="42">
                  <c:v>2621</c:v>
                </c:pt>
                <c:pt idx="43">
                  <c:v>2565</c:v>
                </c:pt>
                <c:pt idx="44">
                  <c:v>2577</c:v>
                </c:pt>
                <c:pt idx="45">
                  <c:v>2641</c:v>
                </c:pt>
                <c:pt idx="46">
                  <c:v>2750</c:v>
                </c:pt>
                <c:pt idx="47">
                  <c:v>2713</c:v>
                </c:pt>
                <c:pt idx="48">
                  <c:v>2681</c:v>
                </c:pt>
                <c:pt idx="49">
                  <c:v>2702</c:v>
                </c:pt>
                <c:pt idx="50">
                  <c:v>2627</c:v>
                </c:pt>
                <c:pt idx="51">
                  <c:v>2738</c:v>
                </c:pt>
                <c:pt idx="52">
                  <c:v>2743</c:v>
                </c:pt>
                <c:pt idx="53">
                  <c:v>2648</c:v>
                </c:pt>
                <c:pt idx="54">
                  <c:v>2710</c:v>
                </c:pt>
                <c:pt idx="55">
                  <c:v>2643</c:v>
                </c:pt>
                <c:pt idx="56">
                  <c:v>2783</c:v>
                </c:pt>
                <c:pt idx="57">
                  <c:v>2815</c:v>
                </c:pt>
                <c:pt idx="58">
                  <c:v>2850</c:v>
                </c:pt>
                <c:pt idx="59">
                  <c:v>2915</c:v>
                </c:pt>
                <c:pt idx="60">
                  <c:v>3011</c:v>
                </c:pt>
                <c:pt idx="61">
                  <c:v>2917</c:v>
                </c:pt>
                <c:pt idx="62">
                  <c:v>2914</c:v>
                </c:pt>
                <c:pt idx="63">
                  <c:v>2898</c:v>
                </c:pt>
                <c:pt idx="64">
                  <c:v>2853</c:v>
                </c:pt>
                <c:pt idx="65">
                  <c:v>2879</c:v>
                </c:pt>
                <c:pt idx="66">
                  <c:v>2891</c:v>
                </c:pt>
                <c:pt idx="67">
                  <c:v>2911</c:v>
                </c:pt>
                <c:pt idx="68">
                  <c:v>3056</c:v>
                </c:pt>
                <c:pt idx="69">
                  <c:v>2952</c:v>
                </c:pt>
                <c:pt idx="70">
                  <c:v>2989</c:v>
                </c:pt>
                <c:pt idx="71">
                  <c:v>2890</c:v>
                </c:pt>
                <c:pt idx="72">
                  <c:v>2920</c:v>
                </c:pt>
                <c:pt idx="73">
                  <c:v>2834</c:v>
                </c:pt>
                <c:pt idx="74">
                  <c:v>2895</c:v>
                </c:pt>
                <c:pt idx="75">
                  <c:v>2962</c:v>
                </c:pt>
                <c:pt idx="76">
                  <c:v>3017</c:v>
                </c:pt>
                <c:pt idx="77">
                  <c:v>2966</c:v>
                </c:pt>
                <c:pt idx="78">
                  <c:v>2931</c:v>
                </c:pt>
                <c:pt idx="79">
                  <c:v>3049</c:v>
                </c:pt>
                <c:pt idx="80">
                  <c:v>3102</c:v>
                </c:pt>
                <c:pt idx="81">
                  <c:v>3048</c:v>
                </c:pt>
                <c:pt idx="82">
                  <c:v>3027</c:v>
                </c:pt>
                <c:pt idx="83">
                  <c:v>3009</c:v>
                </c:pt>
                <c:pt idx="84">
                  <c:v>2962</c:v>
                </c:pt>
                <c:pt idx="85">
                  <c:v>2981</c:v>
                </c:pt>
                <c:pt idx="86">
                  <c:v>2898</c:v>
                </c:pt>
                <c:pt idx="87">
                  <c:v>2861</c:v>
                </c:pt>
                <c:pt idx="88">
                  <c:v>2888</c:v>
                </c:pt>
                <c:pt idx="89">
                  <c:v>3072</c:v>
                </c:pt>
                <c:pt idx="90">
                  <c:v>3046</c:v>
                </c:pt>
                <c:pt idx="91">
                  <c:v>3134</c:v>
                </c:pt>
                <c:pt idx="92">
                  <c:v>3051</c:v>
                </c:pt>
                <c:pt idx="93">
                  <c:v>2925</c:v>
                </c:pt>
                <c:pt idx="94">
                  <c:v>3207</c:v>
                </c:pt>
                <c:pt idx="95">
                  <c:v>3233</c:v>
                </c:pt>
                <c:pt idx="96">
                  <c:v>3167</c:v>
                </c:pt>
                <c:pt idx="97">
                  <c:v>3161</c:v>
                </c:pt>
                <c:pt idx="98">
                  <c:v>3207</c:v>
                </c:pt>
                <c:pt idx="99">
                  <c:v>3343</c:v>
                </c:pt>
                <c:pt idx="100">
                  <c:v>3351</c:v>
                </c:pt>
                <c:pt idx="101">
                  <c:v>3360</c:v>
                </c:pt>
                <c:pt idx="102">
                  <c:v>3252</c:v>
                </c:pt>
                <c:pt idx="103">
                  <c:v>3204</c:v>
                </c:pt>
                <c:pt idx="104">
                  <c:v>3347</c:v>
                </c:pt>
                <c:pt idx="105">
                  <c:v>3287</c:v>
                </c:pt>
                <c:pt idx="106">
                  <c:v>3454</c:v>
                </c:pt>
                <c:pt idx="107">
                  <c:v>3250</c:v>
                </c:pt>
                <c:pt idx="108">
                  <c:v>3309</c:v>
                </c:pt>
                <c:pt idx="109">
                  <c:v>3478</c:v>
                </c:pt>
                <c:pt idx="110">
                  <c:v>3397</c:v>
                </c:pt>
                <c:pt idx="111">
                  <c:v>3207</c:v>
                </c:pt>
                <c:pt idx="112">
                  <c:v>3328</c:v>
                </c:pt>
                <c:pt idx="113">
                  <c:v>3204</c:v>
                </c:pt>
                <c:pt idx="114">
                  <c:v>3489</c:v>
                </c:pt>
                <c:pt idx="115">
                  <c:v>3250</c:v>
                </c:pt>
                <c:pt idx="116">
                  <c:v>3253</c:v>
                </c:pt>
                <c:pt idx="117">
                  <c:v>3201</c:v>
                </c:pt>
                <c:pt idx="118">
                  <c:v>3103</c:v>
                </c:pt>
                <c:pt idx="119">
                  <c:v>3306</c:v>
                </c:pt>
                <c:pt idx="120">
                  <c:v>3308</c:v>
                </c:pt>
                <c:pt idx="121">
                  <c:v>3315</c:v>
                </c:pt>
                <c:pt idx="122">
                  <c:v>3359</c:v>
                </c:pt>
                <c:pt idx="123">
                  <c:v>3492</c:v>
                </c:pt>
                <c:pt idx="124">
                  <c:v>3521</c:v>
                </c:pt>
                <c:pt idx="125">
                  <c:v>3290</c:v>
                </c:pt>
                <c:pt idx="126">
                  <c:v>3499</c:v>
                </c:pt>
                <c:pt idx="127">
                  <c:v>3461</c:v>
                </c:pt>
                <c:pt idx="128">
                  <c:v>3443</c:v>
                </c:pt>
                <c:pt idx="129">
                  <c:v>3550</c:v>
                </c:pt>
                <c:pt idx="130">
                  <c:v>3545</c:v>
                </c:pt>
                <c:pt idx="131">
                  <c:v>3612</c:v>
                </c:pt>
                <c:pt idx="132">
                  <c:v>3599</c:v>
                </c:pt>
                <c:pt idx="133">
                  <c:v>3639</c:v>
                </c:pt>
                <c:pt idx="134">
                  <c:v>3861</c:v>
                </c:pt>
                <c:pt idx="135">
                  <c:v>3937</c:v>
                </c:pt>
                <c:pt idx="136">
                  <c:v>3857</c:v>
                </c:pt>
                <c:pt idx="137">
                  <c:v>3963</c:v>
                </c:pt>
                <c:pt idx="138">
                  <c:v>3881</c:v>
                </c:pt>
                <c:pt idx="139">
                  <c:v>4018</c:v>
                </c:pt>
                <c:pt idx="140">
                  <c:v>3894</c:v>
                </c:pt>
                <c:pt idx="141">
                  <c:v>3808</c:v>
                </c:pt>
                <c:pt idx="142">
                  <c:v>3950</c:v>
                </c:pt>
                <c:pt idx="143">
                  <c:v>4245</c:v>
                </c:pt>
                <c:pt idx="144">
                  <c:v>4387</c:v>
                </c:pt>
                <c:pt idx="145">
                  <c:v>4334</c:v>
                </c:pt>
                <c:pt idx="146">
                  <c:v>4234</c:v>
                </c:pt>
                <c:pt idx="147">
                  <c:v>4361</c:v>
                </c:pt>
                <c:pt idx="148">
                  <c:v>4422</c:v>
                </c:pt>
                <c:pt idx="149">
                  <c:v>4332</c:v>
                </c:pt>
                <c:pt idx="150">
                  <c:v>4477</c:v>
                </c:pt>
                <c:pt idx="151">
                  <c:v>4626</c:v>
                </c:pt>
                <c:pt idx="152">
                  <c:v>4734</c:v>
                </c:pt>
                <c:pt idx="153">
                  <c:v>4909</c:v>
                </c:pt>
                <c:pt idx="154">
                  <c:v>4748</c:v>
                </c:pt>
                <c:pt idx="155">
                  <c:v>5013</c:v>
                </c:pt>
                <c:pt idx="156">
                  <c:v>5019</c:v>
                </c:pt>
                <c:pt idx="157">
                  <c:v>4879</c:v>
                </c:pt>
                <c:pt idx="158">
                  <c:v>5031</c:v>
                </c:pt>
                <c:pt idx="159">
                  <c:v>5086</c:v>
                </c:pt>
                <c:pt idx="160">
                  <c:v>5024</c:v>
                </c:pt>
                <c:pt idx="161">
                  <c:v>4764</c:v>
                </c:pt>
                <c:pt idx="162">
                  <c:v>5165</c:v>
                </c:pt>
                <c:pt idx="163">
                  <c:v>5255</c:v>
                </c:pt>
                <c:pt idx="164">
                  <c:v>5333</c:v>
                </c:pt>
                <c:pt idx="165">
                  <c:v>5451</c:v>
                </c:pt>
                <c:pt idx="166">
                  <c:v>5424</c:v>
                </c:pt>
                <c:pt idx="167">
                  <c:v>5636</c:v>
                </c:pt>
                <c:pt idx="168">
                  <c:v>5635</c:v>
                </c:pt>
                <c:pt idx="169">
                  <c:v>5829</c:v>
                </c:pt>
                <c:pt idx="170">
                  <c:v>5797</c:v>
                </c:pt>
                <c:pt idx="171">
                  <c:v>5769</c:v>
                </c:pt>
                <c:pt idx="172">
                  <c:v>5842</c:v>
                </c:pt>
                <c:pt idx="173">
                  <c:v>5874</c:v>
                </c:pt>
                <c:pt idx="174">
                  <c:v>5950</c:v>
                </c:pt>
                <c:pt idx="175">
                  <c:v>5938</c:v>
                </c:pt>
                <c:pt idx="176">
                  <c:v>5923</c:v>
                </c:pt>
                <c:pt idx="177">
                  <c:v>5879</c:v>
                </c:pt>
                <c:pt idx="178">
                  <c:v>5786</c:v>
                </c:pt>
                <c:pt idx="179">
                  <c:v>5997</c:v>
                </c:pt>
                <c:pt idx="180">
                  <c:v>6146</c:v>
                </c:pt>
                <c:pt idx="181">
                  <c:v>6269</c:v>
                </c:pt>
                <c:pt idx="182">
                  <c:v>6264</c:v>
                </c:pt>
                <c:pt idx="183">
                  <c:v>6220</c:v>
                </c:pt>
                <c:pt idx="184">
                  <c:v>6132</c:v>
                </c:pt>
                <c:pt idx="185">
                  <c:v>6170</c:v>
                </c:pt>
                <c:pt idx="186">
                  <c:v>6358</c:v>
                </c:pt>
                <c:pt idx="187">
                  <c:v>6585</c:v>
                </c:pt>
                <c:pt idx="188">
                  <c:v>6876</c:v>
                </c:pt>
                <c:pt idx="189">
                  <c:v>6845</c:v>
                </c:pt>
                <c:pt idx="190">
                  <c:v>6781</c:v>
                </c:pt>
                <c:pt idx="191">
                  <c:v>6553</c:v>
                </c:pt>
                <c:pt idx="192">
                  <c:v>6486</c:v>
                </c:pt>
                <c:pt idx="193">
                  <c:v>6851</c:v>
                </c:pt>
                <c:pt idx="194">
                  <c:v>6996</c:v>
                </c:pt>
                <c:pt idx="195">
                  <c:v>7211</c:v>
                </c:pt>
                <c:pt idx="196">
                  <c:v>7229</c:v>
                </c:pt>
                <c:pt idx="197">
                  <c:v>7500</c:v>
                </c:pt>
                <c:pt idx="198">
                  <c:v>7729</c:v>
                </c:pt>
                <c:pt idx="199">
                  <c:v>7594</c:v>
                </c:pt>
                <c:pt idx="200">
                  <c:v>7516</c:v>
                </c:pt>
                <c:pt idx="201">
                  <c:v>7635</c:v>
                </c:pt>
                <c:pt idx="202">
                  <c:v>7482</c:v>
                </c:pt>
                <c:pt idx="203">
                  <c:v>7455</c:v>
                </c:pt>
                <c:pt idx="204">
                  <c:v>7603</c:v>
                </c:pt>
                <c:pt idx="205">
                  <c:v>7782</c:v>
                </c:pt>
                <c:pt idx="206">
                  <c:v>7855</c:v>
                </c:pt>
                <c:pt idx="207">
                  <c:v>7461</c:v>
                </c:pt>
                <c:pt idx="208">
                  <c:v>7557</c:v>
                </c:pt>
                <c:pt idx="209">
                  <c:v>7718</c:v>
                </c:pt>
                <c:pt idx="210">
                  <c:v>7874</c:v>
                </c:pt>
                <c:pt idx="211">
                  <c:v>7954</c:v>
                </c:pt>
                <c:pt idx="212">
                  <c:v>8212</c:v>
                </c:pt>
                <c:pt idx="213">
                  <c:v>8131</c:v>
                </c:pt>
                <c:pt idx="214">
                  <c:v>8639</c:v>
                </c:pt>
                <c:pt idx="215">
                  <c:v>8702</c:v>
                </c:pt>
                <c:pt idx="216">
                  <c:v>8665</c:v>
                </c:pt>
                <c:pt idx="217">
                  <c:v>8630</c:v>
                </c:pt>
                <c:pt idx="218">
                  <c:v>7605</c:v>
                </c:pt>
                <c:pt idx="219">
                  <c:v>7017</c:v>
                </c:pt>
                <c:pt idx="220">
                  <c:v>6792</c:v>
                </c:pt>
                <c:pt idx="221">
                  <c:v>7391</c:v>
                </c:pt>
                <c:pt idx="222">
                  <c:v>7587</c:v>
                </c:pt>
                <c:pt idx="223">
                  <c:v>7844</c:v>
                </c:pt>
                <c:pt idx="224">
                  <c:v>8199</c:v>
                </c:pt>
                <c:pt idx="225">
                  <c:v>7868</c:v>
                </c:pt>
                <c:pt idx="226">
                  <c:v>8472</c:v>
                </c:pt>
                <c:pt idx="227">
                  <c:v>8539</c:v>
                </c:pt>
                <c:pt idx="228">
                  <c:v>8772</c:v>
                </c:pt>
                <c:pt idx="229">
                  <c:v>8673</c:v>
                </c:pt>
                <c:pt idx="230">
                  <c:v>8190</c:v>
                </c:pt>
                <c:pt idx="231">
                  <c:v>8206</c:v>
                </c:pt>
                <c:pt idx="232">
                  <c:v>8411</c:v>
                </c:pt>
                <c:pt idx="233">
                  <c:v>8939</c:v>
                </c:pt>
                <c:pt idx="234">
                  <c:v>9244</c:v>
                </c:pt>
                <c:pt idx="235">
                  <c:v>9620</c:v>
                </c:pt>
                <c:pt idx="236">
                  <c:v>9911</c:v>
                </c:pt>
                <c:pt idx="237">
                  <c:v>9988</c:v>
                </c:pt>
                <c:pt idx="238">
                  <c:v>9982</c:v>
                </c:pt>
                <c:pt idx="239">
                  <c:v>10928</c:v>
                </c:pt>
                <c:pt idx="240">
                  <c:v>11926</c:v>
                </c:pt>
                <c:pt idx="241">
                  <c:v>12176</c:v>
                </c:pt>
                <c:pt idx="242">
                  <c:v>12344</c:v>
                </c:pt>
                <c:pt idx="243">
                  <c:v>11803</c:v>
                </c:pt>
                <c:pt idx="244">
                  <c:v>11247</c:v>
                </c:pt>
                <c:pt idx="245">
                  <c:v>10751</c:v>
                </c:pt>
                <c:pt idx="246">
                  <c:v>10527</c:v>
                </c:pt>
                <c:pt idx="247">
                  <c:v>10753</c:v>
                </c:pt>
                <c:pt idx="248">
                  <c:v>11088</c:v>
                </c:pt>
                <c:pt idx="249">
                  <c:v>11061</c:v>
                </c:pt>
                <c:pt idx="250">
                  <c:v>11354</c:v>
                </c:pt>
                <c:pt idx="251">
                  <c:v>11303</c:v>
                </c:pt>
                <c:pt idx="252">
                  <c:v>11709</c:v>
                </c:pt>
                <c:pt idx="253">
                  <c:v>12145</c:v>
                </c:pt>
                <c:pt idx="254">
                  <c:v>12541</c:v>
                </c:pt>
                <c:pt idx="255">
                  <c:v>12639</c:v>
                </c:pt>
                <c:pt idx="256">
                  <c:v>12779</c:v>
                </c:pt>
                <c:pt idx="257">
                  <c:v>12698</c:v>
                </c:pt>
                <c:pt idx="258">
                  <c:v>13134</c:v>
                </c:pt>
                <c:pt idx="259">
                  <c:v>13780</c:v>
                </c:pt>
                <c:pt idx="260">
                  <c:v>14118</c:v>
                </c:pt>
                <c:pt idx="261">
                  <c:v>14131</c:v>
                </c:pt>
                <c:pt idx="262">
                  <c:v>14583</c:v>
                </c:pt>
                <c:pt idx="263">
                  <c:v>15251</c:v>
                </c:pt>
                <c:pt idx="264">
                  <c:v>15545</c:v>
                </c:pt>
                <c:pt idx="265">
                  <c:v>15757</c:v>
                </c:pt>
                <c:pt idx="266">
                  <c:v>16018</c:v>
                </c:pt>
                <c:pt idx="267">
                  <c:v>16593</c:v>
                </c:pt>
                <c:pt idx="268">
                  <c:v>16820</c:v>
                </c:pt>
                <c:pt idx="269">
                  <c:v>17162</c:v>
                </c:pt>
                <c:pt idx="270">
                  <c:v>17440</c:v>
                </c:pt>
                <c:pt idx="271">
                  <c:v>18002</c:v>
                </c:pt>
                <c:pt idx="272">
                  <c:v>19168</c:v>
                </c:pt>
                <c:pt idx="273">
                  <c:v>18903</c:v>
                </c:pt>
                <c:pt idx="274">
                  <c:v>18884</c:v>
                </c:pt>
                <c:pt idx="275">
                  <c:v>19311</c:v>
                </c:pt>
                <c:pt idx="276">
                  <c:v>19740</c:v>
                </c:pt>
                <c:pt idx="277">
                  <c:v>20448</c:v>
                </c:pt>
                <c:pt idx="278">
                  <c:v>20988</c:v>
                </c:pt>
                <c:pt idx="279">
                  <c:v>20612</c:v>
                </c:pt>
                <c:pt idx="280">
                  <c:v>20319</c:v>
                </c:pt>
                <c:pt idx="281">
                  <c:v>20650</c:v>
                </c:pt>
                <c:pt idx="282">
                  <c:v>21366</c:v>
                </c:pt>
                <c:pt idx="283">
                  <c:v>21869</c:v>
                </c:pt>
                <c:pt idx="284">
                  <c:v>22579</c:v>
                </c:pt>
                <c:pt idx="285">
                  <c:v>23498</c:v>
                </c:pt>
                <c:pt idx="286">
                  <c:v>24536</c:v>
                </c:pt>
                <c:pt idx="287">
                  <c:v>25679</c:v>
                </c:pt>
                <c:pt idx="288">
                  <c:v>26164</c:v>
                </c:pt>
                <c:pt idx="289">
                  <c:v>26189</c:v>
                </c:pt>
                <c:pt idx="290">
                  <c:v>25792.013999999999</c:v>
                </c:pt>
                <c:pt idx="291">
                  <c:v>25790.186000000002</c:v>
                </c:pt>
                <c:pt idx="292">
                  <c:v>26349.342000000001</c:v>
                </c:pt>
                <c:pt idx="293">
                  <c:v>27277.543000000001</c:v>
                </c:pt>
                <c:pt idx="294">
                  <c:v>27861.215</c:v>
                </c:pt>
                <c:pt idx="295">
                  <c:v>28472.248</c:v>
                </c:pt>
                <c:pt idx="296">
                  <c:v>29259.763999999999</c:v>
                </c:pt>
                <c:pt idx="297">
                  <c:v>30077.384999999998</c:v>
                </c:pt>
                <c:pt idx="298">
                  <c:v>30932.537</c:v>
                </c:pt>
                <c:pt idx="299">
                  <c:v>31946.037</c:v>
                </c:pt>
                <c:pt idx="300">
                  <c:v>32660.440999999999</c:v>
                </c:pt>
                <c:pt idx="301">
                  <c:v>33271.300000000003</c:v>
                </c:pt>
                <c:pt idx="302">
                  <c:v>34232.425999999999</c:v>
                </c:pt>
                <c:pt idx="303">
                  <c:v>34865.78</c:v>
                </c:pt>
                <c:pt idx="304">
                  <c:v>35623.625</c:v>
                </c:pt>
                <c:pt idx="305">
                  <c:v>36214.07</c:v>
                </c:pt>
                <c:pt idx="306">
                  <c:v>36816.675999999999</c:v>
                </c:pt>
                <c:pt idx="307">
                  <c:v>36264.79</c:v>
                </c:pt>
                <c:pt idx="308">
                  <c:v>34402.36</c:v>
                </c:pt>
                <c:pt idx="309">
                  <c:v>34754.472999999998</c:v>
                </c:pt>
                <c:pt idx="310">
                  <c:v>34971</c:v>
                </c:pt>
                <c:pt idx="311">
                  <c:v>35243.64</c:v>
                </c:pt>
                <c:pt idx="312">
                  <c:v>35660.559999999998</c:v>
                </c:pt>
                <c:pt idx="313">
                  <c:v>36521.86</c:v>
                </c:pt>
                <c:pt idx="314">
                  <c:v>37101.226999999999</c:v>
                </c:pt>
                <c:pt idx="315">
                  <c:v>37593.906000000003</c:v>
                </c:pt>
                <c:pt idx="316">
                  <c:v>38283.938000000002</c:v>
                </c:pt>
                <c:pt idx="317">
                  <c:v>38704.6</c:v>
                </c:pt>
                <c:pt idx="318">
                  <c:v>39113.01</c:v>
                </c:pt>
                <c:pt idx="319">
                  <c:v>34651.184000000001</c:v>
                </c:pt>
                <c:pt idx="320">
                  <c:v>37134.33</c:v>
                </c:pt>
                <c:pt idx="321">
                  <c:v>38406.53</c:v>
                </c:pt>
              </c:numCache>
            </c:numRef>
          </c:val>
          <c:smooth val="0"/>
          <c:extLst>
            <c:ext xmlns:c16="http://schemas.microsoft.com/office/drawing/2014/chart" uri="{C3380CC4-5D6E-409C-BE32-E72D297353CC}">
              <c16:uniqueId val="{00000009-8E5C-7042-9765-337E20FBC946}"/>
            </c:ext>
          </c:extLst>
        </c:ser>
        <c:dLbls>
          <c:showLegendKey val="0"/>
          <c:showVal val="0"/>
          <c:showCatName val="0"/>
          <c:showSerName val="0"/>
          <c:showPercent val="0"/>
          <c:showBubbleSize val="0"/>
        </c:dLbls>
        <c:marker val="1"/>
        <c:smooth val="0"/>
        <c:axId val="1354916031"/>
        <c:axId val="1355221887"/>
      </c:lineChart>
      <c:catAx>
        <c:axId val="8661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799566063"/>
        <c:crosses val="autoZero"/>
        <c:auto val="1"/>
        <c:lblAlgn val="ctr"/>
        <c:lblOffset val="100"/>
        <c:tickLblSkip val="20"/>
        <c:noMultiLvlLbl val="0"/>
      </c:catAx>
      <c:valAx>
        <c:axId val="799566063"/>
        <c:scaling>
          <c:orientation val="minMax"/>
          <c:max val="60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866169407"/>
        <c:crosses val="autoZero"/>
        <c:crossBetween val="between"/>
      </c:valAx>
      <c:valAx>
        <c:axId val="1355221887"/>
        <c:scaling>
          <c:orientation val="minMax"/>
          <c:max val="6000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354916031"/>
        <c:crosses val="max"/>
        <c:crossBetween val="between"/>
      </c:valAx>
      <c:catAx>
        <c:axId val="1354916031"/>
        <c:scaling>
          <c:orientation val="minMax"/>
        </c:scaling>
        <c:delete val="1"/>
        <c:axPos val="b"/>
        <c:numFmt formatCode="General" sourceLinked="1"/>
        <c:majorTickMark val="out"/>
        <c:minorTickMark val="none"/>
        <c:tickLblPos val="nextTo"/>
        <c:crossAx val="13552218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[GDP p.c._Maddison.xlsx]GDP p.c. Long Run_Pivot!Tabella pivot28</c:name>
    <c:fmtId val="5"/>
  </c:pivotSource>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it-IT" sz="1500" b="1" i="0" u="none" strike="noStrike" kern="1200" spc="0" baseline="0">
                <a:solidFill>
                  <a:srgbClr val="000000"/>
                </a:solidFill>
                <a:latin typeface="Times New Roman" panose="02020603050405020304" pitchFamily="18" charset="0"/>
                <a:cs typeface="Times New Roman" panose="02020603050405020304" pitchFamily="18" charset="0"/>
              </a:rPr>
              <a:t>GDP per Capita Long Run</a:t>
            </a:r>
          </a:p>
          <a:p>
            <a:pPr>
              <a:defRPr/>
            </a:pPr>
            <a:r>
              <a:rPr lang="it-IT" sz="1440" b="0" i="0" u="none" strike="noStrike" kern="1200" spc="0" baseline="0">
                <a:solidFill>
                  <a:srgbClr val="000000"/>
                </a:solidFill>
                <a:latin typeface="Times New Roman" panose="02020603050405020304" pitchFamily="18" charset="0"/>
                <a:cs typeface="Times New Roman" panose="02020603050405020304" pitchFamily="18" charset="0"/>
              </a:rPr>
              <a:t>PPP 2011 prices - 182-2022 - Selected Western European Countries and US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'GDP p.c. Long Run_Pivot'!$B$333:$B$334</c:f>
              <c:strCache>
                <c:ptCount val="1"/>
                <c:pt idx="0">
                  <c:v>France</c:v>
                </c:pt>
              </c:strCache>
            </c:strRef>
          </c:tx>
          <c:spPr>
            <a:ln w="28575" cap="rnd">
              <a:solidFill>
                <a:schemeClr val="accent1"/>
              </a:solidFill>
              <a:round/>
            </a:ln>
            <a:effectLst/>
          </c:spPr>
          <c:marker>
            <c:symbol val="none"/>
          </c:marker>
          <c:cat>
            <c:strRef>
              <c:f>'GDP p.c. Long Run_Pivot'!$A$335:$A$537</c:f>
              <c:strCache>
                <c:ptCount val="203"/>
                <c:pt idx="0">
                  <c:v>1820</c:v>
                </c:pt>
                <c:pt idx="1">
                  <c:v>1821</c:v>
                </c:pt>
                <c:pt idx="2">
                  <c:v>1822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1935</c:v>
                </c:pt>
                <c:pt idx="116">
                  <c:v>1936</c:v>
                </c:pt>
                <c:pt idx="117">
                  <c:v>1937</c:v>
                </c:pt>
                <c:pt idx="118">
                  <c:v>1938</c:v>
                </c:pt>
                <c:pt idx="119">
                  <c:v>1939</c:v>
                </c:pt>
                <c:pt idx="120">
                  <c:v>1940</c:v>
                </c:pt>
                <c:pt idx="121">
                  <c:v>1941</c:v>
                </c:pt>
                <c:pt idx="122">
                  <c:v>1942</c:v>
                </c:pt>
                <c:pt idx="123">
                  <c:v>1943</c:v>
                </c:pt>
                <c:pt idx="124">
                  <c:v>1944</c:v>
                </c:pt>
                <c:pt idx="125">
                  <c:v>1945</c:v>
                </c:pt>
                <c:pt idx="126">
                  <c:v>1946</c:v>
                </c:pt>
                <c:pt idx="127">
                  <c:v>1947</c:v>
                </c:pt>
                <c:pt idx="128">
                  <c:v>1948</c:v>
                </c:pt>
                <c:pt idx="129">
                  <c:v>1949</c:v>
                </c:pt>
                <c:pt idx="130">
                  <c:v>1950</c:v>
                </c:pt>
                <c:pt idx="131">
                  <c:v>1951</c:v>
                </c:pt>
                <c:pt idx="132">
                  <c:v>1952</c:v>
                </c:pt>
                <c:pt idx="133">
                  <c:v>1953</c:v>
                </c:pt>
                <c:pt idx="134">
                  <c:v>1954</c:v>
                </c:pt>
                <c:pt idx="135">
                  <c:v>1955</c:v>
                </c:pt>
                <c:pt idx="136">
                  <c:v>1956</c:v>
                </c:pt>
                <c:pt idx="137">
                  <c:v>1957</c:v>
                </c:pt>
                <c:pt idx="138">
                  <c:v>1958</c:v>
                </c:pt>
                <c:pt idx="139">
                  <c:v>1959</c:v>
                </c:pt>
                <c:pt idx="140">
                  <c:v>1960</c:v>
                </c:pt>
                <c:pt idx="141">
                  <c:v>1961</c:v>
                </c:pt>
                <c:pt idx="142">
                  <c:v>1962</c:v>
                </c:pt>
                <c:pt idx="143">
                  <c:v>1963</c:v>
                </c:pt>
                <c:pt idx="144">
                  <c:v>1964</c:v>
                </c:pt>
                <c:pt idx="145">
                  <c:v>1965</c:v>
                </c:pt>
                <c:pt idx="146">
                  <c:v>1966</c:v>
                </c:pt>
                <c:pt idx="147">
                  <c:v>1967</c:v>
                </c:pt>
                <c:pt idx="148">
                  <c:v>1968</c:v>
                </c:pt>
                <c:pt idx="149">
                  <c:v>1969</c:v>
                </c:pt>
                <c:pt idx="150">
                  <c:v>1970</c:v>
                </c:pt>
                <c:pt idx="151">
                  <c:v>1971</c:v>
                </c:pt>
                <c:pt idx="152">
                  <c:v>1972</c:v>
                </c:pt>
                <c:pt idx="153">
                  <c:v>1973</c:v>
                </c:pt>
                <c:pt idx="154">
                  <c:v>1974</c:v>
                </c:pt>
                <c:pt idx="155">
                  <c:v>1975</c:v>
                </c:pt>
                <c:pt idx="156">
                  <c:v>1976</c:v>
                </c:pt>
                <c:pt idx="157">
                  <c:v>1977</c:v>
                </c:pt>
                <c:pt idx="158">
                  <c:v>1978</c:v>
                </c:pt>
                <c:pt idx="159">
                  <c:v>1979</c:v>
                </c:pt>
                <c:pt idx="160">
                  <c:v>1980</c:v>
                </c:pt>
                <c:pt idx="161">
                  <c:v>1981</c:v>
                </c:pt>
                <c:pt idx="162">
                  <c:v>1982</c:v>
                </c:pt>
                <c:pt idx="163">
                  <c:v>1983</c:v>
                </c:pt>
                <c:pt idx="164">
                  <c:v>1984</c:v>
                </c:pt>
                <c:pt idx="165">
                  <c:v>1985</c:v>
                </c:pt>
                <c:pt idx="166">
                  <c:v>1986</c:v>
                </c:pt>
                <c:pt idx="167">
                  <c:v>1987</c:v>
                </c:pt>
                <c:pt idx="168">
                  <c:v>1988</c:v>
                </c:pt>
                <c:pt idx="169">
                  <c:v>1989</c:v>
                </c:pt>
                <c:pt idx="170">
                  <c:v>1990</c:v>
                </c:pt>
                <c:pt idx="171">
                  <c:v>1991</c:v>
                </c:pt>
                <c:pt idx="172">
                  <c:v>1992</c:v>
                </c:pt>
                <c:pt idx="173">
                  <c:v>1993</c:v>
                </c:pt>
                <c:pt idx="174">
                  <c:v>1994</c:v>
                </c:pt>
                <c:pt idx="175">
                  <c:v>1995</c:v>
                </c:pt>
                <c:pt idx="176">
                  <c:v>1996</c:v>
                </c:pt>
                <c:pt idx="177">
                  <c:v>1997</c:v>
                </c:pt>
                <c:pt idx="178">
                  <c:v>1998</c:v>
                </c:pt>
                <c:pt idx="179">
                  <c:v>1999</c:v>
                </c:pt>
                <c:pt idx="180">
                  <c:v>2000</c:v>
                </c:pt>
                <c:pt idx="181">
                  <c:v>2001</c:v>
                </c:pt>
                <c:pt idx="182">
                  <c:v>2002</c:v>
                </c:pt>
                <c:pt idx="183">
                  <c:v>2003</c:v>
                </c:pt>
                <c:pt idx="184">
                  <c:v>2004</c:v>
                </c:pt>
                <c:pt idx="185">
                  <c:v>2005</c:v>
                </c:pt>
                <c:pt idx="186">
                  <c:v>2006</c:v>
                </c:pt>
                <c:pt idx="187">
                  <c:v>2007</c:v>
                </c:pt>
                <c:pt idx="188">
                  <c:v>2008</c:v>
                </c:pt>
                <c:pt idx="189">
                  <c:v>2009</c:v>
                </c:pt>
                <c:pt idx="190">
                  <c:v>2010</c:v>
                </c:pt>
                <c:pt idx="191">
                  <c:v>2011</c:v>
                </c:pt>
                <c:pt idx="192">
                  <c:v>2012</c:v>
                </c:pt>
                <c:pt idx="193">
                  <c:v>2013</c:v>
                </c:pt>
                <c:pt idx="194">
                  <c:v>2014</c:v>
                </c:pt>
                <c:pt idx="195">
                  <c:v>2015</c:v>
                </c:pt>
                <c:pt idx="196">
                  <c:v>2016</c:v>
                </c:pt>
                <c:pt idx="197">
                  <c:v>2017</c:v>
                </c:pt>
                <c:pt idx="198">
                  <c:v>2018</c:v>
                </c:pt>
                <c:pt idx="199">
                  <c:v>2019</c:v>
                </c:pt>
                <c:pt idx="200">
                  <c:v>2020</c:v>
                </c:pt>
                <c:pt idx="201">
                  <c:v>2021</c:v>
                </c:pt>
                <c:pt idx="202">
                  <c:v>2022</c:v>
                </c:pt>
              </c:strCache>
            </c:strRef>
          </c:cat>
          <c:val>
            <c:numRef>
              <c:f>'GDP p.c. Long Run_Pivot'!$B$335:$B$537</c:f>
              <c:numCache>
                <c:formatCode>#,##0.00</c:formatCode>
                <c:ptCount val="203"/>
                <c:pt idx="0">
                  <c:v>1809.1044999999999</c:v>
                </c:pt>
                <c:pt idx="1">
                  <c:v>1951.8643999999999</c:v>
                </c:pt>
                <c:pt idx="2">
                  <c:v>1874.7687000000001</c:v>
                </c:pt>
                <c:pt idx="3">
                  <c:v>1933.7329999999999</c:v>
                </c:pt>
                <c:pt idx="4">
                  <c:v>1985.8119999999999</c:v>
                </c:pt>
                <c:pt idx="5">
                  <c:v>1898.2639999999999</c:v>
                </c:pt>
                <c:pt idx="6">
                  <c:v>1948.8734999999999</c:v>
                </c:pt>
                <c:pt idx="7">
                  <c:v>1908.201</c:v>
                </c:pt>
                <c:pt idx="8">
                  <c:v>1896.1697999999999</c:v>
                </c:pt>
                <c:pt idx="9">
                  <c:v>1945.748</c:v>
                </c:pt>
                <c:pt idx="10">
                  <c:v>1898.1507999999999</c:v>
                </c:pt>
                <c:pt idx="11">
                  <c:v>1924.7240999999999</c:v>
                </c:pt>
                <c:pt idx="12">
                  <c:v>2091.7204999999999</c:v>
                </c:pt>
                <c:pt idx="13">
                  <c:v>2052.4140000000002</c:v>
                </c:pt>
                <c:pt idx="14">
                  <c:v>2055.4949000000001</c:v>
                </c:pt>
                <c:pt idx="15">
                  <c:v>2124.2775999999999</c:v>
                </c:pt>
                <c:pt idx="16">
                  <c:v>2089.4760000000001</c:v>
                </c:pt>
                <c:pt idx="17">
                  <c:v>2118.7669999999998</c:v>
                </c:pt>
                <c:pt idx="18">
                  <c:v>2210.6439999999998</c:v>
                </c:pt>
                <c:pt idx="19">
                  <c:v>2128.7824999999998</c:v>
                </c:pt>
                <c:pt idx="20">
                  <c:v>2275.7523999999999</c:v>
                </c:pt>
                <c:pt idx="21">
                  <c:v>2320.7622000000001</c:v>
                </c:pt>
                <c:pt idx="22">
                  <c:v>2259.9558000000002</c:v>
                </c:pt>
                <c:pt idx="23">
                  <c:v>2369.6716000000001</c:v>
                </c:pt>
                <c:pt idx="24">
                  <c:v>2444.2429999999999</c:v>
                </c:pt>
                <c:pt idx="25">
                  <c:v>2358.9245999999998</c:v>
                </c:pt>
                <c:pt idx="26">
                  <c:v>2356.3036999999999</c:v>
                </c:pt>
                <c:pt idx="27">
                  <c:v>2606.6997000000001</c:v>
                </c:pt>
                <c:pt idx="28">
                  <c:v>2437.9539</c:v>
                </c:pt>
                <c:pt idx="29">
                  <c:v>2505.5587999999998</c:v>
                </c:pt>
                <c:pt idx="30">
                  <c:v>2545.0275999999999</c:v>
                </c:pt>
                <c:pt idx="31">
                  <c:v>2498.8429999999998</c:v>
                </c:pt>
                <c:pt idx="32">
                  <c:v>2652.94</c:v>
                </c:pt>
                <c:pt idx="33">
                  <c:v>2515.0432000000001</c:v>
                </c:pt>
                <c:pt idx="34">
                  <c:v>2626.9683</c:v>
                </c:pt>
                <c:pt idx="35">
                  <c:v>2577.9906999999998</c:v>
                </c:pt>
                <c:pt idx="36">
                  <c:v>2686.8047000000001</c:v>
                </c:pt>
                <c:pt idx="37">
                  <c:v>2835.7172999999998</c:v>
                </c:pt>
                <c:pt idx="38">
                  <c:v>3028.6493999999998</c:v>
                </c:pt>
                <c:pt idx="39">
                  <c:v>2826.9218999999998</c:v>
                </c:pt>
                <c:pt idx="40">
                  <c:v>3016</c:v>
                </c:pt>
                <c:pt idx="41">
                  <c:v>2820</c:v>
                </c:pt>
                <c:pt idx="42">
                  <c:v>3051</c:v>
                </c:pt>
                <c:pt idx="43">
                  <c:v>3145</c:v>
                </c:pt>
                <c:pt idx="44">
                  <c:v>3169</c:v>
                </c:pt>
                <c:pt idx="45">
                  <c:v>3067</c:v>
                </c:pt>
                <c:pt idx="46">
                  <c:v>3083</c:v>
                </c:pt>
                <c:pt idx="47">
                  <c:v>2890</c:v>
                </c:pt>
                <c:pt idx="48">
                  <c:v>3159</c:v>
                </c:pt>
                <c:pt idx="49">
                  <c:v>3198</c:v>
                </c:pt>
                <c:pt idx="50">
                  <c:v>2990</c:v>
                </c:pt>
                <c:pt idx="51">
                  <c:v>3027</c:v>
                </c:pt>
                <c:pt idx="52">
                  <c:v>3312</c:v>
                </c:pt>
                <c:pt idx="53">
                  <c:v>3064</c:v>
                </c:pt>
                <c:pt idx="54">
                  <c:v>3438</c:v>
                </c:pt>
                <c:pt idx="55">
                  <c:v>3537</c:v>
                </c:pt>
                <c:pt idx="56">
                  <c:v>3233</c:v>
                </c:pt>
                <c:pt idx="57">
                  <c:v>3390</c:v>
                </c:pt>
                <c:pt idx="58">
                  <c:v>3333</c:v>
                </c:pt>
                <c:pt idx="59">
                  <c:v>3113</c:v>
                </c:pt>
                <c:pt idx="60">
                  <c:v>3379</c:v>
                </c:pt>
                <c:pt idx="61">
                  <c:v>3497</c:v>
                </c:pt>
                <c:pt idx="62">
                  <c:v>3647</c:v>
                </c:pt>
                <c:pt idx="63">
                  <c:v>3647</c:v>
                </c:pt>
                <c:pt idx="64">
                  <c:v>3591</c:v>
                </c:pt>
                <c:pt idx="65">
                  <c:v>3518</c:v>
                </c:pt>
                <c:pt idx="66">
                  <c:v>3566</c:v>
                </c:pt>
                <c:pt idx="67">
                  <c:v>3585</c:v>
                </c:pt>
                <c:pt idx="68">
                  <c:v>3617</c:v>
                </c:pt>
                <c:pt idx="69">
                  <c:v>3701</c:v>
                </c:pt>
                <c:pt idx="70">
                  <c:v>3787</c:v>
                </c:pt>
                <c:pt idx="71">
                  <c:v>3877</c:v>
                </c:pt>
                <c:pt idx="72">
                  <c:v>3974</c:v>
                </c:pt>
                <c:pt idx="73">
                  <c:v>4041</c:v>
                </c:pt>
                <c:pt idx="74">
                  <c:v>4186</c:v>
                </c:pt>
                <c:pt idx="75">
                  <c:v>4095</c:v>
                </c:pt>
                <c:pt idx="76">
                  <c:v>4280</c:v>
                </c:pt>
                <c:pt idx="77">
                  <c:v>4207</c:v>
                </c:pt>
                <c:pt idx="78">
                  <c:v>4399</c:v>
                </c:pt>
                <c:pt idx="79">
                  <c:v>4640</c:v>
                </c:pt>
                <c:pt idx="80">
                  <c:v>4584</c:v>
                </c:pt>
                <c:pt idx="81">
                  <c:v>4505</c:v>
                </c:pt>
                <c:pt idx="82">
                  <c:v>4423</c:v>
                </c:pt>
                <c:pt idx="83">
                  <c:v>4513</c:v>
                </c:pt>
                <c:pt idx="84">
                  <c:v>4538</c:v>
                </c:pt>
                <c:pt idx="85">
                  <c:v>4613</c:v>
                </c:pt>
                <c:pt idx="86">
                  <c:v>4691</c:v>
                </c:pt>
                <c:pt idx="87">
                  <c:v>4894</c:v>
                </c:pt>
                <c:pt idx="88">
                  <c:v>4854</c:v>
                </c:pt>
                <c:pt idx="89">
                  <c:v>5048</c:v>
                </c:pt>
                <c:pt idx="90">
                  <c:v>4726</c:v>
                </c:pt>
                <c:pt idx="91">
                  <c:v>5180</c:v>
                </c:pt>
                <c:pt idx="92">
                  <c:v>5601</c:v>
                </c:pt>
                <c:pt idx="93">
                  <c:v>5555</c:v>
                </c:pt>
                <c:pt idx="94">
                  <c:v>5158</c:v>
                </c:pt>
                <c:pt idx="95">
                  <c:v>5177</c:v>
                </c:pt>
                <c:pt idx="96">
                  <c:v>5520</c:v>
                </c:pt>
                <c:pt idx="97">
                  <c:v>4748</c:v>
                </c:pt>
                <c:pt idx="98">
                  <c:v>3819</c:v>
                </c:pt>
                <c:pt idx="99">
                  <c:v>4481</c:v>
                </c:pt>
                <c:pt idx="100">
                  <c:v>5144</c:v>
                </c:pt>
                <c:pt idx="101">
                  <c:v>4901</c:v>
                </c:pt>
                <c:pt idx="102">
                  <c:v>5754</c:v>
                </c:pt>
                <c:pt idx="103">
                  <c:v>5984</c:v>
                </c:pt>
                <c:pt idx="104">
                  <c:v>6661</c:v>
                </c:pt>
                <c:pt idx="105">
                  <c:v>6641</c:v>
                </c:pt>
                <c:pt idx="106">
                  <c:v>6773</c:v>
                </c:pt>
                <c:pt idx="107">
                  <c:v>6621</c:v>
                </c:pt>
                <c:pt idx="108">
                  <c:v>7063</c:v>
                </c:pt>
                <c:pt idx="109">
                  <c:v>7508</c:v>
                </c:pt>
                <c:pt idx="110">
                  <c:v>7224</c:v>
                </c:pt>
                <c:pt idx="111">
                  <c:v>6751</c:v>
                </c:pt>
                <c:pt idx="112">
                  <c:v>6311</c:v>
                </c:pt>
                <c:pt idx="113">
                  <c:v>6757</c:v>
                </c:pt>
                <c:pt idx="114">
                  <c:v>6682</c:v>
                </c:pt>
                <c:pt idx="115">
                  <c:v>6513</c:v>
                </c:pt>
                <c:pt idx="116">
                  <c:v>6765</c:v>
                </c:pt>
                <c:pt idx="117">
                  <c:v>7152</c:v>
                </c:pt>
                <c:pt idx="118">
                  <c:v>7119</c:v>
                </c:pt>
                <c:pt idx="119">
                  <c:v>7640</c:v>
                </c:pt>
                <c:pt idx="120">
                  <c:v>6443</c:v>
                </c:pt>
                <c:pt idx="121">
                  <c:v>5274</c:v>
                </c:pt>
                <c:pt idx="122">
                  <c:v>4752</c:v>
                </c:pt>
                <c:pt idx="123">
                  <c:v>4559</c:v>
                </c:pt>
                <c:pt idx="124">
                  <c:v>3861</c:v>
                </c:pt>
                <c:pt idx="125">
                  <c:v>4101</c:v>
                </c:pt>
                <c:pt idx="126">
                  <c:v>6145</c:v>
                </c:pt>
                <c:pt idx="127">
                  <c:v>6596</c:v>
                </c:pt>
                <c:pt idx="128">
                  <c:v>7002</c:v>
                </c:pt>
                <c:pt idx="129">
                  <c:v>7884</c:v>
                </c:pt>
                <c:pt idx="130">
                  <c:v>8266</c:v>
                </c:pt>
                <c:pt idx="131">
                  <c:v>8705</c:v>
                </c:pt>
                <c:pt idx="132">
                  <c:v>8869</c:v>
                </c:pt>
                <c:pt idx="133">
                  <c:v>9060</c:v>
                </c:pt>
                <c:pt idx="134">
                  <c:v>9428</c:v>
                </c:pt>
                <c:pt idx="135">
                  <c:v>9881</c:v>
                </c:pt>
                <c:pt idx="136">
                  <c:v>10278</c:v>
                </c:pt>
                <c:pt idx="137">
                  <c:v>10779</c:v>
                </c:pt>
                <c:pt idx="138">
                  <c:v>10927</c:v>
                </c:pt>
                <c:pt idx="139">
                  <c:v>11124</c:v>
                </c:pt>
                <c:pt idx="140">
                  <c:v>11792</c:v>
                </c:pt>
                <c:pt idx="141">
                  <c:v>12302</c:v>
                </c:pt>
                <c:pt idx="142">
                  <c:v>12859</c:v>
                </c:pt>
                <c:pt idx="143">
                  <c:v>13330</c:v>
                </c:pt>
                <c:pt idx="144">
                  <c:v>14057</c:v>
                </c:pt>
                <c:pt idx="145">
                  <c:v>14609</c:v>
                </c:pt>
                <c:pt idx="146">
                  <c:v>15213</c:v>
                </c:pt>
                <c:pt idx="147">
                  <c:v>15792</c:v>
                </c:pt>
                <c:pt idx="148">
                  <c:v>16365</c:v>
                </c:pt>
                <c:pt idx="149">
                  <c:v>17352</c:v>
                </c:pt>
                <c:pt idx="150">
                  <c:v>18187</c:v>
                </c:pt>
                <c:pt idx="151">
                  <c:v>18881</c:v>
                </c:pt>
                <c:pt idx="152">
                  <c:v>19549</c:v>
                </c:pt>
                <c:pt idx="153">
                  <c:v>20441</c:v>
                </c:pt>
                <c:pt idx="154">
                  <c:v>20902</c:v>
                </c:pt>
                <c:pt idx="155">
                  <c:v>20653</c:v>
                </c:pt>
                <c:pt idx="156">
                  <c:v>21465</c:v>
                </c:pt>
                <c:pt idx="157">
                  <c:v>22177</c:v>
                </c:pt>
                <c:pt idx="158">
                  <c:v>22698</c:v>
                </c:pt>
                <c:pt idx="159">
                  <c:v>23326</c:v>
                </c:pt>
                <c:pt idx="160">
                  <c:v>23537</c:v>
                </c:pt>
                <c:pt idx="161">
                  <c:v>23655</c:v>
                </c:pt>
                <c:pt idx="162">
                  <c:v>24120</c:v>
                </c:pt>
                <c:pt idx="163">
                  <c:v>24300</c:v>
                </c:pt>
                <c:pt idx="164">
                  <c:v>24519</c:v>
                </c:pt>
                <c:pt idx="165">
                  <c:v>24755</c:v>
                </c:pt>
                <c:pt idx="166">
                  <c:v>25238</c:v>
                </c:pt>
                <c:pt idx="167">
                  <c:v>25756</c:v>
                </c:pt>
                <c:pt idx="168">
                  <c:v>26763</c:v>
                </c:pt>
                <c:pt idx="169">
                  <c:v>27576</c:v>
                </c:pt>
                <c:pt idx="170">
                  <c:v>28129</c:v>
                </c:pt>
                <c:pt idx="171">
                  <c:v>28294.263999999999</c:v>
                </c:pt>
                <c:pt idx="172">
                  <c:v>28619.805</c:v>
                </c:pt>
                <c:pt idx="173">
                  <c:v>28336.16</c:v>
                </c:pt>
                <c:pt idx="174">
                  <c:v>28907.976999999999</c:v>
                </c:pt>
                <c:pt idx="175">
                  <c:v>29418.863000000001</c:v>
                </c:pt>
                <c:pt idx="176">
                  <c:v>29736.645</c:v>
                </c:pt>
                <c:pt idx="177">
                  <c:v>30341.807000000001</c:v>
                </c:pt>
                <c:pt idx="178">
                  <c:v>31323.078000000001</c:v>
                </c:pt>
                <c:pt idx="179">
                  <c:v>32284.611000000001</c:v>
                </c:pt>
                <c:pt idx="180">
                  <c:v>33409.68</c:v>
                </c:pt>
                <c:pt idx="181">
                  <c:v>33920.097999999998</c:v>
                </c:pt>
                <c:pt idx="182">
                  <c:v>34152.773000000001</c:v>
                </c:pt>
                <c:pt idx="183">
                  <c:v>34292.03</c:v>
                </c:pt>
                <c:pt idx="184">
                  <c:v>35093.824000000001</c:v>
                </c:pt>
                <c:pt idx="185">
                  <c:v>35495.464999999997</c:v>
                </c:pt>
                <c:pt idx="186">
                  <c:v>36166.160000000003</c:v>
                </c:pt>
                <c:pt idx="187">
                  <c:v>36845.684000000001</c:v>
                </c:pt>
                <c:pt idx="188">
                  <c:v>36761.792999999998</c:v>
                </c:pt>
                <c:pt idx="189">
                  <c:v>35534.925999999999</c:v>
                </c:pt>
                <c:pt idx="190">
                  <c:v>36086.726999999999</c:v>
                </c:pt>
                <c:pt idx="191">
                  <c:v>36691</c:v>
                </c:pt>
                <c:pt idx="192">
                  <c:v>36625.925999999999</c:v>
                </c:pt>
                <c:pt idx="193">
                  <c:v>36647.22</c:v>
                </c:pt>
                <c:pt idx="194">
                  <c:v>36818.54</c:v>
                </c:pt>
                <c:pt idx="195">
                  <c:v>37077.89</c:v>
                </c:pt>
                <c:pt idx="196">
                  <c:v>37343.839999999997</c:v>
                </c:pt>
                <c:pt idx="197">
                  <c:v>38037.336000000003</c:v>
                </c:pt>
                <c:pt idx="198">
                  <c:v>38555.464999999997</c:v>
                </c:pt>
                <c:pt idx="199">
                  <c:v>39084.656000000003</c:v>
                </c:pt>
                <c:pt idx="200">
                  <c:v>35913.82</c:v>
                </c:pt>
                <c:pt idx="201">
                  <c:v>38242.133000000002</c:v>
                </c:pt>
                <c:pt idx="202">
                  <c:v>39065.71</c:v>
                </c:pt>
              </c:numCache>
            </c:numRef>
          </c:val>
          <c:smooth val="0"/>
          <c:extLst>
            <c:ext xmlns:c16="http://schemas.microsoft.com/office/drawing/2014/chart" uri="{C3380CC4-5D6E-409C-BE32-E72D297353CC}">
              <c16:uniqueId val="{00000000-7032-BF41-9640-ACF84C5D2BED}"/>
            </c:ext>
          </c:extLst>
        </c:ser>
        <c:ser>
          <c:idx val="3"/>
          <c:order val="3"/>
          <c:tx>
            <c:strRef>
              <c:f>'GDP p.c. Long Run_Pivot'!$E$333:$E$334</c:f>
              <c:strCache>
                <c:ptCount val="1"/>
                <c:pt idx="0">
                  <c:v>Netherlands</c:v>
                </c:pt>
              </c:strCache>
            </c:strRef>
          </c:tx>
          <c:spPr>
            <a:ln w="28575" cap="rnd">
              <a:solidFill>
                <a:schemeClr val="accent4"/>
              </a:solidFill>
              <a:round/>
            </a:ln>
            <a:effectLst/>
          </c:spPr>
          <c:marker>
            <c:symbol val="none"/>
          </c:marker>
          <c:cat>
            <c:strRef>
              <c:f>'GDP p.c. Long Run_Pivot'!$A$335:$A$537</c:f>
              <c:strCache>
                <c:ptCount val="203"/>
                <c:pt idx="0">
                  <c:v>1820</c:v>
                </c:pt>
                <c:pt idx="1">
                  <c:v>1821</c:v>
                </c:pt>
                <c:pt idx="2">
                  <c:v>1822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1935</c:v>
                </c:pt>
                <c:pt idx="116">
                  <c:v>1936</c:v>
                </c:pt>
                <c:pt idx="117">
                  <c:v>1937</c:v>
                </c:pt>
                <c:pt idx="118">
                  <c:v>1938</c:v>
                </c:pt>
                <c:pt idx="119">
                  <c:v>1939</c:v>
                </c:pt>
                <c:pt idx="120">
                  <c:v>1940</c:v>
                </c:pt>
                <c:pt idx="121">
                  <c:v>1941</c:v>
                </c:pt>
                <c:pt idx="122">
                  <c:v>1942</c:v>
                </c:pt>
                <c:pt idx="123">
                  <c:v>1943</c:v>
                </c:pt>
                <c:pt idx="124">
                  <c:v>1944</c:v>
                </c:pt>
                <c:pt idx="125">
                  <c:v>1945</c:v>
                </c:pt>
                <c:pt idx="126">
                  <c:v>1946</c:v>
                </c:pt>
                <c:pt idx="127">
                  <c:v>1947</c:v>
                </c:pt>
                <c:pt idx="128">
                  <c:v>1948</c:v>
                </c:pt>
                <c:pt idx="129">
                  <c:v>1949</c:v>
                </c:pt>
                <c:pt idx="130">
                  <c:v>1950</c:v>
                </c:pt>
                <c:pt idx="131">
                  <c:v>1951</c:v>
                </c:pt>
                <c:pt idx="132">
                  <c:v>1952</c:v>
                </c:pt>
                <c:pt idx="133">
                  <c:v>1953</c:v>
                </c:pt>
                <c:pt idx="134">
                  <c:v>1954</c:v>
                </c:pt>
                <c:pt idx="135">
                  <c:v>1955</c:v>
                </c:pt>
                <c:pt idx="136">
                  <c:v>1956</c:v>
                </c:pt>
                <c:pt idx="137">
                  <c:v>1957</c:v>
                </c:pt>
                <c:pt idx="138">
                  <c:v>1958</c:v>
                </c:pt>
                <c:pt idx="139">
                  <c:v>1959</c:v>
                </c:pt>
                <c:pt idx="140">
                  <c:v>1960</c:v>
                </c:pt>
                <c:pt idx="141">
                  <c:v>1961</c:v>
                </c:pt>
                <c:pt idx="142">
                  <c:v>1962</c:v>
                </c:pt>
                <c:pt idx="143">
                  <c:v>1963</c:v>
                </c:pt>
                <c:pt idx="144">
                  <c:v>1964</c:v>
                </c:pt>
                <c:pt idx="145">
                  <c:v>1965</c:v>
                </c:pt>
                <c:pt idx="146">
                  <c:v>1966</c:v>
                </c:pt>
                <c:pt idx="147">
                  <c:v>1967</c:v>
                </c:pt>
                <c:pt idx="148">
                  <c:v>1968</c:v>
                </c:pt>
                <c:pt idx="149">
                  <c:v>1969</c:v>
                </c:pt>
                <c:pt idx="150">
                  <c:v>1970</c:v>
                </c:pt>
                <c:pt idx="151">
                  <c:v>1971</c:v>
                </c:pt>
                <c:pt idx="152">
                  <c:v>1972</c:v>
                </c:pt>
                <c:pt idx="153">
                  <c:v>1973</c:v>
                </c:pt>
                <c:pt idx="154">
                  <c:v>1974</c:v>
                </c:pt>
                <c:pt idx="155">
                  <c:v>1975</c:v>
                </c:pt>
                <c:pt idx="156">
                  <c:v>1976</c:v>
                </c:pt>
                <c:pt idx="157">
                  <c:v>1977</c:v>
                </c:pt>
                <c:pt idx="158">
                  <c:v>1978</c:v>
                </c:pt>
                <c:pt idx="159">
                  <c:v>1979</c:v>
                </c:pt>
                <c:pt idx="160">
                  <c:v>1980</c:v>
                </c:pt>
                <c:pt idx="161">
                  <c:v>1981</c:v>
                </c:pt>
                <c:pt idx="162">
                  <c:v>1982</c:v>
                </c:pt>
                <c:pt idx="163">
                  <c:v>1983</c:v>
                </c:pt>
                <c:pt idx="164">
                  <c:v>1984</c:v>
                </c:pt>
                <c:pt idx="165">
                  <c:v>1985</c:v>
                </c:pt>
                <c:pt idx="166">
                  <c:v>1986</c:v>
                </c:pt>
                <c:pt idx="167">
                  <c:v>1987</c:v>
                </c:pt>
                <c:pt idx="168">
                  <c:v>1988</c:v>
                </c:pt>
                <c:pt idx="169">
                  <c:v>1989</c:v>
                </c:pt>
                <c:pt idx="170">
                  <c:v>1990</c:v>
                </c:pt>
                <c:pt idx="171">
                  <c:v>1991</c:v>
                </c:pt>
                <c:pt idx="172">
                  <c:v>1992</c:v>
                </c:pt>
                <c:pt idx="173">
                  <c:v>1993</c:v>
                </c:pt>
                <c:pt idx="174">
                  <c:v>1994</c:v>
                </c:pt>
                <c:pt idx="175">
                  <c:v>1995</c:v>
                </c:pt>
                <c:pt idx="176">
                  <c:v>1996</c:v>
                </c:pt>
                <c:pt idx="177">
                  <c:v>1997</c:v>
                </c:pt>
                <c:pt idx="178">
                  <c:v>1998</c:v>
                </c:pt>
                <c:pt idx="179">
                  <c:v>1999</c:v>
                </c:pt>
                <c:pt idx="180">
                  <c:v>2000</c:v>
                </c:pt>
                <c:pt idx="181">
                  <c:v>2001</c:v>
                </c:pt>
                <c:pt idx="182">
                  <c:v>2002</c:v>
                </c:pt>
                <c:pt idx="183">
                  <c:v>2003</c:v>
                </c:pt>
                <c:pt idx="184">
                  <c:v>2004</c:v>
                </c:pt>
                <c:pt idx="185">
                  <c:v>2005</c:v>
                </c:pt>
                <c:pt idx="186">
                  <c:v>2006</c:v>
                </c:pt>
                <c:pt idx="187">
                  <c:v>2007</c:v>
                </c:pt>
                <c:pt idx="188">
                  <c:v>2008</c:v>
                </c:pt>
                <c:pt idx="189">
                  <c:v>2009</c:v>
                </c:pt>
                <c:pt idx="190">
                  <c:v>2010</c:v>
                </c:pt>
                <c:pt idx="191">
                  <c:v>2011</c:v>
                </c:pt>
                <c:pt idx="192">
                  <c:v>2012</c:v>
                </c:pt>
                <c:pt idx="193">
                  <c:v>2013</c:v>
                </c:pt>
                <c:pt idx="194">
                  <c:v>2014</c:v>
                </c:pt>
                <c:pt idx="195">
                  <c:v>2015</c:v>
                </c:pt>
                <c:pt idx="196">
                  <c:v>2016</c:v>
                </c:pt>
                <c:pt idx="197">
                  <c:v>2017</c:v>
                </c:pt>
                <c:pt idx="198">
                  <c:v>2018</c:v>
                </c:pt>
                <c:pt idx="199">
                  <c:v>2019</c:v>
                </c:pt>
                <c:pt idx="200">
                  <c:v>2020</c:v>
                </c:pt>
                <c:pt idx="201">
                  <c:v>2021</c:v>
                </c:pt>
                <c:pt idx="202">
                  <c:v>2022</c:v>
                </c:pt>
              </c:strCache>
            </c:strRef>
          </c:cat>
          <c:val>
            <c:numRef>
              <c:f>'GDP p.c. Long Run_Pivot'!$E$335:$E$537</c:f>
              <c:numCache>
                <c:formatCode>#,##0.00</c:formatCode>
                <c:ptCount val="203"/>
                <c:pt idx="0">
                  <c:v>3006</c:v>
                </c:pt>
                <c:pt idx="1">
                  <c:v>2947</c:v>
                </c:pt>
                <c:pt idx="2">
                  <c:v>2974</c:v>
                </c:pt>
                <c:pt idx="3">
                  <c:v>3121</c:v>
                </c:pt>
                <c:pt idx="4">
                  <c:v>3100</c:v>
                </c:pt>
                <c:pt idx="5">
                  <c:v>3022</c:v>
                </c:pt>
                <c:pt idx="6">
                  <c:v>3068</c:v>
                </c:pt>
                <c:pt idx="7">
                  <c:v>3250</c:v>
                </c:pt>
                <c:pt idx="8">
                  <c:v>3319</c:v>
                </c:pt>
                <c:pt idx="9">
                  <c:v>3325</c:v>
                </c:pt>
                <c:pt idx="10">
                  <c:v>3038</c:v>
                </c:pt>
                <c:pt idx="11">
                  <c:v>3264</c:v>
                </c:pt>
                <c:pt idx="12">
                  <c:v>3417</c:v>
                </c:pt>
                <c:pt idx="13">
                  <c:v>3341</c:v>
                </c:pt>
                <c:pt idx="14">
                  <c:v>3370</c:v>
                </c:pt>
                <c:pt idx="15">
                  <c:v>3360</c:v>
                </c:pt>
                <c:pt idx="16">
                  <c:v>3472</c:v>
                </c:pt>
                <c:pt idx="17">
                  <c:v>3553</c:v>
                </c:pt>
                <c:pt idx="18">
                  <c:v>3590</c:v>
                </c:pt>
                <c:pt idx="19">
                  <c:v>3588</c:v>
                </c:pt>
                <c:pt idx="20">
                  <c:v>3623</c:v>
                </c:pt>
                <c:pt idx="21">
                  <c:v>3658</c:v>
                </c:pt>
                <c:pt idx="22">
                  <c:v>3569</c:v>
                </c:pt>
                <c:pt idx="23">
                  <c:v>3507</c:v>
                </c:pt>
                <c:pt idx="24">
                  <c:v>3540</c:v>
                </c:pt>
                <c:pt idx="25">
                  <c:v>3515</c:v>
                </c:pt>
                <c:pt idx="26">
                  <c:v>3521</c:v>
                </c:pt>
                <c:pt idx="27">
                  <c:v>3545</c:v>
                </c:pt>
                <c:pt idx="28">
                  <c:v>3602</c:v>
                </c:pt>
                <c:pt idx="29">
                  <c:v>3709</c:v>
                </c:pt>
                <c:pt idx="30">
                  <c:v>3779</c:v>
                </c:pt>
                <c:pt idx="31">
                  <c:v>3834</c:v>
                </c:pt>
                <c:pt idx="32">
                  <c:v>3790</c:v>
                </c:pt>
                <c:pt idx="33">
                  <c:v>3704</c:v>
                </c:pt>
                <c:pt idx="34">
                  <c:v>3931</c:v>
                </c:pt>
                <c:pt idx="35">
                  <c:v>3824</c:v>
                </c:pt>
                <c:pt idx="36">
                  <c:v>3977</c:v>
                </c:pt>
                <c:pt idx="37">
                  <c:v>3907</c:v>
                </c:pt>
                <c:pt idx="38">
                  <c:v>3800</c:v>
                </c:pt>
                <c:pt idx="39">
                  <c:v>3665</c:v>
                </c:pt>
                <c:pt idx="40">
                  <c:v>3840</c:v>
                </c:pt>
                <c:pt idx="41">
                  <c:v>3735</c:v>
                </c:pt>
                <c:pt idx="42">
                  <c:v>3881</c:v>
                </c:pt>
                <c:pt idx="43">
                  <c:v>3953</c:v>
                </c:pt>
                <c:pt idx="44">
                  <c:v>4111</c:v>
                </c:pt>
                <c:pt idx="45">
                  <c:v>4117</c:v>
                </c:pt>
                <c:pt idx="46">
                  <c:v>4272</c:v>
                </c:pt>
                <c:pt idx="47">
                  <c:v>4127</c:v>
                </c:pt>
                <c:pt idx="48">
                  <c:v>4152</c:v>
                </c:pt>
                <c:pt idx="49">
                  <c:v>4286</c:v>
                </c:pt>
                <c:pt idx="50">
                  <c:v>4422</c:v>
                </c:pt>
                <c:pt idx="51">
                  <c:v>4364</c:v>
                </c:pt>
                <c:pt idx="52">
                  <c:v>4414</c:v>
                </c:pt>
                <c:pt idx="53">
                  <c:v>4503</c:v>
                </c:pt>
                <c:pt idx="54">
                  <c:v>4337</c:v>
                </c:pt>
                <c:pt idx="55">
                  <c:v>4584</c:v>
                </c:pt>
                <c:pt idx="56">
                  <c:v>4595</c:v>
                </c:pt>
                <c:pt idx="57">
                  <c:v>4651</c:v>
                </c:pt>
                <c:pt idx="58">
                  <c:v>4637</c:v>
                </c:pt>
                <c:pt idx="59">
                  <c:v>4414</c:v>
                </c:pt>
                <c:pt idx="60">
                  <c:v>4666</c:v>
                </c:pt>
                <c:pt idx="61">
                  <c:v>4694</c:v>
                </c:pt>
                <c:pt idx="62">
                  <c:v>4758</c:v>
                </c:pt>
                <c:pt idx="63">
                  <c:v>5053</c:v>
                </c:pt>
                <c:pt idx="64">
                  <c:v>5085</c:v>
                </c:pt>
                <c:pt idx="65">
                  <c:v>5137</c:v>
                </c:pt>
                <c:pt idx="66">
                  <c:v>5157</c:v>
                </c:pt>
                <c:pt idx="67">
                  <c:v>5223</c:v>
                </c:pt>
                <c:pt idx="68">
                  <c:v>5231</c:v>
                </c:pt>
                <c:pt idx="69">
                  <c:v>5349</c:v>
                </c:pt>
                <c:pt idx="70">
                  <c:v>5078</c:v>
                </c:pt>
                <c:pt idx="71">
                  <c:v>5035</c:v>
                </c:pt>
                <c:pt idx="72">
                  <c:v>5131</c:v>
                </c:pt>
                <c:pt idx="73">
                  <c:v>5019</c:v>
                </c:pt>
                <c:pt idx="74">
                  <c:v>5247</c:v>
                </c:pt>
                <c:pt idx="75">
                  <c:v>5212</c:v>
                </c:pt>
                <c:pt idx="76">
                  <c:v>5359</c:v>
                </c:pt>
                <c:pt idx="77">
                  <c:v>5421</c:v>
                </c:pt>
                <c:pt idx="78">
                  <c:v>5431</c:v>
                </c:pt>
                <c:pt idx="79">
                  <c:v>5435</c:v>
                </c:pt>
                <c:pt idx="80">
                  <c:v>5306</c:v>
                </c:pt>
                <c:pt idx="81">
                  <c:v>5483</c:v>
                </c:pt>
                <c:pt idx="82">
                  <c:v>5630</c:v>
                </c:pt>
                <c:pt idx="83">
                  <c:v>5544</c:v>
                </c:pt>
                <c:pt idx="84">
                  <c:v>5541</c:v>
                </c:pt>
                <c:pt idx="85">
                  <c:v>5735</c:v>
                </c:pt>
                <c:pt idx="86">
                  <c:v>5770</c:v>
                </c:pt>
                <c:pt idx="87">
                  <c:v>5592</c:v>
                </c:pt>
                <c:pt idx="88">
                  <c:v>5628</c:v>
                </c:pt>
                <c:pt idx="89">
                  <c:v>5852</c:v>
                </c:pt>
                <c:pt idx="90">
                  <c:v>6030</c:v>
                </c:pt>
                <c:pt idx="91">
                  <c:v>6158</c:v>
                </c:pt>
                <c:pt idx="92">
                  <c:v>6245</c:v>
                </c:pt>
                <c:pt idx="93">
                  <c:v>6454</c:v>
                </c:pt>
                <c:pt idx="94">
                  <c:v>6166</c:v>
                </c:pt>
                <c:pt idx="95">
                  <c:v>6258</c:v>
                </c:pt>
                <c:pt idx="96">
                  <c:v>6306</c:v>
                </c:pt>
                <c:pt idx="97">
                  <c:v>5781</c:v>
                </c:pt>
                <c:pt idx="98">
                  <c:v>5343</c:v>
                </c:pt>
                <c:pt idx="99">
                  <c:v>6570</c:v>
                </c:pt>
                <c:pt idx="100">
                  <c:v>6727</c:v>
                </c:pt>
                <c:pt idx="101">
                  <c:v>7063</c:v>
                </c:pt>
                <c:pt idx="102">
                  <c:v>7331</c:v>
                </c:pt>
                <c:pt idx="103">
                  <c:v>7388</c:v>
                </c:pt>
                <c:pt idx="104">
                  <c:v>7803</c:v>
                </c:pt>
                <c:pt idx="105">
                  <c:v>8019</c:v>
                </c:pt>
                <c:pt idx="106">
                  <c:v>8541</c:v>
                </c:pt>
                <c:pt idx="107">
                  <c:v>8773</c:v>
                </c:pt>
                <c:pt idx="108">
                  <c:v>9118</c:v>
                </c:pt>
                <c:pt idx="109">
                  <c:v>9068</c:v>
                </c:pt>
                <c:pt idx="110">
                  <c:v>8931</c:v>
                </c:pt>
                <c:pt idx="111">
                  <c:v>8265</c:v>
                </c:pt>
                <c:pt idx="112">
                  <c:v>8026</c:v>
                </c:pt>
                <c:pt idx="113">
                  <c:v>7900</c:v>
                </c:pt>
                <c:pt idx="114">
                  <c:v>7659</c:v>
                </c:pt>
                <c:pt idx="115">
                  <c:v>7857</c:v>
                </c:pt>
                <c:pt idx="116">
                  <c:v>8273</c:v>
                </c:pt>
                <c:pt idx="117">
                  <c:v>8660</c:v>
                </c:pt>
                <c:pt idx="118">
                  <c:v>8368</c:v>
                </c:pt>
                <c:pt idx="119">
                  <c:v>8837</c:v>
                </c:pt>
                <c:pt idx="120">
                  <c:v>7701</c:v>
                </c:pt>
                <c:pt idx="121">
                  <c:v>7222</c:v>
                </c:pt>
                <c:pt idx="122">
                  <c:v>6546</c:v>
                </c:pt>
                <c:pt idx="123">
                  <c:v>6346</c:v>
                </c:pt>
                <c:pt idx="124">
                  <c:v>4222</c:v>
                </c:pt>
                <c:pt idx="125">
                  <c:v>4281</c:v>
                </c:pt>
                <c:pt idx="126">
                  <c:v>7104</c:v>
                </c:pt>
                <c:pt idx="127">
                  <c:v>8046</c:v>
                </c:pt>
                <c:pt idx="128">
                  <c:v>8751</c:v>
                </c:pt>
                <c:pt idx="129">
                  <c:v>9373</c:v>
                </c:pt>
                <c:pt idx="130">
                  <c:v>9558</c:v>
                </c:pt>
                <c:pt idx="131">
                  <c:v>9615</c:v>
                </c:pt>
                <c:pt idx="132">
                  <c:v>9698</c:v>
                </c:pt>
                <c:pt idx="133">
                  <c:v>10429</c:v>
                </c:pt>
                <c:pt idx="134">
                  <c:v>11010</c:v>
                </c:pt>
                <c:pt idx="135">
                  <c:v>11678</c:v>
                </c:pt>
                <c:pt idx="136">
                  <c:v>11953</c:v>
                </c:pt>
                <c:pt idx="137">
                  <c:v>12137</c:v>
                </c:pt>
                <c:pt idx="138">
                  <c:v>11926</c:v>
                </c:pt>
                <c:pt idx="139">
                  <c:v>12333</c:v>
                </c:pt>
                <c:pt idx="140">
                  <c:v>13209</c:v>
                </c:pt>
                <c:pt idx="141">
                  <c:v>13074</c:v>
                </c:pt>
                <c:pt idx="142">
                  <c:v>13770</c:v>
                </c:pt>
                <c:pt idx="143">
                  <c:v>14078</c:v>
                </c:pt>
                <c:pt idx="144">
                  <c:v>15042</c:v>
                </c:pt>
                <c:pt idx="145">
                  <c:v>15618</c:v>
                </c:pt>
                <c:pt idx="146">
                  <c:v>15838</c:v>
                </c:pt>
                <c:pt idx="147">
                  <c:v>16483</c:v>
                </c:pt>
                <c:pt idx="148">
                  <c:v>17365</c:v>
                </c:pt>
                <c:pt idx="149">
                  <c:v>18270</c:v>
                </c:pt>
                <c:pt idx="150">
                  <c:v>19075</c:v>
                </c:pt>
                <c:pt idx="151">
                  <c:v>19636</c:v>
                </c:pt>
                <c:pt idx="152">
                  <c:v>20079</c:v>
                </c:pt>
                <c:pt idx="153">
                  <c:v>20851</c:v>
                </c:pt>
                <c:pt idx="154">
                  <c:v>21514</c:v>
                </c:pt>
                <c:pt idx="155">
                  <c:v>21318</c:v>
                </c:pt>
                <c:pt idx="156">
                  <c:v>22132</c:v>
                </c:pt>
                <c:pt idx="157">
                  <c:v>22598</c:v>
                </c:pt>
                <c:pt idx="158">
                  <c:v>22992</c:v>
                </c:pt>
                <c:pt idx="159">
                  <c:v>23347</c:v>
                </c:pt>
                <c:pt idx="160">
                  <c:v>23438</c:v>
                </c:pt>
                <c:pt idx="161">
                  <c:v>23153</c:v>
                </c:pt>
                <c:pt idx="162">
                  <c:v>22780</c:v>
                </c:pt>
                <c:pt idx="163">
                  <c:v>23086</c:v>
                </c:pt>
                <c:pt idx="164">
                  <c:v>23750</c:v>
                </c:pt>
                <c:pt idx="165">
                  <c:v>24361</c:v>
                </c:pt>
                <c:pt idx="166">
                  <c:v>24893</c:v>
                </c:pt>
                <c:pt idx="167">
                  <c:v>25085</c:v>
                </c:pt>
                <c:pt idx="168">
                  <c:v>25574</c:v>
                </c:pt>
                <c:pt idx="169">
                  <c:v>26612</c:v>
                </c:pt>
                <c:pt idx="170">
                  <c:v>27515</c:v>
                </c:pt>
                <c:pt idx="171">
                  <c:v>28126.780999999999</c:v>
                </c:pt>
                <c:pt idx="172">
                  <c:v>28555.732</c:v>
                </c:pt>
                <c:pt idx="173">
                  <c:v>28879.995999999999</c:v>
                </c:pt>
                <c:pt idx="174">
                  <c:v>29727.557000000001</c:v>
                </c:pt>
                <c:pt idx="175">
                  <c:v>30680.348000000002</c:v>
                </c:pt>
                <c:pt idx="176">
                  <c:v>31811.738000000001</c:v>
                </c:pt>
                <c:pt idx="177">
                  <c:v>33199.633000000002</c:v>
                </c:pt>
                <c:pt idx="178">
                  <c:v>34688.550000000003</c:v>
                </c:pt>
                <c:pt idx="179">
                  <c:v>36409.08</c:v>
                </c:pt>
                <c:pt idx="180">
                  <c:v>37899.949999999997</c:v>
                </c:pt>
                <c:pt idx="181">
                  <c:v>38636.222999999998</c:v>
                </c:pt>
                <c:pt idx="182">
                  <c:v>38653.125</c:v>
                </c:pt>
                <c:pt idx="183">
                  <c:v>38803.957000000002</c:v>
                </c:pt>
                <c:pt idx="184">
                  <c:v>39682.375</c:v>
                </c:pt>
                <c:pt idx="185">
                  <c:v>40679.49</c:v>
                </c:pt>
                <c:pt idx="186">
                  <c:v>42286.51</c:v>
                </c:pt>
                <c:pt idx="187">
                  <c:v>44008.75</c:v>
                </c:pt>
                <c:pt idx="188">
                  <c:v>44840.71</c:v>
                </c:pt>
                <c:pt idx="189">
                  <c:v>43178.508000000002</c:v>
                </c:pt>
                <c:pt idx="190">
                  <c:v>43812.347999999998</c:v>
                </c:pt>
                <c:pt idx="191">
                  <c:v>44591</c:v>
                </c:pt>
                <c:pt idx="192">
                  <c:v>43968.254000000001</c:v>
                </c:pt>
                <c:pt idx="193">
                  <c:v>43782.97</c:v>
                </c:pt>
                <c:pt idx="194">
                  <c:v>44245.56</c:v>
                </c:pt>
                <c:pt idx="195">
                  <c:v>44912.663999999997</c:v>
                </c:pt>
                <c:pt idx="196">
                  <c:v>45654.47</c:v>
                </c:pt>
                <c:pt idx="197">
                  <c:v>46706.438000000002</c:v>
                </c:pt>
                <c:pt idx="198">
                  <c:v>47528.902000000002</c:v>
                </c:pt>
                <c:pt idx="199">
                  <c:v>48142.67</c:v>
                </c:pt>
                <c:pt idx="200">
                  <c:v>46014.483999999997</c:v>
                </c:pt>
                <c:pt idx="201">
                  <c:v>48001.84</c:v>
                </c:pt>
                <c:pt idx="202">
                  <c:v>49669.866999999998</c:v>
                </c:pt>
              </c:numCache>
            </c:numRef>
          </c:val>
          <c:smooth val="0"/>
          <c:extLst>
            <c:ext xmlns:c16="http://schemas.microsoft.com/office/drawing/2014/chart" uri="{C3380CC4-5D6E-409C-BE32-E72D297353CC}">
              <c16:uniqueId val="{00000002-7032-BF41-9640-ACF84C5D2BED}"/>
            </c:ext>
          </c:extLst>
        </c:ser>
        <c:ser>
          <c:idx val="4"/>
          <c:order val="4"/>
          <c:tx>
            <c:strRef>
              <c:f>'GDP p.c. Long Run_Pivot'!$F$333:$F$334</c:f>
              <c:strCache>
                <c:ptCount val="1"/>
                <c:pt idx="0">
                  <c:v>United Kingdom</c:v>
                </c:pt>
              </c:strCache>
            </c:strRef>
          </c:tx>
          <c:spPr>
            <a:ln w="28575" cap="rnd">
              <a:solidFill>
                <a:schemeClr val="accent5"/>
              </a:solidFill>
              <a:round/>
            </a:ln>
            <a:effectLst/>
          </c:spPr>
          <c:marker>
            <c:symbol val="none"/>
          </c:marker>
          <c:cat>
            <c:strRef>
              <c:f>'GDP p.c. Long Run_Pivot'!$A$335:$A$537</c:f>
              <c:strCache>
                <c:ptCount val="203"/>
                <c:pt idx="0">
                  <c:v>1820</c:v>
                </c:pt>
                <c:pt idx="1">
                  <c:v>1821</c:v>
                </c:pt>
                <c:pt idx="2">
                  <c:v>1822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1935</c:v>
                </c:pt>
                <c:pt idx="116">
                  <c:v>1936</c:v>
                </c:pt>
                <c:pt idx="117">
                  <c:v>1937</c:v>
                </c:pt>
                <c:pt idx="118">
                  <c:v>1938</c:v>
                </c:pt>
                <c:pt idx="119">
                  <c:v>1939</c:v>
                </c:pt>
                <c:pt idx="120">
                  <c:v>1940</c:v>
                </c:pt>
                <c:pt idx="121">
                  <c:v>1941</c:v>
                </c:pt>
                <c:pt idx="122">
                  <c:v>1942</c:v>
                </c:pt>
                <c:pt idx="123">
                  <c:v>1943</c:v>
                </c:pt>
                <c:pt idx="124">
                  <c:v>1944</c:v>
                </c:pt>
                <c:pt idx="125">
                  <c:v>1945</c:v>
                </c:pt>
                <c:pt idx="126">
                  <c:v>1946</c:v>
                </c:pt>
                <c:pt idx="127">
                  <c:v>1947</c:v>
                </c:pt>
                <c:pt idx="128">
                  <c:v>1948</c:v>
                </c:pt>
                <c:pt idx="129">
                  <c:v>1949</c:v>
                </c:pt>
                <c:pt idx="130">
                  <c:v>1950</c:v>
                </c:pt>
                <c:pt idx="131">
                  <c:v>1951</c:v>
                </c:pt>
                <c:pt idx="132">
                  <c:v>1952</c:v>
                </c:pt>
                <c:pt idx="133">
                  <c:v>1953</c:v>
                </c:pt>
                <c:pt idx="134">
                  <c:v>1954</c:v>
                </c:pt>
                <c:pt idx="135">
                  <c:v>1955</c:v>
                </c:pt>
                <c:pt idx="136">
                  <c:v>1956</c:v>
                </c:pt>
                <c:pt idx="137">
                  <c:v>1957</c:v>
                </c:pt>
                <c:pt idx="138">
                  <c:v>1958</c:v>
                </c:pt>
                <c:pt idx="139">
                  <c:v>1959</c:v>
                </c:pt>
                <c:pt idx="140">
                  <c:v>1960</c:v>
                </c:pt>
                <c:pt idx="141">
                  <c:v>1961</c:v>
                </c:pt>
                <c:pt idx="142">
                  <c:v>1962</c:v>
                </c:pt>
                <c:pt idx="143">
                  <c:v>1963</c:v>
                </c:pt>
                <c:pt idx="144">
                  <c:v>1964</c:v>
                </c:pt>
                <c:pt idx="145">
                  <c:v>1965</c:v>
                </c:pt>
                <c:pt idx="146">
                  <c:v>1966</c:v>
                </c:pt>
                <c:pt idx="147">
                  <c:v>1967</c:v>
                </c:pt>
                <c:pt idx="148">
                  <c:v>1968</c:v>
                </c:pt>
                <c:pt idx="149">
                  <c:v>1969</c:v>
                </c:pt>
                <c:pt idx="150">
                  <c:v>1970</c:v>
                </c:pt>
                <c:pt idx="151">
                  <c:v>1971</c:v>
                </c:pt>
                <c:pt idx="152">
                  <c:v>1972</c:v>
                </c:pt>
                <c:pt idx="153">
                  <c:v>1973</c:v>
                </c:pt>
                <c:pt idx="154">
                  <c:v>1974</c:v>
                </c:pt>
                <c:pt idx="155">
                  <c:v>1975</c:v>
                </c:pt>
                <c:pt idx="156">
                  <c:v>1976</c:v>
                </c:pt>
                <c:pt idx="157">
                  <c:v>1977</c:v>
                </c:pt>
                <c:pt idx="158">
                  <c:v>1978</c:v>
                </c:pt>
                <c:pt idx="159">
                  <c:v>1979</c:v>
                </c:pt>
                <c:pt idx="160">
                  <c:v>1980</c:v>
                </c:pt>
                <c:pt idx="161">
                  <c:v>1981</c:v>
                </c:pt>
                <c:pt idx="162">
                  <c:v>1982</c:v>
                </c:pt>
                <c:pt idx="163">
                  <c:v>1983</c:v>
                </c:pt>
                <c:pt idx="164">
                  <c:v>1984</c:v>
                </c:pt>
                <c:pt idx="165">
                  <c:v>1985</c:v>
                </c:pt>
                <c:pt idx="166">
                  <c:v>1986</c:v>
                </c:pt>
                <c:pt idx="167">
                  <c:v>1987</c:v>
                </c:pt>
                <c:pt idx="168">
                  <c:v>1988</c:v>
                </c:pt>
                <c:pt idx="169">
                  <c:v>1989</c:v>
                </c:pt>
                <c:pt idx="170">
                  <c:v>1990</c:v>
                </c:pt>
                <c:pt idx="171">
                  <c:v>1991</c:v>
                </c:pt>
                <c:pt idx="172">
                  <c:v>1992</c:v>
                </c:pt>
                <c:pt idx="173">
                  <c:v>1993</c:v>
                </c:pt>
                <c:pt idx="174">
                  <c:v>1994</c:v>
                </c:pt>
                <c:pt idx="175">
                  <c:v>1995</c:v>
                </c:pt>
                <c:pt idx="176">
                  <c:v>1996</c:v>
                </c:pt>
                <c:pt idx="177">
                  <c:v>1997</c:v>
                </c:pt>
                <c:pt idx="178">
                  <c:v>1998</c:v>
                </c:pt>
                <c:pt idx="179">
                  <c:v>1999</c:v>
                </c:pt>
                <c:pt idx="180">
                  <c:v>2000</c:v>
                </c:pt>
                <c:pt idx="181">
                  <c:v>2001</c:v>
                </c:pt>
                <c:pt idx="182">
                  <c:v>2002</c:v>
                </c:pt>
                <c:pt idx="183">
                  <c:v>2003</c:v>
                </c:pt>
                <c:pt idx="184">
                  <c:v>2004</c:v>
                </c:pt>
                <c:pt idx="185">
                  <c:v>2005</c:v>
                </c:pt>
                <c:pt idx="186">
                  <c:v>2006</c:v>
                </c:pt>
                <c:pt idx="187">
                  <c:v>2007</c:v>
                </c:pt>
                <c:pt idx="188">
                  <c:v>2008</c:v>
                </c:pt>
                <c:pt idx="189">
                  <c:v>2009</c:v>
                </c:pt>
                <c:pt idx="190">
                  <c:v>2010</c:v>
                </c:pt>
                <c:pt idx="191">
                  <c:v>2011</c:v>
                </c:pt>
                <c:pt idx="192">
                  <c:v>2012</c:v>
                </c:pt>
                <c:pt idx="193">
                  <c:v>2013</c:v>
                </c:pt>
                <c:pt idx="194">
                  <c:v>2014</c:v>
                </c:pt>
                <c:pt idx="195">
                  <c:v>2015</c:v>
                </c:pt>
                <c:pt idx="196">
                  <c:v>2016</c:v>
                </c:pt>
                <c:pt idx="197">
                  <c:v>2017</c:v>
                </c:pt>
                <c:pt idx="198">
                  <c:v>2018</c:v>
                </c:pt>
                <c:pt idx="199">
                  <c:v>2019</c:v>
                </c:pt>
                <c:pt idx="200">
                  <c:v>2020</c:v>
                </c:pt>
                <c:pt idx="201">
                  <c:v>2021</c:v>
                </c:pt>
                <c:pt idx="202">
                  <c:v>2022</c:v>
                </c:pt>
              </c:strCache>
            </c:strRef>
          </c:cat>
          <c:val>
            <c:numRef>
              <c:f>'GDP p.c. Long Run_Pivot'!$F$335:$F$537</c:f>
              <c:numCache>
                <c:formatCode>#,##0.00</c:formatCode>
                <c:ptCount val="203"/>
                <c:pt idx="0">
                  <c:v>3306</c:v>
                </c:pt>
                <c:pt idx="1">
                  <c:v>3308</c:v>
                </c:pt>
                <c:pt idx="2">
                  <c:v>3315</c:v>
                </c:pt>
                <c:pt idx="3">
                  <c:v>3359</c:v>
                </c:pt>
                <c:pt idx="4">
                  <c:v>3492</c:v>
                </c:pt>
                <c:pt idx="5">
                  <c:v>3521</c:v>
                </c:pt>
                <c:pt idx="6">
                  <c:v>3290</c:v>
                </c:pt>
                <c:pt idx="7">
                  <c:v>3499</c:v>
                </c:pt>
                <c:pt idx="8">
                  <c:v>3461</c:v>
                </c:pt>
                <c:pt idx="9">
                  <c:v>3443</c:v>
                </c:pt>
                <c:pt idx="10">
                  <c:v>3550</c:v>
                </c:pt>
                <c:pt idx="11">
                  <c:v>3545</c:v>
                </c:pt>
                <c:pt idx="12">
                  <c:v>3612</c:v>
                </c:pt>
                <c:pt idx="13">
                  <c:v>3599</c:v>
                </c:pt>
                <c:pt idx="14">
                  <c:v>3639</c:v>
                </c:pt>
                <c:pt idx="15">
                  <c:v>3861</c:v>
                </c:pt>
                <c:pt idx="16">
                  <c:v>3937</c:v>
                </c:pt>
                <c:pt idx="17">
                  <c:v>3857</c:v>
                </c:pt>
                <c:pt idx="18">
                  <c:v>3963</c:v>
                </c:pt>
                <c:pt idx="19">
                  <c:v>3881</c:v>
                </c:pt>
                <c:pt idx="20">
                  <c:v>4018</c:v>
                </c:pt>
                <c:pt idx="21">
                  <c:v>3894</c:v>
                </c:pt>
                <c:pt idx="22">
                  <c:v>3808</c:v>
                </c:pt>
                <c:pt idx="23">
                  <c:v>3950</c:v>
                </c:pt>
                <c:pt idx="24">
                  <c:v>4245</c:v>
                </c:pt>
                <c:pt idx="25">
                  <c:v>4387</c:v>
                </c:pt>
                <c:pt idx="26">
                  <c:v>4334</c:v>
                </c:pt>
                <c:pt idx="27">
                  <c:v>4234</c:v>
                </c:pt>
                <c:pt idx="28">
                  <c:v>4361</c:v>
                </c:pt>
                <c:pt idx="29">
                  <c:v>4422</c:v>
                </c:pt>
                <c:pt idx="30">
                  <c:v>4332</c:v>
                </c:pt>
                <c:pt idx="31">
                  <c:v>4477</c:v>
                </c:pt>
                <c:pt idx="32">
                  <c:v>4626</c:v>
                </c:pt>
                <c:pt idx="33">
                  <c:v>4734</c:v>
                </c:pt>
                <c:pt idx="34">
                  <c:v>4909</c:v>
                </c:pt>
                <c:pt idx="35">
                  <c:v>4748</c:v>
                </c:pt>
                <c:pt idx="36">
                  <c:v>5013</c:v>
                </c:pt>
                <c:pt idx="37">
                  <c:v>5019</c:v>
                </c:pt>
                <c:pt idx="38">
                  <c:v>4879</c:v>
                </c:pt>
                <c:pt idx="39">
                  <c:v>5031</c:v>
                </c:pt>
                <c:pt idx="40">
                  <c:v>5086</c:v>
                </c:pt>
                <c:pt idx="41">
                  <c:v>5024</c:v>
                </c:pt>
                <c:pt idx="42">
                  <c:v>4764</c:v>
                </c:pt>
                <c:pt idx="43">
                  <c:v>5165</c:v>
                </c:pt>
                <c:pt idx="44">
                  <c:v>5255</c:v>
                </c:pt>
                <c:pt idx="45">
                  <c:v>5333</c:v>
                </c:pt>
                <c:pt idx="46">
                  <c:v>5451</c:v>
                </c:pt>
                <c:pt idx="47">
                  <c:v>5424</c:v>
                </c:pt>
                <c:pt idx="48">
                  <c:v>5636</c:v>
                </c:pt>
                <c:pt idx="49">
                  <c:v>5635</c:v>
                </c:pt>
                <c:pt idx="50">
                  <c:v>5829</c:v>
                </c:pt>
                <c:pt idx="51">
                  <c:v>5797</c:v>
                </c:pt>
                <c:pt idx="52">
                  <c:v>5769</c:v>
                </c:pt>
                <c:pt idx="53">
                  <c:v>5842</c:v>
                </c:pt>
                <c:pt idx="54">
                  <c:v>5874</c:v>
                </c:pt>
                <c:pt idx="55">
                  <c:v>5950</c:v>
                </c:pt>
                <c:pt idx="56">
                  <c:v>5938</c:v>
                </c:pt>
                <c:pt idx="57">
                  <c:v>5923</c:v>
                </c:pt>
                <c:pt idx="58">
                  <c:v>5879</c:v>
                </c:pt>
                <c:pt idx="59">
                  <c:v>5786</c:v>
                </c:pt>
                <c:pt idx="60">
                  <c:v>5997</c:v>
                </c:pt>
                <c:pt idx="61">
                  <c:v>6146</c:v>
                </c:pt>
                <c:pt idx="62">
                  <c:v>6269</c:v>
                </c:pt>
                <c:pt idx="63">
                  <c:v>6264</c:v>
                </c:pt>
                <c:pt idx="64">
                  <c:v>6220</c:v>
                </c:pt>
                <c:pt idx="65">
                  <c:v>6132</c:v>
                </c:pt>
                <c:pt idx="66">
                  <c:v>6170</c:v>
                </c:pt>
                <c:pt idx="67">
                  <c:v>6358</c:v>
                </c:pt>
                <c:pt idx="68">
                  <c:v>6585</c:v>
                </c:pt>
                <c:pt idx="69">
                  <c:v>6876</c:v>
                </c:pt>
                <c:pt idx="70">
                  <c:v>6845</c:v>
                </c:pt>
                <c:pt idx="71">
                  <c:v>6781</c:v>
                </c:pt>
                <c:pt idx="72">
                  <c:v>6553</c:v>
                </c:pt>
                <c:pt idx="73">
                  <c:v>6486</c:v>
                </c:pt>
                <c:pt idx="74">
                  <c:v>6851</c:v>
                </c:pt>
                <c:pt idx="75">
                  <c:v>6996</c:v>
                </c:pt>
                <c:pt idx="76">
                  <c:v>7211</c:v>
                </c:pt>
                <c:pt idx="77">
                  <c:v>7229</c:v>
                </c:pt>
                <c:pt idx="78">
                  <c:v>7500</c:v>
                </c:pt>
                <c:pt idx="79">
                  <c:v>7729</c:v>
                </c:pt>
                <c:pt idx="80">
                  <c:v>7594</c:v>
                </c:pt>
                <c:pt idx="81">
                  <c:v>7516</c:v>
                </c:pt>
                <c:pt idx="82">
                  <c:v>7635</c:v>
                </c:pt>
                <c:pt idx="83">
                  <c:v>7482</c:v>
                </c:pt>
                <c:pt idx="84">
                  <c:v>7455</c:v>
                </c:pt>
                <c:pt idx="85">
                  <c:v>7603</c:v>
                </c:pt>
                <c:pt idx="86">
                  <c:v>7782</c:v>
                </c:pt>
                <c:pt idx="87">
                  <c:v>7855</c:v>
                </c:pt>
                <c:pt idx="88">
                  <c:v>7461</c:v>
                </c:pt>
                <c:pt idx="89">
                  <c:v>7557</c:v>
                </c:pt>
                <c:pt idx="90">
                  <c:v>7718</c:v>
                </c:pt>
                <c:pt idx="91">
                  <c:v>7874</c:v>
                </c:pt>
                <c:pt idx="92">
                  <c:v>7954</c:v>
                </c:pt>
                <c:pt idx="93">
                  <c:v>8212</c:v>
                </c:pt>
                <c:pt idx="94">
                  <c:v>8131</c:v>
                </c:pt>
                <c:pt idx="95">
                  <c:v>8639</c:v>
                </c:pt>
                <c:pt idx="96">
                  <c:v>8702</c:v>
                </c:pt>
                <c:pt idx="97">
                  <c:v>8665</c:v>
                </c:pt>
                <c:pt idx="98">
                  <c:v>8630</c:v>
                </c:pt>
                <c:pt idx="99">
                  <c:v>7605</c:v>
                </c:pt>
                <c:pt idx="100">
                  <c:v>7017</c:v>
                </c:pt>
                <c:pt idx="101">
                  <c:v>6792</c:v>
                </c:pt>
                <c:pt idx="102">
                  <c:v>7391</c:v>
                </c:pt>
                <c:pt idx="103">
                  <c:v>7587</c:v>
                </c:pt>
                <c:pt idx="104">
                  <c:v>7844</c:v>
                </c:pt>
                <c:pt idx="105">
                  <c:v>8199</c:v>
                </c:pt>
                <c:pt idx="106">
                  <c:v>7868</c:v>
                </c:pt>
                <c:pt idx="107">
                  <c:v>8472</c:v>
                </c:pt>
                <c:pt idx="108">
                  <c:v>8539</c:v>
                </c:pt>
                <c:pt idx="109">
                  <c:v>8772</c:v>
                </c:pt>
                <c:pt idx="110">
                  <c:v>8673</c:v>
                </c:pt>
                <c:pt idx="111">
                  <c:v>8190</c:v>
                </c:pt>
                <c:pt idx="112">
                  <c:v>8206</c:v>
                </c:pt>
                <c:pt idx="113">
                  <c:v>8411</c:v>
                </c:pt>
                <c:pt idx="114">
                  <c:v>8939</c:v>
                </c:pt>
                <c:pt idx="115">
                  <c:v>9244</c:v>
                </c:pt>
                <c:pt idx="116">
                  <c:v>9620</c:v>
                </c:pt>
                <c:pt idx="117">
                  <c:v>9911</c:v>
                </c:pt>
                <c:pt idx="118">
                  <c:v>9988</c:v>
                </c:pt>
                <c:pt idx="119">
                  <c:v>9982</c:v>
                </c:pt>
                <c:pt idx="120">
                  <c:v>10928</c:v>
                </c:pt>
                <c:pt idx="121">
                  <c:v>11926</c:v>
                </c:pt>
                <c:pt idx="122">
                  <c:v>12176</c:v>
                </c:pt>
                <c:pt idx="123">
                  <c:v>12344</c:v>
                </c:pt>
                <c:pt idx="124">
                  <c:v>11803</c:v>
                </c:pt>
                <c:pt idx="125">
                  <c:v>11247</c:v>
                </c:pt>
                <c:pt idx="126">
                  <c:v>10751</c:v>
                </c:pt>
                <c:pt idx="127">
                  <c:v>10527</c:v>
                </c:pt>
                <c:pt idx="128">
                  <c:v>10753</c:v>
                </c:pt>
                <c:pt idx="129">
                  <c:v>11088</c:v>
                </c:pt>
                <c:pt idx="130">
                  <c:v>11061</c:v>
                </c:pt>
                <c:pt idx="131">
                  <c:v>11354</c:v>
                </c:pt>
                <c:pt idx="132">
                  <c:v>11303</c:v>
                </c:pt>
                <c:pt idx="133">
                  <c:v>11709</c:v>
                </c:pt>
                <c:pt idx="134">
                  <c:v>12145</c:v>
                </c:pt>
                <c:pt idx="135">
                  <c:v>12541</c:v>
                </c:pt>
                <c:pt idx="136">
                  <c:v>12639</c:v>
                </c:pt>
                <c:pt idx="137">
                  <c:v>12779</c:v>
                </c:pt>
                <c:pt idx="138">
                  <c:v>12698</c:v>
                </c:pt>
                <c:pt idx="139">
                  <c:v>13134</c:v>
                </c:pt>
                <c:pt idx="140">
                  <c:v>13780</c:v>
                </c:pt>
                <c:pt idx="141">
                  <c:v>14118</c:v>
                </c:pt>
                <c:pt idx="142">
                  <c:v>14131</c:v>
                </c:pt>
                <c:pt idx="143">
                  <c:v>14583</c:v>
                </c:pt>
                <c:pt idx="144">
                  <c:v>15251</c:v>
                </c:pt>
                <c:pt idx="145">
                  <c:v>15545</c:v>
                </c:pt>
                <c:pt idx="146">
                  <c:v>15757</c:v>
                </c:pt>
                <c:pt idx="147">
                  <c:v>16018</c:v>
                </c:pt>
                <c:pt idx="148">
                  <c:v>16593</c:v>
                </c:pt>
                <c:pt idx="149">
                  <c:v>16820</c:v>
                </c:pt>
                <c:pt idx="150">
                  <c:v>17162</c:v>
                </c:pt>
                <c:pt idx="151">
                  <c:v>17440</c:v>
                </c:pt>
                <c:pt idx="152">
                  <c:v>18002</c:v>
                </c:pt>
                <c:pt idx="153">
                  <c:v>19168</c:v>
                </c:pt>
                <c:pt idx="154">
                  <c:v>18903</c:v>
                </c:pt>
                <c:pt idx="155">
                  <c:v>18884</c:v>
                </c:pt>
                <c:pt idx="156">
                  <c:v>19311</c:v>
                </c:pt>
                <c:pt idx="157">
                  <c:v>19740</c:v>
                </c:pt>
                <c:pt idx="158">
                  <c:v>20448</c:v>
                </c:pt>
                <c:pt idx="159">
                  <c:v>20988</c:v>
                </c:pt>
                <c:pt idx="160">
                  <c:v>20612</c:v>
                </c:pt>
                <c:pt idx="161">
                  <c:v>20319</c:v>
                </c:pt>
                <c:pt idx="162">
                  <c:v>20650</c:v>
                </c:pt>
                <c:pt idx="163">
                  <c:v>21366</c:v>
                </c:pt>
                <c:pt idx="164">
                  <c:v>21869</c:v>
                </c:pt>
                <c:pt idx="165">
                  <c:v>22579</c:v>
                </c:pt>
                <c:pt idx="166">
                  <c:v>23498</c:v>
                </c:pt>
                <c:pt idx="167">
                  <c:v>24536</c:v>
                </c:pt>
                <c:pt idx="168">
                  <c:v>25679</c:v>
                </c:pt>
                <c:pt idx="169">
                  <c:v>26164</c:v>
                </c:pt>
                <c:pt idx="170">
                  <c:v>26189</c:v>
                </c:pt>
                <c:pt idx="171">
                  <c:v>25792.013999999999</c:v>
                </c:pt>
                <c:pt idx="172">
                  <c:v>25790.186000000002</c:v>
                </c:pt>
                <c:pt idx="173">
                  <c:v>26349.342000000001</c:v>
                </c:pt>
                <c:pt idx="174">
                  <c:v>27277.543000000001</c:v>
                </c:pt>
                <c:pt idx="175">
                  <c:v>27861.215</c:v>
                </c:pt>
                <c:pt idx="176">
                  <c:v>28472.248</c:v>
                </c:pt>
                <c:pt idx="177">
                  <c:v>29259.763999999999</c:v>
                </c:pt>
                <c:pt idx="178">
                  <c:v>30077.384999999998</c:v>
                </c:pt>
                <c:pt idx="179">
                  <c:v>30932.537</c:v>
                </c:pt>
                <c:pt idx="180">
                  <c:v>31946.037</c:v>
                </c:pt>
                <c:pt idx="181">
                  <c:v>32660.440999999999</c:v>
                </c:pt>
                <c:pt idx="182">
                  <c:v>33271.300000000003</c:v>
                </c:pt>
                <c:pt idx="183">
                  <c:v>34232.425999999999</c:v>
                </c:pt>
                <c:pt idx="184">
                  <c:v>34865.78</c:v>
                </c:pt>
                <c:pt idx="185">
                  <c:v>35623.625</c:v>
                </c:pt>
                <c:pt idx="186">
                  <c:v>36214.07</c:v>
                </c:pt>
                <c:pt idx="187">
                  <c:v>36816.675999999999</c:v>
                </c:pt>
                <c:pt idx="188">
                  <c:v>36264.79</c:v>
                </c:pt>
                <c:pt idx="189">
                  <c:v>34402.36</c:v>
                </c:pt>
                <c:pt idx="190">
                  <c:v>34754.472999999998</c:v>
                </c:pt>
                <c:pt idx="191">
                  <c:v>34971</c:v>
                </c:pt>
                <c:pt idx="192">
                  <c:v>35243.64</c:v>
                </c:pt>
                <c:pt idx="193">
                  <c:v>35660.559999999998</c:v>
                </c:pt>
                <c:pt idx="194">
                  <c:v>36521.86</c:v>
                </c:pt>
                <c:pt idx="195">
                  <c:v>37101.226999999999</c:v>
                </c:pt>
                <c:pt idx="196">
                  <c:v>37593.906000000003</c:v>
                </c:pt>
                <c:pt idx="197">
                  <c:v>38283.938000000002</c:v>
                </c:pt>
                <c:pt idx="198">
                  <c:v>38704.6</c:v>
                </c:pt>
                <c:pt idx="199">
                  <c:v>39113.01</c:v>
                </c:pt>
                <c:pt idx="200">
                  <c:v>34651.184000000001</c:v>
                </c:pt>
                <c:pt idx="201">
                  <c:v>37134.33</c:v>
                </c:pt>
                <c:pt idx="202">
                  <c:v>38406.53</c:v>
                </c:pt>
              </c:numCache>
            </c:numRef>
          </c:val>
          <c:smooth val="0"/>
          <c:extLst>
            <c:ext xmlns:c16="http://schemas.microsoft.com/office/drawing/2014/chart" uri="{C3380CC4-5D6E-409C-BE32-E72D297353CC}">
              <c16:uniqueId val="{00000003-7032-BF41-9640-ACF84C5D2BED}"/>
            </c:ext>
          </c:extLst>
        </c:ser>
        <c:ser>
          <c:idx val="2"/>
          <c:order val="2"/>
          <c:tx>
            <c:strRef>
              <c:f>'GDP p.c. Long Run_Pivot'!$D$333:$D$334</c:f>
              <c:strCache>
                <c:ptCount val="1"/>
                <c:pt idx="0">
                  <c:v>Italy</c:v>
                </c:pt>
              </c:strCache>
            </c:strRef>
          </c:tx>
          <c:spPr>
            <a:ln w="28575" cap="rnd">
              <a:solidFill>
                <a:schemeClr val="accent3"/>
              </a:solidFill>
              <a:round/>
            </a:ln>
            <a:effectLst/>
          </c:spPr>
          <c:marker>
            <c:symbol val="none"/>
          </c:marker>
          <c:cat>
            <c:strRef>
              <c:f>'GDP p.c. Long Run_Pivot'!$A$335:$A$537</c:f>
              <c:strCache>
                <c:ptCount val="203"/>
                <c:pt idx="0">
                  <c:v>1820</c:v>
                </c:pt>
                <c:pt idx="1">
                  <c:v>1821</c:v>
                </c:pt>
                <c:pt idx="2">
                  <c:v>1822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1935</c:v>
                </c:pt>
                <c:pt idx="116">
                  <c:v>1936</c:v>
                </c:pt>
                <c:pt idx="117">
                  <c:v>1937</c:v>
                </c:pt>
                <c:pt idx="118">
                  <c:v>1938</c:v>
                </c:pt>
                <c:pt idx="119">
                  <c:v>1939</c:v>
                </c:pt>
                <c:pt idx="120">
                  <c:v>1940</c:v>
                </c:pt>
                <c:pt idx="121">
                  <c:v>1941</c:v>
                </c:pt>
                <c:pt idx="122">
                  <c:v>1942</c:v>
                </c:pt>
                <c:pt idx="123">
                  <c:v>1943</c:v>
                </c:pt>
                <c:pt idx="124">
                  <c:v>1944</c:v>
                </c:pt>
                <c:pt idx="125">
                  <c:v>1945</c:v>
                </c:pt>
                <c:pt idx="126">
                  <c:v>1946</c:v>
                </c:pt>
                <c:pt idx="127">
                  <c:v>1947</c:v>
                </c:pt>
                <c:pt idx="128">
                  <c:v>1948</c:v>
                </c:pt>
                <c:pt idx="129">
                  <c:v>1949</c:v>
                </c:pt>
                <c:pt idx="130">
                  <c:v>1950</c:v>
                </c:pt>
                <c:pt idx="131">
                  <c:v>1951</c:v>
                </c:pt>
                <c:pt idx="132">
                  <c:v>1952</c:v>
                </c:pt>
                <c:pt idx="133">
                  <c:v>1953</c:v>
                </c:pt>
                <c:pt idx="134">
                  <c:v>1954</c:v>
                </c:pt>
                <c:pt idx="135">
                  <c:v>1955</c:v>
                </c:pt>
                <c:pt idx="136">
                  <c:v>1956</c:v>
                </c:pt>
                <c:pt idx="137">
                  <c:v>1957</c:v>
                </c:pt>
                <c:pt idx="138">
                  <c:v>1958</c:v>
                </c:pt>
                <c:pt idx="139">
                  <c:v>1959</c:v>
                </c:pt>
                <c:pt idx="140">
                  <c:v>1960</c:v>
                </c:pt>
                <c:pt idx="141">
                  <c:v>1961</c:v>
                </c:pt>
                <c:pt idx="142">
                  <c:v>1962</c:v>
                </c:pt>
                <c:pt idx="143">
                  <c:v>1963</c:v>
                </c:pt>
                <c:pt idx="144">
                  <c:v>1964</c:v>
                </c:pt>
                <c:pt idx="145">
                  <c:v>1965</c:v>
                </c:pt>
                <c:pt idx="146">
                  <c:v>1966</c:v>
                </c:pt>
                <c:pt idx="147">
                  <c:v>1967</c:v>
                </c:pt>
                <c:pt idx="148">
                  <c:v>1968</c:v>
                </c:pt>
                <c:pt idx="149">
                  <c:v>1969</c:v>
                </c:pt>
                <c:pt idx="150">
                  <c:v>1970</c:v>
                </c:pt>
                <c:pt idx="151">
                  <c:v>1971</c:v>
                </c:pt>
                <c:pt idx="152">
                  <c:v>1972</c:v>
                </c:pt>
                <c:pt idx="153">
                  <c:v>1973</c:v>
                </c:pt>
                <c:pt idx="154">
                  <c:v>1974</c:v>
                </c:pt>
                <c:pt idx="155">
                  <c:v>1975</c:v>
                </c:pt>
                <c:pt idx="156">
                  <c:v>1976</c:v>
                </c:pt>
                <c:pt idx="157">
                  <c:v>1977</c:v>
                </c:pt>
                <c:pt idx="158">
                  <c:v>1978</c:v>
                </c:pt>
                <c:pt idx="159">
                  <c:v>1979</c:v>
                </c:pt>
                <c:pt idx="160">
                  <c:v>1980</c:v>
                </c:pt>
                <c:pt idx="161">
                  <c:v>1981</c:v>
                </c:pt>
                <c:pt idx="162">
                  <c:v>1982</c:v>
                </c:pt>
                <c:pt idx="163">
                  <c:v>1983</c:v>
                </c:pt>
                <c:pt idx="164">
                  <c:v>1984</c:v>
                </c:pt>
                <c:pt idx="165">
                  <c:v>1985</c:v>
                </c:pt>
                <c:pt idx="166">
                  <c:v>1986</c:v>
                </c:pt>
                <c:pt idx="167">
                  <c:v>1987</c:v>
                </c:pt>
                <c:pt idx="168">
                  <c:v>1988</c:v>
                </c:pt>
                <c:pt idx="169">
                  <c:v>1989</c:v>
                </c:pt>
                <c:pt idx="170">
                  <c:v>1990</c:v>
                </c:pt>
                <c:pt idx="171">
                  <c:v>1991</c:v>
                </c:pt>
                <c:pt idx="172">
                  <c:v>1992</c:v>
                </c:pt>
                <c:pt idx="173">
                  <c:v>1993</c:v>
                </c:pt>
                <c:pt idx="174">
                  <c:v>1994</c:v>
                </c:pt>
                <c:pt idx="175">
                  <c:v>1995</c:v>
                </c:pt>
                <c:pt idx="176">
                  <c:v>1996</c:v>
                </c:pt>
                <c:pt idx="177">
                  <c:v>1997</c:v>
                </c:pt>
                <c:pt idx="178">
                  <c:v>1998</c:v>
                </c:pt>
                <c:pt idx="179">
                  <c:v>1999</c:v>
                </c:pt>
                <c:pt idx="180">
                  <c:v>2000</c:v>
                </c:pt>
                <c:pt idx="181">
                  <c:v>2001</c:v>
                </c:pt>
                <c:pt idx="182">
                  <c:v>2002</c:v>
                </c:pt>
                <c:pt idx="183">
                  <c:v>2003</c:v>
                </c:pt>
                <c:pt idx="184">
                  <c:v>2004</c:v>
                </c:pt>
                <c:pt idx="185">
                  <c:v>2005</c:v>
                </c:pt>
                <c:pt idx="186">
                  <c:v>2006</c:v>
                </c:pt>
                <c:pt idx="187">
                  <c:v>2007</c:v>
                </c:pt>
                <c:pt idx="188">
                  <c:v>2008</c:v>
                </c:pt>
                <c:pt idx="189">
                  <c:v>2009</c:v>
                </c:pt>
                <c:pt idx="190">
                  <c:v>2010</c:v>
                </c:pt>
                <c:pt idx="191">
                  <c:v>2011</c:v>
                </c:pt>
                <c:pt idx="192">
                  <c:v>2012</c:v>
                </c:pt>
                <c:pt idx="193">
                  <c:v>2013</c:v>
                </c:pt>
                <c:pt idx="194">
                  <c:v>2014</c:v>
                </c:pt>
                <c:pt idx="195">
                  <c:v>2015</c:v>
                </c:pt>
                <c:pt idx="196">
                  <c:v>2016</c:v>
                </c:pt>
                <c:pt idx="197">
                  <c:v>2017</c:v>
                </c:pt>
                <c:pt idx="198">
                  <c:v>2018</c:v>
                </c:pt>
                <c:pt idx="199">
                  <c:v>2019</c:v>
                </c:pt>
                <c:pt idx="200">
                  <c:v>2020</c:v>
                </c:pt>
                <c:pt idx="201">
                  <c:v>2021</c:v>
                </c:pt>
                <c:pt idx="202">
                  <c:v>2022</c:v>
                </c:pt>
              </c:strCache>
            </c:strRef>
          </c:cat>
          <c:val>
            <c:numRef>
              <c:f>'GDP p.c. Long Run_Pivot'!$D$335:$D$537</c:f>
              <c:numCache>
                <c:formatCode>#,##0.00</c:formatCode>
                <c:ptCount val="203"/>
                <c:pt idx="0">
                  <c:v>2522.5722999999998</c:v>
                </c:pt>
                <c:pt idx="1">
                  <c:v>2521.5124999999998</c:v>
                </c:pt>
                <c:pt idx="2">
                  <c:v>2521.5124999999998</c:v>
                </c:pt>
                <c:pt idx="3">
                  <c:v>2520.4526000000001</c:v>
                </c:pt>
                <c:pt idx="4">
                  <c:v>2532.1116000000002</c:v>
                </c:pt>
                <c:pt idx="5">
                  <c:v>2541.6505999999999</c:v>
                </c:pt>
                <c:pt idx="6">
                  <c:v>2537.4110000000001</c:v>
                </c:pt>
                <c:pt idx="7">
                  <c:v>2529.9917</c:v>
                </c:pt>
                <c:pt idx="8">
                  <c:v>2523.6323000000002</c:v>
                </c:pt>
                <c:pt idx="9">
                  <c:v>2516.2130000000002</c:v>
                </c:pt>
                <c:pt idx="10">
                  <c:v>2513.0331999999999</c:v>
                </c:pt>
                <c:pt idx="11">
                  <c:v>2510.9133000000002</c:v>
                </c:pt>
                <c:pt idx="12">
                  <c:v>2506.6738</c:v>
                </c:pt>
                <c:pt idx="13">
                  <c:v>2513.0331999999999</c:v>
                </c:pt>
                <c:pt idx="14">
                  <c:v>2520.4526000000001</c:v>
                </c:pt>
                <c:pt idx="15">
                  <c:v>2531.0515</c:v>
                </c:pt>
                <c:pt idx="16">
                  <c:v>2524.6921000000002</c:v>
                </c:pt>
                <c:pt idx="17">
                  <c:v>2525.752</c:v>
                </c:pt>
                <c:pt idx="18">
                  <c:v>2514.0929999999998</c:v>
                </c:pt>
                <c:pt idx="19">
                  <c:v>2511.9733999999999</c:v>
                </c:pt>
                <c:pt idx="20">
                  <c:v>2513.0331999999999</c:v>
                </c:pt>
                <c:pt idx="21">
                  <c:v>2514.0929999999998</c:v>
                </c:pt>
                <c:pt idx="22">
                  <c:v>2506.6738</c:v>
                </c:pt>
                <c:pt idx="23">
                  <c:v>2507.7336</c:v>
                </c:pt>
                <c:pt idx="24">
                  <c:v>2540.5907999999999</c:v>
                </c:pt>
                <c:pt idx="25">
                  <c:v>2542.7103999999999</c:v>
                </c:pt>
                <c:pt idx="26">
                  <c:v>2538.471</c:v>
                </c:pt>
                <c:pt idx="27">
                  <c:v>2536.3510000000001</c:v>
                </c:pt>
                <c:pt idx="28">
                  <c:v>2536.3510000000001</c:v>
                </c:pt>
                <c:pt idx="29">
                  <c:v>2538.471</c:v>
                </c:pt>
                <c:pt idx="30">
                  <c:v>2540.5907999999999</c:v>
                </c:pt>
                <c:pt idx="31">
                  <c:v>2542.7103999999999</c:v>
                </c:pt>
                <c:pt idx="32">
                  <c:v>2540.5907999999999</c:v>
                </c:pt>
                <c:pt idx="33">
                  <c:v>2549.0698000000002</c:v>
                </c:pt>
                <c:pt idx="34">
                  <c:v>2548.0100000000002</c:v>
                </c:pt>
                <c:pt idx="35">
                  <c:v>2570.268</c:v>
                </c:pt>
                <c:pt idx="36">
                  <c:v>2562.8485999999998</c:v>
                </c:pt>
                <c:pt idx="37">
                  <c:v>2557.549</c:v>
                </c:pt>
                <c:pt idx="38">
                  <c:v>2551.1896999999999</c:v>
                </c:pt>
                <c:pt idx="39">
                  <c:v>2544.8303000000001</c:v>
                </c:pt>
                <c:pt idx="40">
                  <c:v>2538.471</c:v>
                </c:pt>
                <c:pt idx="41">
                  <c:v>2558</c:v>
                </c:pt>
                <c:pt idx="42">
                  <c:v>2634.3525</c:v>
                </c:pt>
                <c:pt idx="43">
                  <c:v>2688.1147000000001</c:v>
                </c:pt>
                <c:pt idx="44">
                  <c:v>2642.0327000000002</c:v>
                </c:pt>
                <c:pt idx="45">
                  <c:v>2780.2788</c:v>
                </c:pt>
                <c:pt idx="46">
                  <c:v>2588.2705000000001</c:v>
                </c:pt>
                <c:pt idx="47">
                  <c:v>2611.3114999999998</c:v>
                </c:pt>
                <c:pt idx="48">
                  <c:v>2626.672</c:v>
                </c:pt>
                <c:pt idx="49">
                  <c:v>2695.7952</c:v>
                </c:pt>
                <c:pt idx="50">
                  <c:v>2826.3606</c:v>
                </c:pt>
                <c:pt idx="51">
                  <c:v>2811.12</c:v>
                </c:pt>
                <c:pt idx="52">
                  <c:v>2593</c:v>
                </c:pt>
                <c:pt idx="53">
                  <c:v>2581</c:v>
                </c:pt>
                <c:pt idx="54">
                  <c:v>2715</c:v>
                </c:pt>
                <c:pt idx="55">
                  <c:v>2727</c:v>
                </c:pt>
                <c:pt idx="56">
                  <c:v>2662</c:v>
                </c:pt>
                <c:pt idx="57">
                  <c:v>2678</c:v>
                </c:pt>
                <c:pt idx="58">
                  <c:v>2745</c:v>
                </c:pt>
                <c:pt idx="59">
                  <c:v>2753</c:v>
                </c:pt>
                <c:pt idx="60">
                  <c:v>2796</c:v>
                </c:pt>
                <c:pt idx="61">
                  <c:v>2880</c:v>
                </c:pt>
                <c:pt idx="62">
                  <c:v>2915</c:v>
                </c:pt>
                <c:pt idx="63">
                  <c:v>2942</c:v>
                </c:pt>
                <c:pt idx="64">
                  <c:v>2898</c:v>
                </c:pt>
                <c:pt idx="65">
                  <c:v>2941</c:v>
                </c:pt>
                <c:pt idx="66">
                  <c:v>3005</c:v>
                </c:pt>
                <c:pt idx="67">
                  <c:v>3081</c:v>
                </c:pt>
                <c:pt idx="68">
                  <c:v>3065</c:v>
                </c:pt>
                <c:pt idx="69">
                  <c:v>2971</c:v>
                </c:pt>
                <c:pt idx="70">
                  <c:v>2974</c:v>
                </c:pt>
                <c:pt idx="71">
                  <c:v>3014</c:v>
                </c:pt>
                <c:pt idx="72">
                  <c:v>3017</c:v>
                </c:pt>
                <c:pt idx="73">
                  <c:v>3064</c:v>
                </c:pt>
                <c:pt idx="74">
                  <c:v>3081</c:v>
                </c:pt>
                <c:pt idx="75">
                  <c:v>3107</c:v>
                </c:pt>
                <c:pt idx="76">
                  <c:v>3153</c:v>
                </c:pt>
                <c:pt idx="77">
                  <c:v>3158</c:v>
                </c:pt>
                <c:pt idx="78">
                  <c:v>3145</c:v>
                </c:pt>
                <c:pt idx="79">
                  <c:v>3180</c:v>
                </c:pt>
                <c:pt idx="80">
                  <c:v>3264</c:v>
                </c:pt>
                <c:pt idx="81">
                  <c:v>3317</c:v>
                </c:pt>
                <c:pt idx="82">
                  <c:v>3371</c:v>
                </c:pt>
                <c:pt idx="83">
                  <c:v>3402</c:v>
                </c:pt>
                <c:pt idx="84">
                  <c:v>3461</c:v>
                </c:pt>
                <c:pt idx="85">
                  <c:v>3532</c:v>
                </c:pt>
                <c:pt idx="86">
                  <c:v>3652</c:v>
                </c:pt>
                <c:pt idx="87">
                  <c:v>3716</c:v>
                </c:pt>
                <c:pt idx="88">
                  <c:v>3795</c:v>
                </c:pt>
                <c:pt idx="89">
                  <c:v>3826</c:v>
                </c:pt>
                <c:pt idx="90">
                  <c:v>3829</c:v>
                </c:pt>
                <c:pt idx="91">
                  <c:v>3870</c:v>
                </c:pt>
                <c:pt idx="92">
                  <c:v>3875</c:v>
                </c:pt>
                <c:pt idx="93">
                  <c:v>4057</c:v>
                </c:pt>
                <c:pt idx="94">
                  <c:v>3835</c:v>
                </c:pt>
                <c:pt idx="95">
                  <c:v>3642</c:v>
                </c:pt>
                <c:pt idx="96">
                  <c:v>3942</c:v>
                </c:pt>
                <c:pt idx="97">
                  <c:v>3955</c:v>
                </c:pt>
                <c:pt idx="98">
                  <c:v>3856</c:v>
                </c:pt>
                <c:pt idx="99">
                  <c:v>3701</c:v>
                </c:pt>
                <c:pt idx="100">
                  <c:v>3789</c:v>
                </c:pt>
                <c:pt idx="101">
                  <c:v>3660</c:v>
                </c:pt>
                <c:pt idx="102">
                  <c:v>3928</c:v>
                </c:pt>
                <c:pt idx="103">
                  <c:v>4248</c:v>
                </c:pt>
                <c:pt idx="104">
                  <c:v>4324</c:v>
                </c:pt>
                <c:pt idx="105">
                  <c:v>4580</c:v>
                </c:pt>
                <c:pt idx="106">
                  <c:v>4576</c:v>
                </c:pt>
                <c:pt idx="107">
                  <c:v>4454</c:v>
                </c:pt>
                <c:pt idx="108">
                  <c:v>4693</c:v>
                </c:pt>
                <c:pt idx="109">
                  <c:v>4889</c:v>
                </c:pt>
                <c:pt idx="110">
                  <c:v>4631</c:v>
                </c:pt>
                <c:pt idx="111">
                  <c:v>4538</c:v>
                </c:pt>
                <c:pt idx="112">
                  <c:v>4602</c:v>
                </c:pt>
                <c:pt idx="113">
                  <c:v>4514</c:v>
                </c:pt>
                <c:pt idx="114">
                  <c:v>4466</c:v>
                </c:pt>
                <c:pt idx="115">
                  <c:v>4670</c:v>
                </c:pt>
                <c:pt idx="116">
                  <c:v>4471</c:v>
                </c:pt>
                <c:pt idx="117">
                  <c:v>4879</c:v>
                </c:pt>
                <c:pt idx="118">
                  <c:v>4981</c:v>
                </c:pt>
                <c:pt idx="119">
                  <c:v>5246</c:v>
                </c:pt>
                <c:pt idx="120">
                  <c:v>5099</c:v>
                </c:pt>
                <c:pt idx="121">
                  <c:v>4967</c:v>
                </c:pt>
                <c:pt idx="122">
                  <c:v>4661</c:v>
                </c:pt>
                <c:pt idx="123">
                  <c:v>3931</c:v>
                </c:pt>
                <c:pt idx="124">
                  <c:v>3162</c:v>
                </c:pt>
                <c:pt idx="125">
                  <c:v>2831</c:v>
                </c:pt>
                <c:pt idx="126">
                  <c:v>3805</c:v>
                </c:pt>
                <c:pt idx="127">
                  <c:v>4498</c:v>
                </c:pt>
                <c:pt idx="128">
                  <c:v>4814</c:v>
                </c:pt>
                <c:pt idx="129">
                  <c:v>5188</c:v>
                </c:pt>
                <c:pt idx="130">
                  <c:v>5582</c:v>
                </c:pt>
                <c:pt idx="131">
                  <c:v>5958</c:v>
                </c:pt>
                <c:pt idx="132">
                  <c:v>6371</c:v>
                </c:pt>
                <c:pt idx="133">
                  <c:v>6790</c:v>
                </c:pt>
                <c:pt idx="134">
                  <c:v>7092</c:v>
                </c:pt>
                <c:pt idx="135">
                  <c:v>7453</c:v>
                </c:pt>
                <c:pt idx="136">
                  <c:v>7745</c:v>
                </c:pt>
                <c:pt idx="137">
                  <c:v>8158</c:v>
                </c:pt>
                <c:pt idx="138">
                  <c:v>8544</c:v>
                </c:pt>
                <c:pt idx="139">
                  <c:v>9011</c:v>
                </c:pt>
                <c:pt idx="140">
                  <c:v>9430</c:v>
                </c:pt>
                <c:pt idx="141">
                  <c:v>10158</c:v>
                </c:pt>
                <c:pt idx="142">
                  <c:v>10882</c:v>
                </c:pt>
                <c:pt idx="143">
                  <c:v>11576</c:v>
                </c:pt>
                <c:pt idx="144">
                  <c:v>11934</c:v>
                </c:pt>
                <c:pt idx="145">
                  <c:v>12111</c:v>
                </c:pt>
                <c:pt idx="146">
                  <c:v>12659</c:v>
                </c:pt>
                <c:pt idx="147">
                  <c:v>13476</c:v>
                </c:pt>
                <c:pt idx="148">
                  <c:v>14513</c:v>
                </c:pt>
                <c:pt idx="149">
                  <c:v>15248</c:v>
                </c:pt>
                <c:pt idx="150">
                  <c:v>15492</c:v>
                </c:pt>
                <c:pt idx="151">
                  <c:v>15683</c:v>
                </c:pt>
                <c:pt idx="152">
                  <c:v>16035</c:v>
                </c:pt>
                <c:pt idx="153">
                  <c:v>16950</c:v>
                </c:pt>
                <c:pt idx="154">
                  <c:v>17607</c:v>
                </c:pt>
                <c:pt idx="155">
                  <c:v>17123</c:v>
                </c:pt>
                <c:pt idx="156">
                  <c:v>18147</c:v>
                </c:pt>
                <c:pt idx="157">
                  <c:v>18599</c:v>
                </c:pt>
                <c:pt idx="158">
                  <c:v>19230</c:v>
                </c:pt>
                <c:pt idx="159">
                  <c:v>20275</c:v>
                </c:pt>
                <c:pt idx="160">
                  <c:v>20959</c:v>
                </c:pt>
                <c:pt idx="161">
                  <c:v>21041</c:v>
                </c:pt>
                <c:pt idx="162">
                  <c:v>21123</c:v>
                </c:pt>
                <c:pt idx="163">
                  <c:v>21345</c:v>
                </c:pt>
                <c:pt idx="164">
                  <c:v>21868</c:v>
                </c:pt>
                <c:pt idx="165">
                  <c:v>22469</c:v>
                </c:pt>
                <c:pt idx="166">
                  <c:v>23106</c:v>
                </c:pt>
                <c:pt idx="167">
                  <c:v>23824</c:v>
                </c:pt>
                <c:pt idx="168">
                  <c:v>24743</c:v>
                </c:pt>
                <c:pt idx="169">
                  <c:v>25454</c:v>
                </c:pt>
                <c:pt idx="170">
                  <c:v>26003</c:v>
                </c:pt>
                <c:pt idx="171">
                  <c:v>26570.363000000001</c:v>
                </c:pt>
                <c:pt idx="172">
                  <c:v>26960.611000000001</c:v>
                </c:pt>
                <c:pt idx="173">
                  <c:v>26902.398000000001</c:v>
                </c:pt>
                <c:pt idx="174">
                  <c:v>27668.258000000002</c:v>
                </c:pt>
                <c:pt idx="175">
                  <c:v>28666.351999999999</c:v>
                </c:pt>
                <c:pt idx="176">
                  <c:v>29231.275000000001</c:v>
                </c:pt>
                <c:pt idx="177">
                  <c:v>29960.7</c:v>
                </c:pt>
                <c:pt idx="178">
                  <c:v>30649.629000000001</c:v>
                </c:pt>
                <c:pt idx="179">
                  <c:v>31340.48</c:v>
                </c:pt>
                <c:pt idx="180">
                  <c:v>32716.98</c:v>
                </c:pt>
                <c:pt idx="181">
                  <c:v>33511.434000000001</c:v>
                </c:pt>
                <c:pt idx="182">
                  <c:v>33780.055</c:v>
                </c:pt>
                <c:pt idx="183">
                  <c:v>33917.800000000003</c:v>
                </c:pt>
                <c:pt idx="184">
                  <c:v>34472.129999999997</c:v>
                </c:pt>
                <c:pt idx="185">
                  <c:v>34872.125</c:v>
                </c:pt>
                <c:pt idx="186">
                  <c:v>35713.805</c:v>
                </c:pt>
                <c:pt idx="187">
                  <c:v>36310.733999999997</c:v>
                </c:pt>
                <c:pt idx="188">
                  <c:v>35942.938000000002</c:v>
                </c:pt>
                <c:pt idx="189">
                  <c:v>34055.226999999999</c:v>
                </c:pt>
                <c:pt idx="190">
                  <c:v>34765.938000000002</c:v>
                </c:pt>
                <c:pt idx="191">
                  <c:v>35151</c:v>
                </c:pt>
                <c:pt idx="192">
                  <c:v>34010.035000000003</c:v>
                </c:pt>
                <c:pt idx="193">
                  <c:v>33317.241999999998</c:v>
                </c:pt>
                <c:pt idx="194">
                  <c:v>33310.703000000001</c:v>
                </c:pt>
                <c:pt idx="195">
                  <c:v>33620.741999999998</c:v>
                </c:pt>
                <c:pt idx="196">
                  <c:v>34120.42</c:v>
                </c:pt>
                <c:pt idx="197">
                  <c:v>34754.769999999997</c:v>
                </c:pt>
                <c:pt idx="198">
                  <c:v>35149.824000000001</c:v>
                </c:pt>
                <c:pt idx="199">
                  <c:v>35407.241999999998</c:v>
                </c:pt>
                <c:pt idx="200">
                  <c:v>32385.326000000001</c:v>
                </c:pt>
                <c:pt idx="201">
                  <c:v>34827.137000000002</c:v>
                </c:pt>
                <c:pt idx="202">
                  <c:v>36224.292999999998</c:v>
                </c:pt>
              </c:numCache>
            </c:numRef>
          </c:val>
          <c:smooth val="0"/>
          <c:extLst>
            <c:ext xmlns:c16="http://schemas.microsoft.com/office/drawing/2014/chart" uri="{C3380CC4-5D6E-409C-BE32-E72D297353CC}">
              <c16:uniqueId val="{00000004-7032-BF41-9640-ACF84C5D2BED}"/>
            </c:ext>
          </c:extLst>
        </c:ser>
        <c:ser>
          <c:idx val="5"/>
          <c:order val="5"/>
          <c:tx>
            <c:strRef>
              <c:f>'GDP p.c. Long Run_Pivot'!$G$333:$G$334</c:f>
              <c:strCache>
                <c:ptCount val="1"/>
                <c:pt idx="0">
                  <c:v>United States</c:v>
                </c:pt>
              </c:strCache>
            </c:strRef>
          </c:tx>
          <c:spPr>
            <a:ln w="28575" cap="rnd">
              <a:solidFill>
                <a:schemeClr val="accent6"/>
              </a:solidFill>
              <a:round/>
            </a:ln>
            <a:effectLst/>
          </c:spPr>
          <c:marker>
            <c:symbol val="none"/>
          </c:marker>
          <c:cat>
            <c:strRef>
              <c:f>'GDP p.c. Long Run_Pivot'!$A$335:$A$537</c:f>
              <c:strCache>
                <c:ptCount val="203"/>
                <c:pt idx="0">
                  <c:v>1820</c:v>
                </c:pt>
                <c:pt idx="1">
                  <c:v>1821</c:v>
                </c:pt>
                <c:pt idx="2">
                  <c:v>1822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1935</c:v>
                </c:pt>
                <c:pt idx="116">
                  <c:v>1936</c:v>
                </c:pt>
                <c:pt idx="117">
                  <c:v>1937</c:v>
                </c:pt>
                <c:pt idx="118">
                  <c:v>1938</c:v>
                </c:pt>
                <c:pt idx="119">
                  <c:v>1939</c:v>
                </c:pt>
                <c:pt idx="120">
                  <c:v>1940</c:v>
                </c:pt>
                <c:pt idx="121">
                  <c:v>1941</c:v>
                </c:pt>
                <c:pt idx="122">
                  <c:v>1942</c:v>
                </c:pt>
                <c:pt idx="123">
                  <c:v>1943</c:v>
                </c:pt>
                <c:pt idx="124">
                  <c:v>1944</c:v>
                </c:pt>
                <c:pt idx="125">
                  <c:v>1945</c:v>
                </c:pt>
                <c:pt idx="126">
                  <c:v>1946</c:v>
                </c:pt>
                <c:pt idx="127">
                  <c:v>1947</c:v>
                </c:pt>
                <c:pt idx="128">
                  <c:v>1948</c:v>
                </c:pt>
                <c:pt idx="129">
                  <c:v>1949</c:v>
                </c:pt>
                <c:pt idx="130">
                  <c:v>1950</c:v>
                </c:pt>
                <c:pt idx="131">
                  <c:v>1951</c:v>
                </c:pt>
                <c:pt idx="132">
                  <c:v>1952</c:v>
                </c:pt>
                <c:pt idx="133">
                  <c:v>1953</c:v>
                </c:pt>
                <c:pt idx="134">
                  <c:v>1954</c:v>
                </c:pt>
                <c:pt idx="135">
                  <c:v>1955</c:v>
                </c:pt>
                <c:pt idx="136">
                  <c:v>1956</c:v>
                </c:pt>
                <c:pt idx="137">
                  <c:v>1957</c:v>
                </c:pt>
                <c:pt idx="138">
                  <c:v>1958</c:v>
                </c:pt>
                <c:pt idx="139">
                  <c:v>1959</c:v>
                </c:pt>
                <c:pt idx="140">
                  <c:v>1960</c:v>
                </c:pt>
                <c:pt idx="141">
                  <c:v>1961</c:v>
                </c:pt>
                <c:pt idx="142">
                  <c:v>1962</c:v>
                </c:pt>
                <c:pt idx="143">
                  <c:v>1963</c:v>
                </c:pt>
                <c:pt idx="144">
                  <c:v>1964</c:v>
                </c:pt>
                <c:pt idx="145">
                  <c:v>1965</c:v>
                </c:pt>
                <c:pt idx="146">
                  <c:v>1966</c:v>
                </c:pt>
                <c:pt idx="147">
                  <c:v>1967</c:v>
                </c:pt>
                <c:pt idx="148">
                  <c:v>1968</c:v>
                </c:pt>
                <c:pt idx="149">
                  <c:v>1969</c:v>
                </c:pt>
                <c:pt idx="150">
                  <c:v>1970</c:v>
                </c:pt>
                <c:pt idx="151">
                  <c:v>1971</c:v>
                </c:pt>
                <c:pt idx="152">
                  <c:v>1972</c:v>
                </c:pt>
                <c:pt idx="153">
                  <c:v>1973</c:v>
                </c:pt>
                <c:pt idx="154">
                  <c:v>1974</c:v>
                </c:pt>
                <c:pt idx="155">
                  <c:v>1975</c:v>
                </c:pt>
                <c:pt idx="156">
                  <c:v>1976</c:v>
                </c:pt>
                <c:pt idx="157">
                  <c:v>1977</c:v>
                </c:pt>
                <c:pt idx="158">
                  <c:v>1978</c:v>
                </c:pt>
                <c:pt idx="159">
                  <c:v>1979</c:v>
                </c:pt>
                <c:pt idx="160">
                  <c:v>1980</c:v>
                </c:pt>
                <c:pt idx="161">
                  <c:v>1981</c:v>
                </c:pt>
                <c:pt idx="162">
                  <c:v>1982</c:v>
                </c:pt>
                <c:pt idx="163">
                  <c:v>1983</c:v>
                </c:pt>
                <c:pt idx="164">
                  <c:v>1984</c:v>
                </c:pt>
                <c:pt idx="165">
                  <c:v>1985</c:v>
                </c:pt>
                <c:pt idx="166">
                  <c:v>1986</c:v>
                </c:pt>
                <c:pt idx="167">
                  <c:v>1987</c:v>
                </c:pt>
                <c:pt idx="168">
                  <c:v>1988</c:v>
                </c:pt>
                <c:pt idx="169">
                  <c:v>1989</c:v>
                </c:pt>
                <c:pt idx="170">
                  <c:v>1990</c:v>
                </c:pt>
                <c:pt idx="171">
                  <c:v>1991</c:v>
                </c:pt>
                <c:pt idx="172">
                  <c:v>1992</c:v>
                </c:pt>
                <c:pt idx="173">
                  <c:v>1993</c:v>
                </c:pt>
                <c:pt idx="174">
                  <c:v>1994</c:v>
                </c:pt>
                <c:pt idx="175">
                  <c:v>1995</c:v>
                </c:pt>
                <c:pt idx="176">
                  <c:v>1996</c:v>
                </c:pt>
                <c:pt idx="177">
                  <c:v>1997</c:v>
                </c:pt>
                <c:pt idx="178">
                  <c:v>1998</c:v>
                </c:pt>
                <c:pt idx="179">
                  <c:v>1999</c:v>
                </c:pt>
                <c:pt idx="180">
                  <c:v>2000</c:v>
                </c:pt>
                <c:pt idx="181">
                  <c:v>2001</c:v>
                </c:pt>
                <c:pt idx="182">
                  <c:v>2002</c:v>
                </c:pt>
                <c:pt idx="183">
                  <c:v>2003</c:v>
                </c:pt>
                <c:pt idx="184">
                  <c:v>2004</c:v>
                </c:pt>
                <c:pt idx="185">
                  <c:v>2005</c:v>
                </c:pt>
                <c:pt idx="186">
                  <c:v>2006</c:v>
                </c:pt>
                <c:pt idx="187">
                  <c:v>2007</c:v>
                </c:pt>
                <c:pt idx="188">
                  <c:v>2008</c:v>
                </c:pt>
                <c:pt idx="189">
                  <c:v>2009</c:v>
                </c:pt>
                <c:pt idx="190">
                  <c:v>2010</c:v>
                </c:pt>
                <c:pt idx="191">
                  <c:v>2011</c:v>
                </c:pt>
                <c:pt idx="192">
                  <c:v>2012</c:v>
                </c:pt>
                <c:pt idx="193">
                  <c:v>2013</c:v>
                </c:pt>
                <c:pt idx="194">
                  <c:v>2014</c:v>
                </c:pt>
                <c:pt idx="195">
                  <c:v>2015</c:v>
                </c:pt>
                <c:pt idx="196">
                  <c:v>2016</c:v>
                </c:pt>
                <c:pt idx="197">
                  <c:v>2017</c:v>
                </c:pt>
                <c:pt idx="198">
                  <c:v>2018</c:v>
                </c:pt>
                <c:pt idx="199">
                  <c:v>2019</c:v>
                </c:pt>
                <c:pt idx="200">
                  <c:v>2020</c:v>
                </c:pt>
                <c:pt idx="201">
                  <c:v>2021</c:v>
                </c:pt>
                <c:pt idx="202">
                  <c:v>2022</c:v>
                </c:pt>
              </c:strCache>
            </c:strRef>
          </c:cat>
          <c:val>
            <c:numRef>
              <c:f>'GDP p.c. Long Run_Pivot'!$G$335:$G$537</c:f>
              <c:numCache>
                <c:formatCode>#,##0.00</c:formatCode>
                <c:ptCount val="203"/>
                <c:pt idx="0">
                  <c:v>2674.0479999999998</c:v>
                </c:pt>
                <c:pt idx="1">
                  <c:v>2715.1873000000001</c:v>
                </c:pt>
                <c:pt idx="2">
                  <c:v>2791.0376000000001</c:v>
                </c:pt>
                <c:pt idx="3">
                  <c:v>2760.183</c:v>
                </c:pt>
                <c:pt idx="4">
                  <c:v>2836.0337</c:v>
                </c:pt>
                <c:pt idx="5">
                  <c:v>2897.7424000000001</c:v>
                </c:pt>
                <c:pt idx="6">
                  <c:v>2918.3119999999999</c:v>
                </c:pt>
                <c:pt idx="7">
                  <c:v>2929.8823000000002</c:v>
                </c:pt>
                <c:pt idx="8">
                  <c:v>2929.8823000000002</c:v>
                </c:pt>
                <c:pt idx="9">
                  <c:v>2833.4623999999999</c:v>
                </c:pt>
                <c:pt idx="10">
                  <c:v>3039.1583999999998</c:v>
                </c:pt>
                <c:pt idx="11">
                  <c:v>3225.5702999999999</c:v>
                </c:pt>
                <c:pt idx="12">
                  <c:v>3342.56</c:v>
                </c:pt>
                <c:pt idx="13">
                  <c:v>3459.5495999999998</c:v>
                </c:pt>
                <c:pt idx="14">
                  <c:v>3294.9929999999999</c:v>
                </c:pt>
                <c:pt idx="15">
                  <c:v>3419.6959999999999</c:v>
                </c:pt>
                <c:pt idx="16">
                  <c:v>3469.8344999999999</c:v>
                </c:pt>
                <c:pt idx="17">
                  <c:v>3360.5583000000001</c:v>
                </c:pt>
                <c:pt idx="18">
                  <c:v>3329.7040000000002</c:v>
                </c:pt>
                <c:pt idx="19">
                  <c:v>3491.6896999999999</c:v>
                </c:pt>
                <c:pt idx="20">
                  <c:v>3319.4191999999998</c:v>
                </c:pt>
                <c:pt idx="21">
                  <c:v>3252.5680000000002</c:v>
                </c:pt>
                <c:pt idx="22">
                  <c:v>3222.9992999999999</c:v>
                </c:pt>
                <c:pt idx="23">
                  <c:v>3274.4229999999998</c:v>
                </c:pt>
                <c:pt idx="24">
                  <c:v>3453.1215999999999</c:v>
                </c:pt>
                <c:pt idx="25">
                  <c:v>3505.8312999999998</c:v>
                </c:pt>
                <c:pt idx="26">
                  <c:v>3526.4009999999998</c:v>
                </c:pt>
                <c:pt idx="27">
                  <c:v>3618.9639999999999</c:v>
                </c:pt>
                <c:pt idx="28">
                  <c:v>3712.8126999999999</c:v>
                </c:pt>
                <c:pt idx="29">
                  <c:v>3616.3928000000001</c:v>
                </c:pt>
                <c:pt idx="30">
                  <c:v>3631.82</c:v>
                </c:pt>
                <c:pt idx="31">
                  <c:v>3778.3784000000001</c:v>
                </c:pt>
                <c:pt idx="32">
                  <c:v>3971.2184999999999</c:v>
                </c:pt>
                <c:pt idx="33">
                  <c:v>4242.4799999999996</c:v>
                </c:pt>
                <c:pt idx="34">
                  <c:v>4254.0502999999999</c:v>
                </c:pt>
                <c:pt idx="35">
                  <c:v>4161.4872999999998</c:v>
                </c:pt>
                <c:pt idx="36">
                  <c:v>4247.6225999999997</c:v>
                </c:pt>
                <c:pt idx="37">
                  <c:v>4156.3446999999996</c:v>
                </c:pt>
                <c:pt idx="38">
                  <c:v>4176.9146000000001</c:v>
                </c:pt>
                <c:pt idx="39">
                  <c:v>4288.7617</c:v>
                </c:pt>
                <c:pt idx="40">
                  <c:v>4401.8945000000003</c:v>
                </c:pt>
                <c:pt idx="41">
                  <c:v>4311.9022999999997</c:v>
                </c:pt>
                <c:pt idx="42">
                  <c:v>4446.8905999999997</c:v>
                </c:pt>
                <c:pt idx="43">
                  <c:v>4733.5789999999997</c:v>
                </c:pt>
                <c:pt idx="44">
                  <c:v>4889.1367</c:v>
                </c:pt>
                <c:pt idx="45">
                  <c:v>4637.1589999999997</c:v>
                </c:pt>
                <c:pt idx="46">
                  <c:v>4599.8770000000004</c:v>
                </c:pt>
                <c:pt idx="47">
                  <c:v>4751.5775999999996</c:v>
                </c:pt>
                <c:pt idx="48">
                  <c:v>4815.8573999999999</c:v>
                </c:pt>
                <c:pt idx="49">
                  <c:v>4943.1319999999996</c:v>
                </c:pt>
                <c:pt idx="50">
                  <c:v>4803.0015000000003</c:v>
                </c:pt>
                <c:pt idx="51">
                  <c:v>4918.7056000000002</c:v>
                </c:pt>
                <c:pt idx="52">
                  <c:v>4991.9849999999997</c:v>
                </c:pt>
                <c:pt idx="53">
                  <c:v>5116.6880000000001</c:v>
                </c:pt>
                <c:pt idx="54">
                  <c:v>4964.9872999999998</c:v>
                </c:pt>
                <c:pt idx="55">
                  <c:v>5105.1176999999998</c:v>
                </c:pt>
                <c:pt idx="56">
                  <c:v>5049.8370000000004</c:v>
                </c:pt>
                <c:pt idx="57">
                  <c:v>5098.6895000000004</c:v>
                </c:pt>
                <c:pt idx="58">
                  <c:v>5198.9663</c:v>
                </c:pt>
                <c:pt idx="59">
                  <c:v>5715.7780000000002</c:v>
                </c:pt>
                <c:pt idx="60">
                  <c:v>6255.7295000000004</c:v>
                </c:pt>
                <c:pt idx="61">
                  <c:v>6317.4385000000002</c:v>
                </c:pt>
                <c:pt idx="62">
                  <c:v>6557.8456999999999</c:v>
                </c:pt>
                <c:pt idx="63">
                  <c:v>6559.1313</c:v>
                </c:pt>
                <c:pt idx="64">
                  <c:v>6523.1342999999997</c:v>
                </c:pt>
                <c:pt idx="65">
                  <c:v>6424.143</c:v>
                </c:pt>
                <c:pt idx="66">
                  <c:v>6471.7103999999999</c:v>
                </c:pt>
                <c:pt idx="67">
                  <c:v>6616.9834000000001</c:v>
                </c:pt>
                <c:pt idx="68">
                  <c:v>6447.2839999999997</c:v>
                </c:pt>
                <c:pt idx="69">
                  <c:v>6705.6895000000004</c:v>
                </c:pt>
                <c:pt idx="70">
                  <c:v>6664.5502999999999</c:v>
                </c:pt>
                <c:pt idx="71">
                  <c:v>6811.1090000000004</c:v>
                </c:pt>
                <c:pt idx="72">
                  <c:v>7324.0630000000001</c:v>
                </c:pt>
                <c:pt idx="73">
                  <c:v>6834.2494999999999</c:v>
                </c:pt>
                <c:pt idx="74">
                  <c:v>6510.2782999999999</c:v>
                </c:pt>
                <c:pt idx="75">
                  <c:v>7159.5063</c:v>
                </c:pt>
                <c:pt idx="76">
                  <c:v>6885.674</c:v>
                </c:pt>
                <c:pt idx="77">
                  <c:v>7406.3419999999996</c:v>
                </c:pt>
                <c:pt idx="78">
                  <c:v>7426.9110000000001</c:v>
                </c:pt>
                <c:pt idx="79">
                  <c:v>7959.1494000000002</c:v>
                </c:pt>
                <c:pt idx="80">
                  <c:v>8037.5712999999996</c:v>
                </c:pt>
                <c:pt idx="81">
                  <c:v>8770.3629999999994</c:v>
                </c:pt>
                <c:pt idx="82">
                  <c:v>8684.2279999999992</c:v>
                </c:pt>
                <c:pt idx="83">
                  <c:v>8941.348</c:v>
                </c:pt>
                <c:pt idx="84">
                  <c:v>8663.6579999999994</c:v>
                </c:pt>
                <c:pt idx="85">
                  <c:v>9121.3320000000003</c:v>
                </c:pt>
                <c:pt idx="86">
                  <c:v>9980.1129999999994</c:v>
                </c:pt>
                <c:pt idx="87">
                  <c:v>9950.5439999999999</c:v>
                </c:pt>
                <c:pt idx="88">
                  <c:v>8975.9760000000006</c:v>
                </c:pt>
                <c:pt idx="89">
                  <c:v>9798.1180000000004</c:v>
                </c:pt>
                <c:pt idx="90">
                  <c:v>9636.7829999999994</c:v>
                </c:pt>
                <c:pt idx="91">
                  <c:v>9735.89</c:v>
                </c:pt>
                <c:pt idx="92">
                  <c:v>9976.5669999999991</c:v>
                </c:pt>
                <c:pt idx="93">
                  <c:v>10107.969999999999</c:v>
                </c:pt>
                <c:pt idx="94">
                  <c:v>9096.3719999999994</c:v>
                </c:pt>
                <c:pt idx="95">
                  <c:v>9164.1769999999997</c:v>
                </c:pt>
                <c:pt idx="96">
                  <c:v>10222.32</c:v>
                </c:pt>
                <c:pt idx="97">
                  <c:v>9769.0779999999995</c:v>
                </c:pt>
                <c:pt idx="98">
                  <c:v>10471.306</c:v>
                </c:pt>
                <c:pt idx="99">
                  <c:v>10449.780000000001</c:v>
                </c:pt>
                <c:pt idx="100">
                  <c:v>10152.927</c:v>
                </c:pt>
                <c:pt idx="101">
                  <c:v>9674.8809999999994</c:v>
                </c:pt>
                <c:pt idx="102">
                  <c:v>10009.715</c:v>
                </c:pt>
                <c:pt idx="103">
                  <c:v>11071.243</c:v>
                </c:pt>
                <c:pt idx="104">
                  <c:v>11126.713</c:v>
                </c:pt>
                <c:pt idx="105">
                  <c:v>11149.772000000001</c:v>
                </c:pt>
                <c:pt idx="106">
                  <c:v>11647.768</c:v>
                </c:pt>
                <c:pt idx="107">
                  <c:v>11532.397000000001</c:v>
                </c:pt>
                <c:pt idx="108">
                  <c:v>11451.069</c:v>
                </c:pt>
                <c:pt idx="109">
                  <c:v>11954.235000000001</c:v>
                </c:pt>
                <c:pt idx="110">
                  <c:v>10694.982</c:v>
                </c:pt>
                <c:pt idx="111">
                  <c:v>9930.9639999999999</c:v>
                </c:pt>
                <c:pt idx="112">
                  <c:v>8380.5040000000008</c:v>
                </c:pt>
                <c:pt idx="113">
                  <c:v>8048.2245999999996</c:v>
                </c:pt>
                <c:pt idx="114">
                  <c:v>8667.0920000000006</c:v>
                </c:pt>
                <c:pt idx="115">
                  <c:v>9680.8389999999999</c:v>
                </c:pt>
                <c:pt idx="116">
                  <c:v>10568.013000000001</c:v>
                </c:pt>
                <c:pt idx="117">
                  <c:v>11295.099</c:v>
                </c:pt>
                <c:pt idx="118">
                  <c:v>10526.134</c:v>
                </c:pt>
                <c:pt idx="119">
                  <c:v>11171.448</c:v>
                </c:pt>
                <c:pt idx="120">
                  <c:v>12005.094999999999</c:v>
                </c:pt>
                <c:pt idx="121">
                  <c:v>13553.401</c:v>
                </c:pt>
                <c:pt idx="122">
                  <c:v>14869.861000000001</c:v>
                </c:pt>
                <c:pt idx="123">
                  <c:v>16050.218000000001</c:v>
                </c:pt>
                <c:pt idx="124">
                  <c:v>16999.328000000001</c:v>
                </c:pt>
                <c:pt idx="125">
                  <c:v>16477.553</c:v>
                </c:pt>
                <c:pt idx="126">
                  <c:v>14822.467000000001</c:v>
                </c:pt>
                <c:pt idx="127">
                  <c:v>14311.547</c:v>
                </c:pt>
                <c:pt idx="128">
                  <c:v>14734.232</c:v>
                </c:pt>
                <c:pt idx="129">
                  <c:v>14196.672</c:v>
                </c:pt>
                <c:pt idx="130">
                  <c:v>15240</c:v>
                </c:pt>
                <c:pt idx="131">
                  <c:v>16125</c:v>
                </c:pt>
                <c:pt idx="132">
                  <c:v>16444</c:v>
                </c:pt>
                <c:pt idx="133">
                  <c:v>16917</c:v>
                </c:pt>
                <c:pt idx="134">
                  <c:v>16512</c:v>
                </c:pt>
                <c:pt idx="135">
                  <c:v>17370</c:v>
                </c:pt>
                <c:pt idx="136">
                  <c:v>17397</c:v>
                </c:pt>
                <c:pt idx="137">
                  <c:v>17406</c:v>
                </c:pt>
                <c:pt idx="138">
                  <c:v>16946</c:v>
                </c:pt>
                <c:pt idx="139">
                  <c:v>17900</c:v>
                </c:pt>
                <c:pt idx="140">
                  <c:v>18057</c:v>
                </c:pt>
                <c:pt idx="141">
                  <c:v>18175</c:v>
                </c:pt>
                <c:pt idx="142">
                  <c:v>18976</c:v>
                </c:pt>
                <c:pt idx="143">
                  <c:v>19514</c:v>
                </c:pt>
                <c:pt idx="144">
                  <c:v>20360</c:v>
                </c:pt>
                <c:pt idx="145">
                  <c:v>21390</c:v>
                </c:pt>
                <c:pt idx="146">
                  <c:v>22529</c:v>
                </c:pt>
                <c:pt idx="147">
                  <c:v>22842</c:v>
                </c:pt>
                <c:pt idx="148">
                  <c:v>23691</c:v>
                </c:pt>
                <c:pt idx="149">
                  <c:v>24195</c:v>
                </c:pt>
                <c:pt idx="150">
                  <c:v>23958</c:v>
                </c:pt>
                <c:pt idx="151">
                  <c:v>24394</c:v>
                </c:pt>
                <c:pt idx="152">
                  <c:v>25414</c:v>
                </c:pt>
                <c:pt idx="153">
                  <c:v>26602</c:v>
                </c:pt>
                <c:pt idx="154">
                  <c:v>26286</c:v>
                </c:pt>
                <c:pt idx="155">
                  <c:v>25956</c:v>
                </c:pt>
                <c:pt idx="156">
                  <c:v>27058</c:v>
                </c:pt>
                <c:pt idx="157">
                  <c:v>28001</c:v>
                </c:pt>
                <c:pt idx="158">
                  <c:v>29286</c:v>
                </c:pt>
                <c:pt idx="159">
                  <c:v>29949</c:v>
                </c:pt>
                <c:pt idx="160">
                  <c:v>29611</c:v>
                </c:pt>
                <c:pt idx="161">
                  <c:v>30056</c:v>
                </c:pt>
                <c:pt idx="162">
                  <c:v>29210</c:v>
                </c:pt>
                <c:pt idx="163">
                  <c:v>30158</c:v>
                </c:pt>
                <c:pt idx="164">
                  <c:v>32076</c:v>
                </c:pt>
                <c:pt idx="165">
                  <c:v>33023</c:v>
                </c:pt>
                <c:pt idx="166">
                  <c:v>33850</c:v>
                </c:pt>
                <c:pt idx="167">
                  <c:v>34730</c:v>
                </c:pt>
                <c:pt idx="168">
                  <c:v>35863</c:v>
                </c:pt>
                <c:pt idx="169">
                  <c:v>36756</c:v>
                </c:pt>
                <c:pt idx="170">
                  <c:v>36982</c:v>
                </c:pt>
                <c:pt idx="171">
                  <c:v>36463.957000000002</c:v>
                </c:pt>
                <c:pt idx="172">
                  <c:v>37240.300000000003</c:v>
                </c:pt>
                <c:pt idx="173">
                  <c:v>37761.535000000003</c:v>
                </c:pt>
                <c:pt idx="174">
                  <c:v>38807.279999999999</c:v>
                </c:pt>
                <c:pt idx="175">
                  <c:v>39390.625</c:v>
                </c:pt>
                <c:pt idx="176">
                  <c:v>40412.75</c:v>
                </c:pt>
                <c:pt idx="177">
                  <c:v>41722.67</c:v>
                </c:pt>
                <c:pt idx="178">
                  <c:v>43072.758000000002</c:v>
                </c:pt>
                <c:pt idx="179">
                  <c:v>44575.847999999998</c:v>
                </c:pt>
                <c:pt idx="180">
                  <c:v>45886.47</c:v>
                </c:pt>
                <c:pt idx="181">
                  <c:v>45878.008000000002</c:v>
                </c:pt>
                <c:pt idx="182">
                  <c:v>46266.296999999999</c:v>
                </c:pt>
                <c:pt idx="183">
                  <c:v>47157.995999999999</c:v>
                </c:pt>
                <c:pt idx="184">
                  <c:v>48492.72</c:v>
                </c:pt>
                <c:pt idx="185">
                  <c:v>49654.76</c:v>
                </c:pt>
                <c:pt idx="186">
                  <c:v>50489.86</c:v>
                </c:pt>
                <c:pt idx="187">
                  <c:v>50901.745999999999</c:v>
                </c:pt>
                <c:pt idx="188">
                  <c:v>50275.745999999999</c:v>
                </c:pt>
                <c:pt idx="189">
                  <c:v>48452.934000000001</c:v>
                </c:pt>
                <c:pt idx="190">
                  <c:v>49266.913999999997</c:v>
                </c:pt>
                <c:pt idx="191">
                  <c:v>49675</c:v>
                </c:pt>
                <c:pt idx="192">
                  <c:v>50436.434000000001</c:v>
                </c:pt>
                <c:pt idx="193">
                  <c:v>51010.796999999999</c:v>
                </c:pt>
                <c:pt idx="194">
                  <c:v>51796.62</c:v>
                </c:pt>
                <c:pt idx="195">
                  <c:v>52808.152000000002</c:v>
                </c:pt>
                <c:pt idx="196">
                  <c:v>53301.016000000003</c:v>
                </c:pt>
                <c:pt idx="197">
                  <c:v>54152.362999999998</c:v>
                </c:pt>
                <c:pt idx="198">
                  <c:v>55454.667999999998</c:v>
                </c:pt>
                <c:pt idx="199">
                  <c:v>56469.26</c:v>
                </c:pt>
                <c:pt idx="200">
                  <c:v>54379.207000000002</c:v>
                </c:pt>
                <c:pt idx="201">
                  <c:v>57522.703000000001</c:v>
                </c:pt>
                <c:pt idx="202">
                  <c:v>58487.464999999997</c:v>
                </c:pt>
              </c:numCache>
            </c:numRef>
          </c:val>
          <c:smooth val="0"/>
          <c:extLst>
            <c:ext xmlns:c16="http://schemas.microsoft.com/office/drawing/2014/chart" uri="{C3380CC4-5D6E-409C-BE32-E72D297353CC}">
              <c16:uniqueId val="{00000000-4A70-0047-9E77-356C57F969C2}"/>
            </c:ext>
          </c:extLst>
        </c:ser>
        <c:dLbls>
          <c:showLegendKey val="0"/>
          <c:showVal val="0"/>
          <c:showCatName val="0"/>
          <c:showSerName val="0"/>
          <c:showPercent val="0"/>
          <c:showBubbleSize val="0"/>
        </c:dLbls>
        <c:marker val="1"/>
        <c:smooth val="0"/>
        <c:axId val="558319551"/>
        <c:axId val="1504913903"/>
      </c:lineChart>
      <c:lineChart>
        <c:grouping val="standard"/>
        <c:varyColors val="0"/>
        <c:ser>
          <c:idx val="1"/>
          <c:order val="1"/>
          <c:tx>
            <c:strRef>
              <c:f>'GDP p.c. Long Run_Pivot'!$C$333:$C$334</c:f>
              <c:strCache>
                <c:ptCount val="1"/>
                <c:pt idx="0">
                  <c:v>Germany</c:v>
                </c:pt>
              </c:strCache>
            </c:strRef>
          </c:tx>
          <c:spPr>
            <a:ln w="28575" cap="rnd">
              <a:solidFill>
                <a:schemeClr val="accent2"/>
              </a:solidFill>
              <a:round/>
            </a:ln>
            <a:effectLst/>
          </c:spPr>
          <c:marker>
            <c:symbol val="none"/>
          </c:marker>
          <c:cat>
            <c:strRef>
              <c:f>'GDP p.c. Long Run_Pivot'!$A$335:$A$537</c:f>
              <c:strCache>
                <c:ptCount val="203"/>
                <c:pt idx="0">
                  <c:v>1820</c:v>
                </c:pt>
                <c:pt idx="1">
                  <c:v>1821</c:v>
                </c:pt>
                <c:pt idx="2">
                  <c:v>1822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1935</c:v>
                </c:pt>
                <c:pt idx="116">
                  <c:v>1936</c:v>
                </c:pt>
                <c:pt idx="117">
                  <c:v>1937</c:v>
                </c:pt>
                <c:pt idx="118">
                  <c:v>1938</c:v>
                </c:pt>
                <c:pt idx="119">
                  <c:v>1939</c:v>
                </c:pt>
                <c:pt idx="120">
                  <c:v>1940</c:v>
                </c:pt>
                <c:pt idx="121">
                  <c:v>1941</c:v>
                </c:pt>
                <c:pt idx="122">
                  <c:v>1942</c:v>
                </c:pt>
                <c:pt idx="123">
                  <c:v>1943</c:v>
                </c:pt>
                <c:pt idx="124">
                  <c:v>1944</c:v>
                </c:pt>
                <c:pt idx="125">
                  <c:v>1945</c:v>
                </c:pt>
                <c:pt idx="126">
                  <c:v>1946</c:v>
                </c:pt>
                <c:pt idx="127">
                  <c:v>1947</c:v>
                </c:pt>
                <c:pt idx="128">
                  <c:v>1948</c:v>
                </c:pt>
                <c:pt idx="129">
                  <c:v>1949</c:v>
                </c:pt>
                <c:pt idx="130">
                  <c:v>1950</c:v>
                </c:pt>
                <c:pt idx="131">
                  <c:v>1951</c:v>
                </c:pt>
                <c:pt idx="132">
                  <c:v>1952</c:v>
                </c:pt>
                <c:pt idx="133">
                  <c:v>1953</c:v>
                </c:pt>
                <c:pt idx="134">
                  <c:v>1954</c:v>
                </c:pt>
                <c:pt idx="135">
                  <c:v>1955</c:v>
                </c:pt>
                <c:pt idx="136">
                  <c:v>1956</c:v>
                </c:pt>
                <c:pt idx="137">
                  <c:v>1957</c:v>
                </c:pt>
                <c:pt idx="138">
                  <c:v>1958</c:v>
                </c:pt>
                <c:pt idx="139">
                  <c:v>1959</c:v>
                </c:pt>
                <c:pt idx="140">
                  <c:v>1960</c:v>
                </c:pt>
                <c:pt idx="141">
                  <c:v>1961</c:v>
                </c:pt>
                <c:pt idx="142">
                  <c:v>1962</c:v>
                </c:pt>
                <c:pt idx="143">
                  <c:v>1963</c:v>
                </c:pt>
                <c:pt idx="144">
                  <c:v>1964</c:v>
                </c:pt>
                <c:pt idx="145">
                  <c:v>1965</c:v>
                </c:pt>
                <c:pt idx="146">
                  <c:v>1966</c:v>
                </c:pt>
                <c:pt idx="147">
                  <c:v>1967</c:v>
                </c:pt>
                <c:pt idx="148">
                  <c:v>1968</c:v>
                </c:pt>
                <c:pt idx="149">
                  <c:v>1969</c:v>
                </c:pt>
                <c:pt idx="150">
                  <c:v>1970</c:v>
                </c:pt>
                <c:pt idx="151">
                  <c:v>1971</c:v>
                </c:pt>
                <c:pt idx="152">
                  <c:v>1972</c:v>
                </c:pt>
                <c:pt idx="153">
                  <c:v>1973</c:v>
                </c:pt>
                <c:pt idx="154">
                  <c:v>1974</c:v>
                </c:pt>
                <c:pt idx="155">
                  <c:v>1975</c:v>
                </c:pt>
                <c:pt idx="156">
                  <c:v>1976</c:v>
                </c:pt>
                <c:pt idx="157">
                  <c:v>1977</c:v>
                </c:pt>
                <c:pt idx="158">
                  <c:v>1978</c:v>
                </c:pt>
                <c:pt idx="159">
                  <c:v>1979</c:v>
                </c:pt>
                <c:pt idx="160">
                  <c:v>1980</c:v>
                </c:pt>
                <c:pt idx="161">
                  <c:v>1981</c:v>
                </c:pt>
                <c:pt idx="162">
                  <c:v>1982</c:v>
                </c:pt>
                <c:pt idx="163">
                  <c:v>1983</c:v>
                </c:pt>
                <c:pt idx="164">
                  <c:v>1984</c:v>
                </c:pt>
                <c:pt idx="165">
                  <c:v>1985</c:v>
                </c:pt>
                <c:pt idx="166">
                  <c:v>1986</c:v>
                </c:pt>
                <c:pt idx="167">
                  <c:v>1987</c:v>
                </c:pt>
                <c:pt idx="168">
                  <c:v>1988</c:v>
                </c:pt>
                <c:pt idx="169">
                  <c:v>1989</c:v>
                </c:pt>
                <c:pt idx="170">
                  <c:v>1990</c:v>
                </c:pt>
                <c:pt idx="171">
                  <c:v>1991</c:v>
                </c:pt>
                <c:pt idx="172">
                  <c:v>1992</c:v>
                </c:pt>
                <c:pt idx="173">
                  <c:v>1993</c:v>
                </c:pt>
                <c:pt idx="174">
                  <c:v>1994</c:v>
                </c:pt>
                <c:pt idx="175">
                  <c:v>1995</c:v>
                </c:pt>
                <c:pt idx="176">
                  <c:v>1996</c:v>
                </c:pt>
                <c:pt idx="177">
                  <c:v>1997</c:v>
                </c:pt>
                <c:pt idx="178">
                  <c:v>1998</c:v>
                </c:pt>
                <c:pt idx="179">
                  <c:v>1999</c:v>
                </c:pt>
                <c:pt idx="180">
                  <c:v>2000</c:v>
                </c:pt>
                <c:pt idx="181">
                  <c:v>2001</c:v>
                </c:pt>
                <c:pt idx="182">
                  <c:v>2002</c:v>
                </c:pt>
                <c:pt idx="183">
                  <c:v>2003</c:v>
                </c:pt>
                <c:pt idx="184">
                  <c:v>2004</c:v>
                </c:pt>
                <c:pt idx="185">
                  <c:v>2005</c:v>
                </c:pt>
                <c:pt idx="186">
                  <c:v>2006</c:v>
                </c:pt>
                <c:pt idx="187">
                  <c:v>2007</c:v>
                </c:pt>
                <c:pt idx="188">
                  <c:v>2008</c:v>
                </c:pt>
                <c:pt idx="189">
                  <c:v>2009</c:v>
                </c:pt>
                <c:pt idx="190">
                  <c:v>2010</c:v>
                </c:pt>
                <c:pt idx="191">
                  <c:v>2011</c:v>
                </c:pt>
                <c:pt idx="192">
                  <c:v>2012</c:v>
                </c:pt>
                <c:pt idx="193">
                  <c:v>2013</c:v>
                </c:pt>
                <c:pt idx="194">
                  <c:v>2014</c:v>
                </c:pt>
                <c:pt idx="195">
                  <c:v>2015</c:v>
                </c:pt>
                <c:pt idx="196">
                  <c:v>2016</c:v>
                </c:pt>
                <c:pt idx="197">
                  <c:v>2017</c:v>
                </c:pt>
                <c:pt idx="198">
                  <c:v>2018</c:v>
                </c:pt>
                <c:pt idx="199">
                  <c:v>2019</c:v>
                </c:pt>
                <c:pt idx="200">
                  <c:v>2020</c:v>
                </c:pt>
                <c:pt idx="201">
                  <c:v>2021</c:v>
                </c:pt>
                <c:pt idx="202">
                  <c:v>2022</c:v>
                </c:pt>
              </c:strCache>
            </c:strRef>
          </c:cat>
          <c:val>
            <c:numRef>
              <c:f>'GDP p.c. Long Run_Pivot'!$C$335:$C$537</c:f>
              <c:numCache>
                <c:formatCode>#,##0.00</c:formatCode>
                <c:ptCount val="203"/>
                <c:pt idx="0">
                  <c:v>2041.1141</c:v>
                </c:pt>
                <c:pt idx="1">
                  <c:v>2060.6280000000002</c:v>
                </c:pt>
                <c:pt idx="2">
                  <c:v>2045.6512</c:v>
                </c:pt>
                <c:pt idx="3">
                  <c:v>2028.8698999999999</c:v>
                </c:pt>
                <c:pt idx="4">
                  <c:v>2135.2433999999998</c:v>
                </c:pt>
                <c:pt idx="5">
                  <c:v>2141.0432000000001</c:v>
                </c:pt>
                <c:pt idx="6">
                  <c:v>2144.8384000000001</c:v>
                </c:pt>
                <c:pt idx="7">
                  <c:v>2100.2429999999999</c:v>
                </c:pt>
                <c:pt idx="8">
                  <c:v>2046.0916</c:v>
                </c:pt>
                <c:pt idx="9">
                  <c:v>2069.0475999999999</c:v>
                </c:pt>
                <c:pt idx="10">
                  <c:v>2044.5804000000001</c:v>
                </c:pt>
                <c:pt idx="11">
                  <c:v>2029.0862</c:v>
                </c:pt>
                <c:pt idx="12">
                  <c:v>2073.2431999999999</c:v>
                </c:pt>
                <c:pt idx="13">
                  <c:v>2142.0349999999999</c:v>
                </c:pt>
                <c:pt idx="14">
                  <c:v>2168.9005999999999</c:v>
                </c:pt>
                <c:pt idx="15">
                  <c:v>2170.5001999999999</c:v>
                </c:pt>
                <c:pt idx="16">
                  <c:v>2173.3818000000001</c:v>
                </c:pt>
                <c:pt idx="17">
                  <c:v>2169.2285000000002</c:v>
                </c:pt>
                <c:pt idx="18">
                  <c:v>2116.1455000000001</c:v>
                </c:pt>
                <c:pt idx="19">
                  <c:v>2119.0686000000001</c:v>
                </c:pt>
                <c:pt idx="20">
                  <c:v>2163.846</c:v>
                </c:pt>
                <c:pt idx="21">
                  <c:v>2230.6484</c:v>
                </c:pt>
                <c:pt idx="22">
                  <c:v>2192.6577000000002</c:v>
                </c:pt>
                <c:pt idx="23">
                  <c:v>2102.5639999999999</c:v>
                </c:pt>
                <c:pt idx="24">
                  <c:v>2139.2788</c:v>
                </c:pt>
                <c:pt idx="25">
                  <c:v>2158.174</c:v>
                </c:pt>
                <c:pt idx="26">
                  <c:v>2086.6536000000001</c:v>
                </c:pt>
                <c:pt idx="27">
                  <c:v>2064.5083</c:v>
                </c:pt>
                <c:pt idx="28">
                  <c:v>2202.5587999999998</c:v>
                </c:pt>
                <c:pt idx="29">
                  <c:v>2288.2741999999998</c:v>
                </c:pt>
                <c:pt idx="30">
                  <c:v>2276</c:v>
                </c:pt>
                <c:pt idx="31">
                  <c:v>2244</c:v>
                </c:pt>
                <c:pt idx="32">
                  <c:v>2273</c:v>
                </c:pt>
                <c:pt idx="33">
                  <c:v>2252</c:v>
                </c:pt>
                <c:pt idx="34">
                  <c:v>2300</c:v>
                </c:pt>
                <c:pt idx="35">
                  <c:v>2263</c:v>
                </c:pt>
                <c:pt idx="36">
                  <c:v>2440</c:v>
                </c:pt>
                <c:pt idx="37">
                  <c:v>2541</c:v>
                </c:pt>
                <c:pt idx="38">
                  <c:v>2509</c:v>
                </c:pt>
                <c:pt idx="39">
                  <c:v>2495</c:v>
                </c:pt>
                <c:pt idx="40">
                  <c:v>2613</c:v>
                </c:pt>
                <c:pt idx="41">
                  <c:v>2523</c:v>
                </c:pt>
                <c:pt idx="42">
                  <c:v>2622</c:v>
                </c:pt>
                <c:pt idx="43">
                  <c:v>2788</c:v>
                </c:pt>
                <c:pt idx="44">
                  <c:v>2837</c:v>
                </c:pt>
                <c:pt idx="45">
                  <c:v>2821</c:v>
                </c:pt>
                <c:pt idx="46">
                  <c:v>2823</c:v>
                </c:pt>
                <c:pt idx="47">
                  <c:v>2815</c:v>
                </c:pt>
                <c:pt idx="48">
                  <c:v>2966</c:v>
                </c:pt>
                <c:pt idx="49">
                  <c:v>2965</c:v>
                </c:pt>
                <c:pt idx="50">
                  <c:v>2931</c:v>
                </c:pt>
                <c:pt idx="51">
                  <c:v>2896</c:v>
                </c:pt>
                <c:pt idx="52">
                  <c:v>3078</c:v>
                </c:pt>
                <c:pt idx="53">
                  <c:v>3186</c:v>
                </c:pt>
                <c:pt idx="54">
                  <c:v>3386</c:v>
                </c:pt>
                <c:pt idx="55">
                  <c:v>3366</c:v>
                </c:pt>
                <c:pt idx="56">
                  <c:v>3301</c:v>
                </c:pt>
                <c:pt idx="57">
                  <c:v>3241</c:v>
                </c:pt>
                <c:pt idx="58">
                  <c:v>3352</c:v>
                </c:pt>
                <c:pt idx="59">
                  <c:v>3234</c:v>
                </c:pt>
                <c:pt idx="60">
                  <c:v>3174</c:v>
                </c:pt>
                <c:pt idx="61">
                  <c:v>3228</c:v>
                </c:pt>
                <c:pt idx="62">
                  <c:v>3258</c:v>
                </c:pt>
                <c:pt idx="63">
                  <c:v>3416</c:v>
                </c:pt>
                <c:pt idx="64">
                  <c:v>3472</c:v>
                </c:pt>
                <c:pt idx="65">
                  <c:v>3532</c:v>
                </c:pt>
                <c:pt idx="66">
                  <c:v>3524</c:v>
                </c:pt>
                <c:pt idx="67">
                  <c:v>3626</c:v>
                </c:pt>
                <c:pt idx="68">
                  <c:v>3732</c:v>
                </c:pt>
                <c:pt idx="69">
                  <c:v>3792</c:v>
                </c:pt>
                <c:pt idx="70">
                  <c:v>3870</c:v>
                </c:pt>
                <c:pt idx="71">
                  <c:v>3821</c:v>
                </c:pt>
                <c:pt idx="72">
                  <c:v>3936</c:v>
                </c:pt>
                <c:pt idx="73">
                  <c:v>4089</c:v>
                </c:pt>
                <c:pt idx="74">
                  <c:v>4141</c:v>
                </c:pt>
                <c:pt idx="75">
                  <c:v>4281</c:v>
                </c:pt>
                <c:pt idx="76">
                  <c:v>4368</c:v>
                </c:pt>
                <c:pt idx="77">
                  <c:v>4423</c:v>
                </c:pt>
                <c:pt idx="78">
                  <c:v>4540</c:v>
                </c:pt>
                <c:pt idx="79">
                  <c:v>4631</c:v>
                </c:pt>
                <c:pt idx="80">
                  <c:v>4758</c:v>
                </c:pt>
                <c:pt idx="81">
                  <c:v>4576</c:v>
                </c:pt>
                <c:pt idx="82">
                  <c:v>4611</c:v>
                </c:pt>
                <c:pt idx="83">
                  <c:v>4795</c:v>
                </c:pt>
                <c:pt idx="84">
                  <c:v>4914</c:v>
                </c:pt>
                <c:pt idx="85">
                  <c:v>4948</c:v>
                </c:pt>
                <c:pt idx="86">
                  <c:v>5024</c:v>
                </c:pt>
                <c:pt idx="87">
                  <c:v>5172</c:v>
                </c:pt>
                <c:pt idx="88">
                  <c:v>5187</c:v>
                </c:pt>
                <c:pt idx="89">
                  <c:v>5220</c:v>
                </c:pt>
                <c:pt idx="90">
                  <c:v>5337</c:v>
                </c:pt>
                <c:pt idx="91">
                  <c:v>5432</c:v>
                </c:pt>
                <c:pt idx="92">
                  <c:v>5617</c:v>
                </c:pt>
                <c:pt idx="93">
                  <c:v>5815</c:v>
                </c:pt>
                <c:pt idx="94">
                  <c:v>4876</c:v>
                </c:pt>
                <c:pt idx="95">
                  <c:v>4621</c:v>
                </c:pt>
                <c:pt idx="96">
                  <c:v>4678</c:v>
                </c:pt>
                <c:pt idx="97">
                  <c:v>4705</c:v>
                </c:pt>
                <c:pt idx="98">
                  <c:v>4755</c:v>
                </c:pt>
                <c:pt idx="99">
                  <c:v>4122</c:v>
                </c:pt>
                <c:pt idx="100">
                  <c:v>4457</c:v>
                </c:pt>
                <c:pt idx="101">
                  <c:v>4906</c:v>
                </c:pt>
                <c:pt idx="102">
                  <c:v>5310</c:v>
                </c:pt>
                <c:pt idx="103">
                  <c:v>4383</c:v>
                </c:pt>
                <c:pt idx="104">
                  <c:v>5099</c:v>
                </c:pt>
                <c:pt idx="105">
                  <c:v>5630</c:v>
                </c:pt>
                <c:pt idx="106">
                  <c:v>5746</c:v>
                </c:pt>
                <c:pt idx="107">
                  <c:v>6282</c:v>
                </c:pt>
                <c:pt idx="108">
                  <c:v>6519</c:v>
                </c:pt>
                <c:pt idx="109">
                  <c:v>6457</c:v>
                </c:pt>
                <c:pt idx="110">
                  <c:v>6333</c:v>
                </c:pt>
                <c:pt idx="111">
                  <c:v>5821</c:v>
                </c:pt>
                <c:pt idx="112">
                  <c:v>5359</c:v>
                </c:pt>
                <c:pt idx="113">
                  <c:v>5668</c:v>
                </c:pt>
                <c:pt idx="114">
                  <c:v>6150</c:v>
                </c:pt>
                <c:pt idx="115">
                  <c:v>6567</c:v>
                </c:pt>
                <c:pt idx="116">
                  <c:v>7095</c:v>
                </c:pt>
                <c:pt idx="117">
                  <c:v>7468</c:v>
                </c:pt>
                <c:pt idx="118">
                  <c:v>7960</c:v>
                </c:pt>
                <c:pt idx="119">
                  <c:v>8617</c:v>
                </c:pt>
                <c:pt idx="120">
                  <c:v>8612</c:v>
                </c:pt>
                <c:pt idx="121">
                  <c:v>9103</c:v>
                </c:pt>
                <c:pt idx="122">
                  <c:v>9149</c:v>
                </c:pt>
                <c:pt idx="123">
                  <c:v>9389</c:v>
                </c:pt>
                <c:pt idx="124">
                  <c:v>9698</c:v>
                </c:pt>
                <c:pt idx="125">
                  <c:v>7195</c:v>
                </c:pt>
                <c:pt idx="126">
                  <c:v>3534</c:v>
                </c:pt>
                <c:pt idx="127">
                  <c:v>3883</c:v>
                </c:pt>
                <c:pt idx="128">
                  <c:v>4517</c:v>
                </c:pt>
                <c:pt idx="129">
                  <c:v>5231</c:v>
                </c:pt>
                <c:pt idx="130">
                  <c:v>6186</c:v>
                </c:pt>
                <c:pt idx="131">
                  <c:v>6704</c:v>
                </c:pt>
                <c:pt idx="132">
                  <c:v>7257</c:v>
                </c:pt>
                <c:pt idx="133">
                  <c:v>7818</c:v>
                </c:pt>
                <c:pt idx="134">
                  <c:v>8364</c:v>
                </c:pt>
                <c:pt idx="135">
                  <c:v>9240</c:v>
                </c:pt>
                <c:pt idx="136">
                  <c:v>9846</c:v>
                </c:pt>
                <c:pt idx="137">
                  <c:v>10348</c:v>
                </c:pt>
                <c:pt idx="138">
                  <c:v>10739</c:v>
                </c:pt>
                <c:pt idx="139">
                  <c:v>11440</c:v>
                </c:pt>
                <c:pt idx="140">
                  <c:v>12282</c:v>
                </c:pt>
                <c:pt idx="141">
                  <c:v>12675</c:v>
                </c:pt>
                <c:pt idx="142">
                  <c:v>13106</c:v>
                </c:pt>
                <c:pt idx="143">
                  <c:v>13367</c:v>
                </c:pt>
                <c:pt idx="144">
                  <c:v>14062</c:v>
                </c:pt>
                <c:pt idx="145">
                  <c:v>14642</c:v>
                </c:pt>
                <c:pt idx="146">
                  <c:v>14964</c:v>
                </c:pt>
                <c:pt idx="147">
                  <c:v>14979</c:v>
                </c:pt>
                <c:pt idx="148">
                  <c:v>15723</c:v>
                </c:pt>
                <c:pt idx="149">
                  <c:v>16641</c:v>
                </c:pt>
                <c:pt idx="150">
                  <c:v>17277</c:v>
                </c:pt>
                <c:pt idx="151">
                  <c:v>17657</c:v>
                </c:pt>
                <c:pt idx="152">
                  <c:v>18301</c:v>
                </c:pt>
                <c:pt idx="153">
                  <c:v>19074</c:v>
                </c:pt>
                <c:pt idx="154">
                  <c:v>19228</c:v>
                </c:pt>
                <c:pt idx="155">
                  <c:v>19193</c:v>
                </c:pt>
                <c:pt idx="156">
                  <c:v>20218</c:v>
                </c:pt>
                <c:pt idx="157">
                  <c:v>20837</c:v>
                </c:pt>
                <c:pt idx="158">
                  <c:v>21447</c:v>
                </c:pt>
                <c:pt idx="159">
                  <c:v>22305</c:v>
                </c:pt>
                <c:pt idx="160">
                  <c:v>22497</c:v>
                </c:pt>
                <c:pt idx="161">
                  <c:v>22553</c:v>
                </c:pt>
                <c:pt idx="162">
                  <c:v>22380</c:v>
                </c:pt>
                <c:pt idx="163">
                  <c:v>22840</c:v>
                </c:pt>
                <c:pt idx="164">
                  <c:v>23564</c:v>
                </c:pt>
                <c:pt idx="165">
                  <c:v>24133</c:v>
                </c:pt>
                <c:pt idx="166">
                  <c:v>24657</c:v>
                </c:pt>
                <c:pt idx="167">
                  <c:v>25027</c:v>
                </c:pt>
                <c:pt idx="168">
                  <c:v>25759</c:v>
                </c:pt>
                <c:pt idx="169">
                  <c:v>26393</c:v>
                </c:pt>
                <c:pt idx="170">
                  <c:v>25391</c:v>
                </c:pt>
                <c:pt idx="171">
                  <c:v>26769.96</c:v>
                </c:pt>
                <c:pt idx="172">
                  <c:v>27385.055</c:v>
                </c:pt>
                <c:pt idx="173">
                  <c:v>27250.701000000001</c:v>
                </c:pt>
                <c:pt idx="174">
                  <c:v>28140.057000000001</c:v>
                </c:pt>
                <c:pt idx="175">
                  <c:v>28868.945</c:v>
                </c:pt>
                <c:pt idx="176">
                  <c:v>29349.982</c:v>
                </c:pt>
                <c:pt idx="177">
                  <c:v>30186.945</c:v>
                </c:pt>
                <c:pt idx="178">
                  <c:v>31129.583999999999</c:v>
                </c:pt>
                <c:pt idx="179">
                  <c:v>32087.603999999999</c:v>
                </c:pt>
                <c:pt idx="180">
                  <c:v>33367.285000000003</c:v>
                </c:pt>
                <c:pt idx="181">
                  <c:v>34260.29</c:v>
                </c:pt>
                <c:pt idx="182">
                  <c:v>34590.93</c:v>
                </c:pt>
                <c:pt idx="183">
                  <c:v>34716.44</c:v>
                </c:pt>
                <c:pt idx="184">
                  <c:v>35528.714999999997</c:v>
                </c:pt>
                <c:pt idx="185">
                  <c:v>36205.574000000001</c:v>
                </c:pt>
                <c:pt idx="186">
                  <c:v>38014.137000000002</c:v>
                </c:pt>
                <c:pt idx="187">
                  <c:v>39752.207000000002</c:v>
                </c:pt>
                <c:pt idx="188">
                  <c:v>40715.434000000001</c:v>
                </c:pt>
                <c:pt idx="189">
                  <c:v>38962.938000000002</c:v>
                </c:pt>
                <c:pt idx="190">
                  <c:v>41109.582000000002</c:v>
                </c:pt>
                <c:pt idx="191">
                  <c:v>43189</c:v>
                </c:pt>
                <c:pt idx="192">
                  <c:v>43288.32</c:v>
                </c:pt>
                <c:pt idx="193">
                  <c:v>43359.137000000002</c:v>
                </c:pt>
                <c:pt idx="194">
                  <c:v>44132.758000000002</c:v>
                </c:pt>
                <c:pt idx="195">
                  <c:v>44405.167999999998</c:v>
                </c:pt>
                <c:pt idx="196">
                  <c:v>45030.47</c:v>
                </c:pt>
                <c:pt idx="197">
                  <c:v>46065.1</c:v>
                </c:pt>
                <c:pt idx="198">
                  <c:v>46377.39</c:v>
                </c:pt>
                <c:pt idx="199">
                  <c:v>46761.945</c:v>
                </c:pt>
                <c:pt idx="200">
                  <c:v>44996.43</c:v>
                </c:pt>
                <c:pt idx="201">
                  <c:v>46159.05</c:v>
                </c:pt>
                <c:pt idx="202">
                  <c:v>46647.792999999998</c:v>
                </c:pt>
              </c:numCache>
            </c:numRef>
          </c:val>
          <c:smooth val="0"/>
          <c:extLst>
            <c:ext xmlns:c16="http://schemas.microsoft.com/office/drawing/2014/chart" uri="{C3380CC4-5D6E-409C-BE32-E72D297353CC}">
              <c16:uniqueId val="{00000001-7032-BF41-9640-ACF84C5D2BED}"/>
            </c:ext>
          </c:extLst>
        </c:ser>
        <c:dLbls>
          <c:showLegendKey val="0"/>
          <c:showVal val="0"/>
          <c:showCatName val="0"/>
          <c:showSerName val="0"/>
          <c:showPercent val="0"/>
          <c:showBubbleSize val="0"/>
        </c:dLbls>
        <c:marker val="1"/>
        <c:smooth val="0"/>
        <c:axId val="432426528"/>
        <c:axId val="457950624"/>
      </c:lineChart>
      <c:catAx>
        <c:axId val="5583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504913903"/>
        <c:crosses val="autoZero"/>
        <c:auto val="1"/>
        <c:lblAlgn val="ctr"/>
        <c:lblOffset val="100"/>
        <c:tickLblSkip val="20"/>
        <c:noMultiLvlLbl val="0"/>
      </c:catAx>
      <c:valAx>
        <c:axId val="1504913903"/>
        <c:scaling>
          <c:orientation val="minMax"/>
          <c:max val="61000"/>
          <c:min val="1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558319551"/>
        <c:crosses val="autoZero"/>
        <c:crossBetween val="between"/>
      </c:valAx>
      <c:valAx>
        <c:axId val="457950624"/>
        <c:scaling>
          <c:orientation val="minMax"/>
          <c:max val="61000"/>
          <c:min val="100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32426528"/>
        <c:crosses val="max"/>
        <c:crossBetween val="between"/>
      </c:valAx>
      <c:catAx>
        <c:axId val="432426528"/>
        <c:scaling>
          <c:orientation val="minMax"/>
        </c:scaling>
        <c:delete val="1"/>
        <c:axPos val="b"/>
        <c:numFmt formatCode="General" sourceLinked="1"/>
        <c:majorTickMark val="out"/>
        <c:minorTickMark val="none"/>
        <c:tickLblPos val="nextTo"/>
        <c:crossAx val="4579506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Calibri" panose="020F0502020204030204" pitchFamily="34" charset="0"/>
                <a:ea typeface="+mn-ea"/>
                <a:cs typeface="Calibri" panose="020F0502020204030204" pitchFamily="34" charset="0"/>
              </a:defRPr>
            </a:pPr>
            <a:r>
              <a:rPr lang="it-IT"/>
              <a:t>GDP per capita - Cumulative % change - Western Europe and US - 1946-2022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Calibri" panose="020F0502020204030204" pitchFamily="34" charset="0"/>
              <a:ea typeface="+mn-ea"/>
              <a:cs typeface="Calibri" panose="020F0502020204030204" pitchFamily="34" charset="0"/>
            </a:defRPr>
          </a:pPr>
          <a:endParaRPr lang="en-IT"/>
        </a:p>
      </c:txPr>
    </c:title>
    <c:autoTitleDeleted val="0"/>
    <c:plotArea>
      <c:layout/>
      <c:barChart>
        <c:barDir val="bar"/>
        <c:grouping val="clustered"/>
        <c:varyColors val="1"/>
        <c:ser>
          <c:idx val="0"/>
          <c:order val="0"/>
          <c:spPr>
            <a:solidFill>
              <a:srgbClr val="FFC000"/>
            </a:solidFill>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F227-1449-A030-C185EC0E59BC}"/>
              </c:ext>
            </c:extLst>
          </c:dPt>
          <c:dPt>
            <c:idx val="1"/>
            <c:invertIfNegative val="0"/>
            <c:bubble3D val="0"/>
            <c:spPr>
              <a:solidFill>
                <a:srgbClr val="FFC000"/>
              </a:solidFill>
              <a:ln>
                <a:noFill/>
              </a:ln>
              <a:effectLst/>
            </c:spPr>
            <c:extLst>
              <c:ext xmlns:c16="http://schemas.microsoft.com/office/drawing/2014/chart" uri="{C3380CC4-5D6E-409C-BE32-E72D297353CC}">
                <c16:uniqueId val="{00000003-F227-1449-A030-C185EC0E59BC}"/>
              </c:ext>
            </c:extLst>
          </c:dPt>
          <c:dPt>
            <c:idx val="2"/>
            <c:invertIfNegative val="0"/>
            <c:bubble3D val="0"/>
            <c:spPr>
              <a:solidFill>
                <a:srgbClr val="FFC000"/>
              </a:solidFill>
              <a:ln>
                <a:noFill/>
              </a:ln>
              <a:effectLst/>
            </c:spPr>
            <c:extLst>
              <c:ext xmlns:c16="http://schemas.microsoft.com/office/drawing/2014/chart" uri="{C3380CC4-5D6E-409C-BE32-E72D297353CC}">
                <c16:uniqueId val="{00000005-F227-1449-A030-C185EC0E59BC}"/>
              </c:ext>
            </c:extLst>
          </c:dPt>
          <c:dPt>
            <c:idx val="3"/>
            <c:invertIfNegative val="0"/>
            <c:bubble3D val="0"/>
            <c:spPr>
              <a:solidFill>
                <a:srgbClr val="FFC000"/>
              </a:solidFill>
              <a:ln>
                <a:noFill/>
              </a:ln>
              <a:effectLst/>
            </c:spPr>
            <c:extLst>
              <c:ext xmlns:c16="http://schemas.microsoft.com/office/drawing/2014/chart" uri="{C3380CC4-5D6E-409C-BE32-E72D297353CC}">
                <c16:uniqueId val="{00000007-F227-1449-A030-C185EC0E59BC}"/>
              </c:ext>
            </c:extLst>
          </c:dPt>
          <c:dPt>
            <c:idx val="4"/>
            <c:invertIfNegative val="0"/>
            <c:bubble3D val="0"/>
            <c:spPr>
              <a:solidFill>
                <a:srgbClr val="FFC000"/>
              </a:solidFill>
              <a:ln>
                <a:noFill/>
              </a:ln>
              <a:effectLst/>
            </c:spPr>
            <c:extLst>
              <c:ext xmlns:c16="http://schemas.microsoft.com/office/drawing/2014/chart" uri="{C3380CC4-5D6E-409C-BE32-E72D297353CC}">
                <c16:uniqueId val="{00000009-F227-1449-A030-C185EC0E59BC}"/>
              </c:ext>
            </c:extLst>
          </c:dPt>
          <c:dPt>
            <c:idx val="5"/>
            <c:invertIfNegative val="0"/>
            <c:bubble3D val="0"/>
            <c:spPr>
              <a:solidFill>
                <a:srgbClr val="FFC000"/>
              </a:solidFill>
              <a:ln>
                <a:noFill/>
              </a:ln>
              <a:effectLst/>
            </c:spPr>
            <c:extLst>
              <c:ext xmlns:c16="http://schemas.microsoft.com/office/drawing/2014/chart" uri="{C3380CC4-5D6E-409C-BE32-E72D297353CC}">
                <c16:uniqueId val="{0000000B-F227-1449-A030-C185EC0E59BC}"/>
              </c:ext>
            </c:extLst>
          </c:dPt>
          <c:dPt>
            <c:idx val="6"/>
            <c:invertIfNegative val="0"/>
            <c:bubble3D val="0"/>
            <c:spPr>
              <a:solidFill>
                <a:srgbClr val="FFC000"/>
              </a:solidFill>
              <a:ln>
                <a:noFill/>
              </a:ln>
              <a:effectLst/>
            </c:spPr>
            <c:extLst>
              <c:ext xmlns:c16="http://schemas.microsoft.com/office/drawing/2014/chart" uri="{C3380CC4-5D6E-409C-BE32-E72D297353CC}">
                <c16:uniqueId val="{0000000D-F227-1449-A030-C185EC0E59BC}"/>
              </c:ext>
            </c:extLst>
          </c:dPt>
          <c:dPt>
            <c:idx val="7"/>
            <c:invertIfNegative val="0"/>
            <c:bubble3D val="0"/>
            <c:spPr>
              <a:solidFill>
                <a:srgbClr val="FFC000"/>
              </a:solidFill>
              <a:ln>
                <a:noFill/>
              </a:ln>
              <a:effectLst/>
            </c:spPr>
            <c:extLst>
              <c:ext xmlns:c16="http://schemas.microsoft.com/office/drawing/2014/chart" uri="{C3380CC4-5D6E-409C-BE32-E72D297353CC}">
                <c16:uniqueId val="{0000000F-F227-1449-A030-C185EC0E59BC}"/>
              </c:ext>
            </c:extLst>
          </c:dPt>
          <c:dPt>
            <c:idx val="8"/>
            <c:invertIfNegative val="0"/>
            <c:bubble3D val="0"/>
            <c:spPr>
              <a:solidFill>
                <a:srgbClr val="FFC000"/>
              </a:solidFill>
              <a:ln>
                <a:noFill/>
              </a:ln>
              <a:effectLst/>
            </c:spPr>
            <c:extLst>
              <c:ext xmlns:c16="http://schemas.microsoft.com/office/drawing/2014/chart" uri="{C3380CC4-5D6E-409C-BE32-E72D297353CC}">
                <c16:uniqueId val="{00000011-F227-1449-A030-C185EC0E59BC}"/>
              </c:ext>
            </c:extLst>
          </c:dPt>
          <c:dPt>
            <c:idx val="9"/>
            <c:invertIfNegative val="0"/>
            <c:bubble3D val="0"/>
            <c:spPr>
              <a:solidFill>
                <a:srgbClr val="FFC000"/>
              </a:solidFill>
              <a:ln>
                <a:noFill/>
              </a:ln>
              <a:effectLst/>
            </c:spPr>
            <c:extLst>
              <c:ext xmlns:c16="http://schemas.microsoft.com/office/drawing/2014/chart" uri="{C3380CC4-5D6E-409C-BE32-E72D297353CC}">
                <c16:uniqueId val="{00000013-F227-1449-A030-C185EC0E59BC}"/>
              </c:ext>
            </c:extLst>
          </c:dPt>
          <c:dPt>
            <c:idx val="10"/>
            <c:invertIfNegative val="0"/>
            <c:bubble3D val="0"/>
            <c:spPr>
              <a:solidFill>
                <a:srgbClr val="FFC000"/>
              </a:solidFill>
              <a:ln>
                <a:noFill/>
              </a:ln>
              <a:effectLst/>
            </c:spPr>
            <c:extLst>
              <c:ext xmlns:c16="http://schemas.microsoft.com/office/drawing/2014/chart" uri="{C3380CC4-5D6E-409C-BE32-E72D297353CC}">
                <c16:uniqueId val="{00000015-F227-1449-A030-C185EC0E59BC}"/>
              </c:ext>
            </c:extLst>
          </c:dPt>
          <c:dPt>
            <c:idx val="11"/>
            <c:invertIfNegative val="0"/>
            <c:bubble3D val="0"/>
            <c:spPr>
              <a:solidFill>
                <a:srgbClr val="FFC000"/>
              </a:solidFill>
              <a:ln>
                <a:noFill/>
              </a:ln>
              <a:effectLst/>
            </c:spPr>
            <c:extLst>
              <c:ext xmlns:c16="http://schemas.microsoft.com/office/drawing/2014/chart" uri="{C3380CC4-5D6E-409C-BE32-E72D297353CC}">
                <c16:uniqueId val="{00000017-F227-1449-A030-C185EC0E59BC}"/>
              </c:ext>
            </c:extLst>
          </c:dPt>
          <c:dPt>
            <c:idx val="12"/>
            <c:invertIfNegative val="0"/>
            <c:bubble3D val="0"/>
            <c:spPr>
              <a:solidFill>
                <a:srgbClr val="FFC000"/>
              </a:solidFill>
              <a:ln>
                <a:noFill/>
              </a:ln>
              <a:effectLst/>
            </c:spPr>
            <c:extLst>
              <c:ext xmlns:c16="http://schemas.microsoft.com/office/drawing/2014/chart" uri="{C3380CC4-5D6E-409C-BE32-E72D297353CC}">
                <c16:uniqueId val="{00000019-F227-1449-A030-C185EC0E59BC}"/>
              </c:ext>
            </c:extLst>
          </c:dPt>
          <c:dPt>
            <c:idx val="13"/>
            <c:invertIfNegative val="0"/>
            <c:bubble3D val="0"/>
            <c:spPr>
              <a:solidFill>
                <a:srgbClr val="FFC000"/>
              </a:solidFill>
              <a:ln>
                <a:noFill/>
              </a:ln>
              <a:effectLst/>
            </c:spPr>
            <c:extLst>
              <c:ext xmlns:c16="http://schemas.microsoft.com/office/drawing/2014/chart" uri="{C3380CC4-5D6E-409C-BE32-E72D297353CC}">
                <c16:uniqueId val="{0000001B-F227-1449-A030-C185EC0E59BC}"/>
              </c:ext>
            </c:extLst>
          </c:dPt>
          <c:dPt>
            <c:idx val="14"/>
            <c:invertIfNegative val="0"/>
            <c:bubble3D val="0"/>
            <c:spPr>
              <a:solidFill>
                <a:srgbClr val="FFC000"/>
              </a:solidFill>
              <a:ln>
                <a:noFill/>
              </a:ln>
              <a:effectLst/>
            </c:spPr>
            <c:extLst>
              <c:ext xmlns:c16="http://schemas.microsoft.com/office/drawing/2014/chart" uri="{C3380CC4-5D6E-409C-BE32-E72D297353CC}">
                <c16:uniqueId val="{0000001D-F227-1449-A030-C185EC0E59BC}"/>
              </c:ext>
            </c:extLst>
          </c:dPt>
          <c:dPt>
            <c:idx val="15"/>
            <c:invertIfNegative val="0"/>
            <c:bubble3D val="0"/>
            <c:spPr>
              <a:solidFill>
                <a:srgbClr val="FFC000"/>
              </a:solidFill>
              <a:ln>
                <a:noFill/>
              </a:ln>
              <a:effectLst/>
            </c:spPr>
            <c:extLst>
              <c:ext xmlns:c16="http://schemas.microsoft.com/office/drawing/2014/chart" uri="{C3380CC4-5D6E-409C-BE32-E72D297353CC}">
                <c16:uniqueId val="{0000001F-F227-1449-A030-C185EC0E59BC}"/>
              </c:ext>
            </c:extLst>
          </c:dPt>
          <c:dPt>
            <c:idx val="16"/>
            <c:invertIfNegative val="0"/>
            <c:bubble3D val="0"/>
            <c:spPr>
              <a:solidFill>
                <a:srgbClr val="FFC000"/>
              </a:solidFill>
              <a:ln>
                <a:noFill/>
              </a:ln>
              <a:effectLst/>
            </c:spPr>
            <c:extLst>
              <c:ext xmlns:c16="http://schemas.microsoft.com/office/drawing/2014/chart" uri="{C3380CC4-5D6E-409C-BE32-E72D297353CC}">
                <c16:uniqueId val="{00000021-F227-1449-A030-C185EC0E59BC}"/>
              </c:ext>
            </c:extLst>
          </c:dPt>
          <c:dPt>
            <c:idx val="17"/>
            <c:invertIfNegative val="0"/>
            <c:bubble3D val="0"/>
            <c:spPr>
              <a:solidFill>
                <a:srgbClr val="FFC000"/>
              </a:solidFill>
              <a:ln>
                <a:noFill/>
              </a:ln>
              <a:effectLst/>
            </c:spPr>
            <c:extLst>
              <c:ext xmlns:c16="http://schemas.microsoft.com/office/drawing/2014/chart" uri="{C3380CC4-5D6E-409C-BE32-E72D297353CC}">
                <c16:uniqueId val="{00000023-C4AB-F443-B8D0-6570B0BFA1D5}"/>
              </c:ext>
            </c:extLst>
          </c:dPt>
          <c:cat>
            <c:strRef>
              <c:f>'Growth rates_Pivot'!$B$110:$B$127</c:f>
              <c:strCache>
                <c:ptCount val="18"/>
                <c:pt idx="0">
                  <c:v>France</c:v>
                </c:pt>
                <c:pt idx="1">
                  <c:v>Iceland</c:v>
                </c:pt>
                <c:pt idx="2">
                  <c:v>Italy</c:v>
                </c:pt>
                <c:pt idx="3">
                  <c:v>Greece</c:v>
                </c:pt>
                <c:pt idx="4">
                  <c:v>Belgium</c:v>
                </c:pt>
                <c:pt idx="5">
                  <c:v>United Kingdom</c:v>
                </c:pt>
                <c:pt idx="6">
                  <c:v>Finland</c:v>
                </c:pt>
                <c:pt idx="7">
                  <c:v>United States</c:v>
                </c:pt>
                <c:pt idx="8">
                  <c:v>Sweden</c:v>
                </c:pt>
                <c:pt idx="9">
                  <c:v>Austria</c:v>
                </c:pt>
                <c:pt idx="10">
                  <c:v>Germany</c:v>
                </c:pt>
                <c:pt idx="11">
                  <c:v>Denmark</c:v>
                </c:pt>
                <c:pt idx="12">
                  <c:v>Netherlands</c:v>
                </c:pt>
                <c:pt idx="13">
                  <c:v>EU15 without IRL</c:v>
                </c:pt>
                <c:pt idx="14">
                  <c:v>Portugal</c:v>
                </c:pt>
                <c:pt idx="15">
                  <c:v>Switzerland</c:v>
                </c:pt>
                <c:pt idx="16">
                  <c:v>Spain</c:v>
                </c:pt>
                <c:pt idx="17">
                  <c:v>Norway</c:v>
                </c:pt>
              </c:strCache>
            </c:strRef>
          </c:cat>
          <c:val>
            <c:numRef>
              <c:f>'Growth rates_Pivot'!$F$110:$F$127</c:f>
              <c:numCache>
                <c:formatCode>0.00%</c:formatCode>
                <c:ptCount val="18"/>
                <c:pt idx="0">
                  <c:v>5.3573165174938975</c:v>
                </c:pt>
                <c:pt idx="1">
                  <c:v>3.9639769581432329</c:v>
                </c:pt>
                <c:pt idx="2">
                  <c:v>8.5201821287779236</c:v>
                </c:pt>
                <c:pt idx="3">
                  <c:v>10.445860570393842</c:v>
                </c:pt>
                <c:pt idx="4">
                  <c:v>4.7430249622822656</c:v>
                </c:pt>
                <c:pt idx="5">
                  <c:v>2.5723681517998322</c:v>
                </c:pt>
                <c:pt idx="6">
                  <c:v>5.9326290240163511</c:v>
                </c:pt>
                <c:pt idx="7">
                  <c:v>2.9458657590534689</c:v>
                </c:pt>
                <c:pt idx="8">
                  <c:v>4.2362366666666667</c:v>
                </c:pt>
                <c:pt idx="9">
                  <c:v>13.045174791533036</c:v>
                </c:pt>
                <c:pt idx="10">
                  <c:v>12.199715053763441</c:v>
                </c:pt>
                <c:pt idx="11">
                  <c:v>4.5049609035621199</c:v>
                </c:pt>
                <c:pt idx="12">
                  <c:v>5.9918168637387383</c:v>
                </c:pt>
                <c:pt idx="13">
                  <c:v>7.1248494000617253</c:v>
                </c:pt>
                <c:pt idx="14">
                  <c:v>8.4344480963228126</c:v>
                </c:pt>
                <c:pt idx="15">
                  <c:v>4.8275982786093037</c:v>
                </c:pt>
                <c:pt idx="16">
                  <c:v>8.8389240814645493</c:v>
                </c:pt>
                <c:pt idx="17">
                  <c:v>11.788164978292331</c:v>
                </c:pt>
              </c:numCache>
            </c:numRef>
          </c:val>
          <c:extLst>
            <c:ext xmlns:c16="http://schemas.microsoft.com/office/drawing/2014/chart" uri="{C3380CC4-5D6E-409C-BE32-E72D297353CC}">
              <c16:uniqueId val="{00000000-B9D1-B04C-99B9-52B825A764D5}"/>
            </c:ext>
          </c:extLst>
        </c:ser>
        <c:dLbls>
          <c:showLegendKey val="0"/>
          <c:showVal val="0"/>
          <c:showCatName val="0"/>
          <c:showSerName val="0"/>
          <c:showPercent val="0"/>
          <c:showBubbleSize val="0"/>
        </c:dLbls>
        <c:gapWidth val="182"/>
        <c:axId val="351738112"/>
        <c:axId val="351729552"/>
      </c:barChart>
      <c:catAx>
        <c:axId val="35173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Calibri" panose="020F0502020204030204" pitchFamily="34" charset="0"/>
                <a:ea typeface="+mn-ea"/>
                <a:cs typeface="Calibri" panose="020F0502020204030204" pitchFamily="34" charset="0"/>
              </a:defRPr>
            </a:pPr>
            <a:endParaRPr lang="en-IT"/>
          </a:p>
        </c:txPr>
        <c:crossAx val="351729552"/>
        <c:crosses val="autoZero"/>
        <c:auto val="1"/>
        <c:lblAlgn val="ctr"/>
        <c:lblOffset val="100"/>
        <c:noMultiLvlLbl val="0"/>
      </c:catAx>
      <c:valAx>
        <c:axId val="351729552"/>
        <c:scaling>
          <c:orientation val="minMax"/>
        </c:scaling>
        <c:delete val="0"/>
        <c:axPos val="b"/>
        <c:numFmt formatCode="0.00%" sourceLinked="1"/>
        <c:majorTickMark val="none"/>
        <c:minorTickMark val="none"/>
        <c:tickLblPos val="high"/>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Calibri" panose="020F0502020204030204" pitchFamily="34" charset="0"/>
                <a:ea typeface="+mn-ea"/>
                <a:cs typeface="Calibri" panose="020F0502020204030204" pitchFamily="34" charset="0"/>
              </a:defRPr>
            </a:pPr>
            <a:endParaRPr lang="en-IT"/>
          </a:p>
        </c:txPr>
        <c:crossAx val="351738112"/>
        <c:crosses val="autoZero"/>
        <c:crossBetween val="between"/>
      </c:valAx>
      <c:spPr>
        <a:noFill/>
        <a:ln>
          <a:noFill/>
        </a:ln>
        <a:effectLst/>
      </c:spPr>
    </c:plotArea>
    <c:plotVisOnly val="1"/>
    <c:dispBlanksAs val="gap"/>
    <c:showDLblsOverMax val="0"/>
  </c:chart>
  <c:spPr>
    <a:solidFill>
      <a:schemeClr val="lt1"/>
    </a:solidFill>
    <a:ln w="25400" cap="flat" cmpd="sng" algn="ctr">
      <a:solidFill>
        <a:schemeClr val="accent1"/>
      </a:solidFill>
      <a:prstDash val="solid"/>
      <a:round/>
    </a:ln>
    <a:effectLst/>
  </c:spPr>
  <c:txPr>
    <a:bodyPr/>
    <a:lstStyle/>
    <a:p>
      <a:pPr>
        <a:defRPr sz="1200">
          <a:solidFill>
            <a:schemeClr val="dk1"/>
          </a:solidFill>
          <a:latin typeface="Calibri" panose="020F0502020204030204" pitchFamily="34" charset="0"/>
          <a:ea typeface="+mn-ea"/>
          <a:cs typeface="Calibri" panose="020F0502020204030204" pitchFamily="34" charset="0"/>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Calibri" panose="020F0502020204030204" pitchFamily="34" charset="0"/>
                <a:ea typeface="+mn-ea"/>
                <a:cs typeface="Calibri" panose="020F0502020204030204" pitchFamily="34" charset="0"/>
              </a:defRPr>
            </a:pPr>
            <a:r>
              <a:rPr lang="it-IT"/>
              <a:t>GDP per capita - Cumulative % change - Western Europe</a:t>
            </a:r>
            <a:r>
              <a:rPr lang="it-IT" baseline="0"/>
              <a:t> and US - </a:t>
            </a:r>
            <a:r>
              <a:rPr lang="it-IT"/>
              <a:t>1990-2022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Calibri" panose="020F0502020204030204" pitchFamily="34" charset="0"/>
              <a:ea typeface="+mn-ea"/>
              <a:cs typeface="Calibri" panose="020F0502020204030204" pitchFamily="34" charset="0"/>
            </a:defRPr>
          </a:pPr>
          <a:endParaRPr lang="en-IT"/>
        </a:p>
      </c:txPr>
    </c:title>
    <c:autoTitleDeleted val="0"/>
    <c:plotArea>
      <c:layout/>
      <c:barChart>
        <c:barDir val="bar"/>
        <c:grouping val="clustered"/>
        <c:varyColors val="1"/>
        <c:ser>
          <c:idx val="0"/>
          <c:order val="0"/>
          <c:spPr>
            <a:solidFill>
              <a:schemeClr val="accent3"/>
            </a:solidFill>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D85F-A345-87F4-397E918BFBF7}"/>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3-D85F-A345-87F4-397E918BFBF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85F-A345-87F4-397E918BFBF7}"/>
              </c:ext>
            </c:extLst>
          </c:dPt>
          <c:dPt>
            <c:idx val="3"/>
            <c:invertIfNegative val="0"/>
            <c:bubble3D val="0"/>
            <c:spPr>
              <a:solidFill>
                <a:schemeClr val="accent3"/>
              </a:solidFill>
              <a:ln>
                <a:noFill/>
              </a:ln>
              <a:effectLst/>
            </c:spPr>
            <c:extLst>
              <c:ext xmlns:c16="http://schemas.microsoft.com/office/drawing/2014/chart" uri="{C3380CC4-5D6E-409C-BE32-E72D297353CC}">
                <c16:uniqueId val="{00000007-D85F-A345-87F4-397E918BFBF7}"/>
              </c:ext>
            </c:extLst>
          </c:dPt>
          <c:dPt>
            <c:idx val="4"/>
            <c:invertIfNegative val="0"/>
            <c:bubble3D val="0"/>
            <c:spPr>
              <a:solidFill>
                <a:schemeClr val="accent3"/>
              </a:solidFill>
              <a:ln>
                <a:noFill/>
              </a:ln>
              <a:effectLst/>
            </c:spPr>
            <c:extLst>
              <c:ext xmlns:c16="http://schemas.microsoft.com/office/drawing/2014/chart" uri="{C3380CC4-5D6E-409C-BE32-E72D297353CC}">
                <c16:uniqueId val="{00000009-D85F-A345-87F4-397E918BFBF7}"/>
              </c:ext>
            </c:extLst>
          </c:dPt>
          <c:dPt>
            <c:idx val="5"/>
            <c:invertIfNegative val="0"/>
            <c:bubble3D val="0"/>
            <c:spPr>
              <a:solidFill>
                <a:schemeClr val="accent3"/>
              </a:solidFill>
              <a:ln>
                <a:noFill/>
              </a:ln>
              <a:effectLst/>
            </c:spPr>
            <c:extLst>
              <c:ext xmlns:c16="http://schemas.microsoft.com/office/drawing/2014/chart" uri="{C3380CC4-5D6E-409C-BE32-E72D297353CC}">
                <c16:uniqueId val="{0000000B-D85F-A345-87F4-397E918BFBF7}"/>
              </c:ext>
            </c:extLst>
          </c:dPt>
          <c:dPt>
            <c:idx val="6"/>
            <c:invertIfNegative val="0"/>
            <c:bubble3D val="0"/>
            <c:spPr>
              <a:solidFill>
                <a:schemeClr val="accent3"/>
              </a:solidFill>
              <a:ln>
                <a:noFill/>
              </a:ln>
              <a:effectLst/>
            </c:spPr>
            <c:extLst>
              <c:ext xmlns:c16="http://schemas.microsoft.com/office/drawing/2014/chart" uri="{C3380CC4-5D6E-409C-BE32-E72D297353CC}">
                <c16:uniqueId val="{0000000D-D85F-A345-87F4-397E918BFBF7}"/>
              </c:ext>
            </c:extLst>
          </c:dPt>
          <c:dPt>
            <c:idx val="7"/>
            <c:invertIfNegative val="0"/>
            <c:bubble3D val="0"/>
            <c:spPr>
              <a:solidFill>
                <a:schemeClr val="accent3"/>
              </a:solidFill>
              <a:ln>
                <a:noFill/>
              </a:ln>
              <a:effectLst/>
            </c:spPr>
            <c:extLst>
              <c:ext xmlns:c16="http://schemas.microsoft.com/office/drawing/2014/chart" uri="{C3380CC4-5D6E-409C-BE32-E72D297353CC}">
                <c16:uniqueId val="{0000000F-D85F-A345-87F4-397E918BFBF7}"/>
              </c:ext>
            </c:extLst>
          </c:dPt>
          <c:dPt>
            <c:idx val="8"/>
            <c:invertIfNegative val="0"/>
            <c:bubble3D val="0"/>
            <c:spPr>
              <a:solidFill>
                <a:schemeClr val="accent3"/>
              </a:solidFill>
              <a:ln>
                <a:noFill/>
              </a:ln>
              <a:effectLst/>
            </c:spPr>
            <c:extLst>
              <c:ext xmlns:c16="http://schemas.microsoft.com/office/drawing/2014/chart" uri="{C3380CC4-5D6E-409C-BE32-E72D297353CC}">
                <c16:uniqueId val="{00000011-D85F-A345-87F4-397E918BFBF7}"/>
              </c:ext>
            </c:extLst>
          </c:dPt>
          <c:dPt>
            <c:idx val="9"/>
            <c:invertIfNegative val="0"/>
            <c:bubble3D val="0"/>
            <c:spPr>
              <a:solidFill>
                <a:schemeClr val="accent3"/>
              </a:solidFill>
              <a:ln>
                <a:noFill/>
              </a:ln>
              <a:effectLst/>
            </c:spPr>
            <c:extLst>
              <c:ext xmlns:c16="http://schemas.microsoft.com/office/drawing/2014/chart" uri="{C3380CC4-5D6E-409C-BE32-E72D297353CC}">
                <c16:uniqueId val="{00000013-D85F-A345-87F4-397E918BFBF7}"/>
              </c:ext>
            </c:extLst>
          </c:dPt>
          <c:dPt>
            <c:idx val="10"/>
            <c:invertIfNegative val="0"/>
            <c:bubble3D val="0"/>
            <c:spPr>
              <a:solidFill>
                <a:schemeClr val="accent3"/>
              </a:solidFill>
              <a:ln>
                <a:noFill/>
              </a:ln>
              <a:effectLst/>
            </c:spPr>
            <c:extLst>
              <c:ext xmlns:c16="http://schemas.microsoft.com/office/drawing/2014/chart" uri="{C3380CC4-5D6E-409C-BE32-E72D297353CC}">
                <c16:uniqueId val="{00000015-D85F-A345-87F4-397E918BFBF7}"/>
              </c:ext>
            </c:extLst>
          </c:dPt>
          <c:dPt>
            <c:idx val="11"/>
            <c:invertIfNegative val="0"/>
            <c:bubble3D val="0"/>
            <c:spPr>
              <a:solidFill>
                <a:schemeClr val="accent3"/>
              </a:solidFill>
              <a:ln>
                <a:noFill/>
              </a:ln>
              <a:effectLst/>
            </c:spPr>
            <c:extLst>
              <c:ext xmlns:c16="http://schemas.microsoft.com/office/drawing/2014/chart" uri="{C3380CC4-5D6E-409C-BE32-E72D297353CC}">
                <c16:uniqueId val="{00000017-D85F-A345-87F4-397E918BFBF7}"/>
              </c:ext>
            </c:extLst>
          </c:dPt>
          <c:dPt>
            <c:idx val="12"/>
            <c:invertIfNegative val="0"/>
            <c:bubble3D val="0"/>
            <c:spPr>
              <a:solidFill>
                <a:schemeClr val="accent3"/>
              </a:solidFill>
              <a:ln>
                <a:noFill/>
              </a:ln>
              <a:effectLst/>
            </c:spPr>
            <c:extLst>
              <c:ext xmlns:c16="http://schemas.microsoft.com/office/drawing/2014/chart" uri="{C3380CC4-5D6E-409C-BE32-E72D297353CC}">
                <c16:uniqueId val="{00000019-D85F-A345-87F4-397E918BFBF7}"/>
              </c:ext>
            </c:extLst>
          </c:dPt>
          <c:dPt>
            <c:idx val="13"/>
            <c:invertIfNegative val="0"/>
            <c:bubble3D val="0"/>
            <c:spPr>
              <a:solidFill>
                <a:schemeClr val="accent3"/>
              </a:solidFill>
              <a:ln>
                <a:noFill/>
              </a:ln>
              <a:effectLst/>
            </c:spPr>
            <c:extLst>
              <c:ext xmlns:c16="http://schemas.microsoft.com/office/drawing/2014/chart" uri="{C3380CC4-5D6E-409C-BE32-E72D297353CC}">
                <c16:uniqueId val="{0000001B-D85F-A345-87F4-397E918BFBF7}"/>
              </c:ext>
            </c:extLst>
          </c:dPt>
          <c:dPt>
            <c:idx val="14"/>
            <c:invertIfNegative val="0"/>
            <c:bubble3D val="0"/>
            <c:spPr>
              <a:solidFill>
                <a:schemeClr val="accent3"/>
              </a:solidFill>
              <a:ln>
                <a:noFill/>
              </a:ln>
              <a:effectLst/>
            </c:spPr>
            <c:extLst>
              <c:ext xmlns:c16="http://schemas.microsoft.com/office/drawing/2014/chart" uri="{C3380CC4-5D6E-409C-BE32-E72D297353CC}">
                <c16:uniqueId val="{0000001D-D85F-A345-87F4-397E918BFBF7}"/>
              </c:ext>
            </c:extLst>
          </c:dPt>
          <c:dPt>
            <c:idx val="15"/>
            <c:invertIfNegative val="0"/>
            <c:bubble3D val="0"/>
            <c:spPr>
              <a:solidFill>
                <a:schemeClr val="accent3"/>
              </a:solidFill>
              <a:ln>
                <a:noFill/>
              </a:ln>
              <a:effectLst/>
            </c:spPr>
            <c:extLst>
              <c:ext xmlns:c16="http://schemas.microsoft.com/office/drawing/2014/chart" uri="{C3380CC4-5D6E-409C-BE32-E72D297353CC}">
                <c16:uniqueId val="{0000001F-D85F-A345-87F4-397E918BFBF7}"/>
              </c:ext>
            </c:extLst>
          </c:dPt>
          <c:dPt>
            <c:idx val="16"/>
            <c:invertIfNegative val="0"/>
            <c:bubble3D val="0"/>
            <c:spPr>
              <a:solidFill>
                <a:schemeClr val="accent3"/>
              </a:solidFill>
              <a:ln>
                <a:noFill/>
              </a:ln>
              <a:effectLst/>
            </c:spPr>
            <c:extLst>
              <c:ext xmlns:c16="http://schemas.microsoft.com/office/drawing/2014/chart" uri="{C3380CC4-5D6E-409C-BE32-E72D297353CC}">
                <c16:uniqueId val="{00000021-D85F-A345-87F4-397E918BFBF7}"/>
              </c:ext>
            </c:extLst>
          </c:dPt>
          <c:dPt>
            <c:idx val="17"/>
            <c:invertIfNegative val="0"/>
            <c:bubble3D val="0"/>
            <c:spPr>
              <a:solidFill>
                <a:schemeClr val="accent3"/>
              </a:solidFill>
              <a:ln>
                <a:noFill/>
              </a:ln>
              <a:effectLst/>
            </c:spPr>
            <c:extLst>
              <c:ext xmlns:c16="http://schemas.microsoft.com/office/drawing/2014/chart" uri="{C3380CC4-5D6E-409C-BE32-E72D297353CC}">
                <c16:uniqueId val="{00000023-CE1D-6646-AFB1-BB0750697B2E}"/>
              </c:ext>
            </c:extLst>
          </c:dPt>
          <c:cat>
            <c:strRef>
              <c:f>'Growth rates_Pivot'!$B$110:$B$127</c:f>
              <c:strCache>
                <c:ptCount val="18"/>
                <c:pt idx="0">
                  <c:v>France</c:v>
                </c:pt>
                <c:pt idx="1">
                  <c:v>Iceland</c:v>
                </c:pt>
                <c:pt idx="2">
                  <c:v>Italy</c:v>
                </c:pt>
                <c:pt idx="3">
                  <c:v>Greece</c:v>
                </c:pt>
                <c:pt idx="4">
                  <c:v>Belgium</c:v>
                </c:pt>
                <c:pt idx="5">
                  <c:v>United Kingdom</c:v>
                </c:pt>
                <c:pt idx="6">
                  <c:v>Finland</c:v>
                </c:pt>
                <c:pt idx="7">
                  <c:v>United States</c:v>
                </c:pt>
                <c:pt idx="8">
                  <c:v>Sweden</c:v>
                </c:pt>
                <c:pt idx="9">
                  <c:v>Austria</c:v>
                </c:pt>
                <c:pt idx="10">
                  <c:v>Germany</c:v>
                </c:pt>
                <c:pt idx="11">
                  <c:v>Denmark</c:v>
                </c:pt>
                <c:pt idx="12">
                  <c:v>Netherlands</c:v>
                </c:pt>
                <c:pt idx="13">
                  <c:v>EU15 without IRL</c:v>
                </c:pt>
                <c:pt idx="14">
                  <c:v>Portugal</c:v>
                </c:pt>
                <c:pt idx="15">
                  <c:v>Switzerland</c:v>
                </c:pt>
                <c:pt idx="16">
                  <c:v>Spain</c:v>
                </c:pt>
                <c:pt idx="17">
                  <c:v>Norway</c:v>
                </c:pt>
              </c:strCache>
            </c:strRef>
          </c:cat>
          <c:val>
            <c:numRef>
              <c:f>'Growth rates_Pivot'!$I$110:$I$127</c:f>
              <c:numCache>
                <c:formatCode>0.00%</c:formatCode>
                <c:ptCount val="18"/>
                <c:pt idx="0">
                  <c:v>0.3888055032173201</c:v>
                </c:pt>
                <c:pt idx="1">
                  <c:v>0.46542399165507642</c:v>
                </c:pt>
                <c:pt idx="2">
                  <c:v>0.39308129831173311</c:v>
                </c:pt>
                <c:pt idx="3">
                  <c:v>0.58380769230769225</c:v>
                </c:pt>
                <c:pt idx="4">
                  <c:v>0.52752061141106066</c:v>
                </c:pt>
                <c:pt idx="5">
                  <c:v>0.46651380350528848</c:v>
                </c:pt>
                <c:pt idx="6">
                  <c:v>0.51396611367356027</c:v>
                </c:pt>
                <c:pt idx="7">
                  <c:v>0.58151168135849862</c:v>
                </c:pt>
                <c:pt idx="8">
                  <c:v>0.67899850363403158</c:v>
                </c:pt>
                <c:pt idx="9">
                  <c:v>0.62617359821760132</c:v>
                </c:pt>
                <c:pt idx="10">
                  <c:v>0.83717825213658381</c:v>
                </c:pt>
                <c:pt idx="11">
                  <c:v>0.72343533251733994</c:v>
                </c:pt>
                <c:pt idx="12">
                  <c:v>0.80519233145556957</c:v>
                </c:pt>
                <c:pt idx="13">
                  <c:v>0.63444797359655536</c:v>
                </c:pt>
                <c:pt idx="14">
                  <c:v>0.68011468474733427</c:v>
                </c:pt>
                <c:pt idx="15">
                  <c:v>0.84885413138686139</c:v>
                </c:pt>
                <c:pt idx="16">
                  <c:v>0.77587233931824118</c:v>
                </c:pt>
                <c:pt idx="17">
                  <c:v>2.0021818305361148</c:v>
                </c:pt>
              </c:numCache>
            </c:numRef>
          </c:val>
          <c:extLst>
            <c:ext xmlns:c16="http://schemas.microsoft.com/office/drawing/2014/chart" uri="{C3380CC4-5D6E-409C-BE32-E72D297353CC}">
              <c16:uniqueId val="{00000000-81C4-074E-B24E-6D82894BC39A}"/>
            </c:ext>
          </c:extLst>
        </c:ser>
        <c:dLbls>
          <c:showLegendKey val="0"/>
          <c:showVal val="0"/>
          <c:showCatName val="0"/>
          <c:showSerName val="0"/>
          <c:showPercent val="0"/>
          <c:showBubbleSize val="0"/>
        </c:dLbls>
        <c:gapWidth val="182"/>
        <c:axId val="351738112"/>
        <c:axId val="351729552"/>
      </c:barChart>
      <c:catAx>
        <c:axId val="35173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Calibri" panose="020F0502020204030204" pitchFamily="34" charset="0"/>
                <a:ea typeface="+mn-ea"/>
                <a:cs typeface="Calibri" panose="020F0502020204030204" pitchFamily="34" charset="0"/>
              </a:defRPr>
            </a:pPr>
            <a:endParaRPr lang="en-IT"/>
          </a:p>
        </c:txPr>
        <c:crossAx val="351729552"/>
        <c:crosses val="autoZero"/>
        <c:auto val="1"/>
        <c:lblAlgn val="ctr"/>
        <c:lblOffset val="100"/>
        <c:noMultiLvlLbl val="0"/>
      </c:catAx>
      <c:valAx>
        <c:axId val="351729552"/>
        <c:scaling>
          <c:orientation val="minMax"/>
        </c:scaling>
        <c:delete val="0"/>
        <c:axPos val="b"/>
        <c:numFmt formatCode="0.00%" sourceLinked="1"/>
        <c:majorTickMark val="none"/>
        <c:minorTickMark val="none"/>
        <c:tickLblPos val="high"/>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Calibri" panose="020F0502020204030204" pitchFamily="34" charset="0"/>
                <a:ea typeface="+mn-ea"/>
                <a:cs typeface="Calibri" panose="020F0502020204030204" pitchFamily="34" charset="0"/>
              </a:defRPr>
            </a:pPr>
            <a:endParaRPr lang="en-IT"/>
          </a:p>
        </c:txPr>
        <c:crossAx val="351738112"/>
        <c:crosses val="autoZero"/>
        <c:crossBetween val="between"/>
      </c:valAx>
      <c:spPr>
        <a:noFill/>
        <a:ln>
          <a:noFill/>
        </a:ln>
        <a:effectLst/>
      </c:spPr>
    </c:plotArea>
    <c:plotVisOnly val="1"/>
    <c:dispBlanksAs val="gap"/>
    <c:showDLblsOverMax val="0"/>
  </c:chart>
  <c:spPr>
    <a:solidFill>
      <a:schemeClr val="lt1"/>
    </a:solidFill>
    <a:ln w="25400" cap="flat" cmpd="sng" algn="ctr">
      <a:solidFill>
        <a:schemeClr val="accent1"/>
      </a:solidFill>
      <a:prstDash val="solid"/>
      <a:round/>
    </a:ln>
    <a:effectLst/>
  </c:spPr>
  <c:txPr>
    <a:bodyPr/>
    <a:lstStyle/>
    <a:p>
      <a:pPr>
        <a:defRPr sz="1200">
          <a:solidFill>
            <a:schemeClr val="dk1"/>
          </a:solidFill>
          <a:latin typeface="Calibri" panose="020F0502020204030204" pitchFamily="34" charset="0"/>
          <a:ea typeface="+mn-ea"/>
          <a:cs typeface="Calibri" panose="020F0502020204030204" pitchFamily="34" charset="0"/>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it-IT" sz="1500" b="1"/>
              <a:t>GDP per capita Growth</a:t>
            </a:r>
          </a:p>
          <a:p>
            <a:pPr>
              <a:defRPr/>
            </a:pPr>
            <a:r>
              <a:rPr lang="it-IT" sz="1200"/>
              <a:t>EU15 (without</a:t>
            </a:r>
            <a:r>
              <a:rPr lang="it-IT" sz="1200" baseline="0"/>
              <a:t> Ireland) </a:t>
            </a:r>
            <a:r>
              <a:rPr lang="it-IT" sz="1200"/>
              <a:t>and US - 2010-2022 - Average % Annual Change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barChart>
        <c:barDir val="col"/>
        <c:grouping val="clustered"/>
        <c:varyColors val="0"/>
        <c:ser>
          <c:idx val="0"/>
          <c:order val="0"/>
          <c:spPr>
            <a:solidFill>
              <a:srgbClr val="0070C0"/>
            </a:solidFill>
            <a:ln>
              <a:noFill/>
            </a:ln>
            <a:effectLst/>
          </c:spPr>
          <c:invertIfNegative val="0"/>
          <c:cat>
            <c:strRef>
              <c:f>'Growth rates_Pivot'!$B$88:$B$106</c:f>
              <c:strCache>
                <c:ptCount val="16"/>
                <c:pt idx="0">
                  <c:v>United States</c:v>
                </c:pt>
                <c:pt idx="1">
                  <c:v>Denmark</c:v>
                </c:pt>
                <c:pt idx="2">
                  <c:v>Germany</c:v>
                </c:pt>
                <c:pt idx="3">
                  <c:v>Sweden</c:v>
                </c:pt>
                <c:pt idx="4">
                  <c:v>Portugal</c:v>
                </c:pt>
                <c:pt idx="5">
                  <c:v>Netherlands</c:v>
                </c:pt>
                <c:pt idx="6">
                  <c:v>Belgium</c:v>
                </c:pt>
                <c:pt idx="7">
                  <c:v>EU15 without IRL</c:v>
                </c:pt>
                <c:pt idx="8">
                  <c:v>United Kingdom</c:v>
                </c:pt>
                <c:pt idx="9">
                  <c:v>Finland</c:v>
                </c:pt>
                <c:pt idx="10">
                  <c:v>Austria</c:v>
                </c:pt>
                <c:pt idx="11">
                  <c:v>France</c:v>
                </c:pt>
                <c:pt idx="12">
                  <c:v>Spain</c:v>
                </c:pt>
                <c:pt idx="13">
                  <c:v>Italy</c:v>
                </c:pt>
                <c:pt idx="14">
                  <c:v>Luxembourg</c:v>
                </c:pt>
                <c:pt idx="15">
                  <c:v>Greece</c:v>
                </c:pt>
              </c:strCache>
            </c:strRef>
          </c:cat>
          <c:val>
            <c:numRef>
              <c:f>'Growth rates_Pivot'!$M$90:$M$106</c:f>
              <c:numCache>
                <c:formatCode>0.00%</c:formatCode>
                <c:ptCount val="16"/>
                <c:pt idx="0">
                  <c:v>1.4583748114314954E-2</c:v>
                </c:pt>
                <c:pt idx="1">
                  <c:v>1.4403367558658564E-2</c:v>
                </c:pt>
                <c:pt idx="2">
                  <c:v>1.3943604652300046E-2</c:v>
                </c:pt>
                <c:pt idx="3">
                  <c:v>1.2465095025413042E-2</c:v>
                </c:pt>
                <c:pt idx="4">
                  <c:v>1.1765248708251574E-2</c:v>
                </c:pt>
                <c:pt idx="5">
                  <c:v>1.0831749343477082E-2</c:v>
                </c:pt>
                <c:pt idx="6">
                  <c:v>9.5643219333783058E-3</c:v>
                </c:pt>
                <c:pt idx="7">
                  <c:v>8.6719498739149525E-3</c:v>
                </c:pt>
                <c:pt idx="8">
                  <c:v>8.5053769627849718E-3</c:v>
                </c:pt>
                <c:pt idx="9">
                  <c:v>8.0713662108558015E-3</c:v>
                </c:pt>
                <c:pt idx="10">
                  <c:v>8.0391052418851139E-3</c:v>
                </c:pt>
                <c:pt idx="11">
                  <c:v>7.3134641834966541E-3</c:v>
                </c:pt>
                <c:pt idx="12">
                  <c:v>5.7567282836392675E-3</c:v>
                </c:pt>
                <c:pt idx="13">
                  <c:v>4.7610240411322113E-3</c:v>
                </c:pt>
                <c:pt idx="14">
                  <c:v>3.9228883809092618E-3</c:v>
                </c:pt>
                <c:pt idx="15">
                  <c:v>-7.3804836929145523E-3</c:v>
                </c:pt>
              </c:numCache>
            </c:numRef>
          </c:val>
          <c:extLst>
            <c:ext xmlns:c16="http://schemas.microsoft.com/office/drawing/2014/chart" uri="{C3380CC4-5D6E-409C-BE32-E72D297353CC}">
              <c16:uniqueId val="{00000000-91A8-0F49-9C36-2761B367635A}"/>
            </c:ext>
          </c:extLst>
        </c:ser>
        <c:dLbls>
          <c:showLegendKey val="0"/>
          <c:showVal val="0"/>
          <c:showCatName val="0"/>
          <c:showSerName val="0"/>
          <c:showPercent val="0"/>
          <c:showBubbleSize val="0"/>
        </c:dLbls>
        <c:gapWidth val="219"/>
        <c:overlap val="-27"/>
        <c:axId val="1858919871"/>
        <c:axId val="1842783183"/>
      </c:barChart>
      <c:catAx>
        <c:axId val="185891987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842783183"/>
        <c:crosses val="autoZero"/>
        <c:auto val="1"/>
        <c:lblAlgn val="ctr"/>
        <c:lblOffset val="100"/>
        <c:noMultiLvlLbl val="0"/>
      </c:catAx>
      <c:valAx>
        <c:axId val="1842783183"/>
        <c:scaling>
          <c:orientation val="minMax"/>
          <c:max val="0.02"/>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858919871"/>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Calibri" panose="020F0502020204030204" pitchFamily="34" charset="0"/>
                <a:ea typeface="+mn-ea"/>
                <a:cs typeface="Calibri" panose="020F0502020204030204" pitchFamily="34" charset="0"/>
              </a:defRPr>
            </a:pPr>
            <a:r>
              <a:rPr lang="it-IT"/>
              <a:t>GDP per capita - Cumulative % change - Western Europe and US</a:t>
            </a:r>
            <a:r>
              <a:rPr lang="it-IT" baseline="0"/>
              <a:t> - </a:t>
            </a:r>
            <a:r>
              <a:rPr lang="it-IT"/>
              <a:t>1980-2022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Calibri" panose="020F0502020204030204" pitchFamily="34" charset="0"/>
              <a:ea typeface="+mn-ea"/>
              <a:cs typeface="Calibri" panose="020F0502020204030204" pitchFamily="34" charset="0"/>
            </a:defRPr>
          </a:pPr>
          <a:endParaRPr lang="en-IT"/>
        </a:p>
      </c:txPr>
    </c:title>
    <c:autoTitleDeleted val="0"/>
    <c:plotArea>
      <c:layout/>
      <c:barChart>
        <c:barDir val="bar"/>
        <c:grouping val="clustered"/>
        <c:varyColors val="1"/>
        <c:ser>
          <c:idx val="0"/>
          <c:order val="0"/>
          <c:spPr>
            <a:solidFill>
              <a:srgbClr val="002060"/>
            </a:solidFill>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9466-744F-87DA-F8C7193E0D0A}"/>
              </c:ext>
            </c:extLst>
          </c:dPt>
          <c:dPt>
            <c:idx val="1"/>
            <c:invertIfNegative val="0"/>
            <c:bubble3D val="0"/>
            <c:spPr>
              <a:solidFill>
                <a:srgbClr val="002060"/>
              </a:solidFill>
              <a:ln>
                <a:noFill/>
              </a:ln>
              <a:effectLst/>
            </c:spPr>
            <c:extLst>
              <c:ext xmlns:c16="http://schemas.microsoft.com/office/drawing/2014/chart" uri="{C3380CC4-5D6E-409C-BE32-E72D297353CC}">
                <c16:uniqueId val="{00000003-9466-744F-87DA-F8C7193E0D0A}"/>
              </c:ext>
            </c:extLst>
          </c:dPt>
          <c:dPt>
            <c:idx val="2"/>
            <c:invertIfNegative val="0"/>
            <c:bubble3D val="0"/>
            <c:spPr>
              <a:solidFill>
                <a:srgbClr val="002060"/>
              </a:solidFill>
              <a:ln>
                <a:noFill/>
              </a:ln>
              <a:effectLst/>
            </c:spPr>
            <c:extLst>
              <c:ext xmlns:c16="http://schemas.microsoft.com/office/drawing/2014/chart" uri="{C3380CC4-5D6E-409C-BE32-E72D297353CC}">
                <c16:uniqueId val="{00000005-9466-744F-87DA-F8C7193E0D0A}"/>
              </c:ext>
            </c:extLst>
          </c:dPt>
          <c:dPt>
            <c:idx val="3"/>
            <c:invertIfNegative val="0"/>
            <c:bubble3D val="0"/>
            <c:spPr>
              <a:solidFill>
                <a:srgbClr val="002060"/>
              </a:solidFill>
              <a:ln>
                <a:noFill/>
              </a:ln>
              <a:effectLst/>
            </c:spPr>
            <c:extLst>
              <c:ext xmlns:c16="http://schemas.microsoft.com/office/drawing/2014/chart" uri="{C3380CC4-5D6E-409C-BE32-E72D297353CC}">
                <c16:uniqueId val="{00000007-9466-744F-87DA-F8C7193E0D0A}"/>
              </c:ext>
            </c:extLst>
          </c:dPt>
          <c:dPt>
            <c:idx val="4"/>
            <c:invertIfNegative val="0"/>
            <c:bubble3D val="0"/>
            <c:spPr>
              <a:solidFill>
                <a:srgbClr val="002060"/>
              </a:solidFill>
              <a:ln>
                <a:noFill/>
              </a:ln>
              <a:effectLst/>
            </c:spPr>
            <c:extLst>
              <c:ext xmlns:c16="http://schemas.microsoft.com/office/drawing/2014/chart" uri="{C3380CC4-5D6E-409C-BE32-E72D297353CC}">
                <c16:uniqueId val="{00000009-9466-744F-87DA-F8C7193E0D0A}"/>
              </c:ext>
            </c:extLst>
          </c:dPt>
          <c:dPt>
            <c:idx val="5"/>
            <c:invertIfNegative val="0"/>
            <c:bubble3D val="0"/>
            <c:spPr>
              <a:solidFill>
                <a:srgbClr val="002060"/>
              </a:solidFill>
              <a:ln>
                <a:noFill/>
              </a:ln>
              <a:effectLst/>
            </c:spPr>
            <c:extLst>
              <c:ext xmlns:c16="http://schemas.microsoft.com/office/drawing/2014/chart" uri="{C3380CC4-5D6E-409C-BE32-E72D297353CC}">
                <c16:uniqueId val="{0000000B-9466-744F-87DA-F8C7193E0D0A}"/>
              </c:ext>
            </c:extLst>
          </c:dPt>
          <c:dPt>
            <c:idx val="6"/>
            <c:invertIfNegative val="0"/>
            <c:bubble3D val="0"/>
            <c:spPr>
              <a:solidFill>
                <a:srgbClr val="002060"/>
              </a:solidFill>
              <a:ln>
                <a:noFill/>
              </a:ln>
              <a:effectLst/>
            </c:spPr>
            <c:extLst>
              <c:ext xmlns:c16="http://schemas.microsoft.com/office/drawing/2014/chart" uri="{C3380CC4-5D6E-409C-BE32-E72D297353CC}">
                <c16:uniqueId val="{0000000D-9466-744F-87DA-F8C7193E0D0A}"/>
              </c:ext>
            </c:extLst>
          </c:dPt>
          <c:dPt>
            <c:idx val="7"/>
            <c:invertIfNegative val="0"/>
            <c:bubble3D val="0"/>
            <c:spPr>
              <a:solidFill>
                <a:srgbClr val="002060"/>
              </a:solidFill>
              <a:ln>
                <a:noFill/>
              </a:ln>
              <a:effectLst/>
            </c:spPr>
            <c:extLst>
              <c:ext xmlns:c16="http://schemas.microsoft.com/office/drawing/2014/chart" uri="{C3380CC4-5D6E-409C-BE32-E72D297353CC}">
                <c16:uniqueId val="{0000000F-9466-744F-87DA-F8C7193E0D0A}"/>
              </c:ext>
            </c:extLst>
          </c:dPt>
          <c:dPt>
            <c:idx val="8"/>
            <c:invertIfNegative val="0"/>
            <c:bubble3D val="0"/>
            <c:spPr>
              <a:solidFill>
                <a:srgbClr val="002060"/>
              </a:solidFill>
              <a:ln>
                <a:noFill/>
              </a:ln>
              <a:effectLst/>
            </c:spPr>
            <c:extLst>
              <c:ext xmlns:c16="http://schemas.microsoft.com/office/drawing/2014/chart" uri="{C3380CC4-5D6E-409C-BE32-E72D297353CC}">
                <c16:uniqueId val="{00000011-9466-744F-87DA-F8C7193E0D0A}"/>
              </c:ext>
            </c:extLst>
          </c:dPt>
          <c:dPt>
            <c:idx val="9"/>
            <c:invertIfNegative val="0"/>
            <c:bubble3D val="0"/>
            <c:spPr>
              <a:solidFill>
                <a:srgbClr val="002060"/>
              </a:solidFill>
              <a:ln>
                <a:noFill/>
              </a:ln>
              <a:effectLst/>
            </c:spPr>
            <c:extLst>
              <c:ext xmlns:c16="http://schemas.microsoft.com/office/drawing/2014/chart" uri="{C3380CC4-5D6E-409C-BE32-E72D297353CC}">
                <c16:uniqueId val="{00000013-9466-744F-87DA-F8C7193E0D0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9466-744F-87DA-F8C7193E0D0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9466-744F-87DA-F8C7193E0D0A}"/>
              </c:ext>
            </c:extLst>
          </c:dPt>
          <c:dPt>
            <c:idx val="12"/>
            <c:invertIfNegative val="0"/>
            <c:bubble3D val="0"/>
            <c:spPr>
              <a:solidFill>
                <a:srgbClr val="002060"/>
              </a:solidFill>
              <a:ln>
                <a:noFill/>
              </a:ln>
              <a:effectLst/>
            </c:spPr>
            <c:extLst>
              <c:ext xmlns:c16="http://schemas.microsoft.com/office/drawing/2014/chart" uri="{C3380CC4-5D6E-409C-BE32-E72D297353CC}">
                <c16:uniqueId val="{00000019-9466-744F-87DA-F8C7193E0D0A}"/>
              </c:ext>
            </c:extLst>
          </c:dPt>
          <c:dPt>
            <c:idx val="13"/>
            <c:invertIfNegative val="0"/>
            <c:bubble3D val="0"/>
            <c:spPr>
              <a:solidFill>
                <a:srgbClr val="002060"/>
              </a:solidFill>
              <a:ln>
                <a:noFill/>
              </a:ln>
              <a:effectLst/>
            </c:spPr>
            <c:extLst>
              <c:ext xmlns:c16="http://schemas.microsoft.com/office/drawing/2014/chart" uri="{C3380CC4-5D6E-409C-BE32-E72D297353CC}">
                <c16:uniqueId val="{0000001B-9466-744F-87DA-F8C7193E0D0A}"/>
              </c:ext>
            </c:extLst>
          </c:dPt>
          <c:dPt>
            <c:idx val="14"/>
            <c:invertIfNegative val="0"/>
            <c:bubble3D val="0"/>
            <c:spPr>
              <a:solidFill>
                <a:srgbClr val="002060"/>
              </a:solidFill>
              <a:ln>
                <a:noFill/>
              </a:ln>
              <a:effectLst/>
            </c:spPr>
            <c:extLst>
              <c:ext xmlns:c16="http://schemas.microsoft.com/office/drawing/2014/chart" uri="{C3380CC4-5D6E-409C-BE32-E72D297353CC}">
                <c16:uniqueId val="{0000001D-9466-744F-87DA-F8C7193E0D0A}"/>
              </c:ext>
            </c:extLst>
          </c:dPt>
          <c:dPt>
            <c:idx val="15"/>
            <c:invertIfNegative val="0"/>
            <c:bubble3D val="0"/>
            <c:spPr>
              <a:solidFill>
                <a:srgbClr val="002060"/>
              </a:solidFill>
              <a:ln>
                <a:noFill/>
              </a:ln>
              <a:effectLst/>
            </c:spPr>
            <c:extLst>
              <c:ext xmlns:c16="http://schemas.microsoft.com/office/drawing/2014/chart" uri="{C3380CC4-5D6E-409C-BE32-E72D297353CC}">
                <c16:uniqueId val="{0000001F-9466-744F-87DA-F8C7193E0D0A}"/>
              </c:ext>
            </c:extLst>
          </c:dPt>
          <c:dPt>
            <c:idx val="16"/>
            <c:invertIfNegative val="0"/>
            <c:bubble3D val="0"/>
            <c:spPr>
              <a:solidFill>
                <a:srgbClr val="002060"/>
              </a:solidFill>
              <a:ln>
                <a:noFill/>
              </a:ln>
              <a:effectLst/>
            </c:spPr>
            <c:extLst>
              <c:ext xmlns:c16="http://schemas.microsoft.com/office/drawing/2014/chart" uri="{C3380CC4-5D6E-409C-BE32-E72D297353CC}">
                <c16:uniqueId val="{00000021-9466-744F-87DA-F8C7193E0D0A}"/>
              </c:ext>
            </c:extLst>
          </c:dPt>
          <c:dPt>
            <c:idx val="17"/>
            <c:invertIfNegative val="0"/>
            <c:bubble3D val="0"/>
            <c:spPr>
              <a:solidFill>
                <a:srgbClr val="002060"/>
              </a:solidFill>
              <a:ln>
                <a:noFill/>
              </a:ln>
              <a:effectLst/>
            </c:spPr>
            <c:extLst>
              <c:ext xmlns:c16="http://schemas.microsoft.com/office/drawing/2014/chart" uri="{C3380CC4-5D6E-409C-BE32-E72D297353CC}">
                <c16:uniqueId val="{00000023-FBA5-864F-A948-21F0F0A28CD3}"/>
              </c:ext>
            </c:extLst>
          </c:dPt>
          <c:cat>
            <c:strRef>
              <c:f>'Growth rates_Pivot'!$B$110:$B$127</c:f>
              <c:strCache>
                <c:ptCount val="18"/>
                <c:pt idx="0">
                  <c:v>France</c:v>
                </c:pt>
                <c:pt idx="1">
                  <c:v>Iceland</c:v>
                </c:pt>
                <c:pt idx="2">
                  <c:v>Italy</c:v>
                </c:pt>
                <c:pt idx="3">
                  <c:v>Greece</c:v>
                </c:pt>
                <c:pt idx="4">
                  <c:v>Belgium</c:v>
                </c:pt>
                <c:pt idx="5">
                  <c:v>United Kingdom</c:v>
                </c:pt>
                <c:pt idx="6">
                  <c:v>Finland</c:v>
                </c:pt>
                <c:pt idx="7">
                  <c:v>United States</c:v>
                </c:pt>
                <c:pt idx="8">
                  <c:v>Sweden</c:v>
                </c:pt>
                <c:pt idx="9">
                  <c:v>Austria</c:v>
                </c:pt>
                <c:pt idx="10">
                  <c:v>Germany</c:v>
                </c:pt>
                <c:pt idx="11">
                  <c:v>Denmark</c:v>
                </c:pt>
                <c:pt idx="12">
                  <c:v>Netherlands</c:v>
                </c:pt>
                <c:pt idx="13">
                  <c:v>EU15 without IRL</c:v>
                </c:pt>
                <c:pt idx="14">
                  <c:v>Portugal</c:v>
                </c:pt>
                <c:pt idx="15">
                  <c:v>Switzerland</c:v>
                </c:pt>
                <c:pt idx="16">
                  <c:v>Spain</c:v>
                </c:pt>
                <c:pt idx="17">
                  <c:v>Norway</c:v>
                </c:pt>
              </c:strCache>
            </c:strRef>
          </c:cat>
          <c:val>
            <c:numRef>
              <c:f>'Growth rates_Pivot'!$H$110:$H$127</c:f>
              <c:numCache>
                <c:formatCode>0.00%</c:formatCode>
                <c:ptCount val="18"/>
                <c:pt idx="0">
                  <c:v>0.6597574032374558</c:v>
                </c:pt>
                <c:pt idx="1">
                  <c:v>0.71826459556425304</c:v>
                </c:pt>
                <c:pt idx="2">
                  <c:v>0.72834071282026813</c:v>
                </c:pt>
                <c:pt idx="3">
                  <c:v>0.76810531468531451</c:v>
                </c:pt>
                <c:pt idx="4">
                  <c:v>0.81580203816131824</c:v>
                </c:pt>
                <c:pt idx="5">
                  <c:v>0.86330923733747333</c:v>
                </c:pt>
                <c:pt idx="6">
                  <c:v>0.97197020348837193</c:v>
                </c:pt>
                <c:pt idx="7">
                  <c:v>0.97519384688122646</c:v>
                </c:pt>
                <c:pt idx="8">
                  <c:v>0.979341005502121</c:v>
                </c:pt>
                <c:pt idx="9">
                  <c:v>0.99675610979390861</c:v>
                </c:pt>
                <c:pt idx="10">
                  <c:v>1.0735117126728007</c:v>
                </c:pt>
                <c:pt idx="11">
                  <c:v>1.0884014502307187</c:v>
                </c:pt>
                <c:pt idx="12">
                  <c:v>1.1192024490144208</c:v>
                </c:pt>
                <c:pt idx="13">
                  <c:v>1.0401595465940789</c:v>
                </c:pt>
                <c:pt idx="14">
                  <c:v>1.2611183122757761</c:v>
                </c:pt>
                <c:pt idx="15">
                  <c:v>1.3105844653654546</c:v>
                </c:pt>
                <c:pt idx="16">
                  <c:v>1.4363519465141033</c:v>
                </c:pt>
                <c:pt idx="17">
                  <c:v>2.6771761474761768</c:v>
                </c:pt>
              </c:numCache>
            </c:numRef>
          </c:val>
          <c:extLst>
            <c:ext xmlns:c16="http://schemas.microsoft.com/office/drawing/2014/chart" uri="{C3380CC4-5D6E-409C-BE32-E72D297353CC}">
              <c16:uniqueId val="{00000022-9466-744F-87DA-F8C7193E0D0A}"/>
            </c:ext>
          </c:extLst>
        </c:ser>
        <c:dLbls>
          <c:showLegendKey val="0"/>
          <c:showVal val="0"/>
          <c:showCatName val="0"/>
          <c:showSerName val="0"/>
          <c:showPercent val="0"/>
          <c:showBubbleSize val="0"/>
        </c:dLbls>
        <c:gapWidth val="182"/>
        <c:axId val="351738112"/>
        <c:axId val="351729552"/>
      </c:barChart>
      <c:catAx>
        <c:axId val="35173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Calibri" panose="020F0502020204030204" pitchFamily="34" charset="0"/>
                <a:ea typeface="+mn-ea"/>
                <a:cs typeface="Calibri" panose="020F0502020204030204" pitchFamily="34" charset="0"/>
              </a:defRPr>
            </a:pPr>
            <a:endParaRPr lang="en-IT"/>
          </a:p>
        </c:txPr>
        <c:crossAx val="351729552"/>
        <c:crosses val="autoZero"/>
        <c:auto val="1"/>
        <c:lblAlgn val="ctr"/>
        <c:lblOffset val="100"/>
        <c:noMultiLvlLbl val="0"/>
      </c:catAx>
      <c:valAx>
        <c:axId val="351729552"/>
        <c:scaling>
          <c:orientation val="minMax"/>
        </c:scaling>
        <c:delete val="0"/>
        <c:axPos val="b"/>
        <c:numFmt formatCode="0.00%" sourceLinked="1"/>
        <c:majorTickMark val="none"/>
        <c:minorTickMark val="none"/>
        <c:tickLblPos val="high"/>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Calibri" panose="020F0502020204030204" pitchFamily="34" charset="0"/>
                <a:ea typeface="+mn-ea"/>
                <a:cs typeface="Calibri" panose="020F0502020204030204" pitchFamily="34" charset="0"/>
              </a:defRPr>
            </a:pPr>
            <a:endParaRPr lang="en-IT"/>
          </a:p>
        </c:txPr>
        <c:crossAx val="351738112"/>
        <c:crosses val="autoZero"/>
        <c:crossBetween val="between"/>
      </c:valAx>
      <c:spPr>
        <a:noFill/>
        <a:ln>
          <a:noFill/>
        </a:ln>
        <a:effectLst/>
      </c:spPr>
    </c:plotArea>
    <c:plotVisOnly val="1"/>
    <c:dispBlanksAs val="gap"/>
    <c:showDLblsOverMax val="0"/>
  </c:chart>
  <c:spPr>
    <a:solidFill>
      <a:schemeClr val="lt1"/>
    </a:solidFill>
    <a:ln w="25400" cap="flat" cmpd="sng" algn="ctr">
      <a:solidFill>
        <a:schemeClr val="accent1"/>
      </a:solidFill>
      <a:prstDash val="solid"/>
      <a:round/>
    </a:ln>
    <a:effectLst/>
  </c:spPr>
  <c:txPr>
    <a:bodyPr/>
    <a:lstStyle/>
    <a:p>
      <a:pPr>
        <a:defRPr sz="1200">
          <a:solidFill>
            <a:schemeClr val="dk1"/>
          </a:solidFill>
          <a:latin typeface="Calibri" panose="020F0502020204030204" pitchFamily="34" charset="0"/>
          <a:ea typeface="+mn-ea"/>
          <a:cs typeface="Calibri" panose="020F0502020204030204" pitchFamily="34" charset="0"/>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r>
              <a:rPr lang="en-US" sz="1500"/>
              <a:t>GDP per capita 1946 vs 2022</a:t>
            </a:r>
          </a:p>
          <a:p>
            <a:pPr>
              <a:defRPr sz="1200"/>
            </a:pPr>
            <a:r>
              <a:rPr lang="en-US" sz="1200" b="0"/>
              <a:t>PPP constant 2011 prices - EU15 (without Ireland and Luxembourg) and US </a:t>
            </a:r>
          </a:p>
        </c:rich>
      </c:tx>
      <c:overlay val="0"/>
      <c:spPr>
        <a:noFill/>
        <a:ln>
          <a:noFill/>
        </a:ln>
        <a:effectLst/>
      </c:spPr>
      <c:txPr>
        <a:bodyPr rot="0" spcFirstLastPara="1" vertOverflow="ellipsis" vert="horz" wrap="square" anchor="ctr" anchorCtr="1"/>
        <a:lstStyle/>
        <a:p>
          <a:pPr>
            <a:defRPr sz="120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manualLayout>
          <c:layoutTarget val="inner"/>
          <c:xMode val="edge"/>
          <c:yMode val="edge"/>
          <c:x val="0.12605132691746862"/>
          <c:y val="0.11424777631962671"/>
          <c:w val="0.82880978419364248"/>
          <c:h val="0.7588615485564304"/>
        </c:manualLayout>
      </c:layout>
      <c:scatterChart>
        <c:scatterStyle val="lineMarker"/>
        <c:varyColors val="0"/>
        <c:ser>
          <c:idx val="0"/>
          <c:order val="0"/>
          <c:spPr>
            <a:ln w="25400" cap="rnd">
              <a:noFill/>
              <a:round/>
            </a:ln>
            <a:effectLst/>
          </c:spPr>
          <c:marker>
            <c:symbol val="diamond"/>
            <c:size val="6"/>
            <c:spPr>
              <a:solidFill>
                <a:schemeClr val="lt1"/>
              </a:solidFill>
              <a:ln w="15875">
                <a:solidFill>
                  <a:schemeClr val="accent1">
                    <a:lumMod val="50000"/>
                  </a:schemeClr>
                </a:solidFill>
                <a:round/>
              </a:ln>
              <a:effectLst/>
            </c:spPr>
          </c:marker>
          <c:dLbls>
            <c:dLbl>
              <c:idx val="0"/>
              <c:tx>
                <c:rich>
                  <a:bodyPr/>
                  <a:lstStyle/>
                  <a:p>
                    <a:fld id="{54E64F65-4A98-B04E-AE42-FEAA396565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638B-474F-980B-ECD07AB95BCA}"/>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1-638B-474F-980B-ECD07AB95BCA}"/>
                </c:ext>
              </c:extLst>
            </c:dLbl>
            <c:dLbl>
              <c:idx val="2"/>
              <c:tx>
                <c:rich>
                  <a:bodyPr/>
                  <a:lstStyle/>
                  <a:p>
                    <a:fld id="{EB384A2D-2324-044A-98BC-4F926416AD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38B-474F-980B-ECD07AB95BCA}"/>
                </c:ext>
              </c:extLst>
            </c:dLbl>
            <c:dLbl>
              <c:idx val="3"/>
              <c:tx>
                <c:rich>
                  <a:bodyPr/>
                  <a:lstStyle/>
                  <a:p>
                    <a:fld id="{A35EDEAB-4846-2F40-BAFC-2FA9BD5EAB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38B-474F-980B-ECD07AB95BCA}"/>
                </c:ext>
              </c:extLst>
            </c:dLbl>
            <c:dLbl>
              <c:idx val="4"/>
              <c:tx>
                <c:rich>
                  <a:bodyPr/>
                  <a:lstStyle/>
                  <a:p>
                    <a:fld id="{652AC70A-4580-3145-93ED-C562D29D41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38B-474F-980B-ECD07AB95BCA}"/>
                </c:ext>
              </c:extLst>
            </c:dLbl>
            <c:dLbl>
              <c:idx val="5"/>
              <c:tx>
                <c:rich>
                  <a:bodyPr/>
                  <a:lstStyle/>
                  <a:p>
                    <a:fld id="{22375AC0-FEE3-8646-A17C-CB2F2EE570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38B-474F-980B-ECD07AB95BCA}"/>
                </c:ext>
              </c:extLst>
            </c:dLbl>
            <c:dLbl>
              <c:idx val="6"/>
              <c:tx>
                <c:rich>
                  <a:bodyPr/>
                  <a:lstStyle/>
                  <a:p>
                    <a:fld id="{270789B9-AE75-3643-AB08-ADFCFD7071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38B-474F-980B-ECD07AB95BCA}"/>
                </c:ext>
              </c:extLst>
            </c:dLbl>
            <c:dLbl>
              <c:idx val="7"/>
              <c:tx>
                <c:rich>
                  <a:bodyPr/>
                  <a:lstStyle/>
                  <a:p>
                    <a:fld id="{DDA41B38-E2A0-EE45-A2E9-63A46008AD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38B-474F-980B-ECD07AB95BCA}"/>
                </c:ext>
              </c:extLst>
            </c:dLbl>
            <c:dLbl>
              <c:idx val="8"/>
              <c:tx>
                <c:rich>
                  <a:bodyPr/>
                  <a:lstStyle/>
                  <a:p>
                    <a:fld id="{2A358286-58A8-5143-B156-04CEEE5CE8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38B-474F-980B-ECD07AB95BCA}"/>
                </c:ext>
              </c:extLst>
            </c:dLbl>
            <c:dLbl>
              <c:idx val="9"/>
              <c:tx>
                <c:rich>
                  <a:bodyPr/>
                  <a:lstStyle/>
                  <a:p>
                    <a:fld id="{E171C5E2-8E11-0F42-AC9C-A3D567B533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38B-474F-980B-ECD07AB95BCA}"/>
                </c:ext>
              </c:extLst>
            </c:dLbl>
            <c:dLbl>
              <c:idx val="10"/>
              <c:tx>
                <c:rich>
                  <a:bodyPr/>
                  <a:lstStyle/>
                  <a:p>
                    <a:fld id="{B80AA52A-A5EE-5647-B676-41CE97F394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38B-474F-980B-ECD07AB95BCA}"/>
                </c:ext>
              </c:extLst>
            </c:dLbl>
            <c:dLbl>
              <c:idx val="11"/>
              <c:tx>
                <c:rich>
                  <a:bodyPr/>
                  <a:lstStyle/>
                  <a:p>
                    <a:fld id="{F3647F8D-49E3-3C4C-8895-2BE120ED7C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38B-474F-980B-ECD07AB95BCA}"/>
                </c:ext>
              </c:extLst>
            </c:dLbl>
            <c:dLbl>
              <c:idx val="12"/>
              <c:tx>
                <c:rich>
                  <a:bodyPr/>
                  <a:lstStyle/>
                  <a:p>
                    <a:fld id="{76B9ED41-1AEF-1E4D-A5CC-2D6DC2854A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38B-474F-980B-ECD07AB95BCA}"/>
                </c:ext>
              </c:extLst>
            </c:dLbl>
            <c:dLbl>
              <c:idx val="13"/>
              <c:tx>
                <c:rich>
                  <a:bodyPr/>
                  <a:lstStyle/>
                  <a:p>
                    <a:fld id="{608C5742-FFAB-9E48-B3A8-7834DB9C891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38B-474F-980B-ECD07AB95BCA}"/>
                </c:ext>
              </c:extLst>
            </c:dLbl>
            <c:dLbl>
              <c:idx val="14"/>
              <c:tx>
                <c:rich>
                  <a:bodyPr/>
                  <a:lstStyle/>
                  <a:p>
                    <a:fld id="{C1BACCA2-BFCF-2F40-A505-B86181514FE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38B-474F-980B-ECD07AB95BCA}"/>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tx1"/>
                </a:solidFill>
              </a:ln>
              <a:effectLst/>
            </c:spPr>
            <c:trendlineType val="linear"/>
            <c:dispRSqr val="1"/>
            <c:dispEq val="1"/>
            <c:trendlineLbl>
              <c:layout>
                <c:manualLayout>
                  <c:x val="-0.63307031933508306"/>
                  <c:y val="3.4733377077865266E-2"/>
                </c:manualLayout>
              </c:layout>
              <c:numFmt formatCode="General" sourceLinked="0"/>
              <c:spPr>
                <a:solidFill>
                  <a:schemeClr val="lt1"/>
                </a:solidFill>
                <a:ln w="12700" cap="flat" cmpd="sng" algn="ctr">
                  <a:solidFill>
                    <a:schemeClr val="dk1"/>
                  </a:solidFill>
                  <a:prstDash val="solid"/>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rendlineLbl>
          </c:trendline>
          <c:xVal>
            <c:numRef>
              <c:f>Convergence_Pivot!$C$30:$C$44</c:f>
              <c:numCache>
                <c:formatCode>#,##0.00</c:formatCode>
                <c:ptCount val="15"/>
                <c:pt idx="0">
                  <c:v>14822.467000000001</c:v>
                </c:pt>
                <c:pt idx="2">
                  <c:v>9208</c:v>
                </c:pt>
                <c:pt idx="3">
                  <c:v>7104</c:v>
                </c:pt>
                <c:pt idx="4">
                  <c:v>9000</c:v>
                </c:pt>
                <c:pt idx="5">
                  <c:v>3534</c:v>
                </c:pt>
                <c:pt idx="6">
                  <c:v>3118</c:v>
                </c:pt>
                <c:pt idx="7">
                  <c:v>7291</c:v>
                </c:pt>
                <c:pt idx="8">
                  <c:v>5871</c:v>
                </c:pt>
                <c:pt idx="9">
                  <c:v>6145</c:v>
                </c:pt>
                <c:pt idx="10">
                  <c:v>10751</c:v>
                </c:pt>
                <c:pt idx="11">
                  <c:v>3805</c:v>
                </c:pt>
                <c:pt idx="12">
                  <c:v>3468.2031000000002</c:v>
                </c:pt>
                <c:pt idx="13">
                  <c:v>3073</c:v>
                </c:pt>
                <c:pt idx="14">
                  <c:v>2209</c:v>
                </c:pt>
              </c:numCache>
            </c:numRef>
          </c:xVal>
          <c:yVal>
            <c:numRef>
              <c:f>Convergence_Pivot!$H$30:$H$44</c:f>
              <c:numCache>
                <c:formatCode>#,##0.00</c:formatCode>
                <c:ptCount val="15"/>
                <c:pt idx="0">
                  <c:v>58487.464999999997</c:v>
                </c:pt>
                <c:pt idx="1">
                  <c:v>55484.777000000002</c:v>
                </c:pt>
                <c:pt idx="2">
                  <c:v>50689.68</c:v>
                </c:pt>
                <c:pt idx="3">
                  <c:v>49669.866999999998</c:v>
                </c:pt>
                <c:pt idx="4">
                  <c:v>47126.13</c:v>
                </c:pt>
                <c:pt idx="5">
                  <c:v>46647.792999999998</c:v>
                </c:pt>
                <c:pt idx="6">
                  <c:v>43792.855000000003</c:v>
                </c:pt>
                <c:pt idx="7">
                  <c:v>41872.394999999997</c:v>
                </c:pt>
                <c:pt idx="8">
                  <c:v>40701.464999999997</c:v>
                </c:pt>
                <c:pt idx="9">
                  <c:v>39065.71</c:v>
                </c:pt>
                <c:pt idx="10">
                  <c:v>38406.53</c:v>
                </c:pt>
                <c:pt idx="11">
                  <c:v>36224.292999999998</c:v>
                </c:pt>
                <c:pt idx="12">
                  <c:v>34123.387000000002</c:v>
                </c:pt>
                <c:pt idx="13">
                  <c:v>28992.059000000001</c:v>
                </c:pt>
                <c:pt idx="14">
                  <c:v>25283.905999999999</c:v>
                </c:pt>
              </c:numCache>
            </c:numRef>
          </c:yVal>
          <c:smooth val="0"/>
          <c:extLst>
            <c:ext xmlns:c15="http://schemas.microsoft.com/office/drawing/2012/chart" uri="{02D57815-91ED-43cb-92C2-25804820EDAC}">
              <c15:datalabelsRange>
                <c15:f>Convergence_Pivot!$B$30:$B$44</c15:f>
                <c15:dlblRangeCache>
                  <c:ptCount val="15"/>
                  <c:pt idx="0">
                    <c:v>USA</c:v>
                  </c:pt>
                  <c:pt idx="1">
                    <c:v>LUX</c:v>
                  </c:pt>
                  <c:pt idx="2">
                    <c:v>DNK</c:v>
                  </c:pt>
                  <c:pt idx="3">
                    <c:v>NLD</c:v>
                  </c:pt>
                  <c:pt idx="4">
                    <c:v>SWE</c:v>
                  </c:pt>
                  <c:pt idx="5">
                    <c:v>DEU</c:v>
                  </c:pt>
                  <c:pt idx="6">
                    <c:v>AUT</c:v>
                  </c:pt>
                  <c:pt idx="7">
                    <c:v>BEL</c:v>
                  </c:pt>
                  <c:pt idx="8">
                    <c:v>FIN</c:v>
                  </c:pt>
                  <c:pt idx="9">
                    <c:v>FRA</c:v>
                  </c:pt>
                  <c:pt idx="10">
                    <c:v>GBR</c:v>
                  </c:pt>
                  <c:pt idx="11">
                    <c:v>ITA</c:v>
                  </c:pt>
                  <c:pt idx="12">
                    <c:v>ESP</c:v>
                  </c:pt>
                  <c:pt idx="13">
                    <c:v>PRT</c:v>
                  </c:pt>
                  <c:pt idx="14">
                    <c:v>GRC</c:v>
                  </c:pt>
                </c15:dlblRangeCache>
              </c15:datalabelsRange>
            </c:ext>
            <c:ext xmlns:c16="http://schemas.microsoft.com/office/drawing/2014/chart" uri="{C3380CC4-5D6E-409C-BE32-E72D297353CC}">
              <c16:uniqueId val="{0000001F-638B-474F-980B-ECD07AB95BCA}"/>
            </c:ext>
          </c:extLst>
        </c:ser>
        <c:dLbls>
          <c:dLblPos val="t"/>
          <c:showLegendKey val="0"/>
          <c:showVal val="1"/>
          <c:showCatName val="0"/>
          <c:showSerName val="0"/>
          <c:showPercent val="0"/>
          <c:showBubbleSize val="0"/>
        </c:dLbls>
        <c:axId val="1799286495"/>
        <c:axId val="1721024559"/>
      </c:scatterChart>
      <c:valAx>
        <c:axId val="1799286495"/>
        <c:scaling>
          <c:orientation val="minMax"/>
          <c:max val="15000"/>
          <c:min val="2000"/>
        </c:scaling>
        <c:delete val="0"/>
        <c:axPos val="b"/>
        <c:title>
          <c:tx>
            <c:rich>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1946</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721024559"/>
        <c:crosses val="autoZero"/>
        <c:crossBetween val="midCat"/>
      </c:valAx>
      <c:valAx>
        <c:axId val="1721024559"/>
        <c:scaling>
          <c:orientation val="minMax"/>
          <c:max val="60000"/>
          <c:min val="20000"/>
        </c:scaling>
        <c:delete val="0"/>
        <c:axPos val="l"/>
        <c:title>
          <c:tx>
            <c:rich>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2022</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799286495"/>
        <c:crosses val="autoZero"/>
        <c:crossBetween val="midCat"/>
      </c:valAx>
      <c:spPr>
        <a:noFill/>
        <a:ln w="25400">
          <a:noFill/>
        </a:ln>
        <a:effectLst/>
      </c:spPr>
    </c:plotArea>
    <c:plotVisOnly val="1"/>
    <c:dispBlanksAs val="gap"/>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r>
              <a:rPr lang="en-US" sz="1500"/>
              <a:t>GDP per capita 1990 vs 2022 </a:t>
            </a:r>
          </a:p>
          <a:p>
            <a:pPr>
              <a:defRPr/>
            </a:pPr>
            <a:r>
              <a:rPr lang="en-US" sz="1200" b="0"/>
              <a:t>PPP constant 2011 prices - EU15 (without</a:t>
            </a:r>
            <a:r>
              <a:rPr lang="en-US" sz="1200" b="0" baseline="0"/>
              <a:t> Ireland) </a:t>
            </a:r>
            <a:r>
              <a:rPr lang="en-US" sz="1200" b="0"/>
              <a:t>and US </a:t>
            </a:r>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manualLayout>
          <c:layoutTarget val="inner"/>
          <c:xMode val="edge"/>
          <c:yMode val="edge"/>
          <c:x val="0.12605132691746862"/>
          <c:y val="0.11424777631962671"/>
          <c:w val="0.82880978419364248"/>
          <c:h val="0.7588615485564304"/>
        </c:manualLayout>
      </c:layout>
      <c:scatterChart>
        <c:scatterStyle val="lineMarker"/>
        <c:varyColors val="0"/>
        <c:ser>
          <c:idx val="0"/>
          <c:order val="0"/>
          <c:spPr>
            <a:ln w="25400" cap="rnd">
              <a:noFill/>
              <a:round/>
            </a:ln>
            <a:effectLst/>
          </c:spPr>
          <c:marker>
            <c:symbol val="diamond"/>
            <c:size val="6"/>
            <c:spPr>
              <a:solidFill>
                <a:schemeClr val="lt1"/>
              </a:solidFill>
              <a:ln w="15875">
                <a:solidFill>
                  <a:schemeClr val="accent1">
                    <a:lumMod val="50000"/>
                  </a:schemeClr>
                </a:solidFill>
                <a:round/>
              </a:ln>
              <a:effectLst/>
            </c:spPr>
          </c:marker>
          <c:dLbls>
            <c:dLbl>
              <c:idx val="0"/>
              <c:tx>
                <c:rich>
                  <a:bodyPr/>
                  <a:lstStyle/>
                  <a:p>
                    <a:fld id="{C02CFB92-E54B-4C4F-AFEA-23E862BE7E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6B34-3D41-839D-718185DB6FB1}"/>
                </c:ext>
              </c:extLst>
            </c:dLbl>
            <c:dLbl>
              <c:idx val="1"/>
              <c:tx>
                <c:rich>
                  <a:bodyPr/>
                  <a:lstStyle/>
                  <a:p>
                    <a:fld id="{4CA9D7E1-80C2-3245-974C-A98D4C7C04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B34-3D41-839D-718185DB6FB1}"/>
                </c:ext>
              </c:extLst>
            </c:dLbl>
            <c:dLbl>
              <c:idx val="2"/>
              <c:tx>
                <c:rich>
                  <a:bodyPr/>
                  <a:lstStyle/>
                  <a:p>
                    <a:fld id="{05D88DA4-3883-5F46-923C-F109CDFD083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B34-3D41-839D-718185DB6FB1}"/>
                </c:ext>
              </c:extLst>
            </c:dLbl>
            <c:dLbl>
              <c:idx val="3"/>
              <c:tx>
                <c:rich>
                  <a:bodyPr/>
                  <a:lstStyle/>
                  <a:p>
                    <a:fld id="{FF939A62-590C-F843-8B7D-30C3585B9B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B34-3D41-839D-718185DB6FB1}"/>
                </c:ext>
              </c:extLst>
            </c:dLbl>
            <c:dLbl>
              <c:idx val="4"/>
              <c:tx>
                <c:rich>
                  <a:bodyPr/>
                  <a:lstStyle/>
                  <a:p>
                    <a:fld id="{ED9E6077-C5B4-BF40-B529-0A1DD9B978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B34-3D41-839D-718185DB6FB1}"/>
                </c:ext>
              </c:extLst>
            </c:dLbl>
            <c:dLbl>
              <c:idx val="5"/>
              <c:tx>
                <c:rich>
                  <a:bodyPr/>
                  <a:lstStyle/>
                  <a:p>
                    <a:fld id="{E9668241-5208-E549-934F-FEF48830CDF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B34-3D41-839D-718185DB6FB1}"/>
                </c:ext>
              </c:extLst>
            </c:dLbl>
            <c:dLbl>
              <c:idx val="6"/>
              <c:tx>
                <c:rich>
                  <a:bodyPr/>
                  <a:lstStyle/>
                  <a:p>
                    <a:fld id="{F2F12216-E1C6-D640-827B-13A2776134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B34-3D41-839D-718185DB6FB1}"/>
                </c:ext>
              </c:extLst>
            </c:dLbl>
            <c:dLbl>
              <c:idx val="7"/>
              <c:tx>
                <c:rich>
                  <a:bodyPr/>
                  <a:lstStyle/>
                  <a:p>
                    <a:fld id="{B309D765-6BD2-4049-95D2-E729338F0A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B34-3D41-839D-718185DB6FB1}"/>
                </c:ext>
              </c:extLst>
            </c:dLbl>
            <c:dLbl>
              <c:idx val="8"/>
              <c:tx>
                <c:rich>
                  <a:bodyPr/>
                  <a:lstStyle/>
                  <a:p>
                    <a:fld id="{2568F1A8-7943-DD4A-953F-7C9953DF66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B34-3D41-839D-718185DB6FB1}"/>
                </c:ext>
              </c:extLst>
            </c:dLbl>
            <c:dLbl>
              <c:idx val="9"/>
              <c:tx>
                <c:rich>
                  <a:bodyPr/>
                  <a:lstStyle/>
                  <a:p>
                    <a:fld id="{27F92635-C829-5346-BA18-CC3A6E006F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B34-3D41-839D-718185DB6FB1}"/>
                </c:ext>
              </c:extLst>
            </c:dLbl>
            <c:dLbl>
              <c:idx val="10"/>
              <c:tx>
                <c:rich>
                  <a:bodyPr/>
                  <a:lstStyle/>
                  <a:p>
                    <a:fld id="{C5A6ED48-BAC1-C54D-A8C8-34257B5CEFB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B34-3D41-839D-718185DB6FB1}"/>
                </c:ext>
              </c:extLst>
            </c:dLbl>
            <c:dLbl>
              <c:idx val="11"/>
              <c:tx>
                <c:rich>
                  <a:bodyPr/>
                  <a:lstStyle/>
                  <a:p>
                    <a:fld id="{32DC47E5-9F8F-FC47-B171-F85D9D8B17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B34-3D41-839D-718185DB6FB1}"/>
                </c:ext>
              </c:extLst>
            </c:dLbl>
            <c:dLbl>
              <c:idx val="12"/>
              <c:tx>
                <c:rich>
                  <a:bodyPr/>
                  <a:lstStyle/>
                  <a:p>
                    <a:fld id="{8A48A061-781A-7242-A9C7-D8308C5204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B34-3D41-839D-718185DB6FB1}"/>
                </c:ext>
              </c:extLst>
            </c:dLbl>
            <c:dLbl>
              <c:idx val="13"/>
              <c:tx>
                <c:rich>
                  <a:bodyPr/>
                  <a:lstStyle/>
                  <a:p>
                    <a:fld id="{6A61428F-366D-8B4A-9FF8-3EEF0FC18A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B34-3D41-839D-718185DB6FB1}"/>
                </c:ext>
              </c:extLst>
            </c:dLbl>
            <c:dLbl>
              <c:idx val="14"/>
              <c:tx>
                <c:rich>
                  <a:bodyPr/>
                  <a:lstStyle/>
                  <a:p>
                    <a:fld id="{5364770B-ED41-6F4B-B8EA-57D29CE0DB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B34-3D41-839D-718185DB6FB1}"/>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tx1"/>
                </a:solidFill>
              </a:ln>
              <a:effectLst/>
            </c:spPr>
            <c:trendlineType val="linear"/>
            <c:dispRSqr val="1"/>
            <c:dispEq val="1"/>
            <c:trendlineLbl>
              <c:layout>
                <c:manualLayout>
                  <c:x val="-0.53600164041994747"/>
                  <c:y val="1.6307742782152232E-2"/>
                </c:manualLayout>
              </c:layout>
              <c:numFmt formatCode="General" sourceLinked="0"/>
              <c:spPr>
                <a:solidFill>
                  <a:schemeClr val="lt1"/>
                </a:solidFill>
                <a:ln w="12700" cap="flat" cmpd="sng" algn="ctr">
                  <a:solidFill>
                    <a:schemeClr val="tx1"/>
                  </a:solidFill>
                  <a:prstDash val="solid"/>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rendlineLbl>
          </c:trendline>
          <c:xVal>
            <c:numRef>
              <c:f>Convergence_Pivot!$G$30:$G$44</c:f>
              <c:numCache>
                <c:formatCode>#,##0.00</c:formatCode>
                <c:ptCount val="15"/>
                <c:pt idx="0">
                  <c:v>36982</c:v>
                </c:pt>
                <c:pt idx="1">
                  <c:v>36706</c:v>
                </c:pt>
                <c:pt idx="2">
                  <c:v>29412</c:v>
                </c:pt>
                <c:pt idx="3">
                  <c:v>27515</c:v>
                </c:pt>
                <c:pt idx="4">
                  <c:v>28068</c:v>
                </c:pt>
                <c:pt idx="5">
                  <c:v>25391</c:v>
                </c:pt>
                <c:pt idx="6">
                  <c:v>26930</c:v>
                </c:pt>
                <c:pt idx="7">
                  <c:v>27412</c:v>
                </c:pt>
                <c:pt idx="8">
                  <c:v>26884</c:v>
                </c:pt>
                <c:pt idx="9">
                  <c:v>28129</c:v>
                </c:pt>
                <c:pt idx="10">
                  <c:v>26189</c:v>
                </c:pt>
                <c:pt idx="11">
                  <c:v>26003</c:v>
                </c:pt>
                <c:pt idx="12">
                  <c:v>19215</c:v>
                </c:pt>
                <c:pt idx="13">
                  <c:v>17256</c:v>
                </c:pt>
                <c:pt idx="14">
                  <c:v>15964</c:v>
                </c:pt>
              </c:numCache>
            </c:numRef>
          </c:xVal>
          <c:yVal>
            <c:numRef>
              <c:f>Convergence_Pivot!$H$30:$H$44</c:f>
              <c:numCache>
                <c:formatCode>#,##0.00</c:formatCode>
                <c:ptCount val="15"/>
                <c:pt idx="0">
                  <c:v>58487.464999999997</c:v>
                </c:pt>
                <c:pt idx="1">
                  <c:v>55484.777000000002</c:v>
                </c:pt>
                <c:pt idx="2">
                  <c:v>50689.68</c:v>
                </c:pt>
                <c:pt idx="3">
                  <c:v>49669.866999999998</c:v>
                </c:pt>
                <c:pt idx="4">
                  <c:v>47126.13</c:v>
                </c:pt>
                <c:pt idx="5">
                  <c:v>46647.792999999998</c:v>
                </c:pt>
                <c:pt idx="6">
                  <c:v>43792.855000000003</c:v>
                </c:pt>
                <c:pt idx="7">
                  <c:v>41872.394999999997</c:v>
                </c:pt>
                <c:pt idx="8">
                  <c:v>40701.464999999997</c:v>
                </c:pt>
                <c:pt idx="9">
                  <c:v>39065.71</c:v>
                </c:pt>
                <c:pt idx="10">
                  <c:v>38406.53</c:v>
                </c:pt>
                <c:pt idx="11">
                  <c:v>36224.292999999998</c:v>
                </c:pt>
                <c:pt idx="12">
                  <c:v>34123.387000000002</c:v>
                </c:pt>
                <c:pt idx="13">
                  <c:v>28992.059000000001</c:v>
                </c:pt>
                <c:pt idx="14">
                  <c:v>25283.905999999999</c:v>
                </c:pt>
              </c:numCache>
            </c:numRef>
          </c:yVal>
          <c:smooth val="0"/>
          <c:extLst>
            <c:ext xmlns:c15="http://schemas.microsoft.com/office/drawing/2012/chart" uri="{02D57815-91ED-43cb-92C2-25804820EDAC}">
              <c15:datalabelsRange>
                <c15:f>Convergence_Pivot!$B$30:$B$44</c15:f>
                <c15:dlblRangeCache>
                  <c:ptCount val="15"/>
                  <c:pt idx="0">
                    <c:v>USA</c:v>
                  </c:pt>
                  <c:pt idx="1">
                    <c:v>LUX</c:v>
                  </c:pt>
                  <c:pt idx="2">
                    <c:v>DNK</c:v>
                  </c:pt>
                  <c:pt idx="3">
                    <c:v>NLD</c:v>
                  </c:pt>
                  <c:pt idx="4">
                    <c:v>SWE</c:v>
                  </c:pt>
                  <c:pt idx="5">
                    <c:v>DEU</c:v>
                  </c:pt>
                  <c:pt idx="6">
                    <c:v>AUT</c:v>
                  </c:pt>
                  <c:pt idx="7">
                    <c:v>BEL</c:v>
                  </c:pt>
                  <c:pt idx="8">
                    <c:v>FIN</c:v>
                  </c:pt>
                  <c:pt idx="9">
                    <c:v>FRA</c:v>
                  </c:pt>
                  <c:pt idx="10">
                    <c:v>GBR</c:v>
                  </c:pt>
                  <c:pt idx="11">
                    <c:v>ITA</c:v>
                  </c:pt>
                  <c:pt idx="12">
                    <c:v>ESP</c:v>
                  </c:pt>
                  <c:pt idx="13">
                    <c:v>PRT</c:v>
                  </c:pt>
                  <c:pt idx="14">
                    <c:v>GRC</c:v>
                  </c:pt>
                </c15:dlblRangeCache>
              </c15:datalabelsRange>
            </c:ext>
            <c:ext xmlns:c16="http://schemas.microsoft.com/office/drawing/2014/chart" uri="{C3380CC4-5D6E-409C-BE32-E72D297353CC}">
              <c16:uniqueId val="{00000012-6B34-3D41-839D-718185DB6FB1}"/>
            </c:ext>
          </c:extLst>
        </c:ser>
        <c:dLbls>
          <c:dLblPos val="t"/>
          <c:showLegendKey val="0"/>
          <c:showVal val="1"/>
          <c:showCatName val="0"/>
          <c:showSerName val="0"/>
          <c:showPercent val="0"/>
          <c:showBubbleSize val="0"/>
        </c:dLbls>
        <c:axId val="1799286495"/>
        <c:axId val="1721024559"/>
      </c:scatterChart>
      <c:valAx>
        <c:axId val="1799286495"/>
        <c:scaling>
          <c:orientation val="minMax"/>
          <c:min val="15000"/>
        </c:scaling>
        <c:delete val="0"/>
        <c:axPos val="b"/>
        <c:title>
          <c:tx>
            <c:rich>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1990</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721024559"/>
        <c:crosses val="autoZero"/>
        <c:crossBetween val="midCat"/>
      </c:valAx>
      <c:valAx>
        <c:axId val="1721024559"/>
        <c:scaling>
          <c:orientation val="minMax"/>
          <c:max val="60000"/>
          <c:min val="20000"/>
        </c:scaling>
        <c:delete val="0"/>
        <c:axPos val="l"/>
        <c:title>
          <c:tx>
            <c:rich>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2022</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799286495"/>
        <c:crosses val="autoZero"/>
        <c:crossBetween val="midCat"/>
      </c:valAx>
      <c:spPr>
        <a:noFill/>
        <a:ln w="25400">
          <a:noFill/>
        </a:ln>
        <a:effectLst/>
      </c:spPr>
    </c:plotArea>
    <c:plotVisOnly val="1"/>
    <c:dispBlanksAs val="gap"/>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r>
              <a:rPr lang="en-US" sz="1500"/>
              <a:t>Convergenge of GDP per Capita </a:t>
            </a:r>
          </a:p>
          <a:p>
            <a:pPr>
              <a:defRPr/>
            </a:pPr>
            <a:r>
              <a:rPr lang="en-US" sz="1200" b="0"/>
              <a:t>Level in 1946 vs Average % Annual Change 1946-2022 - EU15 (without</a:t>
            </a:r>
            <a:r>
              <a:rPr lang="en-US" sz="1200" b="0" baseline="0"/>
              <a:t> Ireland)</a:t>
            </a:r>
            <a:r>
              <a:rPr lang="en-US" sz="1200" b="0"/>
              <a:t> and US</a:t>
            </a:r>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scatterChart>
        <c:scatterStyle val="lineMarker"/>
        <c:varyColors val="0"/>
        <c:ser>
          <c:idx val="0"/>
          <c:order val="0"/>
          <c:spPr>
            <a:ln w="25400" cap="rnd">
              <a:noFill/>
              <a:round/>
            </a:ln>
            <a:effectLst/>
          </c:spPr>
          <c:marker>
            <c:symbol val="diamond"/>
            <c:size val="6"/>
            <c:spPr>
              <a:solidFill>
                <a:schemeClr val="lt1"/>
              </a:solidFill>
              <a:ln w="15875">
                <a:solidFill>
                  <a:schemeClr val="accent1">
                    <a:lumMod val="50000"/>
                  </a:schemeClr>
                </a:solidFill>
                <a:round/>
              </a:ln>
              <a:effectLst/>
            </c:spPr>
          </c:marker>
          <c:dLbls>
            <c:dLbl>
              <c:idx val="0"/>
              <c:tx>
                <c:rich>
                  <a:bodyPr/>
                  <a:lstStyle/>
                  <a:p>
                    <a:fld id="{2A9CF19A-C341-4947-840E-0A1A75C74F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179-324A-857C-9B1A4B1D7584}"/>
                </c:ext>
              </c:extLst>
            </c:dLbl>
            <c:dLbl>
              <c:idx val="1"/>
              <c:tx>
                <c:rich>
                  <a:bodyPr/>
                  <a:lstStyle/>
                  <a:p>
                    <a:fld id="{F3E62943-FB15-D74E-B654-EDE65F69F0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179-324A-857C-9B1A4B1D7584}"/>
                </c:ext>
              </c:extLst>
            </c:dLbl>
            <c:dLbl>
              <c:idx val="2"/>
              <c:tx>
                <c:rich>
                  <a:bodyPr/>
                  <a:lstStyle/>
                  <a:p>
                    <a:fld id="{D15CA40B-27EF-E94F-9B37-120182E65A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179-324A-857C-9B1A4B1D7584}"/>
                </c:ext>
              </c:extLst>
            </c:dLbl>
            <c:dLbl>
              <c:idx val="3"/>
              <c:tx>
                <c:rich>
                  <a:bodyPr/>
                  <a:lstStyle/>
                  <a:p>
                    <a:fld id="{FFF3A52E-2A71-EB47-8675-E1ABA1231E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179-324A-857C-9B1A4B1D7584}"/>
                </c:ext>
              </c:extLst>
            </c:dLbl>
            <c:dLbl>
              <c:idx val="4"/>
              <c:tx>
                <c:rich>
                  <a:bodyPr/>
                  <a:lstStyle/>
                  <a:p>
                    <a:fld id="{0FFC4EE6-CF3A-2D42-8CC7-F2928E6168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179-324A-857C-9B1A4B1D7584}"/>
                </c:ext>
              </c:extLst>
            </c:dLbl>
            <c:dLbl>
              <c:idx val="5"/>
              <c:tx>
                <c:rich>
                  <a:bodyPr/>
                  <a:lstStyle/>
                  <a:p>
                    <a:fld id="{9313E9C5-3CF1-B54F-9EB7-4EBEBBD4AE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179-324A-857C-9B1A4B1D7584}"/>
                </c:ext>
              </c:extLst>
            </c:dLbl>
            <c:dLbl>
              <c:idx val="6"/>
              <c:tx>
                <c:rich>
                  <a:bodyPr/>
                  <a:lstStyle/>
                  <a:p>
                    <a:fld id="{89898CB4-1626-714A-9D3C-B1BD8809F0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179-324A-857C-9B1A4B1D7584}"/>
                </c:ext>
              </c:extLst>
            </c:dLbl>
            <c:dLbl>
              <c:idx val="7"/>
              <c:tx>
                <c:rich>
                  <a:bodyPr/>
                  <a:lstStyle/>
                  <a:p>
                    <a:fld id="{3191E4F8-0399-1846-BF9F-3682B90DA2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179-324A-857C-9B1A4B1D7584}"/>
                </c:ext>
              </c:extLst>
            </c:dLbl>
            <c:dLbl>
              <c:idx val="8"/>
              <c:tx>
                <c:rich>
                  <a:bodyPr/>
                  <a:lstStyle/>
                  <a:p>
                    <a:fld id="{C1444E9C-72BF-6C41-A26E-C056405C270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179-324A-857C-9B1A4B1D7584}"/>
                </c:ext>
              </c:extLst>
            </c:dLbl>
            <c:dLbl>
              <c:idx val="9"/>
              <c:tx>
                <c:rich>
                  <a:bodyPr/>
                  <a:lstStyle/>
                  <a:p>
                    <a:fld id="{64347CDD-837C-EB42-AFA6-4317B4837F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179-324A-857C-9B1A4B1D7584}"/>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3179-324A-857C-9B1A4B1D7584}"/>
                </c:ext>
              </c:extLst>
            </c:dLbl>
            <c:dLbl>
              <c:idx val="11"/>
              <c:tx>
                <c:rich>
                  <a:bodyPr/>
                  <a:lstStyle/>
                  <a:p>
                    <a:fld id="{232AAF3F-242F-744D-B1FC-97DBA70172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179-324A-857C-9B1A4B1D7584}"/>
                </c:ext>
              </c:extLst>
            </c:dLbl>
            <c:dLbl>
              <c:idx val="12"/>
              <c:tx>
                <c:rich>
                  <a:bodyPr/>
                  <a:lstStyle/>
                  <a:p>
                    <a:fld id="{E809F61A-2CDE-DE47-960C-9EAA749AA60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3179-324A-857C-9B1A4B1D7584}"/>
                </c:ext>
              </c:extLst>
            </c:dLbl>
            <c:dLbl>
              <c:idx val="13"/>
              <c:tx>
                <c:rich>
                  <a:bodyPr/>
                  <a:lstStyle/>
                  <a:p>
                    <a:fld id="{10FF716C-1706-254F-83AD-5CD53AE3950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3179-324A-857C-9B1A4B1D7584}"/>
                </c:ext>
              </c:extLst>
            </c:dLbl>
            <c:dLbl>
              <c:idx val="14"/>
              <c:tx>
                <c:rich>
                  <a:bodyPr/>
                  <a:lstStyle/>
                  <a:p>
                    <a:fld id="{E455DCD7-62BD-924C-BA90-8EAA23797D7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3179-324A-857C-9B1A4B1D7584}"/>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tx1"/>
                </a:solidFill>
              </a:ln>
              <a:effectLst/>
            </c:spPr>
            <c:trendlineType val="linear"/>
            <c:dispRSqr val="1"/>
            <c:dispEq val="1"/>
            <c:trendlineLbl>
              <c:layout>
                <c:manualLayout>
                  <c:x val="6.9742016622922134E-2"/>
                  <c:y val="-0.5506342957130359"/>
                </c:manualLayout>
              </c:layout>
              <c:numFmt formatCode="General" sourceLinked="0"/>
              <c:spPr>
                <a:solidFill>
                  <a:schemeClr val="lt1"/>
                </a:solidFill>
                <a:ln w="12700" cap="flat" cmpd="sng" algn="ctr">
                  <a:solidFill>
                    <a:schemeClr val="dk1"/>
                  </a:solidFill>
                  <a:prstDash val="solid"/>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rendlineLbl>
          </c:trendline>
          <c:xVal>
            <c:numRef>
              <c:f>Convergence_Pivot!$G$70:$G$84</c:f>
              <c:numCache>
                <c:formatCode>0.00</c:formatCode>
                <c:ptCount val="15"/>
                <c:pt idx="0">
                  <c:v>7104</c:v>
                </c:pt>
                <c:pt idx="1">
                  <c:v>3468.2031000000002</c:v>
                </c:pt>
                <c:pt idx="2">
                  <c:v>3534</c:v>
                </c:pt>
                <c:pt idx="3">
                  <c:v>3073</c:v>
                </c:pt>
                <c:pt idx="4">
                  <c:v>9208</c:v>
                </c:pt>
                <c:pt idx="5">
                  <c:v>9000</c:v>
                </c:pt>
                <c:pt idx="6">
                  <c:v>3118</c:v>
                </c:pt>
                <c:pt idx="7">
                  <c:v>14822.467000000001</c:v>
                </c:pt>
                <c:pt idx="8">
                  <c:v>7291</c:v>
                </c:pt>
                <c:pt idx="9">
                  <c:v>2209</c:v>
                </c:pt>
                <c:pt idx="11">
                  <c:v>5871</c:v>
                </c:pt>
                <c:pt idx="12">
                  <c:v>10751</c:v>
                </c:pt>
                <c:pt idx="13">
                  <c:v>3805</c:v>
                </c:pt>
                <c:pt idx="14">
                  <c:v>6145</c:v>
                </c:pt>
              </c:numCache>
            </c:numRef>
          </c:xVal>
          <c:yVal>
            <c:numRef>
              <c:f>Convergence_Pivot!$C$70:$C$84</c:f>
              <c:numCache>
                <c:formatCode>0.00%</c:formatCode>
                <c:ptCount val="15"/>
                <c:pt idx="0">
                  <c:v>3.2346038826033929E-2</c:v>
                </c:pt>
                <c:pt idx="1">
                  <c:v>3.0590357255265266E-2</c:v>
                </c:pt>
                <c:pt idx="2">
                  <c:v>2.4572891728843693E-2</c:v>
                </c:pt>
                <c:pt idx="3">
                  <c:v>3.0462851562402582E-2</c:v>
                </c:pt>
                <c:pt idx="4">
                  <c:v>2.4143329082437548E-2</c:v>
                </c:pt>
                <c:pt idx="5">
                  <c:v>2.2968527019672891E-2</c:v>
                </c:pt>
                <c:pt idx="6">
                  <c:v>3.6600242362306412E-2</c:v>
                </c:pt>
                <c:pt idx="7">
                  <c:v>1.658820385086468E-2</c:v>
                </c:pt>
                <c:pt idx="8">
                  <c:v>2.3679801913470522E-2</c:v>
                </c:pt>
                <c:pt idx="9">
                  <c:v>3.7410616212941949E-2</c:v>
                </c:pt>
                <c:pt idx="11">
                  <c:v>2.6336920817706444E-2</c:v>
                </c:pt>
                <c:pt idx="12">
                  <c:v>1.607756447665043E-2</c:v>
                </c:pt>
                <c:pt idx="13">
                  <c:v>3.3659268637612039E-2</c:v>
                </c:pt>
                <c:pt idx="14">
                  <c:v>2.9705575537123607E-2</c:v>
                </c:pt>
              </c:numCache>
            </c:numRef>
          </c:yVal>
          <c:smooth val="0"/>
          <c:extLst>
            <c:ext xmlns:c15="http://schemas.microsoft.com/office/drawing/2012/chart" uri="{02D57815-91ED-43cb-92C2-25804820EDAC}">
              <c15:datalabelsRange>
                <c15:f>Convergence_Pivot!$B$70:$B$84</c15:f>
                <c15:dlblRangeCache>
                  <c:ptCount val="15"/>
                  <c:pt idx="0">
                    <c:v>NLD</c:v>
                  </c:pt>
                  <c:pt idx="1">
                    <c:v>ESP</c:v>
                  </c:pt>
                  <c:pt idx="2">
                    <c:v>DEU</c:v>
                  </c:pt>
                  <c:pt idx="3">
                    <c:v>PRT</c:v>
                  </c:pt>
                  <c:pt idx="4">
                    <c:v>DNK</c:v>
                  </c:pt>
                  <c:pt idx="5">
                    <c:v>SWE</c:v>
                  </c:pt>
                  <c:pt idx="6">
                    <c:v>AUT</c:v>
                  </c:pt>
                  <c:pt idx="7">
                    <c:v>USA</c:v>
                  </c:pt>
                  <c:pt idx="8">
                    <c:v>BEL</c:v>
                  </c:pt>
                  <c:pt idx="9">
                    <c:v>GRC</c:v>
                  </c:pt>
                  <c:pt idx="10">
                    <c:v>LUX</c:v>
                  </c:pt>
                  <c:pt idx="11">
                    <c:v>FIN</c:v>
                  </c:pt>
                  <c:pt idx="12">
                    <c:v>GBR</c:v>
                  </c:pt>
                  <c:pt idx="13">
                    <c:v>ITA</c:v>
                  </c:pt>
                  <c:pt idx="14">
                    <c:v>FRA</c:v>
                  </c:pt>
                </c15:dlblRangeCache>
              </c15:datalabelsRange>
            </c:ext>
            <c:ext xmlns:c16="http://schemas.microsoft.com/office/drawing/2014/chart" uri="{C3380CC4-5D6E-409C-BE32-E72D297353CC}">
              <c16:uniqueId val="{00000000-B783-B641-8CC3-4DD38344FCDD}"/>
            </c:ext>
          </c:extLst>
        </c:ser>
        <c:dLbls>
          <c:dLblPos val="t"/>
          <c:showLegendKey val="0"/>
          <c:showVal val="1"/>
          <c:showCatName val="0"/>
          <c:showSerName val="0"/>
          <c:showPercent val="0"/>
          <c:showBubbleSize val="0"/>
        </c:dLbls>
        <c:axId val="454435392"/>
        <c:axId val="454437664"/>
      </c:scatterChart>
      <c:valAx>
        <c:axId val="454435392"/>
        <c:scaling>
          <c:orientation val="minMax"/>
          <c:min val="2000"/>
        </c:scaling>
        <c:delete val="0"/>
        <c:axPos val="b"/>
        <c:title>
          <c:tx>
            <c:rich>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Level in 1946</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54437664"/>
        <c:crosses val="autoZero"/>
        <c:crossBetween val="midCat"/>
      </c:valAx>
      <c:valAx>
        <c:axId val="454437664"/>
        <c:scaling>
          <c:orientation val="minMax"/>
          <c:min val="1.4999999999999999E-2"/>
        </c:scaling>
        <c:delete val="0"/>
        <c:axPos val="l"/>
        <c:title>
          <c:tx>
            <c:rich>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Averge annual % change 1946-2022</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54435392"/>
        <c:crosses val="autoZero"/>
        <c:crossBetween val="midCat"/>
      </c:valAx>
      <c:spPr>
        <a:noFill/>
        <a:ln w="25400">
          <a:noFill/>
        </a:ln>
        <a:effectLst/>
      </c:spPr>
    </c:plotArea>
    <c:plotVisOnly val="1"/>
    <c:dispBlanksAs val="gap"/>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r>
              <a:rPr lang="en-US" sz="1500"/>
              <a:t>Convergence or Divergence</a:t>
            </a:r>
            <a:r>
              <a:rPr lang="en-US" sz="1500" baseline="0"/>
              <a:t> of </a:t>
            </a:r>
            <a:r>
              <a:rPr lang="en-US" sz="1500"/>
              <a:t>GDP per capita?</a:t>
            </a:r>
          </a:p>
          <a:p>
            <a:pPr>
              <a:defRPr/>
            </a:pPr>
            <a:r>
              <a:rPr lang="en-US" sz="1200" b="0"/>
              <a:t>Level in 1990 vs Average % Annual Change 1990-2022 - EU15 (without</a:t>
            </a:r>
            <a:r>
              <a:rPr lang="en-US" sz="1200" b="0" baseline="0"/>
              <a:t> Ireland)</a:t>
            </a:r>
            <a:r>
              <a:rPr lang="en-US" sz="1200" b="0"/>
              <a:t> and </a:t>
            </a:r>
            <a:r>
              <a:rPr lang="en-US" b="0"/>
              <a:t>US</a:t>
            </a:r>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scatterChart>
        <c:scatterStyle val="lineMarker"/>
        <c:varyColors val="0"/>
        <c:ser>
          <c:idx val="0"/>
          <c:order val="0"/>
          <c:spPr>
            <a:ln w="25400" cap="rnd">
              <a:noFill/>
              <a:round/>
            </a:ln>
            <a:effectLst/>
          </c:spPr>
          <c:marker>
            <c:symbol val="diamond"/>
            <c:size val="6"/>
            <c:spPr>
              <a:solidFill>
                <a:schemeClr val="lt1"/>
              </a:solidFill>
              <a:ln w="15875">
                <a:solidFill>
                  <a:schemeClr val="accent1">
                    <a:lumMod val="50000"/>
                  </a:schemeClr>
                </a:solidFill>
                <a:round/>
              </a:ln>
              <a:effectLst/>
            </c:spPr>
          </c:marker>
          <c:dLbls>
            <c:dLbl>
              <c:idx val="0"/>
              <c:tx>
                <c:rich>
                  <a:bodyPr/>
                  <a:lstStyle/>
                  <a:p>
                    <a:fld id="{7C3B7AB9-6612-4742-9DC6-5D5732A942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4B7A-D945-A1F5-EEA4B349BB90}"/>
                </c:ext>
              </c:extLst>
            </c:dLbl>
            <c:dLbl>
              <c:idx val="1"/>
              <c:tx>
                <c:rich>
                  <a:bodyPr/>
                  <a:lstStyle/>
                  <a:p>
                    <a:fld id="{73AF0A3A-575E-3B48-88AE-8BD2FDA334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B7A-D945-A1F5-EEA4B349BB90}"/>
                </c:ext>
              </c:extLst>
            </c:dLbl>
            <c:dLbl>
              <c:idx val="2"/>
              <c:tx>
                <c:rich>
                  <a:bodyPr/>
                  <a:lstStyle/>
                  <a:p>
                    <a:fld id="{A8E877DB-B00E-CC42-92C5-A6DBE17F789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B7A-D945-A1F5-EEA4B349BB90}"/>
                </c:ext>
              </c:extLst>
            </c:dLbl>
            <c:dLbl>
              <c:idx val="3"/>
              <c:tx>
                <c:rich>
                  <a:bodyPr/>
                  <a:lstStyle/>
                  <a:p>
                    <a:fld id="{EB60F960-945D-7E4E-89D1-F217852100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B7A-D945-A1F5-EEA4B349BB90}"/>
                </c:ext>
              </c:extLst>
            </c:dLbl>
            <c:dLbl>
              <c:idx val="4"/>
              <c:tx>
                <c:rich>
                  <a:bodyPr/>
                  <a:lstStyle/>
                  <a:p>
                    <a:fld id="{ACC6D0B6-E633-9141-9031-F461857F824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B7A-D945-A1F5-EEA4B349BB90}"/>
                </c:ext>
              </c:extLst>
            </c:dLbl>
            <c:dLbl>
              <c:idx val="5"/>
              <c:tx>
                <c:rich>
                  <a:bodyPr/>
                  <a:lstStyle/>
                  <a:p>
                    <a:fld id="{56BBD47F-2825-4F4B-94C9-3A1874DE09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B7A-D945-A1F5-EEA4B349BB90}"/>
                </c:ext>
              </c:extLst>
            </c:dLbl>
            <c:dLbl>
              <c:idx val="6"/>
              <c:tx>
                <c:rich>
                  <a:bodyPr/>
                  <a:lstStyle/>
                  <a:p>
                    <a:fld id="{9FD57450-7294-0D44-804A-003AF69F7A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B7A-D945-A1F5-EEA4B349BB90}"/>
                </c:ext>
              </c:extLst>
            </c:dLbl>
            <c:dLbl>
              <c:idx val="7"/>
              <c:tx>
                <c:rich>
                  <a:bodyPr/>
                  <a:lstStyle/>
                  <a:p>
                    <a:fld id="{EE1C8E4B-D4B1-D949-833B-99C4EE4D70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B7A-D945-A1F5-EEA4B349BB90}"/>
                </c:ext>
              </c:extLst>
            </c:dLbl>
            <c:dLbl>
              <c:idx val="8"/>
              <c:tx>
                <c:rich>
                  <a:bodyPr/>
                  <a:lstStyle/>
                  <a:p>
                    <a:fld id="{60EEB272-AEA0-634C-9FDA-53E3061A4D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B7A-D945-A1F5-EEA4B349BB90}"/>
                </c:ext>
              </c:extLst>
            </c:dLbl>
            <c:dLbl>
              <c:idx val="9"/>
              <c:tx>
                <c:rich>
                  <a:bodyPr/>
                  <a:lstStyle/>
                  <a:p>
                    <a:fld id="{14CF27F4-8597-434B-96D6-1EC2632CD0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B7A-D945-A1F5-EEA4B349BB90}"/>
                </c:ext>
              </c:extLst>
            </c:dLbl>
            <c:dLbl>
              <c:idx val="10"/>
              <c:tx>
                <c:rich>
                  <a:bodyPr/>
                  <a:lstStyle/>
                  <a:p>
                    <a:fld id="{E0CB41DC-3E03-DA44-86B8-5896EC21BE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B7A-D945-A1F5-EEA4B349BB90}"/>
                </c:ext>
              </c:extLst>
            </c:dLbl>
            <c:dLbl>
              <c:idx val="11"/>
              <c:tx>
                <c:rich>
                  <a:bodyPr/>
                  <a:lstStyle/>
                  <a:p>
                    <a:fld id="{8A5B10E0-0C98-7744-8D23-7736122F3E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B7A-D945-A1F5-EEA4B349BB90}"/>
                </c:ext>
              </c:extLst>
            </c:dLbl>
            <c:dLbl>
              <c:idx val="12"/>
              <c:tx>
                <c:rich>
                  <a:bodyPr/>
                  <a:lstStyle/>
                  <a:p>
                    <a:fld id="{C24DDF69-14FB-A246-99D8-EFB163A3061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B7A-D945-A1F5-EEA4B349BB90}"/>
                </c:ext>
              </c:extLst>
            </c:dLbl>
            <c:dLbl>
              <c:idx val="13"/>
              <c:tx>
                <c:rich>
                  <a:bodyPr/>
                  <a:lstStyle/>
                  <a:p>
                    <a:fld id="{1EB6A1E6-1904-0D40-B4CB-EB48DE4882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4B7A-D945-A1F5-EEA4B349BB90}"/>
                </c:ext>
              </c:extLst>
            </c:dLbl>
            <c:dLbl>
              <c:idx val="14"/>
              <c:tx>
                <c:rich>
                  <a:bodyPr/>
                  <a:lstStyle/>
                  <a:p>
                    <a:fld id="{A6E87923-BBA5-D44D-B35A-19EC4738BB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4B7A-D945-A1F5-EEA4B349BB90}"/>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tx1"/>
                </a:solidFill>
              </a:ln>
              <a:effectLst/>
            </c:spPr>
            <c:trendlineType val="linear"/>
            <c:dispRSqr val="1"/>
            <c:dispEq val="1"/>
            <c:trendlineLbl>
              <c:layout>
                <c:manualLayout>
                  <c:x val="0.13581244531933509"/>
                  <c:y val="-0.36081824146981628"/>
                </c:manualLayout>
              </c:layout>
              <c:numFmt formatCode="General" sourceLinked="0"/>
              <c:spPr>
                <a:solidFill>
                  <a:schemeClr val="lt1"/>
                </a:solidFill>
                <a:ln w="12700" cap="flat" cmpd="sng" algn="ctr">
                  <a:solidFill>
                    <a:schemeClr val="dk1"/>
                  </a:solidFill>
                  <a:prstDash val="solid"/>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rendlineLbl>
          </c:trendline>
          <c:xVal>
            <c:numRef>
              <c:f>Convergence_Pivot!$I$70:$I$84</c:f>
              <c:numCache>
                <c:formatCode>0.00</c:formatCode>
                <c:ptCount val="15"/>
                <c:pt idx="0">
                  <c:v>27515</c:v>
                </c:pt>
                <c:pt idx="1">
                  <c:v>19215</c:v>
                </c:pt>
                <c:pt idx="2">
                  <c:v>25391</c:v>
                </c:pt>
                <c:pt idx="3">
                  <c:v>17256</c:v>
                </c:pt>
                <c:pt idx="4">
                  <c:v>29412</c:v>
                </c:pt>
                <c:pt idx="5">
                  <c:v>28068</c:v>
                </c:pt>
                <c:pt idx="6">
                  <c:v>26930</c:v>
                </c:pt>
                <c:pt idx="7">
                  <c:v>36982</c:v>
                </c:pt>
                <c:pt idx="8">
                  <c:v>27412</c:v>
                </c:pt>
                <c:pt idx="9">
                  <c:v>15964</c:v>
                </c:pt>
                <c:pt idx="10">
                  <c:v>36706</c:v>
                </c:pt>
                <c:pt idx="11">
                  <c:v>26884</c:v>
                </c:pt>
                <c:pt idx="12">
                  <c:v>26189</c:v>
                </c:pt>
                <c:pt idx="13">
                  <c:v>26003</c:v>
                </c:pt>
                <c:pt idx="14">
                  <c:v>28129</c:v>
                </c:pt>
              </c:numCache>
            </c:numRef>
          </c:xVal>
          <c:yVal>
            <c:numRef>
              <c:f>Convergence_Pivot!$E$70:$E$84</c:f>
              <c:numCache>
                <c:formatCode>0.00%</c:formatCode>
                <c:ptCount val="15"/>
                <c:pt idx="0">
                  <c:v>1.9090118157324421E-2</c:v>
                </c:pt>
                <c:pt idx="1">
                  <c:v>1.8958979527131659E-2</c:v>
                </c:pt>
                <c:pt idx="2">
                  <c:v>1.7408174087328643E-2</c:v>
                </c:pt>
                <c:pt idx="3">
                  <c:v>1.716577582328771E-2</c:v>
                </c:pt>
                <c:pt idx="4">
                  <c:v>1.6951444830216378E-2</c:v>
                </c:pt>
                <c:pt idx="5">
                  <c:v>1.5975318166256303E-2</c:v>
                </c:pt>
                <c:pt idx="6">
                  <c:v>1.5832469473636257E-2</c:v>
                </c:pt>
                <c:pt idx="7">
                  <c:v>1.4175624937440734E-2</c:v>
                </c:pt>
                <c:pt idx="8">
                  <c:v>1.3740140348363239E-2</c:v>
                </c:pt>
                <c:pt idx="9">
                  <c:v>1.3738777497243948E-2</c:v>
                </c:pt>
                <c:pt idx="10">
                  <c:v>1.282047870863634E-2</c:v>
                </c:pt>
                <c:pt idx="11">
                  <c:v>1.2501218535946101E-2</c:v>
                </c:pt>
                <c:pt idx="12">
                  <c:v>1.169951860077223E-2</c:v>
                </c:pt>
                <c:pt idx="13">
                  <c:v>1.0750009028132279E-2</c:v>
                </c:pt>
                <c:pt idx="14">
                  <c:v>1.061041881935898E-2</c:v>
                </c:pt>
              </c:numCache>
            </c:numRef>
          </c:yVal>
          <c:smooth val="0"/>
          <c:extLst>
            <c:ext xmlns:c15="http://schemas.microsoft.com/office/drawing/2012/chart" uri="{02D57815-91ED-43cb-92C2-25804820EDAC}">
              <c15:datalabelsRange>
                <c15:f>Convergence_Pivot!$B$70:$B$84</c15:f>
                <c15:dlblRangeCache>
                  <c:ptCount val="15"/>
                  <c:pt idx="0">
                    <c:v>NLD</c:v>
                  </c:pt>
                  <c:pt idx="1">
                    <c:v>ESP</c:v>
                  </c:pt>
                  <c:pt idx="2">
                    <c:v>DEU</c:v>
                  </c:pt>
                  <c:pt idx="3">
                    <c:v>PRT</c:v>
                  </c:pt>
                  <c:pt idx="4">
                    <c:v>DNK</c:v>
                  </c:pt>
                  <c:pt idx="5">
                    <c:v>SWE</c:v>
                  </c:pt>
                  <c:pt idx="6">
                    <c:v>AUT</c:v>
                  </c:pt>
                  <c:pt idx="7">
                    <c:v>USA</c:v>
                  </c:pt>
                  <c:pt idx="8">
                    <c:v>BEL</c:v>
                  </c:pt>
                  <c:pt idx="9">
                    <c:v>GRC</c:v>
                  </c:pt>
                  <c:pt idx="10">
                    <c:v>LUX</c:v>
                  </c:pt>
                  <c:pt idx="11">
                    <c:v>FIN</c:v>
                  </c:pt>
                  <c:pt idx="12">
                    <c:v>GBR</c:v>
                  </c:pt>
                  <c:pt idx="13">
                    <c:v>ITA</c:v>
                  </c:pt>
                  <c:pt idx="14">
                    <c:v>FRA</c:v>
                  </c:pt>
                </c15:dlblRangeCache>
              </c15:datalabelsRange>
            </c:ext>
            <c:ext xmlns:c16="http://schemas.microsoft.com/office/drawing/2014/chart" uri="{C3380CC4-5D6E-409C-BE32-E72D297353CC}">
              <c16:uniqueId val="{00000014-4B7A-D945-A1F5-EEA4B349BB90}"/>
            </c:ext>
          </c:extLst>
        </c:ser>
        <c:dLbls>
          <c:dLblPos val="t"/>
          <c:showLegendKey val="0"/>
          <c:showVal val="1"/>
          <c:showCatName val="0"/>
          <c:showSerName val="0"/>
          <c:showPercent val="0"/>
          <c:showBubbleSize val="0"/>
        </c:dLbls>
        <c:axId val="454435392"/>
        <c:axId val="454437664"/>
      </c:scatterChart>
      <c:valAx>
        <c:axId val="454435392"/>
        <c:scaling>
          <c:orientation val="minMax"/>
          <c:min val="15000"/>
        </c:scaling>
        <c:delete val="0"/>
        <c:axPos val="b"/>
        <c:title>
          <c:tx>
            <c:rich>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Level in</a:t>
                </a:r>
                <a:r>
                  <a:rPr lang="en-US" baseline="0"/>
                  <a:t> </a:t>
                </a:r>
                <a:r>
                  <a:rPr lang="en-US"/>
                  <a:t>1990</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54437664"/>
        <c:crosses val="autoZero"/>
        <c:crossBetween val="midCat"/>
      </c:valAx>
      <c:valAx>
        <c:axId val="454437664"/>
        <c:scaling>
          <c:orientation val="minMax"/>
          <c:min val="8.9999999999999993E-3"/>
        </c:scaling>
        <c:delete val="0"/>
        <c:axPos val="l"/>
        <c:title>
          <c:tx>
            <c:rich>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Averge annual % change 1990-2022</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54435392"/>
        <c:crosses val="autoZero"/>
        <c:crossBetween val="midCat"/>
      </c:valAx>
      <c:spPr>
        <a:noFill/>
        <a:ln w="25400">
          <a:noFill/>
        </a:ln>
        <a:effectLst/>
      </c:spPr>
    </c:plotArea>
    <c:plotVisOnly val="1"/>
    <c:dispBlanksAs val="gap"/>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r>
              <a:rPr lang="en-US" sz="1500"/>
              <a:t>Convergence of GDP per capita</a:t>
            </a:r>
          </a:p>
          <a:p>
            <a:pPr>
              <a:defRPr/>
            </a:pPr>
            <a:r>
              <a:rPr lang="en-US" sz="1200" b="0"/>
              <a:t>Level in 1970 vs Average % Annual Change 1970-2022 - EU15</a:t>
            </a:r>
            <a:r>
              <a:rPr lang="en-US" sz="1200" b="0" baseline="0"/>
              <a:t> (without Ireland)</a:t>
            </a:r>
            <a:r>
              <a:rPr lang="en-US" sz="1200" b="0"/>
              <a:t> and US</a:t>
            </a:r>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scatterChart>
        <c:scatterStyle val="lineMarker"/>
        <c:varyColors val="0"/>
        <c:ser>
          <c:idx val="0"/>
          <c:order val="0"/>
          <c:spPr>
            <a:ln w="25400" cap="rnd">
              <a:noFill/>
              <a:round/>
            </a:ln>
            <a:effectLst/>
          </c:spPr>
          <c:marker>
            <c:symbol val="diamond"/>
            <c:size val="6"/>
            <c:spPr>
              <a:solidFill>
                <a:schemeClr val="lt1"/>
              </a:solidFill>
              <a:ln w="15875">
                <a:solidFill>
                  <a:schemeClr val="accent1">
                    <a:lumMod val="50000"/>
                  </a:schemeClr>
                </a:solidFill>
                <a:round/>
              </a:ln>
              <a:effectLst/>
            </c:spPr>
          </c:marker>
          <c:dLbls>
            <c:dLbl>
              <c:idx val="0"/>
              <c:tx>
                <c:rich>
                  <a:bodyPr/>
                  <a:lstStyle/>
                  <a:p>
                    <a:fld id="{1ED4EC6F-3BE0-CE42-BF13-0D6FA96DCB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DD62-F041-A38E-86AD6CD62199}"/>
                </c:ext>
              </c:extLst>
            </c:dLbl>
            <c:dLbl>
              <c:idx val="1"/>
              <c:tx>
                <c:rich>
                  <a:bodyPr/>
                  <a:lstStyle/>
                  <a:p>
                    <a:fld id="{7A85656C-376C-894C-A48E-863760329BC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DD62-F041-A38E-86AD6CD62199}"/>
                </c:ext>
              </c:extLst>
            </c:dLbl>
            <c:dLbl>
              <c:idx val="2"/>
              <c:tx>
                <c:rich>
                  <a:bodyPr/>
                  <a:lstStyle/>
                  <a:p>
                    <a:fld id="{2D116187-C772-B541-BD07-92DEDB29A4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D62-F041-A38E-86AD6CD62199}"/>
                </c:ext>
              </c:extLst>
            </c:dLbl>
            <c:dLbl>
              <c:idx val="3"/>
              <c:tx>
                <c:rich>
                  <a:bodyPr/>
                  <a:lstStyle/>
                  <a:p>
                    <a:fld id="{6A6C11A6-AA9D-5F4C-9D53-A1C0FB9641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D62-F041-A38E-86AD6CD62199}"/>
                </c:ext>
              </c:extLst>
            </c:dLbl>
            <c:dLbl>
              <c:idx val="4"/>
              <c:tx>
                <c:rich>
                  <a:bodyPr/>
                  <a:lstStyle/>
                  <a:p>
                    <a:fld id="{A9EAA415-E7B2-A94F-AA7E-6F6D10BA58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D62-F041-A38E-86AD6CD62199}"/>
                </c:ext>
              </c:extLst>
            </c:dLbl>
            <c:dLbl>
              <c:idx val="5"/>
              <c:tx>
                <c:rich>
                  <a:bodyPr/>
                  <a:lstStyle/>
                  <a:p>
                    <a:fld id="{E2C8CD6D-8DED-6C4F-9DCE-97DDA444EF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D62-F041-A38E-86AD6CD62199}"/>
                </c:ext>
              </c:extLst>
            </c:dLbl>
            <c:dLbl>
              <c:idx val="6"/>
              <c:tx>
                <c:rich>
                  <a:bodyPr/>
                  <a:lstStyle/>
                  <a:p>
                    <a:fld id="{77E82217-AC9A-0843-895F-A91ACE8477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D62-F041-A38E-86AD6CD62199}"/>
                </c:ext>
              </c:extLst>
            </c:dLbl>
            <c:dLbl>
              <c:idx val="7"/>
              <c:tx>
                <c:rich>
                  <a:bodyPr/>
                  <a:lstStyle/>
                  <a:p>
                    <a:fld id="{C5023D9C-D6F1-1642-9B68-BA65653F38A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D62-F041-A38E-86AD6CD62199}"/>
                </c:ext>
              </c:extLst>
            </c:dLbl>
            <c:dLbl>
              <c:idx val="8"/>
              <c:tx>
                <c:rich>
                  <a:bodyPr/>
                  <a:lstStyle/>
                  <a:p>
                    <a:fld id="{6EA0FC17-A953-B540-9561-25AFE2F36B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D62-F041-A38E-86AD6CD62199}"/>
                </c:ext>
              </c:extLst>
            </c:dLbl>
            <c:dLbl>
              <c:idx val="9"/>
              <c:tx>
                <c:rich>
                  <a:bodyPr/>
                  <a:lstStyle/>
                  <a:p>
                    <a:fld id="{3B58A60B-6634-074C-8188-A41347F1D1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D62-F041-A38E-86AD6CD62199}"/>
                </c:ext>
              </c:extLst>
            </c:dLbl>
            <c:dLbl>
              <c:idx val="10"/>
              <c:tx>
                <c:rich>
                  <a:bodyPr/>
                  <a:lstStyle/>
                  <a:p>
                    <a:fld id="{E83C53C7-58A9-8648-A465-0C8E08CCBF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D62-F041-A38E-86AD6CD62199}"/>
                </c:ext>
              </c:extLst>
            </c:dLbl>
            <c:dLbl>
              <c:idx val="11"/>
              <c:tx>
                <c:rich>
                  <a:bodyPr/>
                  <a:lstStyle/>
                  <a:p>
                    <a:fld id="{C7116702-C5E6-0549-9B74-06C1FD89F7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D62-F041-A38E-86AD6CD62199}"/>
                </c:ext>
              </c:extLst>
            </c:dLbl>
            <c:dLbl>
              <c:idx val="12"/>
              <c:tx>
                <c:rich>
                  <a:bodyPr/>
                  <a:lstStyle/>
                  <a:p>
                    <a:fld id="{05C6431A-84F2-024E-8D29-7106968F35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D62-F041-A38E-86AD6CD62199}"/>
                </c:ext>
              </c:extLst>
            </c:dLbl>
            <c:dLbl>
              <c:idx val="13"/>
              <c:tx>
                <c:rich>
                  <a:bodyPr/>
                  <a:lstStyle/>
                  <a:p>
                    <a:fld id="{09A618B7-2BC4-194C-9395-DF0B2B8002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D62-F041-A38E-86AD6CD62199}"/>
                </c:ext>
              </c:extLst>
            </c:dLbl>
            <c:dLbl>
              <c:idx val="14"/>
              <c:tx>
                <c:rich>
                  <a:bodyPr/>
                  <a:lstStyle/>
                  <a:p>
                    <a:fld id="{1ADE20B5-0389-6147-ABC3-05953825ED2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D62-F041-A38E-86AD6CD62199}"/>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tx1"/>
                </a:solidFill>
              </a:ln>
              <a:effectLst/>
            </c:spPr>
            <c:trendlineType val="linear"/>
            <c:dispRSqr val="1"/>
            <c:dispEq val="1"/>
            <c:trendlineLbl>
              <c:layout>
                <c:manualLayout>
                  <c:x val="9.9027121609798777E-2"/>
                  <c:y val="-0.53801356080489937"/>
                </c:manualLayout>
              </c:layout>
              <c:numFmt formatCode="General" sourceLinked="0"/>
              <c:spPr>
                <a:solidFill>
                  <a:schemeClr val="lt1"/>
                </a:solidFill>
                <a:ln w="12700" cap="flat" cmpd="sng" algn="ctr">
                  <a:solidFill>
                    <a:schemeClr val="dk1"/>
                  </a:solidFill>
                  <a:prstDash val="solid"/>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rendlineLbl>
          </c:trendline>
          <c:xVal>
            <c:numRef>
              <c:f>Convergence_Pivot!$J$70:$J$84</c:f>
              <c:numCache>
                <c:formatCode>0.00</c:formatCode>
                <c:ptCount val="15"/>
                <c:pt idx="0">
                  <c:v>19075</c:v>
                </c:pt>
                <c:pt idx="1">
                  <c:v>9502.9390000000003</c:v>
                </c:pt>
                <c:pt idx="2">
                  <c:v>17277</c:v>
                </c:pt>
                <c:pt idx="3">
                  <c:v>8724</c:v>
                </c:pt>
                <c:pt idx="4">
                  <c:v>20221</c:v>
                </c:pt>
                <c:pt idx="5">
                  <c:v>20269</c:v>
                </c:pt>
                <c:pt idx="6">
                  <c:v>15537</c:v>
                </c:pt>
                <c:pt idx="7">
                  <c:v>23958</c:v>
                </c:pt>
                <c:pt idx="8">
                  <c:v>16914</c:v>
                </c:pt>
                <c:pt idx="9">
                  <c:v>9900</c:v>
                </c:pt>
                <c:pt idx="10">
                  <c:v>20763</c:v>
                </c:pt>
                <c:pt idx="11">
                  <c:v>15266</c:v>
                </c:pt>
                <c:pt idx="12">
                  <c:v>17162</c:v>
                </c:pt>
                <c:pt idx="13">
                  <c:v>15492</c:v>
                </c:pt>
                <c:pt idx="14">
                  <c:v>18187</c:v>
                </c:pt>
              </c:numCache>
            </c:numRef>
          </c:xVal>
          <c:yVal>
            <c:numRef>
              <c:f>Convergence_Pivot!$F$70:$F$84</c:f>
              <c:numCache>
                <c:formatCode>0.00%</c:formatCode>
                <c:ptCount val="15"/>
                <c:pt idx="0">
                  <c:v>1.9049703538974505E-2</c:v>
                </c:pt>
                <c:pt idx="1">
                  <c:v>2.4832921648896278E-2</c:v>
                </c:pt>
                <c:pt idx="2">
                  <c:v>1.9638576817299302E-2</c:v>
                </c:pt>
                <c:pt idx="3">
                  <c:v>2.471511595738396E-2</c:v>
                </c:pt>
                <c:pt idx="4">
                  <c:v>1.7726814123850465E-2</c:v>
                </c:pt>
                <c:pt idx="5">
                  <c:v>1.7071177057620401E-2</c:v>
                </c:pt>
                <c:pt idx="6">
                  <c:v>2.1001185176527049E-2</c:v>
                </c:pt>
                <c:pt idx="7">
                  <c:v>1.6793536437694323E-2</c:v>
                </c:pt>
                <c:pt idx="8">
                  <c:v>1.8354667193554386E-2</c:v>
                </c:pt>
                <c:pt idx="9">
                  <c:v>1.9276712362637394E-2</c:v>
                </c:pt>
                <c:pt idx="10">
                  <c:v>1.8949063781078745E-2</c:v>
                </c:pt>
                <c:pt idx="11">
                  <c:v>2.0133562294040841E-2</c:v>
                </c:pt>
                <c:pt idx="12">
                  <c:v>1.5700445655128625E-2</c:v>
                </c:pt>
                <c:pt idx="13">
                  <c:v>1.6460066865066736E-2</c:v>
                </c:pt>
                <c:pt idx="14">
                  <c:v>1.5429854720920622E-2</c:v>
                </c:pt>
              </c:numCache>
            </c:numRef>
          </c:yVal>
          <c:smooth val="0"/>
          <c:extLst>
            <c:ext xmlns:c15="http://schemas.microsoft.com/office/drawing/2012/chart" uri="{02D57815-91ED-43cb-92C2-25804820EDAC}">
              <c15:datalabelsRange>
                <c15:f>Convergence_Pivot!$B$70:$B$84</c15:f>
                <c15:dlblRangeCache>
                  <c:ptCount val="15"/>
                  <c:pt idx="0">
                    <c:v>NLD</c:v>
                  </c:pt>
                  <c:pt idx="1">
                    <c:v>ESP</c:v>
                  </c:pt>
                  <c:pt idx="2">
                    <c:v>DEU</c:v>
                  </c:pt>
                  <c:pt idx="3">
                    <c:v>PRT</c:v>
                  </c:pt>
                  <c:pt idx="4">
                    <c:v>DNK</c:v>
                  </c:pt>
                  <c:pt idx="5">
                    <c:v>SWE</c:v>
                  </c:pt>
                  <c:pt idx="6">
                    <c:v>AUT</c:v>
                  </c:pt>
                  <c:pt idx="7">
                    <c:v>USA</c:v>
                  </c:pt>
                  <c:pt idx="8">
                    <c:v>BEL</c:v>
                  </c:pt>
                  <c:pt idx="9">
                    <c:v>GRC</c:v>
                  </c:pt>
                  <c:pt idx="10">
                    <c:v>LUX</c:v>
                  </c:pt>
                  <c:pt idx="11">
                    <c:v>FIN</c:v>
                  </c:pt>
                  <c:pt idx="12">
                    <c:v>GBR</c:v>
                  </c:pt>
                  <c:pt idx="13">
                    <c:v>ITA</c:v>
                  </c:pt>
                  <c:pt idx="14">
                    <c:v>FRA</c:v>
                  </c:pt>
                </c15:dlblRangeCache>
              </c15:datalabelsRange>
            </c:ext>
            <c:ext xmlns:c16="http://schemas.microsoft.com/office/drawing/2014/chart" uri="{C3380CC4-5D6E-409C-BE32-E72D297353CC}">
              <c16:uniqueId val="{00000010-DD62-F041-A38E-86AD6CD62199}"/>
            </c:ext>
          </c:extLst>
        </c:ser>
        <c:dLbls>
          <c:dLblPos val="t"/>
          <c:showLegendKey val="0"/>
          <c:showVal val="1"/>
          <c:showCatName val="0"/>
          <c:showSerName val="0"/>
          <c:showPercent val="0"/>
          <c:showBubbleSize val="0"/>
        </c:dLbls>
        <c:axId val="454435392"/>
        <c:axId val="454437664"/>
      </c:scatterChart>
      <c:valAx>
        <c:axId val="454435392"/>
        <c:scaling>
          <c:orientation val="minMax"/>
          <c:min val="8000"/>
        </c:scaling>
        <c:delete val="0"/>
        <c:axPos val="b"/>
        <c:title>
          <c:tx>
            <c:rich>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Level in 1970</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54437664"/>
        <c:crosses val="autoZero"/>
        <c:crossBetween val="midCat"/>
        <c:majorUnit val="3000"/>
      </c:valAx>
      <c:valAx>
        <c:axId val="454437664"/>
        <c:scaling>
          <c:orientation val="minMax"/>
          <c:max val="2.5999999999999999E-2"/>
          <c:min val="1.4E-2"/>
        </c:scaling>
        <c:delete val="0"/>
        <c:axPos val="l"/>
        <c:title>
          <c:tx>
            <c:rich>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Averge annual % change 1970-2022</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454435392"/>
        <c:crosses val="autoZero"/>
        <c:crossBetween val="midCat"/>
        <c:majorUnit val="2E-3"/>
      </c:valAx>
      <c:spPr>
        <a:noFill/>
        <a:ln w="25400">
          <a:noFill/>
        </a:ln>
        <a:effectLst/>
      </c:spPr>
    </c:plotArea>
    <c:plotVisOnly val="1"/>
    <c:dispBlanksAs val="gap"/>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absolute">
    <xdr:from>
      <xdr:col>0</xdr:col>
      <xdr:colOff>63500</xdr:colOff>
      <xdr:row>0</xdr:row>
      <xdr:rowOff>63500</xdr:rowOff>
    </xdr:from>
    <xdr:to>
      <xdr:col>1</xdr:col>
      <xdr:colOff>1041400</xdr:colOff>
      <xdr:row>1</xdr:row>
      <xdr:rowOff>114300</xdr:rowOff>
    </xdr:to>
    <mc:AlternateContent xmlns:mc="http://schemas.openxmlformats.org/markup-compatibility/2006" xmlns:a14="http://schemas.microsoft.com/office/drawing/2010/main">
      <mc:Choice Requires="a14">
        <xdr:graphicFrame macro="">
          <xdr:nvGraphicFramePr>
            <xdr:cNvPr id="3" name="Country Name">
              <a:extLst>
                <a:ext uri="{FF2B5EF4-FFF2-40B4-BE49-F238E27FC236}">
                  <a16:creationId xmlns:a16="http://schemas.microsoft.com/office/drawing/2014/main" id="{FBEE4AB5-EF29-DE8A-125C-1DDA71ECD5B5}"/>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63500" y="63500"/>
              <a:ext cx="1790700" cy="431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101600</xdr:colOff>
      <xdr:row>328</xdr:row>
      <xdr:rowOff>139700</xdr:rowOff>
    </xdr:from>
    <xdr:to>
      <xdr:col>1</xdr:col>
      <xdr:colOff>1092200</xdr:colOff>
      <xdr:row>330</xdr:row>
      <xdr:rowOff>0</xdr:rowOff>
    </xdr:to>
    <mc:AlternateContent xmlns:mc="http://schemas.openxmlformats.org/markup-compatibility/2006" xmlns:a14="http://schemas.microsoft.com/office/drawing/2010/main">
      <mc:Choice Requires="a14">
        <xdr:graphicFrame macro="">
          <xdr:nvGraphicFramePr>
            <xdr:cNvPr id="5" name="Country Name 2">
              <a:extLst>
                <a:ext uri="{FF2B5EF4-FFF2-40B4-BE49-F238E27FC236}">
                  <a16:creationId xmlns:a16="http://schemas.microsoft.com/office/drawing/2014/main" id="{B11273D3-0EE7-65CE-BD80-BC3DF6EC3EDE}"/>
                </a:ext>
              </a:extLst>
            </xdr:cNvPr>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mlns="">
        <xdr:sp macro="" textlink="">
          <xdr:nvSpPr>
            <xdr:cNvPr id="0" name=""/>
            <xdr:cNvSpPr>
              <a:spLocks noTextEdit="1"/>
            </xdr:cNvSpPr>
          </xdr:nvSpPr>
          <xdr:spPr>
            <a:xfrm>
              <a:off x="101600" y="58458100"/>
              <a:ext cx="1549400" cy="21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25400</xdr:colOff>
      <xdr:row>329</xdr:row>
      <xdr:rowOff>25401</xdr:rowOff>
    </xdr:from>
    <xdr:to>
      <xdr:col>12</xdr:col>
      <xdr:colOff>901700</xdr:colOff>
      <xdr:row>330</xdr:row>
      <xdr:rowOff>50800</xdr:rowOff>
    </xdr:to>
    <mc:AlternateContent xmlns:mc="http://schemas.openxmlformats.org/markup-compatibility/2006" xmlns:a14="http://schemas.microsoft.com/office/drawing/2010/main">
      <mc:Choice Requires="a14">
        <xdr:graphicFrame macro="">
          <xdr:nvGraphicFramePr>
            <xdr:cNvPr id="4" name="Country Name 1">
              <a:extLst>
                <a:ext uri="{FF2B5EF4-FFF2-40B4-BE49-F238E27FC236}">
                  <a16:creationId xmlns:a16="http://schemas.microsoft.com/office/drawing/2014/main" id="{6A0E3712-1269-CFD7-4FD7-6538FC0E0A72}"/>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8509000" y="62699901"/>
              <a:ext cx="1866900" cy="342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603250</xdr:colOff>
      <xdr:row>3</xdr:row>
      <xdr:rowOff>12700</xdr:rowOff>
    </xdr:from>
    <xdr:to>
      <xdr:col>12</xdr:col>
      <xdr:colOff>12700</xdr:colOff>
      <xdr:row>32</xdr:row>
      <xdr:rowOff>82550</xdr:rowOff>
    </xdr:to>
    <xdr:graphicFrame macro="">
      <xdr:nvGraphicFramePr>
        <xdr:cNvPr id="2" name="Grafico 3">
          <a:extLst>
            <a:ext uri="{FF2B5EF4-FFF2-40B4-BE49-F238E27FC236}">
              <a16:creationId xmlns:a16="http://schemas.microsoft.com/office/drawing/2014/main" id="{2C3F1111-2886-924F-B3A7-0EFBFEA9A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622300</xdr:colOff>
      <xdr:row>34</xdr:row>
      <xdr:rowOff>76200</xdr:rowOff>
    </xdr:from>
    <xdr:to>
      <xdr:col>12</xdr:col>
      <xdr:colOff>0</xdr:colOff>
      <xdr:row>63</xdr:row>
      <xdr:rowOff>76200</xdr:rowOff>
    </xdr:to>
    <xdr:graphicFrame macro="">
      <xdr:nvGraphicFramePr>
        <xdr:cNvPr id="4" name="Grafico 5">
          <a:extLst>
            <a:ext uri="{FF2B5EF4-FFF2-40B4-BE49-F238E27FC236}">
              <a16:creationId xmlns:a16="http://schemas.microsoft.com/office/drawing/2014/main" id="{AFB49D32-4A82-3947-9539-FE06C795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127000</xdr:colOff>
      <xdr:row>0</xdr:row>
      <xdr:rowOff>139700</xdr:rowOff>
    </xdr:from>
    <xdr:to>
      <xdr:col>0</xdr:col>
      <xdr:colOff>1803400</xdr:colOff>
      <xdr:row>2</xdr:row>
      <xdr:rowOff>25400</xdr:rowOff>
    </xdr:to>
    <mc:AlternateContent xmlns:mc="http://schemas.openxmlformats.org/markup-compatibility/2006" xmlns:a14="http://schemas.microsoft.com/office/drawing/2010/main">
      <mc:Choice Requires="a14">
        <xdr:graphicFrame macro="">
          <xdr:nvGraphicFramePr>
            <xdr:cNvPr id="2" name="Country Code">
              <a:extLst>
                <a:ext uri="{FF2B5EF4-FFF2-40B4-BE49-F238E27FC236}">
                  <a16:creationId xmlns:a16="http://schemas.microsoft.com/office/drawing/2014/main" id="{8668C531-ACA5-70E7-126E-65E3536636B9}"/>
                </a:ext>
              </a:extLst>
            </xdr:cNvPr>
            <xdr:cNvGraphicFramePr/>
          </xdr:nvGraphicFramePr>
          <xdr:xfrm>
            <a:off x="0" y="0"/>
            <a:ext cx="0" cy="0"/>
          </xdr:xfrm>
          <a:graphic>
            <a:graphicData uri="http://schemas.microsoft.com/office/drawing/2010/slicer">
              <sle:slicer xmlns:sle="http://schemas.microsoft.com/office/drawing/2010/slicer" name="Country Code"/>
            </a:graphicData>
          </a:graphic>
        </xdr:graphicFrame>
      </mc:Choice>
      <mc:Fallback xmlns="">
        <xdr:sp macro="" textlink="">
          <xdr:nvSpPr>
            <xdr:cNvPr id="0" name=""/>
            <xdr:cNvSpPr>
              <a:spLocks noTextEdit="1"/>
            </xdr:cNvSpPr>
          </xdr:nvSpPr>
          <xdr:spPr>
            <a:xfrm>
              <a:off x="127000" y="139700"/>
              <a:ext cx="1879600" cy="283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673100</xdr:colOff>
      <xdr:row>90</xdr:row>
      <xdr:rowOff>127000</xdr:rowOff>
    </xdr:from>
    <xdr:to>
      <xdr:col>11</xdr:col>
      <xdr:colOff>736600</xdr:colOff>
      <xdr:row>140</xdr:row>
      <xdr:rowOff>25400</xdr:rowOff>
    </xdr:to>
    <xdr:graphicFrame macro="">
      <xdr:nvGraphicFramePr>
        <xdr:cNvPr id="18" name="Grafico 19">
          <a:extLst>
            <a:ext uri="{FF2B5EF4-FFF2-40B4-BE49-F238E27FC236}">
              <a16:creationId xmlns:a16="http://schemas.microsoft.com/office/drawing/2014/main" id="{05C68142-AA45-2942-B142-EE4A7C4DD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139700</xdr:colOff>
      <xdr:row>90</xdr:row>
      <xdr:rowOff>127000</xdr:rowOff>
    </xdr:from>
    <xdr:to>
      <xdr:col>23</xdr:col>
      <xdr:colOff>203200</xdr:colOff>
      <xdr:row>140</xdr:row>
      <xdr:rowOff>50800</xdr:rowOff>
    </xdr:to>
    <xdr:graphicFrame macro="">
      <xdr:nvGraphicFramePr>
        <xdr:cNvPr id="19" name="Grafico 20">
          <a:extLst>
            <a:ext uri="{FF2B5EF4-FFF2-40B4-BE49-F238E27FC236}">
              <a16:creationId xmlns:a16="http://schemas.microsoft.com/office/drawing/2014/main" id="{D77924E4-0269-7442-9629-659264A24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2</xdr:row>
      <xdr:rowOff>0</xdr:rowOff>
    </xdr:from>
    <xdr:to>
      <xdr:col>11</xdr:col>
      <xdr:colOff>355600</xdr:colOff>
      <xdr:row>29</xdr:row>
      <xdr:rowOff>127000</xdr:rowOff>
    </xdr:to>
    <xdr:graphicFrame macro="">
      <xdr:nvGraphicFramePr>
        <xdr:cNvPr id="22" name="Grafico 16">
          <a:extLst>
            <a:ext uri="{FF2B5EF4-FFF2-40B4-BE49-F238E27FC236}">
              <a16:creationId xmlns:a16="http://schemas.microsoft.com/office/drawing/2014/main" id="{EE9339AE-B01E-0C45-84DA-2B623FF7C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141</xdr:row>
      <xdr:rowOff>127000</xdr:rowOff>
    </xdr:from>
    <xdr:to>
      <xdr:col>11</xdr:col>
      <xdr:colOff>749300</xdr:colOff>
      <xdr:row>191</xdr:row>
      <xdr:rowOff>50800</xdr:rowOff>
    </xdr:to>
    <xdr:graphicFrame macro="">
      <xdr:nvGraphicFramePr>
        <xdr:cNvPr id="23" name="Grafico 20">
          <a:extLst>
            <a:ext uri="{FF2B5EF4-FFF2-40B4-BE49-F238E27FC236}">
              <a16:creationId xmlns:a16="http://schemas.microsoft.com/office/drawing/2014/main" id="{7D3278F8-23AE-3E49-A1EA-930E83F5C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114300</xdr:colOff>
      <xdr:row>0</xdr:row>
      <xdr:rowOff>152400</xdr:rowOff>
    </xdr:from>
    <xdr:to>
      <xdr:col>0</xdr:col>
      <xdr:colOff>1676400</xdr:colOff>
      <xdr:row>2</xdr:row>
      <xdr:rowOff>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00D6E96-F045-AED2-7C64-28FF8B1934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300" y="152400"/>
              <a:ext cx="18669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4</xdr:row>
      <xdr:rowOff>0</xdr:rowOff>
    </xdr:from>
    <xdr:to>
      <xdr:col>12</xdr:col>
      <xdr:colOff>63500</xdr:colOff>
      <xdr:row>31</xdr:row>
      <xdr:rowOff>114300</xdr:rowOff>
    </xdr:to>
    <xdr:graphicFrame macro="">
      <xdr:nvGraphicFramePr>
        <xdr:cNvPr id="2" name="Chart 1">
          <a:extLst>
            <a:ext uri="{FF2B5EF4-FFF2-40B4-BE49-F238E27FC236}">
              <a16:creationId xmlns:a16="http://schemas.microsoft.com/office/drawing/2014/main" id="{6A7F904C-181B-904B-AAF8-6ED061639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25400</xdr:colOff>
      <xdr:row>33</xdr:row>
      <xdr:rowOff>88900</xdr:rowOff>
    </xdr:from>
    <xdr:to>
      <xdr:col>12</xdr:col>
      <xdr:colOff>88900</xdr:colOff>
      <xdr:row>61</xdr:row>
      <xdr:rowOff>38100</xdr:rowOff>
    </xdr:to>
    <xdr:graphicFrame macro="">
      <xdr:nvGraphicFramePr>
        <xdr:cNvPr id="4" name="Chart 3">
          <a:extLst>
            <a:ext uri="{FF2B5EF4-FFF2-40B4-BE49-F238E27FC236}">
              <a16:creationId xmlns:a16="http://schemas.microsoft.com/office/drawing/2014/main" id="{6AEA8FF6-901C-FC4C-A209-4CC1C1DEC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63</xdr:row>
      <xdr:rowOff>76200</xdr:rowOff>
    </xdr:from>
    <xdr:to>
      <xdr:col>12</xdr:col>
      <xdr:colOff>63500</xdr:colOff>
      <xdr:row>91</xdr:row>
      <xdr:rowOff>25400</xdr:rowOff>
    </xdr:to>
    <xdr:graphicFrame macro="">
      <xdr:nvGraphicFramePr>
        <xdr:cNvPr id="5" name="Chart 4">
          <a:extLst>
            <a:ext uri="{FF2B5EF4-FFF2-40B4-BE49-F238E27FC236}">
              <a16:creationId xmlns:a16="http://schemas.microsoft.com/office/drawing/2014/main" id="{B2E4E550-A275-D347-8F3E-A32B9472A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25400</xdr:colOff>
      <xdr:row>122</xdr:row>
      <xdr:rowOff>25400</xdr:rowOff>
    </xdr:from>
    <xdr:to>
      <xdr:col>12</xdr:col>
      <xdr:colOff>88900</xdr:colOff>
      <xdr:row>149</xdr:row>
      <xdr:rowOff>139700</xdr:rowOff>
    </xdr:to>
    <xdr:graphicFrame macro="">
      <xdr:nvGraphicFramePr>
        <xdr:cNvPr id="9" name="Chart 8">
          <a:extLst>
            <a:ext uri="{FF2B5EF4-FFF2-40B4-BE49-F238E27FC236}">
              <a16:creationId xmlns:a16="http://schemas.microsoft.com/office/drawing/2014/main" id="{9EA9546C-B964-D14D-A894-732FCAD78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25400</xdr:colOff>
      <xdr:row>92</xdr:row>
      <xdr:rowOff>88900</xdr:rowOff>
    </xdr:from>
    <xdr:to>
      <xdr:col>12</xdr:col>
      <xdr:colOff>88900</xdr:colOff>
      <xdr:row>120</xdr:row>
      <xdr:rowOff>38100</xdr:rowOff>
    </xdr:to>
    <xdr:graphicFrame macro="">
      <xdr:nvGraphicFramePr>
        <xdr:cNvPr id="12" name="Chart 11">
          <a:extLst>
            <a:ext uri="{FF2B5EF4-FFF2-40B4-BE49-F238E27FC236}">
              <a16:creationId xmlns:a16="http://schemas.microsoft.com/office/drawing/2014/main" id="{1796B411-450E-454F-90C5-A736990FC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16.983982291669" createdVersion="8" refreshedVersion="8" minRefreshableVersion="3" recordCount="8177" xr:uid="{1F35B2BC-F71F-FD4D-9797-D793FEECAFCC}">
  <cacheSource type="worksheet">
    <worksheetSource name="Tabella1"/>
  </cacheSource>
  <cacheFields count="6">
    <cacheField name="Series" numFmtId="49">
      <sharedItems count="1">
        <s v="GDP per capita"/>
      </sharedItems>
    </cacheField>
    <cacheField name="Unit of measure" numFmtId="49">
      <sharedItems/>
    </cacheField>
    <cacheField name="Country Name" numFmtId="49">
      <sharedItems count="32">
        <s v="Austria"/>
        <s v="Belgium"/>
        <s v="Bulgaria"/>
        <s v="Croatia"/>
        <s v="Cyprus"/>
        <s v="Czechia"/>
        <s v="Denmark"/>
        <s v="Estonia"/>
        <s v="Finland"/>
        <s v="France"/>
        <s v="Germany"/>
        <s v="Greece"/>
        <s v="Hungary"/>
        <s v="Iceland"/>
        <s v="Ireland"/>
        <s v="Italy"/>
        <s v="Latvia"/>
        <s v="Lithuania"/>
        <s v="Luxembourg"/>
        <s v="Malta"/>
        <s v="Netherlands"/>
        <s v="Norway"/>
        <s v="Portugal"/>
        <s v="Romania"/>
        <s v="Slovakia"/>
        <s v="Slovenia"/>
        <s v="Spain"/>
        <s v="Sweden"/>
        <s v="Switzerland"/>
        <s v="United Kingdom"/>
        <s v="United States"/>
        <s v="Poland"/>
      </sharedItems>
    </cacheField>
    <cacheField name="Country Code" numFmtId="49">
      <sharedItems count="32">
        <s v="AUT"/>
        <s v="BEL"/>
        <s v="BGR"/>
        <s v="HRV"/>
        <s v="CYP"/>
        <s v="CZE"/>
        <s v="DNK"/>
        <s v="EST"/>
        <s v="FIN"/>
        <s v="FRA"/>
        <s v="DEU"/>
        <s v="GRC"/>
        <s v="HUN"/>
        <s v="ISL"/>
        <s v="IRL"/>
        <s v="ITA"/>
        <s v="LVA"/>
        <s v="LTU"/>
        <s v="LUX"/>
        <s v="MLT"/>
        <s v="NLD"/>
        <s v="NOR"/>
        <s v="PRT"/>
        <s v="ROU"/>
        <s v="SVK"/>
        <s v="SVN"/>
        <s v="ESP"/>
        <s v="SWE"/>
        <s v="CHE"/>
        <s v="GBR"/>
        <s v="USA"/>
        <s v="POL"/>
      </sharedItems>
    </cacheField>
    <cacheField name="Year" numFmtId="0">
      <sharedItems containsSemiMixedTypes="0" containsString="0" containsNumber="1" containsInteger="1" minValue="1" maxValue="2022" count="773">
        <n v="1820"/>
        <n v="1830"/>
        <n v="1840"/>
        <n v="1850"/>
        <n v="1860"/>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1"/>
        <n v="1500"/>
        <n v="1550"/>
        <n v="1600"/>
        <n v="1650"/>
        <n v="1700"/>
        <n v="1750"/>
        <n v="1812"/>
        <n v="1846"/>
        <n v="1847"/>
        <n v="1848"/>
        <n v="1849"/>
        <n v="1851"/>
        <n v="1852"/>
        <n v="1853"/>
        <n v="1854"/>
        <n v="1855"/>
        <n v="1856"/>
        <n v="1857"/>
        <n v="1858"/>
        <n v="1859"/>
        <n v="1861"/>
        <n v="1862"/>
        <n v="1863"/>
        <n v="1864"/>
        <n v="1865"/>
        <n v="1866"/>
        <n v="1867"/>
        <n v="1868"/>
        <n v="1869"/>
        <n v="1821"/>
        <n v="1822"/>
        <n v="1823"/>
        <n v="1824"/>
        <n v="1825"/>
        <n v="1826"/>
        <n v="1827"/>
        <n v="1828"/>
        <n v="1829"/>
        <n v="1831"/>
        <n v="1832"/>
        <n v="1833"/>
        <n v="1834"/>
        <n v="1835"/>
        <n v="1836"/>
        <n v="1837"/>
        <n v="1838"/>
        <n v="1839"/>
        <n v="1841"/>
        <n v="1842"/>
        <n v="1843"/>
        <n v="1844"/>
        <n v="1845"/>
        <n v="1800"/>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1"/>
        <n v="1802"/>
        <n v="1803"/>
        <n v="1804"/>
        <n v="1805"/>
        <n v="1806"/>
        <n v="1807"/>
        <n v="1808"/>
        <n v="1809"/>
        <n v="1810"/>
        <n v="1811"/>
        <n v="1813"/>
        <n v="1814"/>
        <n v="1815"/>
        <n v="1816"/>
        <n v="1817"/>
        <n v="1818"/>
        <n v="1819"/>
        <n v="1000"/>
        <n v="1252"/>
        <n v="1253"/>
        <n v="1254"/>
        <n v="1255"/>
        <n v="1256"/>
        <n v="1257"/>
        <n v="1258"/>
        <n v="1259"/>
        <n v="1260"/>
        <n v="1261"/>
        <n v="1262"/>
        <n v="1263"/>
        <n v="1264"/>
        <n v="1265"/>
        <n v="1266"/>
        <n v="1267"/>
        <n v="1268"/>
        <n v="1269"/>
        <n v="1270"/>
        <n v="1271"/>
        <n v="1272"/>
        <n v="1273"/>
        <n v="1274"/>
        <n v="1275"/>
      </sharedItems>
    </cacheField>
    <cacheField name="Value" numFmtId="2">
      <sharedItems containsSemiMixedTypes="0" containsString="0" containsNumber="1" minValue="663" maxValue="88366.22"/>
    </cacheField>
  </cacheFields>
  <extLst>
    <ext xmlns:x14="http://schemas.microsoft.com/office/spreadsheetml/2009/9/main" uri="{725AE2AE-9491-48be-B2B4-4EB974FC3084}">
      <x14:pivotCacheDefinition pivotCacheId="13122970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77">
  <r>
    <x v="0"/>
    <s v="PPP constant 2011 int. $"/>
    <x v="0"/>
    <x v="0"/>
    <x v="0"/>
    <n v="1941"/>
  </r>
  <r>
    <x v="0"/>
    <s v="PPP constant 2011 int. $"/>
    <x v="0"/>
    <x v="0"/>
    <x v="1"/>
    <n v="2230"/>
  </r>
  <r>
    <x v="0"/>
    <s v="PPP constant 2011 int. $"/>
    <x v="0"/>
    <x v="0"/>
    <x v="2"/>
    <n v="2415"/>
  </r>
  <r>
    <x v="0"/>
    <s v="PPP constant 2011 int. $"/>
    <x v="0"/>
    <x v="0"/>
    <x v="3"/>
    <n v="2630"/>
  </r>
  <r>
    <x v="0"/>
    <s v="PPP constant 2011 int. $"/>
    <x v="0"/>
    <x v="0"/>
    <x v="4"/>
    <n v="2834"/>
  </r>
  <r>
    <x v="0"/>
    <s v="PPP constant 2011 int. $"/>
    <x v="0"/>
    <x v="0"/>
    <x v="5"/>
    <n v="2970"/>
  </r>
  <r>
    <x v="0"/>
    <s v="PPP constant 2011 int. $"/>
    <x v="0"/>
    <x v="0"/>
    <x v="6"/>
    <n v="3154"/>
  </r>
  <r>
    <x v="0"/>
    <s v="PPP constant 2011 int. $"/>
    <x v="0"/>
    <x v="0"/>
    <x v="7"/>
    <n v="3150"/>
  </r>
  <r>
    <x v="0"/>
    <s v="PPP constant 2011 int. $"/>
    <x v="0"/>
    <x v="0"/>
    <x v="8"/>
    <n v="3049"/>
  </r>
  <r>
    <x v="0"/>
    <s v="PPP constant 2011 int. $"/>
    <x v="0"/>
    <x v="0"/>
    <x v="9"/>
    <n v="3158"/>
  </r>
  <r>
    <x v="0"/>
    <s v="PPP constant 2011 int. $"/>
    <x v="0"/>
    <x v="0"/>
    <x v="10"/>
    <n v="3145"/>
  </r>
  <r>
    <x v="0"/>
    <s v="PPP constant 2011 int. $"/>
    <x v="0"/>
    <x v="0"/>
    <x v="11"/>
    <n v="3188"/>
  </r>
  <r>
    <x v="0"/>
    <s v="PPP constant 2011 int. $"/>
    <x v="0"/>
    <x v="0"/>
    <x v="12"/>
    <n v="3268"/>
  </r>
  <r>
    <x v="0"/>
    <s v="PPP constant 2011 int. $"/>
    <x v="0"/>
    <x v="0"/>
    <x v="13"/>
    <n v="3347"/>
  </r>
  <r>
    <x v="0"/>
    <s v="PPP constant 2011 int. $"/>
    <x v="0"/>
    <x v="0"/>
    <x v="14"/>
    <n v="3296"/>
  </r>
  <r>
    <x v="0"/>
    <s v="PPP constant 2011 int. $"/>
    <x v="0"/>
    <x v="0"/>
    <x v="15"/>
    <n v="3314"/>
  </r>
  <r>
    <x v="0"/>
    <s v="PPP constant 2011 int. $"/>
    <x v="0"/>
    <x v="0"/>
    <x v="16"/>
    <n v="3419"/>
  </r>
  <r>
    <x v="0"/>
    <s v="PPP constant 2011 int. $"/>
    <x v="0"/>
    <x v="0"/>
    <x v="17"/>
    <n v="3411"/>
  </r>
  <r>
    <x v="0"/>
    <s v="PPP constant 2011 int. $"/>
    <x v="0"/>
    <x v="0"/>
    <x v="18"/>
    <n v="3521"/>
  </r>
  <r>
    <x v="0"/>
    <s v="PPP constant 2011 int. $"/>
    <x v="0"/>
    <x v="0"/>
    <x v="19"/>
    <n v="3583"/>
  </r>
  <r>
    <x v="0"/>
    <s v="PPP constant 2011 int. $"/>
    <x v="0"/>
    <x v="0"/>
    <x v="20"/>
    <n v="3531"/>
  </r>
  <r>
    <x v="0"/>
    <s v="PPP constant 2011 int. $"/>
    <x v="0"/>
    <x v="0"/>
    <x v="21"/>
    <n v="3615"/>
  </r>
  <r>
    <x v="0"/>
    <s v="PPP constant 2011 int. $"/>
    <x v="0"/>
    <x v="0"/>
    <x v="22"/>
    <n v="3832"/>
  </r>
  <r>
    <x v="0"/>
    <s v="PPP constant 2011 int. $"/>
    <x v="0"/>
    <x v="0"/>
    <x v="23"/>
    <n v="3792"/>
  </r>
  <r>
    <x v="0"/>
    <s v="PPP constant 2011 int. $"/>
    <x v="0"/>
    <x v="0"/>
    <x v="24"/>
    <n v="3725"/>
  </r>
  <r>
    <x v="0"/>
    <s v="PPP constant 2011 int. $"/>
    <x v="0"/>
    <x v="0"/>
    <x v="25"/>
    <n v="3894"/>
  </r>
  <r>
    <x v="0"/>
    <s v="PPP constant 2011 int. $"/>
    <x v="0"/>
    <x v="0"/>
    <x v="26"/>
    <n v="3995"/>
  </r>
  <r>
    <x v="0"/>
    <s v="PPP constant 2011 int. $"/>
    <x v="0"/>
    <x v="0"/>
    <x v="27"/>
    <n v="4041"/>
  </r>
  <r>
    <x v="0"/>
    <s v="PPP constant 2011 int. $"/>
    <x v="0"/>
    <x v="0"/>
    <x v="28"/>
    <n v="4025"/>
  </r>
  <r>
    <x v="0"/>
    <s v="PPP constant 2011 int. $"/>
    <x v="0"/>
    <x v="0"/>
    <x v="29"/>
    <n v="4216"/>
  </r>
  <r>
    <x v="0"/>
    <s v="PPP constant 2011 int. $"/>
    <x v="0"/>
    <x v="0"/>
    <x v="30"/>
    <n v="4285"/>
  </r>
  <r>
    <x v="0"/>
    <s v="PPP constant 2011 int. $"/>
    <x v="0"/>
    <x v="0"/>
    <x v="31"/>
    <n v="4305"/>
  </r>
  <r>
    <x v="0"/>
    <s v="PPP constant 2011 int. $"/>
    <x v="0"/>
    <x v="0"/>
    <x v="32"/>
    <n v="4352"/>
  </r>
  <r>
    <x v="0"/>
    <s v="PPP constant 2011 int. $"/>
    <x v="0"/>
    <x v="0"/>
    <x v="33"/>
    <n v="4551"/>
  </r>
  <r>
    <x v="0"/>
    <s v="PPP constant 2011 int. $"/>
    <x v="0"/>
    <x v="0"/>
    <x v="34"/>
    <n v="4600"/>
  </r>
  <r>
    <x v="0"/>
    <s v="PPP constant 2011 int. $"/>
    <x v="0"/>
    <x v="0"/>
    <x v="35"/>
    <n v="4594"/>
  </r>
  <r>
    <x v="0"/>
    <s v="PPP constant 2011 int. $"/>
    <x v="0"/>
    <x v="0"/>
    <x v="36"/>
    <n v="4565"/>
  </r>
  <r>
    <x v="0"/>
    <s v="PPP constant 2011 int. $"/>
    <x v="0"/>
    <x v="0"/>
    <x v="37"/>
    <n v="4694"/>
  </r>
  <r>
    <x v="0"/>
    <s v="PPP constant 2011 int. $"/>
    <x v="0"/>
    <x v="0"/>
    <x v="38"/>
    <n v="4688"/>
  </r>
  <r>
    <x v="0"/>
    <s v="PPP constant 2011 int. $"/>
    <x v="0"/>
    <x v="0"/>
    <x v="39"/>
    <n v="4712"/>
  </r>
  <r>
    <x v="0"/>
    <s v="PPP constant 2011 int. $"/>
    <x v="0"/>
    <x v="0"/>
    <x v="40"/>
    <n v="4925"/>
  </r>
  <r>
    <x v="0"/>
    <s v="PPP constant 2011 int. $"/>
    <x v="0"/>
    <x v="0"/>
    <x v="41"/>
    <n v="5062"/>
  </r>
  <r>
    <x v="0"/>
    <s v="PPP constant 2011 int. $"/>
    <x v="0"/>
    <x v="0"/>
    <x v="42"/>
    <n v="5321"/>
  </r>
  <r>
    <x v="0"/>
    <s v="PPP constant 2011 int. $"/>
    <x v="0"/>
    <x v="0"/>
    <x v="43"/>
    <n v="5292"/>
  </r>
  <r>
    <x v="0"/>
    <s v="PPP constant 2011 int. $"/>
    <x v="0"/>
    <x v="0"/>
    <x v="44"/>
    <n v="5222"/>
  </r>
  <r>
    <x v="0"/>
    <s v="PPP constant 2011 int. $"/>
    <x v="0"/>
    <x v="0"/>
    <x v="45"/>
    <n v="5244"/>
  </r>
  <r>
    <x v="0"/>
    <s v="PPP constant 2011 int. $"/>
    <x v="0"/>
    <x v="0"/>
    <x v="46"/>
    <n v="5364"/>
  </r>
  <r>
    <x v="0"/>
    <s v="PPP constant 2011 int. $"/>
    <x v="0"/>
    <x v="0"/>
    <x v="47"/>
    <n v="5587"/>
  </r>
  <r>
    <x v="0"/>
    <s v="PPP constant 2011 int. $"/>
    <x v="0"/>
    <x v="0"/>
    <x v="48"/>
    <n v="5523"/>
  </r>
  <r>
    <x v="0"/>
    <s v="PPP constant 2011 int. $"/>
    <x v="0"/>
    <x v="0"/>
    <x v="49"/>
    <n v="4584"/>
  </r>
  <r>
    <x v="0"/>
    <s v="PPP constant 2011 int. $"/>
    <x v="0"/>
    <x v="0"/>
    <x v="50"/>
    <n v="4229"/>
  </r>
  <r>
    <x v="0"/>
    <s v="PPP constant 2011 int. $"/>
    <x v="0"/>
    <x v="0"/>
    <x v="51"/>
    <n v="4189"/>
  </r>
  <r>
    <x v="0"/>
    <s v="PPP constant 2011 int. $"/>
    <x v="0"/>
    <x v="0"/>
    <x v="52"/>
    <n v="4122"/>
  </r>
  <r>
    <x v="0"/>
    <s v="PPP constant 2011 int. $"/>
    <x v="0"/>
    <x v="0"/>
    <x v="53"/>
    <n v="4073"/>
  </r>
  <r>
    <x v="0"/>
    <s v="PPP constant 2011 int. $"/>
    <x v="0"/>
    <x v="0"/>
    <x v="54"/>
    <n v="3601"/>
  </r>
  <r>
    <x v="0"/>
    <s v="PPP constant 2011 int. $"/>
    <x v="0"/>
    <x v="0"/>
    <x v="55"/>
    <n v="3845"/>
  </r>
  <r>
    <x v="0"/>
    <s v="PPP constant 2011 int. $"/>
    <x v="0"/>
    <x v="0"/>
    <x v="56"/>
    <n v="4224"/>
  </r>
  <r>
    <x v="0"/>
    <s v="PPP constant 2011 int. $"/>
    <x v="0"/>
    <x v="0"/>
    <x v="57"/>
    <n v="4586"/>
  </r>
  <r>
    <x v="0"/>
    <s v="PPP constant 2011 int. $"/>
    <x v="0"/>
    <x v="0"/>
    <x v="58"/>
    <n v="4530"/>
  </r>
  <r>
    <x v="0"/>
    <s v="PPP constant 2011 int. $"/>
    <x v="0"/>
    <x v="0"/>
    <x v="59"/>
    <n v="5042"/>
  </r>
  <r>
    <x v="0"/>
    <s v="PPP constant 2011 int. $"/>
    <x v="0"/>
    <x v="0"/>
    <x v="60"/>
    <n v="5367"/>
  </r>
  <r>
    <x v="0"/>
    <s v="PPP constant 2011 int. $"/>
    <x v="0"/>
    <x v="0"/>
    <x v="61"/>
    <n v="5440"/>
  </r>
  <r>
    <x v="0"/>
    <s v="PPP constant 2011 int. $"/>
    <x v="0"/>
    <x v="0"/>
    <x v="62"/>
    <n v="5587"/>
  </r>
  <r>
    <x v="0"/>
    <s v="PPP constant 2011 int. $"/>
    <x v="0"/>
    <x v="0"/>
    <x v="63"/>
    <n v="5829"/>
  </r>
  <r>
    <x v="0"/>
    <s v="PPP constant 2011 int. $"/>
    <x v="0"/>
    <x v="0"/>
    <x v="64"/>
    <n v="5896"/>
  </r>
  <r>
    <x v="0"/>
    <s v="PPP constant 2011 int. $"/>
    <x v="0"/>
    <x v="0"/>
    <x v="65"/>
    <n v="5716"/>
  </r>
  <r>
    <x v="0"/>
    <s v="PPP constant 2011 int. $"/>
    <x v="0"/>
    <x v="0"/>
    <x v="66"/>
    <n v="5241"/>
  </r>
  <r>
    <x v="0"/>
    <s v="PPP constant 2011 int. $"/>
    <x v="0"/>
    <x v="0"/>
    <x v="67"/>
    <n v="4686"/>
  </r>
  <r>
    <x v="0"/>
    <s v="PPP constant 2011 int. $"/>
    <x v="0"/>
    <x v="0"/>
    <x v="68"/>
    <n v="4516"/>
  </r>
  <r>
    <x v="0"/>
    <s v="PPP constant 2011 int. $"/>
    <x v="0"/>
    <x v="0"/>
    <x v="69"/>
    <n v="4546"/>
  </r>
  <r>
    <x v="0"/>
    <s v="PPP constant 2011 int. $"/>
    <x v="0"/>
    <x v="0"/>
    <x v="70"/>
    <n v="4634"/>
  </r>
  <r>
    <x v="0"/>
    <s v="PPP constant 2011 int. $"/>
    <x v="0"/>
    <x v="0"/>
    <x v="71"/>
    <n v="4774"/>
  </r>
  <r>
    <x v="0"/>
    <s v="PPP constant 2011 int. $"/>
    <x v="0"/>
    <x v="0"/>
    <x v="72"/>
    <n v="5031"/>
  </r>
  <r>
    <x v="0"/>
    <s v="PPP constant 2011 int. $"/>
    <x v="0"/>
    <x v="0"/>
    <x v="73"/>
    <n v="5673"/>
  </r>
  <r>
    <x v="0"/>
    <s v="PPP constant 2011 int. $"/>
    <x v="0"/>
    <x v="0"/>
    <x v="74"/>
    <n v="6529"/>
  </r>
  <r>
    <x v="0"/>
    <s v="PPP constant 2011 int. $"/>
    <x v="0"/>
    <x v="0"/>
    <x v="75"/>
    <n v="6311"/>
  </r>
  <r>
    <x v="0"/>
    <s v="PPP constant 2011 int. $"/>
    <x v="0"/>
    <x v="0"/>
    <x v="76"/>
    <n v="6722"/>
  </r>
  <r>
    <x v="0"/>
    <s v="PPP constant 2011 int. $"/>
    <x v="0"/>
    <x v="0"/>
    <x v="77"/>
    <n v="6349"/>
  </r>
  <r>
    <x v="0"/>
    <s v="PPP constant 2011 int. $"/>
    <x v="0"/>
    <x v="0"/>
    <x v="78"/>
    <n v="6480"/>
  </r>
  <r>
    <x v="0"/>
    <s v="PPP constant 2011 int. $"/>
    <x v="0"/>
    <x v="0"/>
    <x v="79"/>
    <n v="6618"/>
  </r>
  <r>
    <x v="0"/>
    <s v="PPP constant 2011 int. $"/>
    <x v="0"/>
    <x v="0"/>
    <x v="80"/>
    <n v="2750"/>
  </r>
  <r>
    <x v="0"/>
    <s v="PPP constant 2011 int. $"/>
    <x v="0"/>
    <x v="0"/>
    <x v="81"/>
    <n v="3118"/>
  </r>
  <r>
    <x v="0"/>
    <s v="PPP constant 2011 int. $"/>
    <x v="0"/>
    <x v="0"/>
    <x v="82"/>
    <n v="3453"/>
  </r>
  <r>
    <x v="0"/>
    <s v="PPP constant 2011 int. $"/>
    <x v="0"/>
    <x v="0"/>
    <x v="83"/>
    <n v="4406"/>
  </r>
  <r>
    <x v="0"/>
    <s v="PPP constant 2011 int. $"/>
    <x v="0"/>
    <x v="0"/>
    <x v="84"/>
    <n v="5249"/>
  </r>
  <r>
    <x v="0"/>
    <s v="PPP constant 2011 int. $"/>
    <x v="0"/>
    <x v="0"/>
    <x v="85"/>
    <n v="5907"/>
  </r>
  <r>
    <x v="0"/>
    <s v="PPP constant 2011 int. $"/>
    <x v="0"/>
    <x v="0"/>
    <x v="86"/>
    <n v="6311"/>
  </r>
  <r>
    <x v="0"/>
    <s v="PPP constant 2011 int. $"/>
    <x v="0"/>
    <x v="0"/>
    <x v="87"/>
    <n v="6323"/>
  </r>
  <r>
    <x v="0"/>
    <s v="PPP constant 2011 int. $"/>
    <x v="0"/>
    <x v="0"/>
    <x v="88"/>
    <n v="6594"/>
  </r>
  <r>
    <x v="0"/>
    <s v="PPP constant 2011 int. $"/>
    <x v="0"/>
    <x v="0"/>
    <x v="89"/>
    <n v="7261"/>
  </r>
  <r>
    <x v="0"/>
    <s v="PPP constant 2011 int. $"/>
    <x v="0"/>
    <x v="0"/>
    <x v="90"/>
    <n v="8054"/>
  </r>
  <r>
    <x v="0"/>
    <s v="PPP constant 2011 int. $"/>
    <x v="0"/>
    <x v="0"/>
    <x v="91"/>
    <n v="8603"/>
  </r>
  <r>
    <x v="0"/>
    <s v="PPP constant 2011 int. $"/>
    <x v="0"/>
    <x v="0"/>
    <x v="92"/>
    <n v="9111"/>
  </r>
  <r>
    <x v="0"/>
    <s v="PPP constant 2011 int. $"/>
    <x v="0"/>
    <x v="0"/>
    <x v="93"/>
    <n v="9416"/>
  </r>
  <r>
    <x v="0"/>
    <s v="PPP constant 2011 int. $"/>
    <x v="0"/>
    <x v="0"/>
    <x v="94"/>
    <n v="9645"/>
  </r>
  <r>
    <x v="0"/>
    <s v="PPP constant 2011 int. $"/>
    <x v="0"/>
    <x v="0"/>
    <x v="95"/>
    <n v="10391"/>
  </r>
  <r>
    <x v="0"/>
    <s v="PPP constant 2011 int. $"/>
    <x v="0"/>
    <x v="0"/>
    <x v="96"/>
    <n v="10882"/>
  </r>
  <r>
    <x v="0"/>
    <s v="PPP constant 2011 int. $"/>
    <x v="0"/>
    <x v="0"/>
    <x v="97"/>
    <n v="11078"/>
  </r>
  <r>
    <x v="0"/>
    <s v="PPP constant 2011 int. $"/>
    <x v="0"/>
    <x v="0"/>
    <x v="98"/>
    <n v="11454"/>
  </r>
  <r>
    <x v="0"/>
    <s v="PPP constant 2011 int. $"/>
    <x v="0"/>
    <x v="0"/>
    <x v="99"/>
    <n v="12062"/>
  </r>
  <r>
    <x v="0"/>
    <s v="PPP constant 2011 int. $"/>
    <x v="0"/>
    <x v="0"/>
    <x v="100"/>
    <n v="12328"/>
  </r>
  <r>
    <x v="0"/>
    <s v="PPP constant 2011 int. $"/>
    <x v="0"/>
    <x v="0"/>
    <x v="101"/>
    <n v="12930"/>
  </r>
  <r>
    <x v="0"/>
    <s v="PPP constant 2011 int. $"/>
    <x v="0"/>
    <x v="0"/>
    <x v="102"/>
    <n v="13225"/>
  </r>
  <r>
    <x v="0"/>
    <s v="PPP constant 2011 int. $"/>
    <x v="0"/>
    <x v="0"/>
    <x v="103"/>
    <n v="13742"/>
  </r>
  <r>
    <x v="0"/>
    <s v="PPP constant 2011 int. $"/>
    <x v="0"/>
    <x v="0"/>
    <x v="104"/>
    <n v="14555"/>
  </r>
  <r>
    <x v="0"/>
    <s v="PPP constant 2011 int. $"/>
    <x v="0"/>
    <x v="0"/>
    <x v="105"/>
    <n v="15537"/>
  </r>
  <r>
    <x v="0"/>
    <s v="PPP constant 2011 int. $"/>
    <x v="0"/>
    <x v="0"/>
    <x v="106"/>
    <n v="16259"/>
  </r>
  <r>
    <x v="0"/>
    <s v="PPP constant 2011 int. $"/>
    <x v="0"/>
    <x v="0"/>
    <x v="107"/>
    <n v="17169"/>
  </r>
  <r>
    <x v="0"/>
    <s v="PPP constant 2011 int. $"/>
    <x v="0"/>
    <x v="0"/>
    <x v="108"/>
    <n v="17908"/>
  </r>
  <r>
    <x v="0"/>
    <s v="PPP constant 2011 int. $"/>
    <x v="0"/>
    <x v="0"/>
    <x v="109"/>
    <n v="18583"/>
  </r>
  <r>
    <x v="0"/>
    <s v="PPP constant 2011 int. $"/>
    <x v="0"/>
    <x v="0"/>
    <x v="110"/>
    <n v="18564"/>
  </r>
  <r>
    <x v="0"/>
    <s v="PPP constant 2011 int. $"/>
    <x v="0"/>
    <x v="0"/>
    <x v="111"/>
    <n v="19448"/>
  </r>
  <r>
    <x v="0"/>
    <s v="PPP constant 2011 int. $"/>
    <x v="0"/>
    <x v="0"/>
    <x v="112"/>
    <n v="20350"/>
  </r>
  <r>
    <x v="0"/>
    <s v="PPP constant 2011 int. $"/>
    <x v="0"/>
    <x v="0"/>
    <x v="113"/>
    <n v="20293"/>
  </r>
  <r>
    <x v="0"/>
    <s v="PPP constant 2011 int. $"/>
    <x v="0"/>
    <x v="0"/>
    <x v="114"/>
    <n v="21436"/>
  </r>
  <r>
    <x v="0"/>
    <s v="PPP constant 2011 int. $"/>
    <x v="0"/>
    <x v="0"/>
    <x v="115"/>
    <n v="21932"/>
  </r>
  <r>
    <x v="0"/>
    <s v="PPP constant 2011 int. $"/>
    <x v="0"/>
    <x v="0"/>
    <x v="116"/>
    <n v="21866"/>
  </r>
  <r>
    <x v="0"/>
    <s v="PPP constant 2011 int. $"/>
    <x v="0"/>
    <x v="0"/>
    <x v="117"/>
    <n v="22254"/>
  </r>
  <r>
    <x v="0"/>
    <s v="PPP constant 2011 int. $"/>
    <x v="0"/>
    <x v="0"/>
    <x v="118"/>
    <n v="22944"/>
  </r>
  <r>
    <x v="0"/>
    <s v="PPP constant 2011 int. $"/>
    <x v="0"/>
    <x v="0"/>
    <x v="119"/>
    <n v="23016"/>
  </r>
  <r>
    <x v="0"/>
    <s v="PPP constant 2011 int. $"/>
    <x v="0"/>
    <x v="0"/>
    <x v="120"/>
    <n v="23514"/>
  </r>
  <r>
    <x v="0"/>
    <s v="PPP constant 2011 int. $"/>
    <x v="0"/>
    <x v="0"/>
    <x v="121"/>
    <n v="24039"/>
  </r>
  <r>
    <x v="0"/>
    <s v="PPP constant 2011 int. $"/>
    <x v="0"/>
    <x v="0"/>
    <x v="122"/>
    <n v="24409"/>
  </r>
  <r>
    <x v="0"/>
    <s v="PPP constant 2011 int. $"/>
    <x v="0"/>
    <x v="0"/>
    <x v="123"/>
    <n v="25112"/>
  </r>
  <r>
    <x v="0"/>
    <s v="PPP constant 2011 int. $"/>
    <x v="0"/>
    <x v="0"/>
    <x v="124"/>
    <n v="26078"/>
  </r>
  <r>
    <x v="0"/>
    <s v="PPP constant 2011 int. $"/>
    <x v="0"/>
    <x v="0"/>
    <x v="125"/>
    <n v="26930"/>
  </r>
  <r>
    <x v="0"/>
    <s v="PPP constant 2011 int. $"/>
    <x v="0"/>
    <x v="0"/>
    <x v="126"/>
    <n v="27689.771000000001"/>
  </r>
  <r>
    <x v="0"/>
    <s v="PPP constant 2011 int. $"/>
    <x v="0"/>
    <x v="0"/>
    <x v="127"/>
    <n v="28072.44"/>
  </r>
  <r>
    <x v="0"/>
    <s v="PPP constant 2011 int. $"/>
    <x v="0"/>
    <x v="0"/>
    <x v="128"/>
    <n v="28101.228999999999"/>
  </r>
  <r>
    <x v="0"/>
    <s v="PPP constant 2011 int. $"/>
    <x v="0"/>
    <x v="0"/>
    <x v="129"/>
    <n v="28780.76"/>
  </r>
  <r>
    <x v="0"/>
    <s v="PPP constant 2011 int. $"/>
    <x v="0"/>
    <x v="0"/>
    <x v="130"/>
    <n v="29621.682000000001"/>
  </r>
  <r>
    <x v="0"/>
    <s v="PPP constant 2011 int. $"/>
    <x v="0"/>
    <x v="0"/>
    <x v="131"/>
    <n v="30413.155999999999"/>
  </r>
  <r>
    <x v="0"/>
    <s v="PPP constant 2011 int. $"/>
    <x v="0"/>
    <x v="0"/>
    <x v="132"/>
    <n v="31173.048999999999"/>
  </r>
  <r>
    <x v="0"/>
    <s v="PPP constant 2011 int. $"/>
    <x v="0"/>
    <x v="0"/>
    <x v="133"/>
    <n v="32376.33"/>
  </r>
  <r>
    <x v="0"/>
    <s v="PPP constant 2011 int. $"/>
    <x v="0"/>
    <x v="0"/>
    <x v="134"/>
    <n v="33608.296999999999"/>
  </r>
  <r>
    <x v="0"/>
    <s v="PPP constant 2011 int. $"/>
    <x v="0"/>
    <x v="0"/>
    <x v="135"/>
    <n v="34796.258000000002"/>
  </r>
  <r>
    <x v="0"/>
    <s v="PPP constant 2011 int. $"/>
    <x v="0"/>
    <x v="0"/>
    <x v="136"/>
    <n v="35272.222999999998"/>
  </r>
  <r>
    <x v="0"/>
    <s v="PPP constant 2011 int. $"/>
    <x v="0"/>
    <x v="0"/>
    <x v="137"/>
    <n v="35823.586000000003"/>
  </r>
  <r>
    <x v="0"/>
    <s v="PPP constant 2011 int. $"/>
    <x v="0"/>
    <x v="0"/>
    <x v="138"/>
    <n v="36063.120000000003"/>
  </r>
  <r>
    <x v="0"/>
    <s v="PPP constant 2011 int. $"/>
    <x v="0"/>
    <x v="0"/>
    <x v="139"/>
    <n v="36957.112999999998"/>
  </r>
  <r>
    <x v="0"/>
    <s v="PPP constant 2011 int. $"/>
    <x v="0"/>
    <x v="0"/>
    <x v="140"/>
    <n v="37642.76"/>
  </r>
  <r>
    <x v="0"/>
    <s v="PPP constant 2011 int. $"/>
    <x v="0"/>
    <x v="0"/>
    <x v="141"/>
    <n v="38866.847999999998"/>
  </r>
  <r>
    <x v="0"/>
    <s v="PPP constant 2011 int. $"/>
    <x v="0"/>
    <x v="0"/>
    <x v="142"/>
    <n v="40305.273000000001"/>
  </r>
  <r>
    <x v="0"/>
    <s v="PPP constant 2011 int. $"/>
    <x v="0"/>
    <x v="0"/>
    <x v="143"/>
    <n v="40964.792999999998"/>
  </r>
  <r>
    <x v="0"/>
    <s v="PPP constant 2011 int. $"/>
    <x v="0"/>
    <x v="0"/>
    <x v="144"/>
    <n v="39463.656000000003"/>
  </r>
  <r>
    <x v="0"/>
    <s v="PPP constant 2011 int. $"/>
    <x v="0"/>
    <x v="0"/>
    <x v="145"/>
    <n v="40288.347999999998"/>
  </r>
  <r>
    <x v="0"/>
    <s v="PPP constant 2011 int. $"/>
    <x v="0"/>
    <x v="0"/>
    <x v="146"/>
    <n v="41446"/>
  </r>
  <r>
    <x v="0"/>
    <s v="PPP constant 2011 int. $"/>
    <x v="0"/>
    <x v="0"/>
    <x v="147"/>
    <n v="41540.94"/>
  </r>
  <r>
    <x v="0"/>
    <s v="PPP constant 2011 int. $"/>
    <x v="0"/>
    <x v="0"/>
    <x v="148"/>
    <n v="41301.94"/>
  </r>
  <r>
    <x v="0"/>
    <s v="PPP constant 2011 int. $"/>
    <x v="0"/>
    <x v="0"/>
    <x v="149"/>
    <n v="41250.508000000002"/>
  </r>
  <r>
    <x v="0"/>
    <s v="PPP constant 2011 int. $"/>
    <x v="0"/>
    <x v="0"/>
    <x v="150"/>
    <n v="41255.714999999997"/>
  </r>
  <r>
    <x v="0"/>
    <s v="PPP constant 2011 int. $"/>
    <x v="0"/>
    <x v="0"/>
    <x v="151"/>
    <n v="41545.5"/>
  </r>
  <r>
    <x v="0"/>
    <s v="PPP constant 2011 int. $"/>
    <x v="0"/>
    <x v="0"/>
    <x v="152"/>
    <n v="42216.917999999998"/>
  </r>
  <r>
    <x v="0"/>
    <s v="PPP constant 2011 int. $"/>
    <x v="0"/>
    <x v="0"/>
    <x v="153"/>
    <n v="43032.214999999997"/>
  </r>
  <r>
    <x v="0"/>
    <s v="PPP constant 2011 int. $"/>
    <x v="0"/>
    <x v="0"/>
    <x v="154"/>
    <n v="43488.667999999998"/>
  </r>
  <r>
    <x v="0"/>
    <s v="PPP constant 2011 int. $"/>
    <x v="0"/>
    <x v="0"/>
    <x v="155"/>
    <n v="40503.040000000001"/>
  </r>
  <r>
    <x v="0"/>
    <s v="PPP constant 2011 int. $"/>
    <x v="0"/>
    <x v="0"/>
    <x v="156"/>
    <n v="42184.695"/>
  </r>
  <r>
    <x v="0"/>
    <s v="PPP constant 2011 int. $"/>
    <x v="0"/>
    <x v="0"/>
    <x v="157"/>
    <n v="43792.855000000003"/>
  </r>
  <r>
    <x v="0"/>
    <s v="PPP constant 2011 int. $"/>
    <x v="1"/>
    <x v="1"/>
    <x v="158"/>
    <n v="956"/>
  </r>
  <r>
    <x v="0"/>
    <s v="PPP constant 2011 int. $"/>
    <x v="1"/>
    <x v="1"/>
    <x v="159"/>
    <n v="2338"/>
  </r>
  <r>
    <x v="0"/>
    <s v="PPP constant 2011 int. $"/>
    <x v="1"/>
    <x v="1"/>
    <x v="160"/>
    <n v="2410"/>
  </r>
  <r>
    <x v="0"/>
    <s v="PPP constant 2011 int. $"/>
    <x v="1"/>
    <x v="1"/>
    <x v="161"/>
    <n v="2533"/>
  </r>
  <r>
    <x v="0"/>
    <s v="PPP constant 2011 int. $"/>
    <x v="1"/>
    <x v="1"/>
    <x v="162"/>
    <n v="2303"/>
  </r>
  <r>
    <x v="0"/>
    <s v="PPP constant 2011 int. $"/>
    <x v="1"/>
    <x v="1"/>
    <x v="163"/>
    <n v="2192"/>
  </r>
  <r>
    <x v="0"/>
    <s v="PPP constant 2011 int. $"/>
    <x v="1"/>
    <x v="1"/>
    <x v="164"/>
    <n v="2169"/>
  </r>
  <r>
    <x v="0"/>
    <s v="PPP constant 2011 int. $"/>
    <x v="1"/>
    <x v="1"/>
    <x v="165"/>
    <n v="2358"/>
  </r>
  <r>
    <x v="0"/>
    <s v="PPP constant 2011 int. $"/>
    <x v="1"/>
    <x v="1"/>
    <x v="0"/>
    <n v="2358"/>
  </r>
  <r>
    <x v="0"/>
    <s v="PPP constant 2011 int. $"/>
    <x v="1"/>
    <x v="1"/>
    <x v="166"/>
    <n v="2700"/>
  </r>
  <r>
    <x v="0"/>
    <s v="PPP constant 2011 int. $"/>
    <x v="1"/>
    <x v="1"/>
    <x v="167"/>
    <n v="2809"/>
  </r>
  <r>
    <x v="0"/>
    <s v="PPP constant 2011 int. $"/>
    <x v="1"/>
    <x v="1"/>
    <x v="168"/>
    <n v="2796"/>
  </r>
  <r>
    <x v="0"/>
    <s v="PPP constant 2011 int. $"/>
    <x v="1"/>
    <x v="1"/>
    <x v="169"/>
    <n v="2853"/>
  </r>
  <r>
    <x v="0"/>
    <s v="PPP constant 2011 int. $"/>
    <x v="1"/>
    <x v="1"/>
    <x v="3"/>
    <n v="2944"/>
  </r>
  <r>
    <x v="0"/>
    <s v="PPP constant 2011 int. $"/>
    <x v="1"/>
    <x v="1"/>
    <x v="170"/>
    <n v="3006"/>
  </r>
  <r>
    <x v="0"/>
    <s v="PPP constant 2011 int. $"/>
    <x v="1"/>
    <x v="1"/>
    <x v="171"/>
    <n v="3067"/>
  </r>
  <r>
    <x v="0"/>
    <s v="PPP constant 2011 int. $"/>
    <x v="1"/>
    <x v="1"/>
    <x v="172"/>
    <n v="3127"/>
  </r>
  <r>
    <x v="0"/>
    <s v="PPP constant 2011 int. $"/>
    <x v="1"/>
    <x v="1"/>
    <x v="173"/>
    <n v="3300"/>
  </r>
  <r>
    <x v="0"/>
    <s v="PPP constant 2011 int. $"/>
    <x v="1"/>
    <x v="1"/>
    <x v="174"/>
    <n v="3301"/>
  </r>
  <r>
    <x v="0"/>
    <s v="PPP constant 2011 int. $"/>
    <x v="1"/>
    <x v="1"/>
    <x v="175"/>
    <n v="3459"/>
  </r>
  <r>
    <x v="0"/>
    <s v="PPP constant 2011 int. $"/>
    <x v="1"/>
    <x v="1"/>
    <x v="176"/>
    <n v="3524"/>
  </r>
  <r>
    <x v="0"/>
    <s v="PPP constant 2011 int. $"/>
    <x v="1"/>
    <x v="1"/>
    <x v="177"/>
    <n v="3526"/>
  </r>
  <r>
    <x v="0"/>
    <s v="PPP constant 2011 int. $"/>
    <x v="1"/>
    <x v="1"/>
    <x v="178"/>
    <n v="3502"/>
  </r>
  <r>
    <x v="0"/>
    <s v="PPP constant 2011 int. $"/>
    <x v="1"/>
    <x v="1"/>
    <x v="4"/>
    <n v="3655"/>
  </r>
  <r>
    <x v="0"/>
    <s v="PPP constant 2011 int. $"/>
    <x v="1"/>
    <x v="1"/>
    <x v="179"/>
    <n v="3682"/>
  </r>
  <r>
    <x v="0"/>
    <s v="PPP constant 2011 int. $"/>
    <x v="1"/>
    <x v="1"/>
    <x v="180"/>
    <n v="3752"/>
  </r>
  <r>
    <x v="0"/>
    <s v="PPP constant 2011 int. $"/>
    <x v="1"/>
    <x v="1"/>
    <x v="181"/>
    <n v="3832"/>
  </r>
  <r>
    <x v="0"/>
    <s v="PPP constant 2011 int. $"/>
    <x v="1"/>
    <x v="1"/>
    <x v="182"/>
    <n v="3931"/>
  </r>
  <r>
    <x v="0"/>
    <s v="PPP constant 2011 int. $"/>
    <x v="1"/>
    <x v="1"/>
    <x v="183"/>
    <n v="3902"/>
  </r>
  <r>
    <x v="0"/>
    <s v="PPP constant 2011 int. $"/>
    <x v="1"/>
    <x v="1"/>
    <x v="184"/>
    <n v="3990"/>
  </r>
  <r>
    <x v="0"/>
    <s v="PPP constant 2011 int. $"/>
    <x v="1"/>
    <x v="1"/>
    <x v="185"/>
    <n v="3980"/>
  </r>
  <r>
    <x v="0"/>
    <s v="PPP constant 2011 int. $"/>
    <x v="1"/>
    <x v="1"/>
    <x v="186"/>
    <n v="4095"/>
  </r>
  <r>
    <x v="0"/>
    <s v="PPP constant 2011 int. $"/>
    <x v="1"/>
    <x v="1"/>
    <x v="187"/>
    <n v="4245"/>
  </r>
  <r>
    <x v="0"/>
    <s v="PPP constant 2011 int. $"/>
    <x v="1"/>
    <x v="1"/>
    <x v="5"/>
    <n v="4291"/>
  </r>
  <r>
    <x v="0"/>
    <s v="PPP constant 2011 int. $"/>
    <x v="1"/>
    <x v="1"/>
    <x v="6"/>
    <n v="4275"/>
  </r>
  <r>
    <x v="0"/>
    <s v="PPP constant 2011 int. $"/>
    <x v="1"/>
    <x v="1"/>
    <x v="7"/>
    <n v="4501"/>
  </r>
  <r>
    <x v="0"/>
    <s v="PPP constant 2011 int. $"/>
    <x v="1"/>
    <x v="1"/>
    <x v="8"/>
    <n v="4495"/>
  </r>
  <r>
    <x v="0"/>
    <s v="PPP constant 2011 int. $"/>
    <x v="1"/>
    <x v="1"/>
    <x v="9"/>
    <n v="4607"/>
  </r>
  <r>
    <x v="0"/>
    <s v="PPP constant 2011 int. $"/>
    <x v="1"/>
    <x v="1"/>
    <x v="10"/>
    <n v="4560"/>
  </r>
  <r>
    <x v="0"/>
    <s v="PPP constant 2011 int. $"/>
    <x v="1"/>
    <x v="1"/>
    <x v="11"/>
    <n v="4583"/>
  </r>
  <r>
    <x v="0"/>
    <s v="PPP constant 2011 int. $"/>
    <x v="1"/>
    <x v="1"/>
    <x v="12"/>
    <n v="4597"/>
  </r>
  <r>
    <x v="0"/>
    <s v="PPP constant 2011 int. $"/>
    <x v="1"/>
    <x v="1"/>
    <x v="13"/>
    <n v="4689"/>
  </r>
  <r>
    <x v="0"/>
    <s v="PPP constant 2011 int. $"/>
    <x v="1"/>
    <x v="1"/>
    <x v="14"/>
    <n v="4694"/>
  </r>
  <r>
    <x v="0"/>
    <s v="PPP constant 2011 int. $"/>
    <x v="1"/>
    <x v="1"/>
    <x v="15"/>
    <n v="4886"/>
  </r>
  <r>
    <x v="0"/>
    <s v="PPP constant 2011 int. $"/>
    <x v="1"/>
    <x v="1"/>
    <x v="16"/>
    <n v="4894"/>
  </r>
  <r>
    <x v="0"/>
    <s v="PPP constant 2011 int. $"/>
    <x v="1"/>
    <x v="1"/>
    <x v="17"/>
    <n v="4999"/>
  </r>
  <r>
    <x v="0"/>
    <s v="PPP constant 2011 int. $"/>
    <x v="1"/>
    <x v="1"/>
    <x v="18"/>
    <n v="5013"/>
  </r>
  <r>
    <x v="0"/>
    <s v="PPP constant 2011 int. $"/>
    <x v="1"/>
    <x v="1"/>
    <x v="19"/>
    <n v="4999"/>
  </r>
  <r>
    <x v="0"/>
    <s v="PPP constant 2011 int. $"/>
    <x v="1"/>
    <x v="1"/>
    <x v="20"/>
    <n v="5002"/>
  </r>
  <r>
    <x v="0"/>
    <s v="PPP constant 2011 int. $"/>
    <x v="1"/>
    <x v="1"/>
    <x v="21"/>
    <n v="5026"/>
  </r>
  <r>
    <x v="0"/>
    <s v="PPP constant 2011 int. $"/>
    <x v="1"/>
    <x v="1"/>
    <x v="22"/>
    <n v="5180"/>
  </r>
  <r>
    <x v="0"/>
    <s v="PPP constant 2011 int. $"/>
    <x v="1"/>
    <x v="1"/>
    <x v="23"/>
    <n v="5176"/>
  </r>
  <r>
    <x v="0"/>
    <s v="PPP constant 2011 int. $"/>
    <x v="1"/>
    <x v="1"/>
    <x v="24"/>
    <n v="5386"/>
  </r>
  <r>
    <x v="0"/>
    <s v="PPP constant 2011 int. $"/>
    <x v="1"/>
    <x v="1"/>
    <x v="25"/>
    <n v="5464"/>
  </r>
  <r>
    <x v="0"/>
    <s v="PPP constant 2011 int. $"/>
    <x v="1"/>
    <x v="1"/>
    <x v="26"/>
    <n v="5412"/>
  </r>
  <r>
    <x v="0"/>
    <s v="PPP constant 2011 int. $"/>
    <x v="1"/>
    <x v="1"/>
    <x v="27"/>
    <n v="5486"/>
  </r>
  <r>
    <x v="0"/>
    <s v="PPP constant 2011 int. $"/>
    <x v="1"/>
    <x v="1"/>
    <x v="28"/>
    <n v="5507"/>
  </r>
  <r>
    <x v="0"/>
    <s v="PPP constant 2011 int. $"/>
    <x v="1"/>
    <x v="1"/>
    <x v="29"/>
    <n v="5528"/>
  </r>
  <r>
    <x v="0"/>
    <s v="PPP constant 2011 int. $"/>
    <x v="1"/>
    <x v="1"/>
    <x v="30"/>
    <n v="5598"/>
  </r>
  <r>
    <x v="0"/>
    <s v="PPP constant 2011 int. $"/>
    <x v="1"/>
    <x v="1"/>
    <x v="31"/>
    <n v="5660"/>
  </r>
  <r>
    <x v="0"/>
    <s v="PPP constant 2011 int. $"/>
    <x v="1"/>
    <x v="1"/>
    <x v="32"/>
    <n v="5716"/>
  </r>
  <r>
    <x v="0"/>
    <s v="PPP constant 2011 int. $"/>
    <x v="1"/>
    <x v="1"/>
    <x v="33"/>
    <n v="5762"/>
  </r>
  <r>
    <x v="0"/>
    <s v="PPP constant 2011 int. $"/>
    <x v="1"/>
    <x v="1"/>
    <x v="34"/>
    <n v="5828"/>
  </r>
  <r>
    <x v="0"/>
    <s v="PPP constant 2011 int. $"/>
    <x v="1"/>
    <x v="1"/>
    <x v="35"/>
    <n v="5947"/>
  </r>
  <r>
    <x v="0"/>
    <s v="PPP constant 2011 int. $"/>
    <x v="1"/>
    <x v="1"/>
    <x v="36"/>
    <n v="5928"/>
  </r>
  <r>
    <x v="0"/>
    <s v="PPP constant 2011 int. $"/>
    <x v="1"/>
    <x v="1"/>
    <x v="37"/>
    <n v="5960"/>
  </r>
  <r>
    <x v="0"/>
    <s v="PPP constant 2011 int. $"/>
    <x v="1"/>
    <x v="1"/>
    <x v="38"/>
    <n v="6013"/>
  </r>
  <r>
    <x v="0"/>
    <s v="PPP constant 2011 int. $"/>
    <x v="1"/>
    <x v="1"/>
    <x v="39"/>
    <n v="6091"/>
  </r>
  <r>
    <x v="0"/>
    <s v="PPP constant 2011 int. $"/>
    <x v="1"/>
    <x v="1"/>
    <x v="40"/>
    <n v="6188"/>
  </r>
  <r>
    <x v="0"/>
    <s v="PPP constant 2011 int. $"/>
    <x v="1"/>
    <x v="1"/>
    <x v="41"/>
    <n v="6244"/>
  </r>
  <r>
    <x v="0"/>
    <s v="PPP constant 2011 int. $"/>
    <x v="1"/>
    <x v="1"/>
    <x v="42"/>
    <n v="6268"/>
  </r>
  <r>
    <x v="0"/>
    <s v="PPP constant 2011 int. $"/>
    <x v="1"/>
    <x v="1"/>
    <x v="43"/>
    <n v="6269"/>
  </r>
  <r>
    <x v="0"/>
    <s v="PPP constant 2011 int. $"/>
    <x v="1"/>
    <x v="1"/>
    <x v="44"/>
    <n v="6330"/>
  </r>
  <r>
    <x v="0"/>
    <s v="PPP constant 2011 int. $"/>
    <x v="1"/>
    <x v="1"/>
    <x v="45"/>
    <n v="6478"/>
  </r>
  <r>
    <x v="0"/>
    <s v="PPP constant 2011 int. $"/>
    <x v="1"/>
    <x v="1"/>
    <x v="46"/>
    <n v="6612"/>
  </r>
  <r>
    <x v="0"/>
    <s v="PPP constant 2011 int. $"/>
    <x v="1"/>
    <x v="1"/>
    <x v="47"/>
    <n v="6704"/>
  </r>
  <r>
    <x v="0"/>
    <s v="PPP constant 2011 int. $"/>
    <x v="1"/>
    <x v="1"/>
    <x v="48"/>
    <n v="6727"/>
  </r>
  <r>
    <x v="0"/>
    <s v="PPP constant 2011 int. $"/>
    <x v="1"/>
    <x v="1"/>
    <x v="49"/>
    <n v="6253"/>
  </r>
  <r>
    <x v="0"/>
    <s v="PPP constant 2011 int. $"/>
    <x v="1"/>
    <x v="1"/>
    <x v="50"/>
    <n v="6150"/>
  </r>
  <r>
    <x v="0"/>
    <s v="PPP constant 2011 int. $"/>
    <x v="1"/>
    <x v="1"/>
    <x v="51"/>
    <n v="6503"/>
  </r>
  <r>
    <x v="0"/>
    <s v="PPP constant 2011 int. $"/>
    <x v="1"/>
    <x v="1"/>
    <x v="52"/>
    <n v="5609"/>
  </r>
  <r>
    <x v="0"/>
    <s v="PPP constant 2011 int. $"/>
    <x v="1"/>
    <x v="1"/>
    <x v="53"/>
    <n v="4560"/>
  </r>
  <r>
    <x v="0"/>
    <s v="PPP constant 2011 int. $"/>
    <x v="1"/>
    <x v="1"/>
    <x v="54"/>
    <n v="5402"/>
  </r>
  <r>
    <x v="0"/>
    <s v="PPP constant 2011 int. $"/>
    <x v="1"/>
    <x v="1"/>
    <x v="55"/>
    <n v="6315"/>
  </r>
  <r>
    <x v="0"/>
    <s v="PPP constant 2011 int. $"/>
    <x v="1"/>
    <x v="1"/>
    <x v="56"/>
    <n v="6465"/>
  </r>
  <r>
    <x v="0"/>
    <s v="PPP constant 2011 int. $"/>
    <x v="1"/>
    <x v="1"/>
    <x v="57"/>
    <n v="7034"/>
  </r>
  <r>
    <x v="0"/>
    <s v="PPP constant 2011 int. $"/>
    <x v="1"/>
    <x v="1"/>
    <x v="58"/>
    <n v="7226"/>
  </r>
  <r>
    <x v="0"/>
    <s v="PPP constant 2011 int. $"/>
    <x v="1"/>
    <x v="1"/>
    <x v="59"/>
    <n v="7393"/>
  </r>
  <r>
    <x v="0"/>
    <s v="PPP constant 2011 int. $"/>
    <x v="1"/>
    <x v="1"/>
    <x v="60"/>
    <n v="7438"/>
  </r>
  <r>
    <x v="0"/>
    <s v="PPP constant 2011 int. $"/>
    <x v="1"/>
    <x v="1"/>
    <x v="61"/>
    <n v="7626"/>
  </r>
  <r>
    <x v="0"/>
    <s v="PPP constant 2011 int. $"/>
    <x v="1"/>
    <x v="1"/>
    <x v="62"/>
    <n v="7847"/>
  </r>
  <r>
    <x v="0"/>
    <s v="PPP constant 2011 int. $"/>
    <x v="1"/>
    <x v="1"/>
    <x v="63"/>
    <n v="8191"/>
  </r>
  <r>
    <x v="0"/>
    <s v="PPP constant 2011 int. $"/>
    <x v="1"/>
    <x v="1"/>
    <x v="64"/>
    <n v="8056"/>
  </r>
  <r>
    <x v="0"/>
    <s v="PPP constant 2011 int. $"/>
    <x v="1"/>
    <x v="1"/>
    <x v="65"/>
    <n v="7936"/>
  </r>
  <r>
    <x v="0"/>
    <s v="PPP constant 2011 int. $"/>
    <x v="1"/>
    <x v="1"/>
    <x v="66"/>
    <n v="7747"/>
  </r>
  <r>
    <x v="0"/>
    <s v="PPP constant 2011 int. $"/>
    <x v="1"/>
    <x v="1"/>
    <x v="67"/>
    <n v="7343"/>
  </r>
  <r>
    <x v="0"/>
    <s v="PPP constant 2011 int. $"/>
    <x v="1"/>
    <x v="1"/>
    <x v="68"/>
    <n v="7461"/>
  </r>
  <r>
    <x v="0"/>
    <s v="PPP constant 2011 int. $"/>
    <x v="1"/>
    <x v="1"/>
    <x v="69"/>
    <n v="7371"/>
  </r>
  <r>
    <x v="0"/>
    <s v="PPP constant 2011 int. $"/>
    <x v="1"/>
    <x v="1"/>
    <x v="70"/>
    <n v="7801"/>
  </r>
  <r>
    <x v="0"/>
    <s v="PPP constant 2011 int. $"/>
    <x v="1"/>
    <x v="1"/>
    <x v="71"/>
    <n v="7831"/>
  </r>
  <r>
    <x v="0"/>
    <s v="PPP constant 2011 int. $"/>
    <x v="1"/>
    <x v="1"/>
    <x v="72"/>
    <n v="7908"/>
  </r>
  <r>
    <x v="0"/>
    <s v="PPP constant 2011 int. $"/>
    <x v="1"/>
    <x v="1"/>
    <x v="73"/>
    <n v="7702"/>
  </r>
  <r>
    <x v="0"/>
    <s v="PPP constant 2011 int. $"/>
    <x v="1"/>
    <x v="1"/>
    <x v="74"/>
    <n v="8209"/>
  </r>
  <r>
    <x v="0"/>
    <s v="PPP constant 2011 int. $"/>
    <x v="1"/>
    <x v="1"/>
    <x v="75"/>
    <n v="7272"/>
  </r>
  <r>
    <x v="0"/>
    <s v="PPP constant 2011 int. $"/>
    <x v="1"/>
    <x v="1"/>
    <x v="76"/>
    <n v="6947"/>
  </r>
  <r>
    <x v="0"/>
    <s v="PPP constant 2011 int. $"/>
    <x v="1"/>
    <x v="1"/>
    <x v="77"/>
    <n v="6371"/>
  </r>
  <r>
    <x v="0"/>
    <s v="PPP constant 2011 int. $"/>
    <x v="1"/>
    <x v="1"/>
    <x v="78"/>
    <n v="6228"/>
  </r>
  <r>
    <x v="0"/>
    <s v="PPP constant 2011 int. $"/>
    <x v="1"/>
    <x v="1"/>
    <x v="79"/>
    <n v="6554"/>
  </r>
  <r>
    <x v="0"/>
    <s v="PPP constant 2011 int. $"/>
    <x v="1"/>
    <x v="1"/>
    <x v="80"/>
    <n v="6907"/>
  </r>
  <r>
    <x v="0"/>
    <s v="PPP constant 2011 int. $"/>
    <x v="1"/>
    <x v="1"/>
    <x v="81"/>
    <n v="7291"/>
  </r>
  <r>
    <x v="0"/>
    <s v="PPP constant 2011 int. $"/>
    <x v="1"/>
    <x v="1"/>
    <x v="82"/>
    <n v="7651"/>
  </r>
  <r>
    <x v="0"/>
    <s v="PPP constant 2011 int. $"/>
    <x v="1"/>
    <x v="1"/>
    <x v="83"/>
    <n v="8008"/>
  </r>
  <r>
    <x v="0"/>
    <s v="PPP constant 2011 int. $"/>
    <x v="1"/>
    <x v="1"/>
    <x v="84"/>
    <n v="8278"/>
  </r>
  <r>
    <x v="0"/>
    <s v="PPP constant 2011 int. $"/>
    <x v="1"/>
    <x v="1"/>
    <x v="85"/>
    <n v="8706"/>
  </r>
  <r>
    <x v="0"/>
    <s v="PPP constant 2011 int. $"/>
    <x v="1"/>
    <x v="1"/>
    <x v="86"/>
    <n v="9161"/>
  </r>
  <r>
    <x v="0"/>
    <s v="PPP constant 2011 int. $"/>
    <x v="1"/>
    <x v="1"/>
    <x v="87"/>
    <n v="9035"/>
  </r>
  <r>
    <x v="0"/>
    <s v="PPP constant 2011 int. $"/>
    <x v="1"/>
    <x v="1"/>
    <x v="88"/>
    <n v="9274"/>
  </r>
  <r>
    <x v="0"/>
    <s v="PPP constant 2011 int. $"/>
    <x v="1"/>
    <x v="1"/>
    <x v="89"/>
    <n v="9610"/>
  </r>
  <r>
    <x v="0"/>
    <s v="PPP constant 2011 int. $"/>
    <x v="1"/>
    <x v="1"/>
    <x v="90"/>
    <n v="10010"/>
  </r>
  <r>
    <x v="0"/>
    <s v="PPP constant 2011 int. $"/>
    <x v="1"/>
    <x v="1"/>
    <x v="91"/>
    <n v="10237"/>
  </r>
  <r>
    <x v="0"/>
    <s v="PPP constant 2011 int. $"/>
    <x v="1"/>
    <x v="1"/>
    <x v="92"/>
    <n v="10353"/>
  </r>
  <r>
    <x v="0"/>
    <s v="PPP constant 2011 int. $"/>
    <x v="1"/>
    <x v="1"/>
    <x v="93"/>
    <n v="10268"/>
  </r>
  <r>
    <x v="0"/>
    <s v="PPP constant 2011 int. $"/>
    <x v="1"/>
    <x v="1"/>
    <x v="94"/>
    <n v="10533"/>
  </r>
  <r>
    <x v="0"/>
    <s v="PPP constant 2011 int. $"/>
    <x v="1"/>
    <x v="1"/>
    <x v="95"/>
    <n v="11081"/>
  </r>
  <r>
    <x v="0"/>
    <s v="PPP constant 2011 int. $"/>
    <x v="1"/>
    <x v="1"/>
    <x v="96"/>
    <n v="11561"/>
  </r>
  <r>
    <x v="0"/>
    <s v="PPP constant 2011 int. $"/>
    <x v="1"/>
    <x v="1"/>
    <x v="97"/>
    <n v="12087"/>
  </r>
  <r>
    <x v="0"/>
    <s v="PPP constant 2011 int. $"/>
    <x v="1"/>
    <x v="1"/>
    <x v="98"/>
    <n v="12532"/>
  </r>
  <r>
    <x v="0"/>
    <s v="PPP constant 2011 int. $"/>
    <x v="1"/>
    <x v="1"/>
    <x v="99"/>
    <n v="13295"/>
  </r>
  <r>
    <x v="0"/>
    <s v="PPP constant 2011 int. $"/>
    <x v="1"/>
    <x v="1"/>
    <x v="100"/>
    <n v="13643"/>
  </r>
  <r>
    <x v="0"/>
    <s v="PPP constant 2011 int. $"/>
    <x v="1"/>
    <x v="1"/>
    <x v="101"/>
    <n v="13989"/>
  </r>
  <r>
    <x v="0"/>
    <s v="PPP constant 2011 int. $"/>
    <x v="1"/>
    <x v="1"/>
    <x v="102"/>
    <n v="14461"/>
  </r>
  <r>
    <x v="0"/>
    <s v="PPP constant 2011 int. $"/>
    <x v="1"/>
    <x v="1"/>
    <x v="103"/>
    <n v="15009"/>
  </r>
  <r>
    <x v="0"/>
    <s v="PPP constant 2011 int. $"/>
    <x v="1"/>
    <x v="1"/>
    <x v="104"/>
    <n v="15969"/>
  </r>
  <r>
    <x v="0"/>
    <s v="PPP constant 2011 int. $"/>
    <x v="1"/>
    <x v="1"/>
    <x v="105"/>
    <n v="16914"/>
  </r>
  <r>
    <x v="0"/>
    <s v="PPP constant 2011 int. $"/>
    <x v="1"/>
    <x v="1"/>
    <x v="106"/>
    <n v="17486"/>
  </r>
  <r>
    <x v="0"/>
    <s v="PPP constant 2011 int. $"/>
    <x v="1"/>
    <x v="1"/>
    <x v="107"/>
    <n v="18336"/>
  </r>
  <r>
    <x v="0"/>
    <s v="PPP constant 2011 int. $"/>
    <x v="1"/>
    <x v="1"/>
    <x v="108"/>
    <n v="19399"/>
  </r>
  <r>
    <x v="0"/>
    <s v="PPP constant 2011 int. $"/>
    <x v="1"/>
    <x v="1"/>
    <x v="109"/>
    <n v="20153"/>
  </r>
  <r>
    <x v="0"/>
    <s v="PPP constant 2011 int. $"/>
    <x v="1"/>
    <x v="1"/>
    <x v="110"/>
    <n v="19831"/>
  </r>
  <r>
    <x v="0"/>
    <s v="PPP constant 2011 int. $"/>
    <x v="1"/>
    <x v="1"/>
    <x v="111"/>
    <n v="20916"/>
  </r>
  <r>
    <x v="0"/>
    <s v="PPP constant 2011 int. $"/>
    <x v="1"/>
    <x v="1"/>
    <x v="112"/>
    <n v="21025"/>
  </r>
  <r>
    <x v="0"/>
    <s v="PPP constant 2011 int. $"/>
    <x v="1"/>
    <x v="1"/>
    <x v="113"/>
    <n v="21605"/>
  </r>
  <r>
    <x v="0"/>
    <s v="PPP constant 2011 int. $"/>
    <x v="1"/>
    <x v="1"/>
    <x v="114"/>
    <n v="22094"/>
  </r>
  <r>
    <x v="0"/>
    <s v="PPP constant 2011 int. $"/>
    <x v="1"/>
    <x v="1"/>
    <x v="115"/>
    <n v="23060"/>
  </r>
  <r>
    <x v="0"/>
    <s v="PPP constant 2011 int. $"/>
    <x v="1"/>
    <x v="1"/>
    <x v="116"/>
    <n v="22760"/>
  </r>
  <r>
    <x v="0"/>
    <s v="PPP constant 2011 int. $"/>
    <x v="1"/>
    <x v="1"/>
    <x v="117"/>
    <n v="23071"/>
  </r>
  <r>
    <x v="0"/>
    <s v="PPP constant 2011 int. $"/>
    <x v="1"/>
    <x v="1"/>
    <x v="118"/>
    <n v="23071"/>
  </r>
  <r>
    <x v="0"/>
    <s v="PPP constant 2011 int. $"/>
    <x v="1"/>
    <x v="1"/>
    <x v="119"/>
    <n v="23644"/>
  </r>
  <r>
    <x v="0"/>
    <s v="PPP constant 2011 int. $"/>
    <x v="1"/>
    <x v="1"/>
    <x v="120"/>
    <n v="23873"/>
  </r>
  <r>
    <x v="0"/>
    <s v="PPP constant 2011 int. $"/>
    <x v="1"/>
    <x v="1"/>
    <x v="121"/>
    <n v="24221"/>
  </r>
  <r>
    <x v="0"/>
    <s v="PPP constant 2011 int. $"/>
    <x v="1"/>
    <x v="1"/>
    <x v="122"/>
    <n v="24772"/>
  </r>
  <r>
    <x v="0"/>
    <s v="PPP constant 2011 int. $"/>
    <x v="1"/>
    <x v="1"/>
    <x v="123"/>
    <n v="25905"/>
  </r>
  <r>
    <x v="0"/>
    <s v="PPP constant 2011 int. $"/>
    <x v="1"/>
    <x v="1"/>
    <x v="124"/>
    <n v="26690"/>
  </r>
  <r>
    <x v="0"/>
    <s v="PPP constant 2011 int. $"/>
    <x v="1"/>
    <x v="1"/>
    <x v="125"/>
    <n v="27412"/>
  </r>
  <r>
    <x v="0"/>
    <s v="PPP constant 2011 int. $"/>
    <x v="1"/>
    <x v="1"/>
    <x v="126"/>
    <n v="27848.305"/>
  </r>
  <r>
    <x v="0"/>
    <s v="PPP constant 2011 int. $"/>
    <x v="1"/>
    <x v="1"/>
    <x v="127"/>
    <n v="28199.574000000001"/>
  </r>
  <r>
    <x v="0"/>
    <s v="PPP constant 2011 int. $"/>
    <x v="1"/>
    <x v="1"/>
    <x v="128"/>
    <n v="27857.25"/>
  </r>
  <r>
    <x v="0"/>
    <s v="PPP constant 2011 int. $"/>
    <x v="1"/>
    <x v="1"/>
    <x v="129"/>
    <n v="28706.5"/>
  </r>
  <r>
    <x v="0"/>
    <s v="PPP constant 2011 int. $"/>
    <x v="1"/>
    <x v="1"/>
    <x v="130"/>
    <n v="29370.088"/>
  </r>
  <r>
    <x v="0"/>
    <s v="PPP constant 2011 int. $"/>
    <x v="1"/>
    <x v="1"/>
    <x v="131"/>
    <n v="29820.298999999999"/>
  </r>
  <r>
    <x v="0"/>
    <s v="PPP constant 2011 int. $"/>
    <x v="1"/>
    <x v="1"/>
    <x v="132"/>
    <n v="30894.282999999999"/>
  </r>
  <r>
    <x v="0"/>
    <s v="PPP constant 2011 int. $"/>
    <x v="1"/>
    <x v="1"/>
    <x v="133"/>
    <n v="31480.743999999999"/>
  </r>
  <r>
    <x v="0"/>
    <s v="PPP constant 2011 int. $"/>
    <x v="1"/>
    <x v="1"/>
    <x v="134"/>
    <n v="32571.673999999999"/>
  </r>
  <r>
    <x v="0"/>
    <s v="PPP constant 2011 int. $"/>
    <x v="1"/>
    <x v="1"/>
    <x v="135"/>
    <n v="33719.769999999997"/>
  </r>
  <r>
    <x v="0"/>
    <s v="PPP constant 2011 int. $"/>
    <x v="1"/>
    <x v="1"/>
    <x v="136"/>
    <n v="33923.343999999997"/>
  </r>
  <r>
    <x v="0"/>
    <s v="PPP constant 2011 int. $"/>
    <x v="1"/>
    <x v="1"/>
    <x v="137"/>
    <n v="34419.695"/>
  </r>
  <r>
    <x v="0"/>
    <s v="PPP constant 2011 int. $"/>
    <x v="1"/>
    <x v="1"/>
    <x v="138"/>
    <n v="34588.476999999999"/>
  </r>
  <r>
    <x v="0"/>
    <s v="PPP constant 2011 int. $"/>
    <x v="1"/>
    <x v="1"/>
    <x v="139"/>
    <n v="35740.35"/>
  </r>
  <r>
    <x v="0"/>
    <s v="PPP constant 2011 int. $"/>
    <x v="1"/>
    <x v="1"/>
    <x v="140"/>
    <n v="36338.383000000002"/>
  </r>
  <r>
    <x v="0"/>
    <s v="PPP constant 2011 int. $"/>
    <x v="1"/>
    <x v="1"/>
    <x v="141"/>
    <n v="37051.902000000002"/>
  </r>
  <r>
    <x v="0"/>
    <s v="PPP constant 2011 int. $"/>
    <x v="1"/>
    <x v="1"/>
    <x v="142"/>
    <n v="38082.875"/>
  </r>
  <r>
    <x v="0"/>
    <s v="PPP constant 2011 int. $"/>
    <x v="1"/>
    <x v="1"/>
    <x v="143"/>
    <n v="38117.347999999998"/>
  </r>
  <r>
    <x v="0"/>
    <s v="PPP constant 2011 int. $"/>
    <x v="1"/>
    <x v="1"/>
    <x v="144"/>
    <n v="36998.65"/>
  </r>
  <r>
    <x v="0"/>
    <s v="PPP constant 2011 int. $"/>
    <x v="1"/>
    <x v="1"/>
    <x v="145"/>
    <n v="37739.33"/>
  </r>
  <r>
    <x v="0"/>
    <s v="PPP constant 2011 int. $"/>
    <x v="1"/>
    <x v="1"/>
    <x v="146"/>
    <n v="38130"/>
  </r>
  <r>
    <x v="0"/>
    <s v="PPP constant 2011 int. $"/>
    <x v="1"/>
    <x v="1"/>
    <x v="147"/>
    <n v="38173.233999999997"/>
  </r>
  <r>
    <x v="0"/>
    <s v="PPP constant 2011 int. $"/>
    <x v="1"/>
    <x v="1"/>
    <x v="148"/>
    <n v="38169.832000000002"/>
  </r>
  <r>
    <x v="0"/>
    <s v="PPP constant 2011 int. $"/>
    <x v="1"/>
    <x v="1"/>
    <x v="149"/>
    <n v="38599.425999999999"/>
  </r>
  <r>
    <x v="0"/>
    <s v="PPP constant 2011 int. $"/>
    <x v="1"/>
    <x v="1"/>
    <x v="150"/>
    <n v="39160.324000000001"/>
  </r>
  <r>
    <x v="0"/>
    <s v="PPP constant 2011 int. $"/>
    <x v="1"/>
    <x v="1"/>
    <x v="151"/>
    <n v="39456.862999999998"/>
  </r>
  <r>
    <x v="0"/>
    <s v="PPP constant 2011 int. $"/>
    <x v="1"/>
    <x v="1"/>
    <x v="152"/>
    <n v="39940.824000000001"/>
  </r>
  <r>
    <x v="0"/>
    <s v="PPP constant 2011 int. $"/>
    <x v="1"/>
    <x v="1"/>
    <x v="153"/>
    <n v="40471.913999999997"/>
  </r>
  <r>
    <x v="0"/>
    <s v="PPP constant 2011 int. $"/>
    <x v="1"/>
    <x v="1"/>
    <x v="154"/>
    <n v="41155.527000000002"/>
  </r>
  <r>
    <x v="0"/>
    <s v="PPP constant 2011 int. $"/>
    <x v="1"/>
    <x v="1"/>
    <x v="155"/>
    <n v="38763.440000000002"/>
  </r>
  <r>
    <x v="0"/>
    <s v="PPP constant 2011 int. $"/>
    <x v="1"/>
    <x v="1"/>
    <x v="156"/>
    <n v="40970.805"/>
  </r>
  <r>
    <x v="0"/>
    <s v="PPP constant 2011 int. $"/>
    <x v="1"/>
    <x v="1"/>
    <x v="157"/>
    <n v="41872.394999999997"/>
  </r>
  <r>
    <x v="0"/>
    <s v="PPP constant 2011 int. $"/>
    <x v="2"/>
    <x v="2"/>
    <x v="5"/>
    <n v="1339"/>
  </r>
  <r>
    <x v="0"/>
    <s v="PPP constant 2011 int. $"/>
    <x v="2"/>
    <x v="2"/>
    <x v="27"/>
    <n v="1804"/>
  </r>
  <r>
    <x v="0"/>
    <s v="PPP constant 2011 int. $"/>
    <x v="2"/>
    <x v="2"/>
    <x v="34"/>
    <n v="1572"/>
  </r>
  <r>
    <x v="0"/>
    <s v="PPP constant 2011 int. $"/>
    <x v="2"/>
    <x v="2"/>
    <x v="40"/>
    <n v="1722"/>
  </r>
  <r>
    <x v="0"/>
    <s v="PPP constant 2011 int. $"/>
    <x v="2"/>
    <x v="2"/>
    <x v="45"/>
    <n v="1812"/>
  </r>
  <r>
    <x v="0"/>
    <s v="PPP constant 2011 int. $"/>
    <x v="2"/>
    <x v="2"/>
    <x v="46"/>
    <n v="1812"/>
  </r>
  <r>
    <x v="0"/>
    <s v="PPP constant 2011 int. $"/>
    <x v="2"/>
    <x v="2"/>
    <x v="55"/>
    <n v="1594"/>
  </r>
  <r>
    <x v="0"/>
    <s v="PPP constant 2011 int. $"/>
    <x v="2"/>
    <x v="2"/>
    <x v="56"/>
    <n v="1594"/>
  </r>
  <r>
    <x v="0"/>
    <s v="PPP constant 2011 int. $"/>
    <x v="2"/>
    <x v="2"/>
    <x v="59"/>
    <n v="1635"/>
  </r>
  <r>
    <x v="0"/>
    <s v="PPP constant 2011 int. $"/>
    <x v="2"/>
    <x v="2"/>
    <x v="60"/>
    <n v="1949"/>
  </r>
  <r>
    <x v="0"/>
    <s v="PPP constant 2011 int. $"/>
    <x v="2"/>
    <x v="2"/>
    <x v="61"/>
    <n v="1978"/>
  </r>
  <r>
    <x v="0"/>
    <s v="PPP constant 2011 int. $"/>
    <x v="2"/>
    <x v="2"/>
    <x v="62"/>
    <n v="1884"/>
  </r>
  <r>
    <x v="0"/>
    <s v="PPP constant 2011 int. $"/>
    <x v="2"/>
    <x v="2"/>
    <x v="63"/>
    <n v="1934"/>
  </r>
  <r>
    <x v="0"/>
    <s v="PPP constant 2011 int. $"/>
    <x v="2"/>
    <x v="2"/>
    <x v="64"/>
    <n v="1956"/>
  </r>
  <r>
    <x v="0"/>
    <s v="PPP constant 2011 int. $"/>
    <x v="2"/>
    <x v="2"/>
    <x v="65"/>
    <n v="2031"/>
  </r>
  <r>
    <x v="0"/>
    <s v="PPP constant 2011 int. $"/>
    <x v="2"/>
    <x v="2"/>
    <x v="66"/>
    <n v="2048"/>
  </r>
  <r>
    <x v="0"/>
    <s v="PPP constant 2011 int. $"/>
    <x v="2"/>
    <x v="2"/>
    <x v="67"/>
    <n v="1943"/>
  </r>
  <r>
    <x v="0"/>
    <s v="PPP constant 2011 int. $"/>
    <x v="2"/>
    <x v="2"/>
    <x v="68"/>
    <n v="2077"/>
  </r>
  <r>
    <x v="0"/>
    <s v="PPP constant 2011 int. $"/>
    <x v="2"/>
    <x v="2"/>
    <x v="69"/>
    <n v="1876"/>
  </r>
  <r>
    <x v="0"/>
    <s v="PPP constant 2011 int. $"/>
    <x v="2"/>
    <x v="2"/>
    <x v="70"/>
    <n v="1992"/>
  </r>
  <r>
    <x v="0"/>
    <s v="PPP constant 2011 int. $"/>
    <x v="2"/>
    <x v="2"/>
    <x v="71"/>
    <n v="2209"/>
  </r>
  <r>
    <x v="0"/>
    <s v="PPP constant 2011 int. $"/>
    <x v="2"/>
    <x v="2"/>
    <x v="72"/>
    <n v="2410"/>
  </r>
  <r>
    <x v="0"/>
    <s v="PPP constant 2011 int. $"/>
    <x v="2"/>
    <x v="2"/>
    <x v="73"/>
    <n v="2389"/>
  </r>
  <r>
    <x v="0"/>
    <s v="PPP constant 2011 int. $"/>
    <x v="2"/>
    <x v="2"/>
    <x v="74"/>
    <n v="2672"/>
  </r>
  <r>
    <x v="0"/>
    <s v="PPP constant 2011 int. $"/>
    <x v="2"/>
    <x v="2"/>
    <x v="75"/>
    <n v="2683"/>
  </r>
  <r>
    <x v="0"/>
    <s v="PPP constant 2011 int. $"/>
    <x v="2"/>
    <x v="2"/>
    <x v="76"/>
    <n v="2386"/>
  </r>
  <r>
    <x v="0"/>
    <s v="PPP constant 2011 int. $"/>
    <x v="2"/>
    <x v="2"/>
    <x v="77"/>
    <n v="2299"/>
  </r>
  <r>
    <x v="0"/>
    <s v="PPP constant 2011 int. $"/>
    <x v="2"/>
    <x v="2"/>
    <x v="78"/>
    <n v="2346"/>
  </r>
  <r>
    <x v="0"/>
    <s v="PPP constant 2011 int. $"/>
    <x v="2"/>
    <x v="2"/>
    <x v="79"/>
    <n v="2087"/>
  </r>
  <r>
    <x v="0"/>
    <s v="PPP constant 2011 int. $"/>
    <x v="2"/>
    <x v="2"/>
    <x v="80"/>
    <n v="1710"/>
  </r>
  <r>
    <x v="0"/>
    <s v="PPP constant 2011 int. $"/>
    <x v="2"/>
    <x v="2"/>
    <x v="83"/>
    <n v="2200"/>
  </r>
  <r>
    <x v="0"/>
    <s v="PPP constant 2011 int. $"/>
    <x v="2"/>
    <x v="2"/>
    <x v="84"/>
    <n v="2400"/>
  </r>
  <r>
    <x v="0"/>
    <s v="PPP constant 2011 int. $"/>
    <x v="2"/>
    <x v="2"/>
    <x v="85"/>
    <n v="2632"/>
  </r>
  <r>
    <x v="0"/>
    <s v="PPP constant 2011 int. $"/>
    <x v="2"/>
    <x v="2"/>
    <x v="86"/>
    <n v="3170"/>
  </r>
  <r>
    <x v="0"/>
    <s v="PPP constant 2011 int. $"/>
    <x v="2"/>
    <x v="2"/>
    <x v="87"/>
    <n v="3017"/>
  </r>
  <r>
    <x v="0"/>
    <s v="PPP constant 2011 int. $"/>
    <x v="2"/>
    <x v="2"/>
    <x v="88"/>
    <n v="3323"/>
  </r>
  <r>
    <x v="0"/>
    <s v="PPP constant 2011 int. $"/>
    <x v="2"/>
    <x v="2"/>
    <x v="89"/>
    <n v="3228"/>
  </r>
  <r>
    <x v="0"/>
    <s v="PPP constant 2011 int. $"/>
    <x v="2"/>
    <x v="2"/>
    <x v="90"/>
    <n v="3424"/>
  </r>
  <r>
    <x v="0"/>
    <s v="PPP constant 2011 int. $"/>
    <x v="2"/>
    <x v="2"/>
    <x v="91"/>
    <n v="3392"/>
  </r>
  <r>
    <x v="0"/>
    <s v="PPP constant 2011 int. $"/>
    <x v="2"/>
    <x v="2"/>
    <x v="92"/>
    <n v="3714"/>
  </r>
  <r>
    <x v="0"/>
    <s v="PPP constant 2011 int. $"/>
    <x v="2"/>
    <x v="2"/>
    <x v="93"/>
    <n v="3998"/>
  </r>
  <r>
    <x v="0"/>
    <s v="PPP constant 2011 int. $"/>
    <x v="2"/>
    <x v="2"/>
    <x v="94"/>
    <n v="4278"/>
  </r>
  <r>
    <x v="0"/>
    <s v="PPP constant 2011 int. $"/>
    <x v="2"/>
    <x v="2"/>
    <x v="95"/>
    <n v="4642"/>
  </r>
  <r>
    <x v="0"/>
    <s v="PPP constant 2011 int. $"/>
    <x v="2"/>
    <x v="2"/>
    <x v="96"/>
    <n v="4897"/>
  </r>
  <r>
    <x v="0"/>
    <s v="PPP constant 2011 int. $"/>
    <x v="2"/>
    <x v="2"/>
    <x v="97"/>
    <n v="5252"/>
  </r>
  <r>
    <x v="0"/>
    <s v="PPP constant 2011 int. $"/>
    <x v="2"/>
    <x v="2"/>
    <x v="98"/>
    <n v="5448"/>
  </r>
  <r>
    <x v="0"/>
    <s v="PPP constant 2011 int. $"/>
    <x v="2"/>
    <x v="2"/>
    <x v="99"/>
    <n v="5829"/>
  </r>
  <r>
    <x v="0"/>
    <s v="PPP constant 2011 int. $"/>
    <x v="2"/>
    <x v="2"/>
    <x v="100"/>
    <n v="6137"/>
  </r>
  <r>
    <x v="0"/>
    <s v="PPP constant 2011 int. $"/>
    <x v="2"/>
    <x v="2"/>
    <x v="101"/>
    <n v="6575"/>
  </r>
  <r>
    <x v="0"/>
    <s v="PPP constant 2011 int. $"/>
    <x v="2"/>
    <x v="2"/>
    <x v="102"/>
    <n v="6886"/>
  </r>
  <r>
    <x v="0"/>
    <s v="PPP constant 2011 int. $"/>
    <x v="2"/>
    <x v="2"/>
    <x v="103"/>
    <n v="6963"/>
  </r>
  <r>
    <x v="0"/>
    <s v="PPP constant 2011 int. $"/>
    <x v="2"/>
    <x v="2"/>
    <x v="104"/>
    <n v="7246"/>
  </r>
  <r>
    <x v="0"/>
    <s v="PPP constant 2011 int. $"/>
    <x v="2"/>
    <x v="2"/>
    <x v="105"/>
    <n v="7608"/>
  </r>
  <r>
    <x v="0"/>
    <s v="PPP constant 2011 int. $"/>
    <x v="2"/>
    <x v="2"/>
    <x v="106"/>
    <n v="7814"/>
  </r>
  <r>
    <x v="0"/>
    <s v="PPP constant 2011 int. $"/>
    <x v="2"/>
    <x v="2"/>
    <x v="107"/>
    <n v="8145"/>
  </r>
  <r>
    <x v="0"/>
    <s v="PPP constant 2011 int. $"/>
    <x v="2"/>
    <x v="2"/>
    <x v="108"/>
    <n v="8423"/>
  </r>
  <r>
    <x v="0"/>
    <s v="PPP constant 2011 int. $"/>
    <x v="2"/>
    <x v="2"/>
    <x v="109"/>
    <n v="8630"/>
  </r>
  <r>
    <x v="0"/>
    <s v="PPP constant 2011 int. $"/>
    <x v="2"/>
    <x v="2"/>
    <x v="110"/>
    <n v="9295"/>
  </r>
  <r>
    <x v="0"/>
    <s v="PPP constant 2011 int. $"/>
    <x v="2"/>
    <x v="2"/>
    <x v="111"/>
    <n v="9535"/>
  </r>
  <r>
    <x v="0"/>
    <s v="PPP constant 2011 int. $"/>
    <x v="2"/>
    <x v="2"/>
    <x v="112"/>
    <n v="9398"/>
  </r>
  <r>
    <x v="0"/>
    <s v="PPP constant 2011 int. $"/>
    <x v="2"/>
    <x v="2"/>
    <x v="113"/>
    <n v="9594"/>
  </r>
  <r>
    <x v="0"/>
    <s v="PPP constant 2011 int. $"/>
    <x v="2"/>
    <x v="2"/>
    <x v="114"/>
    <n v="9954"/>
  </r>
  <r>
    <x v="0"/>
    <s v="PPP constant 2011 int. $"/>
    <x v="2"/>
    <x v="2"/>
    <x v="115"/>
    <n v="9634"/>
  </r>
  <r>
    <x v="0"/>
    <s v="PPP constant 2011 int. $"/>
    <x v="2"/>
    <x v="2"/>
    <x v="116"/>
    <n v="9860"/>
  </r>
  <r>
    <x v="0"/>
    <s v="PPP constant 2011 int. $"/>
    <x v="2"/>
    <x v="2"/>
    <x v="117"/>
    <n v="10154"/>
  </r>
  <r>
    <x v="0"/>
    <s v="PPP constant 2011 int. $"/>
    <x v="2"/>
    <x v="2"/>
    <x v="118"/>
    <n v="9942"/>
  </r>
  <r>
    <x v="0"/>
    <s v="PPP constant 2011 int. $"/>
    <x v="2"/>
    <x v="2"/>
    <x v="119"/>
    <n v="10249"/>
  </r>
  <r>
    <x v="0"/>
    <s v="PPP constant 2011 int. $"/>
    <x v="2"/>
    <x v="2"/>
    <x v="120"/>
    <n v="9924"/>
  </r>
  <r>
    <x v="0"/>
    <s v="PPP constant 2011 int. $"/>
    <x v="2"/>
    <x v="2"/>
    <x v="121"/>
    <n v="10170"/>
  </r>
  <r>
    <x v="0"/>
    <s v="PPP constant 2011 int. $"/>
    <x v="2"/>
    <x v="2"/>
    <x v="122"/>
    <n v="10173"/>
  </r>
  <r>
    <x v="0"/>
    <s v="PPP constant 2011 int. $"/>
    <x v="2"/>
    <x v="2"/>
    <x v="123"/>
    <n v="10098"/>
  </r>
  <r>
    <x v="0"/>
    <s v="PPP constant 2011 int. $"/>
    <x v="2"/>
    <x v="2"/>
    <x v="124"/>
    <n v="9908"/>
  </r>
  <r>
    <x v="0"/>
    <s v="PPP constant 2011 int. $"/>
    <x v="2"/>
    <x v="2"/>
    <x v="125"/>
    <n v="8922"/>
  </r>
  <r>
    <x v="0"/>
    <s v="PPP constant 2011 int. $"/>
    <x v="2"/>
    <x v="2"/>
    <x v="126"/>
    <n v="8319.6730000000007"/>
  </r>
  <r>
    <x v="0"/>
    <s v="PPP constant 2011 int. $"/>
    <x v="2"/>
    <x v="2"/>
    <x v="127"/>
    <n v="7846.1157000000003"/>
  </r>
  <r>
    <x v="0"/>
    <s v="PPP constant 2011 int. $"/>
    <x v="2"/>
    <x v="2"/>
    <x v="128"/>
    <n v="7959.1635999999999"/>
  </r>
  <r>
    <x v="0"/>
    <s v="PPP constant 2011 int. $"/>
    <x v="2"/>
    <x v="2"/>
    <x v="129"/>
    <n v="8212.2970000000005"/>
  </r>
  <r>
    <x v="0"/>
    <s v="PPP constant 2011 int. $"/>
    <x v="2"/>
    <x v="2"/>
    <x v="130"/>
    <n v="8566.6029999999992"/>
  </r>
  <r>
    <x v="0"/>
    <s v="PPP constant 2011 int. $"/>
    <x v="2"/>
    <x v="2"/>
    <x v="131"/>
    <n v="7901.1234999999997"/>
  </r>
  <r>
    <x v="0"/>
    <s v="PPP constant 2011 int. $"/>
    <x v="2"/>
    <x v="2"/>
    <x v="132"/>
    <n v="7927.4290000000001"/>
  </r>
  <r>
    <x v="0"/>
    <s v="PPP constant 2011 int. $"/>
    <x v="2"/>
    <x v="2"/>
    <x v="133"/>
    <n v="8322.0820000000003"/>
  </r>
  <r>
    <x v="0"/>
    <s v="PPP constant 2011 int. $"/>
    <x v="2"/>
    <x v="2"/>
    <x v="134"/>
    <n v="7921.7650000000003"/>
  </r>
  <r>
    <x v="0"/>
    <s v="PPP constant 2011 int. $"/>
    <x v="2"/>
    <x v="2"/>
    <x v="135"/>
    <n v="8410.7950000000001"/>
  </r>
  <r>
    <x v="0"/>
    <s v="PPP constant 2011 int. $"/>
    <x v="2"/>
    <x v="2"/>
    <x v="136"/>
    <n v="8832.2909999999993"/>
  </r>
  <r>
    <x v="0"/>
    <s v="PPP constant 2011 int. $"/>
    <x v="2"/>
    <x v="2"/>
    <x v="137"/>
    <n v="9471.7659999999996"/>
  </r>
  <r>
    <x v="0"/>
    <s v="PPP constant 2011 int. $"/>
    <x v="2"/>
    <x v="2"/>
    <x v="138"/>
    <n v="10080.782999999999"/>
  </r>
  <r>
    <x v="0"/>
    <s v="PPP constant 2011 int. $"/>
    <x v="2"/>
    <x v="2"/>
    <x v="139"/>
    <n v="10853.785"/>
  </r>
  <r>
    <x v="0"/>
    <s v="PPP constant 2011 int. $"/>
    <x v="2"/>
    <x v="2"/>
    <x v="140"/>
    <n v="11758.084000000001"/>
  </r>
  <r>
    <x v="0"/>
    <s v="PPP constant 2011 int. $"/>
    <x v="2"/>
    <x v="2"/>
    <x v="141"/>
    <n v="12706.182000000001"/>
  </r>
  <r>
    <x v="0"/>
    <s v="PPP constant 2011 int. $"/>
    <x v="2"/>
    <x v="2"/>
    <x v="142"/>
    <n v="13785.227999999999"/>
  </r>
  <r>
    <x v="0"/>
    <s v="PPP constant 2011 int. $"/>
    <x v="2"/>
    <x v="2"/>
    <x v="143"/>
    <n v="14761.715"/>
  </r>
  <r>
    <x v="0"/>
    <s v="PPP constant 2011 int. $"/>
    <x v="2"/>
    <x v="2"/>
    <x v="144"/>
    <n v="14363.259"/>
  </r>
  <r>
    <x v="0"/>
    <s v="PPP constant 2011 int. $"/>
    <x v="2"/>
    <x v="2"/>
    <x v="145"/>
    <n v="14686.460999999999"/>
  </r>
  <r>
    <x v="0"/>
    <s v="PPP constant 2011 int. $"/>
    <x v="2"/>
    <x v="2"/>
    <x v="146"/>
    <n v="15112"/>
  </r>
  <r>
    <x v="0"/>
    <s v="PPP constant 2011 int. $"/>
    <x v="2"/>
    <x v="2"/>
    <x v="147"/>
    <n v="15314.523999999999"/>
  </r>
  <r>
    <x v="0"/>
    <s v="PPP constant 2011 int. $"/>
    <x v="2"/>
    <x v="2"/>
    <x v="148"/>
    <n v="15314.154"/>
  </r>
  <r>
    <x v="0"/>
    <s v="PPP constant 2011 int. $"/>
    <x v="2"/>
    <x v="2"/>
    <x v="149"/>
    <n v="15550.346"/>
  </r>
  <r>
    <x v="0"/>
    <s v="PPP constant 2011 int. $"/>
    <x v="2"/>
    <x v="2"/>
    <x v="150"/>
    <n v="16186.409"/>
  </r>
  <r>
    <x v="0"/>
    <s v="PPP constant 2011 int. $"/>
    <x v="2"/>
    <x v="2"/>
    <x v="151"/>
    <n v="16795.824000000001"/>
  </r>
  <r>
    <x v="0"/>
    <s v="PPP constant 2011 int. $"/>
    <x v="2"/>
    <x v="2"/>
    <x v="152"/>
    <n v="17386.271000000001"/>
  </r>
  <r>
    <x v="0"/>
    <s v="PPP constant 2011 int. $"/>
    <x v="2"/>
    <x v="2"/>
    <x v="153"/>
    <n v="17982.423999999999"/>
  </r>
  <r>
    <x v="0"/>
    <s v="PPP constant 2011 int. $"/>
    <x v="2"/>
    <x v="2"/>
    <x v="154"/>
    <n v="18840.763999999999"/>
  </r>
  <r>
    <x v="0"/>
    <s v="PPP constant 2011 int. $"/>
    <x v="2"/>
    <x v="2"/>
    <x v="155"/>
    <n v="18203.831999999999"/>
  </r>
  <r>
    <x v="0"/>
    <s v="PPP constant 2011 int. $"/>
    <x v="2"/>
    <x v="2"/>
    <x v="156"/>
    <n v="19753.993999999999"/>
  </r>
  <r>
    <x v="0"/>
    <s v="PPP constant 2011 int. $"/>
    <x v="2"/>
    <x v="2"/>
    <x v="157"/>
    <n v="20592.455000000002"/>
  </r>
  <r>
    <x v="0"/>
    <s v="PPP constant 2011 int. $"/>
    <x v="3"/>
    <x v="3"/>
    <x v="87"/>
    <n v="2738"/>
  </r>
  <r>
    <x v="0"/>
    <s v="PPP constant 2011 int. $"/>
    <x v="3"/>
    <x v="3"/>
    <x v="88"/>
    <n v="2952"/>
  </r>
  <r>
    <x v="0"/>
    <s v="PPP constant 2011 int. $"/>
    <x v="3"/>
    <x v="3"/>
    <x v="89"/>
    <n v="3193"/>
  </r>
  <r>
    <x v="0"/>
    <s v="PPP constant 2011 int. $"/>
    <x v="3"/>
    <x v="3"/>
    <x v="90"/>
    <n v="3749"/>
  </r>
  <r>
    <x v="0"/>
    <s v="PPP constant 2011 int. $"/>
    <x v="3"/>
    <x v="3"/>
    <x v="91"/>
    <n v="3564"/>
  </r>
  <r>
    <x v="0"/>
    <s v="PPP constant 2011 int. $"/>
    <x v="3"/>
    <x v="3"/>
    <x v="92"/>
    <n v="4203"/>
  </r>
  <r>
    <x v="0"/>
    <s v="PPP constant 2011 int. $"/>
    <x v="3"/>
    <x v="3"/>
    <x v="93"/>
    <n v="4285"/>
  </r>
  <r>
    <x v="0"/>
    <s v="PPP constant 2011 int. $"/>
    <x v="3"/>
    <x v="3"/>
    <x v="94"/>
    <n v="4640"/>
  </r>
  <r>
    <x v="0"/>
    <s v="PPP constant 2011 int. $"/>
    <x v="3"/>
    <x v="3"/>
    <x v="95"/>
    <n v="5067"/>
  </r>
  <r>
    <x v="0"/>
    <s v="PPP constant 2011 int. $"/>
    <x v="3"/>
    <x v="3"/>
    <x v="96"/>
    <n v="5404"/>
  </r>
  <r>
    <x v="0"/>
    <s v="PPP constant 2011 int. $"/>
    <x v="3"/>
    <x v="3"/>
    <x v="97"/>
    <n v="5509"/>
  </r>
  <r>
    <x v="0"/>
    <s v="PPP constant 2011 int. $"/>
    <x v="3"/>
    <x v="3"/>
    <x v="98"/>
    <n v="6059"/>
  </r>
  <r>
    <x v="0"/>
    <s v="PPP constant 2011 int. $"/>
    <x v="3"/>
    <x v="3"/>
    <x v="99"/>
    <n v="6591"/>
  </r>
  <r>
    <x v="0"/>
    <s v="PPP constant 2011 int. $"/>
    <x v="3"/>
    <x v="3"/>
    <x v="100"/>
    <n v="6741"/>
  </r>
  <r>
    <x v="0"/>
    <s v="PPP constant 2011 int. $"/>
    <x v="3"/>
    <x v="3"/>
    <x v="101"/>
    <n v="7184"/>
  </r>
  <r>
    <x v="0"/>
    <s v="PPP constant 2011 int. $"/>
    <x v="3"/>
    <x v="3"/>
    <x v="102"/>
    <n v="7382"/>
  </r>
  <r>
    <x v="0"/>
    <s v="PPP constant 2011 int. $"/>
    <x v="3"/>
    <x v="3"/>
    <x v="103"/>
    <n v="7667"/>
  </r>
  <r>
    <x v="0"/>
    <s v="PPP constant 2011 int. $"/>
    <x v="3"/>
    <x v="3"/>
    <x v="104"/>
    <n v="8209"/>
  </r>
  <r>
    <x v="0"/>
    <s v="PPP constant 2011 int. $"/>
    <x v="3"/>
    <x v="3"/>
    <x v="105"/>
    <n v="8751"/>
  </r>
  <r>
    <x v="0"/>
    <s v="PPP constant 2011 int. $"/>
    <x v="3"/>
    <x v="3"/>
    <x v="106"/>
    <n v="9414"/>
  </r>
  <r>
    <x v="0"/>
    <s v="PPP constant 2011 int. $"/>
    <x v="3"/>
    <x v="3"/>
    <x v="107"/>
    <n v="9631"/>
  </r>
  <r>
    <x v="0"/>
    <s v="PPP constant 2011 int. $"/>
    <x v="3"/>
    <x v="3"/>
    <x v="108"/>
    <n v="9969"/>
  </r>
  <r>
    <x v="0"/>
    <s v="PPP constant 2011 int. $"/>
    <x v="3"/>
    <x v="3"/>
    <x v="109"/>
    <n v="10786"/>
  </r>
  <r>
    <x v="0"/>
    <s v="PPP constant 2011 int. $"/>
    <x v="3"/>
    <x v="3"/>
    <x v="110"/>
    <n v="11053"/>
  </r>
  <r>
    <x v="0"/>
    <s v="PPP constant 2011 int. $"/>
    <x v="3"/>
    <x v="3"/>
    <x v="111"/>
    <n v="11469"/>
  </r>
  <r>
    <x v="0"/>
    <s v="PPP constant 2011 int. $"/>
    <x v="3"/>
    <x v="3"/>
    <x v="112"/>
    <n v="12385"/>
  </r>
  <r>
    <x v="0"/>
    <s v="PPP constant 2011 int. $"/>
    <x v="3"/>
    <x v="3"/>
    <x v="113"/>
    <n v="13265"/>
  </r>
  <r>
    <x v="0"/>
    <s v="PPP constant 2011 int. $"/>
    <x v="3"/>
    <x v="3"/>
    <x v="114"/>
    <n v="13994"/>
  </r>
  <r>
    <x v="0"/>
    <s v="PPP constant 2011 int. $"/>
    <x v="3"/>
    <x v="3"/>
    <x v="115"/>
    <n v="14193"/>
  </r>
  <r>
    <x v="0"/>
    <s v="PPP constant 2011 int. $"/>
    <x v="3"/>
    <x v="3"/>
    <x v="116"/>
    <n v="14182"/>
  </r>
  <r>
    <x v="0"/>
    <s v="PPP constant 2011 int. $"/>
    <x v="3"/>
    <x v="3"/>
    <x v="117"/>
    <n v="14123"/>
  </r>
  <r>
    <x v="0"/>
    <s v="PPP constant 2011 int. $"/>
    <x v="3"/>
    <x v="3"/>
    <x v="118"/>
    <n v="13841"/>
  </r>
  <r>
    <x v="0"/>
    <s v="PPP constant 2011 int. $"/>
    <x v="3"/>
    <x v="3"/>
    <x v="119"/>
    <n v="14104"/>
  </r>
  <r>
    <x v="0"/>
    <s v="PPP constant 2011 int. $"/>
    <x v="3"/>
    <x v="3"/>
    <x v="120"/>
    <n v="14067"/>
  </r>
  <r>
    <x v="0"/>
    <s v="PPP constant 2011 int. $"/>
    <x v="3"/>
    <x v="3"/>
    <x v="121"/>
    <n v="14416"/>
  </r>
  <r>
    <x v="0"/>
    <s v="PPP constant 2011 int. $"/>
    <x v="3"/>
    <x v="3"/>
    <x v="122"/>
    <n v="14362"/>
  </r>
  <r>
    <x v="0"/>
    <s v="PPP constant 2011 int. $"/>
    <x v="3"/>
    <x v="3"/>
    <x v="123"/>
    <n v="14207"/>
  </r>
  <r>
    <x v="0"/>
    <s v="PPP constant 2011 int. $"/>
    <x v="3"/>
    <x v="3"/>
    <x v="124"/>
    <n v="13959"/>
  </r>
  <r>
    <x v="0"/>
    <s v="PPP constant 2011 int. $"/>
    <x v="3"/>
    <x v="3"/>
    <x v="125"/>
    <n v="12948"/>
  </r>
  <r>
    <x v="0"/>
    <s v="PPP constant 2011 int. $"/>
    <x v="3"/>
    <x v="3"/>
    <x v="126"/>
    <n v="10296.19"/>
  </r>
  <r>
    <x v="0"/>
    <s v="PPP constant 2011 int. $"/>
    <x v="3"/>
    <x v="3"/>
    <x v="127"/>
    <n v="9331.893"/>
  </r>
  <r>
    <x v="0"/>
    <s v="PPP constant 2011 int. $"/>
    <x v="3"/>
    <x v="3"/>
    <x v="128"/>
    <n v="8739.5400000000009"/>
  </r>
  <r>
    <x v="0"/>
    <s v="PPP constant 2011 int. $"/>
    <x v="3"/>
    <x v="3"/>
    <x v="129"/>
    <n v="9352.5840000000007"/>
  </r>
  <r>
    <x v="0"/>
    <s v="PPP constant 2011 int. $"/>
    <x v="3"/>
    <x v="3"/>
    <x v="130"/>
    <n v="10180.252"/>
  </r>
  <r>
    <x v="0"/>
    <s v="PPP constant 2011 int. $"/>
    <x v="3"/>
    <x v="3"/>
    <x v="131"/>
    <n v="11030.079"/>
  </r>
  <r>
    <x v="0"/>
    <s v="PPP constant 2011 int. $"/>
    <x v="3"/>
    <x v="3"/>
    <x v="132"/>
    <n v="11997.593000000001"/>
  </r>
  <r>
    <x v="0"/>
    <s v="PPP constant 2011 int. $"/>
    <x v="3"/>
    <x v="3"/>
    <x v="133"/>
    <n v="12476.047"/>
  </r>
  <r>
    <x v="0"/>
    <s v="PPP constant 2011 int. $"/>
    <x v="3"/>
    <x v="3"/>
    <x v="134"/>
    <n v="12579.877"/>
  </r>
  <r>
    <x v="0"/>
    <s v="PPP constant 2011 int. $"/>
    <x v="3"/>
    <x v="3"/>
    <x v="135"/>
    <n v="13244.540999999999"/>
  </r>
  <r>
    <x v="0"/>
    <s v="PPP constant 2011 int. $"/>
    <x v="3"/>
    <x v="3"/>
    <x v="136"/>
    <n v="13817.681"/>
  </r>
  <r>
    <x v="0"/>
    <s v="PPP constant 2011 int. $"/>
    <x v="3"/>
    <x v="3"/>
    <x v="137"/>
    <n v="14683.838"/>
  </r>
  <r>
    <x v="0"/>
    <s v="PPP constant 2011 int. $"/>
    <x v="3"/>
    <x v="3"/>
    <x v="138"/>
    <n v="15740.499"/>
  </r>
  <r>
    <x v="0"/>
    <s v="PPP constant 2011 int. $"/>
    <x v="3"/>
    <x v="3"/>
    <x v="139"/>
    <n v="16628.574000000001"/>
  </r>
  <r>
    <x v="0"/>
    <s v="PPP constant 2011 int. $"/>
    <x v="3"/>
    <x v="3"/>
    <x v="140"/>
    <n v="17581.357"/>
  </r>
  <r>
    <x v="0"/>
    <s v="PPP constant 2011 int. $"/>
    <x v="3"/>
    <x v="3"/>
    <x v="141"/>
    <n v="18707.490000000002"/>
  </r>
  <r>
    <x v="0"/>
    <s v="PPP constant 2011 int. $"/>
    <x v="3"/>
    <x v="3"/>
    <x v="142"/>
    <n v="19984.037"/>
  </r>
  <r>
    <x v="0"/>
    <s v="PPP constant 2011 int. $"/>
    <x v="3"/>
    <x v="3"/>
    <x v="143"/>
    <n v="20717.315999999999"/>
  </r>
  <r>
    <x v="0"/>
    <s v="PPP constant 2011 int. $"/>
    <x v="3"/>
    <x v="3"/>
    <x v="144"/>
    <n v="19501.588"/>
  </r>
  <r>
    <x v="0"/>
    <s v="PPP constant 2011 int. $"/>
    <x v="3"/>
    <x v="3"/>
    <x v="145"/>
    <n v="19511.349999999999"/>
  </r>
  <r>
    <x v="0"/>
    <s v="PPP constant 2011 int. $"/>
    <x v="3"/>
    <x v="3"/>
    <x v="146"/>
    <n v="19813"/>
  </r>
  <r>
    <x v="0"/>
    <s v="PPP constant 2011 int. $"/>
    <x v="3"/>
    <x v="3"/>
    <x v="147"/>
    <n v="19413.893"/>
  </r>
  <r>
    <x v="0"/>
    <s v="PPP constant 2011 int. $"/>
    <x v="3"/>
    <x v="3"/>
    <x v="148"/>
    <n v="19402.937999999998"/>
  </r>
  <r>
    <x v="0"/>
    <s v="PPP constant 2011 int. $"/>
    <x v="3"/>
    <x v="3"/>
    <x v="149"/>
    <n v="19403.594000000001"/>
  </r>
  <r>
    <x v="0"/>
    <s v="PPP constant 2011 int. $"/>
    <x v="3"/>
    <x v="3"/>
    <x v="150"/>
    <n v="20025.754000000001"/>
  </r>
  <r>
    <x v="0"/>
    <s v="PPP constant 2011 int. $"/>
    <x v="3"/>
    <x v="3"/>
    <x v="151"/>
    <n v="20915.226999999999"/>
  </r>
  <r>
    <x v="0"/>
    <s v="PPP constant 2011 int. $"/>
    <x v="3"/>
    <x v="3"/>
    <x v="152"/>
    <n v="21852.021000000001"/>
  </r>
  <r>
    <x v="0"/>
    <s v="PPP constant 2011 int. $"/>
    <x v="3"/>
    <x v="3"/>
    <x v="153"/>
    <n v="22678.035"/>
  </r>
  <r>
    <x v="0"/>
    <s v="PPP constant 2011 int. $"/>
    <x v="3"/>
    <x v="3"/>
    <x v="154"/>
    <n v="23590.276999999998"/>
  </r>
  <r>
    <x v="0"/>
    <s v="PPP constant 2011 int. $"/>
    <x v="3"/>
    <x v="3"/>
    <x v="155"/>
    <n v="21672.478999999999"/>
  </r>
  <r>
    <x v="0"/>
    <s v="PPP constant 2011 int. $"/>
    <x v="3"/>
    <x v="3"/>
    <x v="156"/>
    <n v="25059.947"/>
  </r>
  <r>
    <x v="0"/>
    <s v="PPP constant 2011 int. $"/>
    <x v="3"/>
    <x v="3"/>
    <x v="157"/>
    <n v="26986.752"/>
  </r>
  <r>
    <x v="0"/>
    <s v="PPP constant 2011 int. $"/>
    <x v="4"/>
    <x v="4"/>
    <x v="85"/>
    <n v="2885"/>
  </r>
  <r>
    <x v="0"/>
    <s v="PPP constant 2011 int. $"/>
    <x v="4"/>
    <x v="4"/>
    <x v="86"/>
    <n v="2782"/>
  </r>
  <r>
    <x v="0"/>
    <s v="PPP constant 2011 int. $"/>
    <x v="4"/>
    <x v="4"/>
    <x v="87"/>
    <n v="3017"/>
  </r>
  <r>
    <x v="0"/>
    <s v="PPP constant 2011 int. $"/>
    <x v="4"/>
    <x v="4"/>
    <x v="88"/>
    <n v="3274"/>
  </r>
  <r>
    <x v="0"/>
    <s v="PPP constant 2011 int. $"/>
    <x v="4"/>
    <x v="4"/>
    <x v="89"/>
    <n v="3287"/>
  </r>
  <r>
    <x v="0"/>
    <s v="PPP constant 2011 int. $"/>
    <x v="4"/>
    <x v="4"/>
    <x v="90"/>
    <n v="3360"/>
  </r>
  <r>
    <x v="0"/>
    <s v="PPP constant 2011 int. $"/>
    <x v="4"/>
    <x v="4"/>
    <x v="91"/>
    <n v="3688"/>
  </r>
  <r>
    <x v="0"/>
    <s v="PPP constant 2011 int. $"/>
    <x v="4"/>
    <x v="4"/>
    <x v="92"/>
    <n v="3848"/>
  </r>
  <r>
    <x v="0"/>
    <s v="PPP constant 2011 int. $"/>
    <x v="4"/>
    <x v="4"/>
    <x v="93"/>
    <n v="3660"/>
  </r>
  <r>
    <x v="0"/>
    <s v="PPP constant 2011 int. $"/>
    <x v="4"/>
    <x v="4"/>
    <x v="94"/>
    <n v="3814"/>
  </r>
  <r>
    <x v="0"/>
    <s v="PPP constant 2011 int. $"/>
    <x v="4"/>
    <x v="4"/>
    <x v="95"/>
    <n v="3496"/>
  </r>
  <r>
    <x v="0"/>
    <s v="PPP constant 2011 int. $"/>
    <x v="4"/>
    <x v="4"/>
    <x v="96"/>
    <n v="3845"/>
  </r>
  <r>
    <x v="0"/>
    <s v="PPP constant 2011 int. $"/>
    <x v="4"/>
    <x v="4"/>
    <x v="97"/>
    <n v="4211"/>
  </r>
  <r>
    <x v="0"/>
    <s v="PPP constant 2011 int. $"/>
    <x v="4"/>
    <x v="4"/>
    <x v="98"/>
    <n v="4423"/>
  </r>
  <r>
    <x v="0"/>
    <s v="PPP constant 2011 int. $"/>
    <x v="4"/>
    <x v="4"/>
    <x v="99"/>
    <n v="3971"/>
  </r>
  <r>
    <x v="0"/>
    <s v="PPP constant 2011 int. $"/>
    <x v="4"/>
    <x v="4"/>
    <x v="100"/>
    <n v="4825"/>
  </r>
  <r>
    <x v="0"/>
    <s v="PPP constant 2011 int. $"/>
    <x v="4"/>
    <x v="4"/>
    <x v="101"/>
    <n v="5083"/>
  </r>
  <r>
    <x v="0"/>
    <s v="PPP constant 2011 int. $"/>
    <x v="4"/>
    <x v="4"/>
    <x v="102"/>
    <n v="5732"/>
  </r>
  <r>
    <x v="0"/>
    <s v="PPP constant 2011 int. $"/>
    <x v="4"/>
    <x v="4"/>
    <x v="103"/>
    <n v="5947"/>
  </r>
  <r>
    <x v="0"/>
    <s v="PPP constant 2011 int. $"/>
    <x v="4"/>
    <x v="4"/>
    <x v="104"/>
    <n v="6446"/>
  </r>
  <r>
    <x v="0"/>
    <s v="PPP constant 2011 int. $"/>
    <x v="4"/>
    <x v="4"/>
    <x v="105"/>
    <n v="6590"/>
  </r>
  <r>
    <x v="0"/>
    <s v="PPP constant 2011 int. $"/>
    <x v="4"/>
    <x v="4"/>
    <x v="106"/>
    <n v="7382"/>
  </r>
  <r>
    <x v="0"/>
    <s v="PPP constant 2011 int. $"/>
    <x v="4"/>
    <x v="4"/>
    <x v="107"/>
    <n v="7809"/>
  </r>
  <r>
    <x v="0"/>
    <s v="PPP constant 2011 int. $"/>
    <x v="4"/>
    <x v="4"/>
    <x v="108"/>
    <n v="7913"/>
  </r>
  <r>
    <x v="0"/>
    <s v="PPP constant 2011 int. $"/>
    <x v="4"/>
    <x v="4"/>
    <x v="109"/>
    <n v="6503"/>
  </r>
  <r>
    <x v="0"/>
    <s v="PPP constant 2011 int. $"/>
    <x v="4"/>
    <x v="4"/>
    <x v="110"/>
    <n v="5528"/>
  </r>
  <r>
    <x v="0"/>
    <s v="PPP constant 2011 int. $"/>
    <x v="4"/>
    <x v="4"/>
    <x v="111"/>
    <n v="6652"/>
  </r>
  <r>
    <x v="0"/>
    <s v="PPP constant 2011 int. $"/>
    <x v="4"/>
    <x v="4"/>
    <x v="112"/>
    <n v="7704"/>
  </r>
  <r>
    <x v="0"/>
    <s v="PPP constant 2011 int. $"/>
    <x v="4"/>
    <x v="4"/>
    <x v="113"/>
    <n v="8257"/>
  </r>
  <r>
    <x v="0"/>
    <s v="PPP constant 2011 int. $"/>
    <x v="4"/>
    <x v="4"/>
    <x v="114"/>
    <n v="9011"/>
  </r>
  <r>
    <x v="0"/>
    <s v="PPP constant 2011 int. $"/>
    <x v="4"/>
    <x v="4"/>
    <x v="115"/>
    <n v="9451"/>
  </r>
  <r>
    <x v="0"/>
    <s v="PPP constant 2011 int. $"/>
    <x v="4"/>
    <x v="4"/>
    <x v="116"/>
    <n v="9631"/>
  </r>
  <r>
    <x v="0"/>
    <s v="PPP constant 2011 int. $"/>
    <x v="4"/>
    <x v="4"/>
    <x v="117"/>
    <n v="10131"/>
  </r>
  <r>
    <x v="0"/>
    <s v="PPP constant 2011 int. $"/>
    <x v="4"/>
    <x v="4"/>
    <x v="118"/>
    <n v="10544"/>
  </r>
  <r>
    <x v="0"/>
    <s v="PPP constant 2011 int. $"/>
    <x v="4"/>
    <x v="4"/>
    <x v="119"/>
    <n v="11330"/>
  </r>
  <r>
    <x v="0"/>
    <s v="PPP constant 2011 int. $"/>
    <x v="4"/>
    <x v="4"/>
    <x v="120"/>
    <n v="11725"/>
  </r>
  <r>
    <x v="0"/>
    <s v="PPP constant 2011 int. $"/>
    <x v="4"/>
    <x v="4"/>
    <x v="121"/>
    <n v="12121"/>
  </r>
  <r>
    <x v="0"/>
    <s v="PPP constant 2011 int. $"/>
    <x v="4"/>
    <x v="4"/>
    <x v="122"/>
    <n v="12792"/>
  </r>
  <r>
    <x v="0"/>
    <s v="PPP constant 2011 int. $"/>
    <x v="4"/>
    <x v="4"/>
    <x v="123"/>
    <n v="13748"/>
  </r>
  <r>
    <x v="0"/>
    <s v="PPP constant 2011 int. $"/>
    <x v="4"/>
    <x v="4"/>
    <x v="124"/>
    <n v="14712"/>
  </r>
  <r>
    <x v="0"/>
    <s v="PPP constant 2011 int. $"/>
    <x v="4"/>
    <x v="4"/>
    <x v="125"/>
    <n v="15560"/>
  </r>
  <r>
    <x v="0"/>
    <s v="PPP constant 2011 int. $"/>
    <x v="4"/>
    <x v="4"/>
    <x v="126"/>
    <n v="15417.124"/>
  </r>
  <r>
    <x v="0"/>
    <s v="PPP constant 2011 int. $"/>
    <x v="4"/>
    <x v="4"/>
    <x v="127"/>
    <n v="16570.396000000001"/>
  </r>
  <r>
    <x v="0"/>
    <s v="PPP constant 2011 int. $"/>
    <x v="4"/>
    <x v="4"/>
    <x v="128"/>
    <n v="16439.240000000002"/>
  </r>
  <r>
    <x v="0"/>
    <s v="PPP constant 2011 int. $"/>
    <x v="4"/>
    <x v="4"/>
    <x v="129"/>
    <n v="17210.986000000001"/>
  </r>
  <r>
    <x v="0"/>
    <s v="PPP constant 2011 int. $"/>
    <x v="4"/>
    <x v="4"/>
    <x v="130"/>
    <n v="18751.486000000001"/>
  </r>
  <r>
    <x v="0"/>
    <s v="PPP constant 2011 int. $"/>
    <x v="4"/>
    <x v="4"/>
    <x v="131"/>
    <n v="18875.29"/>
  </r>
  <r>
    <x v="0"/>
    <s v="PPP constant 2011 int. $"/>
    <x v="4"/>
    <x v="4"/>
    <x v="132"/>
    <n v="19264.787"/>
  </r>
  <r>
    <x v="0"/>
    <s v="PPP constant 2011 int. $"/>
    <x v="4"/>
    <x v="4"/>
    <x v="133"/>
    <n v="20212.738000000001"/>
  </r>
  <r>
    <x v="0"/>
    <s v="PPP constant 2011 int. $"/>
    <x v="4"/>
    <x v="4"/>
    <x v="134"/>
    <n v="21147.525000000001"/>
  </r>
  <r>
    <x v="0"/>
    <s v="PPP constant 2011 int. $"/>
    <x v="4"/>
    <x v="4"/>
    <x v="135"/>
    <n v="22326.798999999999"/>
  </r>
  <r>
    <x v="0"/>
    <s v="PPP constant 2011 int. $"/>
    <x v="4"/>
    <x v="4"/>
    <x v="136"/>
    <n v="23095.736000000001"/>
  </r>
  <r>
    <x v="0"/>
    <s v="PPP constant 2011 int. $"/>
    <x v="4"/>
    <x v="4"/>
    <x v="137"/>
    <n v="23828.072"/>
  </r>
  <r>
    <x v="0"/>
    <s v="PPP constant 2011 int. $"/>
    <x v="4"/>
    <x v="4"/>
    <x v="138"/>
    <n v="24347.076000000001"/>
  </r>
  <r>
    <x v="0"/>
    <s v="PPP constant 2011 int. $"/>
    <x v="4"/>
    <x v="4"/>
    <x v="139"/>
    <n v="25355.24"/>
  </r>
  <r>
    <x v="0"/>
    <s v="PPP constant 2011 int. $"/>
    <x v="4"/>
    <x v="4"/>
    <x v="140"/>
    <n v="26164.208999999999"/>
  </r>
  <r>
    <x v="0"/>
    <s v="PPP constant 2011 int. $"/>
    <x v="4"/>
    <x v="4"/>
    <x v="141"/>
    <n v="27142.018"/>
  </r>
  <r>
    <x v="0"/>
    <s v="PPP constant 2011 int. $"/>
    <x v="4"/>
    <x v="4"/>
    <x v="142"/>
    <n v="28109.995999999999"/>
  </r>
  <r>
    <x v="0"/>
    <s v="PPP constant 2011 int. $"/>
    <x v="4"/>
    <x v="4"/>
    <x v="143"/>
    <n v="28736.974999999999"/>
  </r>
  <r>
    <x v="0"/>
    <s v="PPP constant 2011 int. $"/>
    <x v="4"/>
    <x v="4"/>
    <x v="144"/>
    <n v="27735.032999999999"/>
  </r>
  <r>
    <x v="0"/>
    <s v="PPP constant 2011 int. $"/>
    <x v="4"/>
    <x v="4"/>
    <x v="145"/>
    <n v="27630.103999999999"/>
  </r>
  <r>
    <x v="0"/>
    <s v="PPP constant 2011 int. $"/>
    <x v="4"/>
    <x v="4"/>
    <x v="146"/>
    <n v="27272"/>
  </r>
  <r>
    <x v="0"/>
    <s v="PPP constant 2011 int. $"/>
    <x v="4"/>
    <x v="4"/>
    <x v="147"/>
    <n v="25933.493999999999"/>
  </r>
  <r>
    <x v="0"/>
    <s v="PPP constant 2011 int. $"/>
    <x v="4"/>
    <x v="4"/>
    <x v="148"/>
    <n v="24281.812000000002"/>
  </r>
  <r>
    <x v="0"/>
    <s v="PPP constant 2011 int. $"/>
    <x v="4"/>
    <x v="4"/>
    <x v="149"/>
    <n v="24114.585999999999"/>
  </r>
  <r>
    <x v="0"/>
    <s v="PPP constant 2011 int. $"/>
    <x v="4"/>
    <x v="4"/>
    <x v="150"/>
    <n v="25081.504000000001"/>
  </r>
  <r>
    <x v="0"/>
    <s v="PPP constant 2011 int. $"/>
    <x v="4"/>
    <x v="4"/>
    <x v="151"/>
    <n v="26607.555"/>
  </r>
  <r>
    <x v="0"/>
    <s v="PPP constant 2011 int. $"/>
    <x v="4"/>
    <x v="4"/>
    <x v="152"/>
    <n v="27872.812000000002"/>
  </r>
  <r>
    <x v="0"/>
    <s v="PPP constant 2011 int. $"/>
    <x v="4"/>
    <x v="4"/>
    <x v="153"/>
    <n v="29089.974999999999"/>
  </r>
  <r>
    <x v="0"/>
    <s v="PPP constant 2011 int. $"/>
    <x v="4"/>
    <x v="4"/>
    <x v="154"/>
    <n v="30284.794999999998"/>
  </r>
  <r>
    <x v="0"/>
    <s v="PPP constant 2011 int. $"/>
    <x v="4"/>
    <x v="4"/>
    <x v="155"/>
    <n v="28634.456999999999"/>
  </r>
  <r>
    <x v="0"/>
    <s v="PPP constant 2011 int. $"/>
    <x v="4"/>
    <x v="4"/>
    <x v="156"/>
    <n v="30252.326000000001"/>
  </r>
  <r>
    <x v="0"/>
    <s v="PPP constant 2011 int. $"/>
    <x v="4"/>
    <x v="4"/>
    <x v="157"/>
    <n v="31523.498"/>
  </r>
  <r>
    <x v="0"/>
    <s v="PPP constant 2011 int. $"/>
    <x v="5"/>
    <x v="5"/>
    <x v="105"/>
    <n v="8748"/>
  </r>
  <r>
    <x v="0"/>
    <s v="PPP constant 2011 int. $"/>
    <x v="5"/>
    <x v="5"/>
    <x v="106"/>
    <n v="9177"/>
  </r>
  <r>
    <x v="0"/>
    <s v="PPP constant 2011 int. $"/>
    <x v="5"/>
    <x v="5"/>
    <x v="107"/>
    <n v="9626"/>
  </r>
  <r>
    <x v="0"/>
    <s v="PPP constant 2011 int. $"/>
    <x v="5"/>
    <x v="5"/>
    <x v="108"/>
    <n v="10026"/>
  </r>
  <r>
    <x v="0"/>
    <s v="PPP constant 2011 int. $"/>
    <x v="5"/>
    <x v="5"/>
    <x v="109"/>
    <n v="10444"/>
  </r>
  <r>
    <x v="0"/>
    <s v="PPP constant 2011 int. $"/>
    <x v="5"/>
    <x v="5"/>
    <x v="110"/>
    <n v="10954"/>
  </r>
  <r>
    <x v="0"/>
    <s v="PPP constant 2011 int. $"/>
    <x v="5"/>
    <x v="5"/>
    <x v="111"/>
    <n v="11317"/>
  </r>
  <r>
    <x v="0"/>
    <s v="PPP constant 2011 int. $"/>
    <x v="5"/>
    <x v="5"/>
    <x v="112"/>
    <n v="11634"/>
  </r>
  <r>
    <x v="0"/>
    <s v="PPP constant 2011 int. $"/>
    <x v="5"/>
    <x v="5"/>
    <x v="113"/>
    <n v="12055"/>
  </r>
  <r>
    <x v="0"/>
    <s v="PPP constant 2011 int. $"/>
    <x v="5"/>
    <x v="5"/>
    <x v="114"/>
    <n v="12164"/>
  </r>
  <r>
    <x v="0"/>
    <s v="PPP constant 2011 int. $"/>
    <x v="5"/>
    <x v="5"/>
    <x v="115"/>
    <n v="12336"/>
  </r>
  <r>
    <x v="0"/>
    <s v="PPP constant 2011 int. $"/>
    <x v="5"/>
    <x v="5"/>
    <x v="116"/>
    <n v="12306"/>
  </r>
  <r>
    <x v="0"/>
    <s v="PPP constant 2011 int. $"/>
    <x v="5"/>
    <x v="5"/>
    <x v="117"/>
    <n v="12109"/>
  </r>
  <r>
    <x v="0"/>
    <s v="PPP constant 2011 int. $"/>
    <x v="5"/>
    <x v="5"/>
    <x v="118"/>
    <n v="12301"/>
  </r>
  <r>
    <x v="0"/>
    <s v="PPP constant 2011 int. $"/>
    <x v="5"/>
    <x v="5"/>
    <x v="119"/>
    <n v="12573"/>
  </r>
  <r>
    <x v="0"/>
    <s v="PPP constant 2011 int. $"/>
    <x v="5"/>
    <x v="5"/>
    <x v="120"/>
    <n v="12855"/>
  </r>
  <r>
    <x v="0"/>
    <s v="PPP constant 2011 int. $"/>
    <x v="5"/>
    <x v="5"/>
    <x v="121"/>
    <n v="13211"/>
  </r>
  <r>
    <x v="0"/>
    <s v="PPP constant 2011 int. $"/>
    <x v="5"/>
    <x v="5"/>
    <x v="122"/>
    <n v="13514"/>
  </r>
  <r>
    <x v="0"/>
    <s v="PPP constant 2011 int. $"/>
    <x v="5"/>
    <x v="5"/>
    <x v="123"/>
    <n v="13791"/>
  </r>
  <r>
    <x v="0"/>
    <s v="PPP constant 2011 int. $"/>
    <x v="5"/>
    <x v="5"/>
    <x v="124"/>
    <n v="14027"/>
  </r>
  <r>
    <x v="0"/>
    <s v="PPP constant 2011 int. $"/>
    <x v="5"/>
    <x v="5"/>
    <x v="125"/>
    <n v="14178"/>
  </r>
  <r>
    <x v="0"/>
    <s v="PPP constant 2011 int. $"/>
    <x v="5"/>
    <x v="5"/>
    <x v="126"/>
    <n v="12724.540999999999"/>
  </r>
  <r>
    <x v="0"/>
    <s v="PPP constant 2011 int. $"/>
    <x v="5"/>
    <x v="5"/>
    <x v="127"/>
    <n v="12810.432000000001"/>
  </r>
  <r>
    <x v="0"/>
    <s v="PPP constant 2011 int. $"/>
    <x v="5"/>
    <x v="5"/>
    <x v="128"/>
    <n v="12974.197"/>
  </r>
  <r>
    <x v="0"/>
    <s v="PPP constant 2011 int. $"/>
    <x v="5"/>
    <x v="5"/>
    <x v="129"/>
    <n v="13517.582"/>
  </r>
  <r>
    <x v="0"/>
    <s v="PPP constant 2011 int. $"/>
    <x v="5"/>
    <x v="5"/>
    <x v="130"/>
    <n v="14550.104499999999"/>
  </r>
  <r>
    <x v="0"/>
    <s v="PPP constant 2011 int. $"/>
    <x v="5"/>
    <x v="5"/>
    <x v="131"/>
    <n v="15386.32"/>
  </r>
  <r>
    <x v="0"/>
    <s v="PPP constant 2011 int. $"/>
    <x v="5"/>
    <x v="5"/>
    <x v="132"/>
    <n v="15494.316999999999"/>
  </r>
  <r>
    <x v="0"/>
    <s v="PPP constant 2011 int. $"/>
    <x v="5"/>
    <x v="5"/>
    <x v="133"/>
    <n v="15657.425999999999"/>
  </r>
  <r>
    <x v="0"/>
    <s v="PPP constant 2011 int. $"/>
    <x v="5"/>
    <x v="5"/>
    <x v="134"/>
    <n v="16102.508"/>
  </r>
  <r>
    <x v="0"/>
    <s v="PPP constant 2011 int. $"/>
    <x v="5"/>
    <x v="5"/>
    <x v="135"/>
    <n v="17056.16"/>
  </r>
  <r>
    <x v="0"/>
    <s v="PPP constant 2011 int. $"/>
    <x v="5"/>
    <x v="5"/>
    <x v="136"/>
    <n v="17868.567999999999"/>
  </r>
  <r>
    <x v="0"/>
    <s v="PPP constant 2011 int. $"/>
    <x v="5"/>
    <x v="5"/>
    <x v="137"/>
    <n v="18431.026999999998"/>
  </r>
  <r>
    <x v="0"/>
    <s v="PPP constant 2011 int. $"/>
    <x v="5"/>
    <x v="5"/>
    <x v="138"/>
    <n v="19344.09"/>
  </r>
  <r>
    <x v="0"/>
    <s v="PPP constant 2011 int. $"/>
    <x v="5"/>
    <x v="5"/>
    <x v="139"/>
    <n v="20555.035"/>
  </r>
  <r>
    <x v="0"/>
    <s v="PPP constant 2011 int. $"/>
    <x v="5"/>
    <x v="5"/>
    <x v="140"/>
    <n v="22128.58"/>
  </r>
  <r>
    <x v="0"/>
    <s v="PPP constant 2011 int. $"/>
    <x v="5"/>
    <x v="5"/>
    <x v="141"/>
    <n v="23888.164000000001"/>
  </r>
  <r>
    <x v="0"/>
    <s v="PPP constant 2011 int. $"/>
    <x v="5"/>
    <x v="5"/>
    <x v="142"/>
    <n v="25382.807000000001"/>
  </r>
  <r>
    <x v="0"/>
    <s v="PPP constant 2011 int. $"/>
    <x v="5"/>
    <x v="5"/>
    <x v="143"/>
    <n v="26186.044999999998"/>
  </r>
  <r>
    <x v="0"/>
    <s v="PPP constant 2011 int. $"/>
    <x v="5"/>
    <x v="5"/>
    <x v="144"/>
    <n v="25093.863000000001"/>
  </r>
  <r>
    <x v="0"/>
    <s v="PPP constant 2011 int. $"/>
    <x v="5"/>
    <x v="5"/>
    <x v="145"/>
    <n v="25922.395"/>
  </r>
  <r>
    <x v="0"/>
    <s v="PPP constant 2011 int. $"/>
    <x v="5"/>
    <x v="5"/>
    <x v="146"/>
    <n v="26725"/>
  </r>
  <r>
    <x v="0"/>
    <s v="PPP constant 2011 int. $"/>
    <x v="5"/>
    <x v="5"/>
    <x v="147"/>
    <n v="26483.38"/>
  </r>
  <r>
    <x v="0"/>
    <s v="PPP constant 2011 int. $"/>
    <x v="5"/>
    <x v="5"/>
    <x v="148"/>
    <n v="26467.629000000001"/>
  </r>
  <r>
    <x v="0"/>
    <s v="PPP constant 2011 int. $"/>
    <x v="5"/>
    <x v="5"/>
    <x v="149"/>
    <n v="27030.19"/>
  </r>
  <r>
    <x v="0"/>
    <s v="PPP constant 2011 int. $"/>
    <x v="5"/>
    <x v="5"/>
    <x v="150"/>
    <n v="28437.603999999999"/>
  </r>
  <r>
    <x v="0"/>
    <s v="PPP constant 2011 int. $"/>
    <x v="5"/>
    <x v="5"/>
    <x v="151"/>
    <n v="29097.504000000001"/>
  </r>
  <r>
    <x v="0"/>
    <s v="PPP constant 2011 int. $"/>
    <x v="5"/>
    <x v="5"/>
    <x v="152"/>
    <n v="30531.383000000002"/>
  </r>
  <r>
    <x v="0"/>
    <s v="PPP constant 2011 int. $"/>
    <x v="5"/>
    <x v="5"/>
    <x v="153"/>
    <n v="31405.09"/>
  </r>
  <r>
    <x v="0"/>
    <s v="PPP constant 2011 int. $"/>
    <x v="5"/>
    <x v="5"/>
    <x v="154"/>
    <n v="32226.553"/>
  </r>
  <r>
    <x v="0"/>
    <s v="PPP constant 2011 int. $"/>
    <x v="5"/>
    <x v="5"/>
    <x v="155"/>
    <n v="30365.37"/>
  </r>
  <r>
    <x v="0"/>
    <s v="PPP constant 2011 int. $"/>
    <x v="5"/>
    <x v="5"/>
    <x v="156"/>
    <n v="31452.557000000001"/>
  </r>
  <r>
    <x v="0"/>
    <s v="PPP constant 2011 int. $"/>
    <x v="5"/>
    <x v="5"/>
    <x v="157"/>
    <n v="32247.395"/>
  </r>
  <r>
    <x v="0"/>
    <s v="PPP constant 2011 int. $"/>
    <x v="6"/>
    <x v="6"/>
    <x v="0"/>
    <n v="2031"/>
  </r>
  <r>
    <x v="0"/>
    <s v="PPP constant 2011 int. $"/>
    <x v="6"/>
    <x v="6"/>
    <x v="188"/>
    <n v="2104"/>
  </r>
  <r>
    <x v="0"/>
    <s v="PPP constant 2011 int. $"/>
    <x v="6"/>
    <x v="6"/>
    <x v="189"/>
    <n v="2115"/>
  </r>
  <r>
    <x v="0"/>
    <s v="PPP constant 2011 int. $"/>
    <x v="6"/>
    <x v="6"/>
    <x v="190"/>
    <n v="2085"/>
  </r>
  <r>
    <x v="0"/>
    <s v="PPP constant 2011 int. $"/>
    <x v="6"/>
    <x v="6"/>
    <x v="191"/>
    <n v="2117"/>
  </r>
  <r>
    <x v="0"/>
    <s v="PPP constant 2011 int. $"/>
    <x v="6"/>
    <x v="6"/>
    <x v="192"/>
    <n v="2107"/>
  </r>
  <r>
    <x v="0"/>
    <s v="PPP constant 2011 int. $"/>
    <x v="6"/>
    <x v="6"/>
    <x v="193"/>
    <n v="2110"/>
  </r>
  <r>
    <x v="0"/>
    <s v="PPP constant 2011 int. $"/>
    <x v="6"/>
    <x v="6"/>
    <x v="194"/>
    <n v="2150"/>
  </r>
  <r>
    <x v="0"/>
    <s v="PPP constant 2011 int. $"/>
    <x v="6"/>
    <x v="6"/>
    <x v="195"/>
    <n v="2163"/>
  </r>
  <r>
    <x v="0"/>
    <s v="PPP constant 2011 int. $"/>
    <x v="6"/>
    <x v="6"/>
    <x v="196"/>
    <n v="2110"/>
  </r>
  <r>
    <x v="0"/>
    <s v="PPP constant 2011 int. $"/>
    <x v="6"/>
    <x v="6"/>
    <x v="1"/>
    <n v="2120"/>
  </r>
  <r>
    <x v="0"/>
    <s v="PPP constant 2011 int. $"/>
    <x v="6"/>
    <x v="6"/>
    <x v="197"/>
    <n v="2101"/>
  </r>
  <r>
    <x v="0"/>
    <s v="PPP constant 2011 int. $"/>
    <x v="6"/>
    <x v="6"/>
    <x v="198"/>
    <n v="2158"/>
  </r>
  <r>
    <x v="0"/>
    <s v="PPP constant 2011 int. $"/>
    <x v="6"/>
    <x v="6"/>
    <x v="199"/>
    <n v="2130"/>
  </r>
  <r>
    <x v="0"/>
    <s v="PPP constant 2011 int. $"/>
    <x v="6"/>
    <x v="6"/>
    <x v="200"/>
    <n v="2227"/>
  </r>
  <r>
    <x v="0"/>
    <s v="PPP constant 2011 int. $"/>
    <x v="6"/>
    <x v="6"/>
    <x v="201"/>
    <n v="2195"/>
  </r>
  <r>
    <x v="0"/>
    <s v="PPP constant 2011 int. $"/>
    <x v="6"/>
    <x v="6"/>
    <x v="202"/>
    <n v="2179"/>
  </r>
  <r>
    <x v="0"/>
    <s v="PPP constant 2011 int. $"/>
    <x v="6"/>
    <x v="6"/>
    <x v="203"/>
    <n v="2219"/>
  </r>
  <r>
    <x v="0"/>
    <s v="PPP constant 2011 int. $"/>
    <x v="6"/>
    <x v="6"/>
    <x v="204"/>
    <n v="2216"/>
  </r>
  <r>
    <x v="0"/>
    <s v="PPP constant 2011 int. $"/>
    <x v="6"/>
    <x v="6"/>
    <x v="205"/>
    <n v="2224"/>
  </r>
  <r>
    <x v="0"/>
    <s v="PPP constant 2011 int. $"/>
    <x v="6"/>
    <x v="6"/>
    <x v="2"/>
    <n v="2276"/>
  </r>
  <r>
    <x v="0"/>
    <s v="PPP constant 2011 int. $"/>
    <x v="6"/>
    <x v="6"/>
    <x v="206"/>
    <n v="2254"/>
  </r>
  <r>
    <x v="0"/>
    <s v="PPP constant 2011 int. $"/>
    <x v="6"/>
    <x v="6"/>
    <x v="207"/>
    <n v="2243"/>
  </r>
  <r>
    <x v="0"/>
    <s v="PPP constant 2011 int. $"/>
    <x v="6"/>
    <x v="6"/>
    <x v="208"/>
    <n v="2353"/>
  </r>
  <r>
    <x v="0"/>
    <s v="PPP constant 2011 int. $"/>
    <x v="6"/>
    <x v="6"/>
    <x v="209"/>
    <n v="2434"/>
  </r>
  <r>
    <x v="0"/>
    <s v="PPP constant 2011 int. $"/>
    <x v="6"/>
    <x v="6"/>
    <x v="210"/>
    <n v="2472"/>
  </r>
  <r>
    <x v="0"/>
    <s v="PPP constant 2011 int. $"/>
    <x v="6"/>
    <x v="6"/>
    <x v="166"/>
    <n v="2501"/>
  </r>
  <r>
    <x v="0"/>
    <s v="PPP constant 2011 int. $"/>
    <x v="6"/>
    <x v="6"/>
    <x v="167"/>
    <n v="2466"/>
  </r>
  <r>
    <x v="0"/>
    <s v="PPP constant 2011 int. $"/>
    <x v="6"/>
    <x v="6"/>
    <x v="168"/>
    <n v="2570"/>
  </r>
  <r>
    <x v="0"/>
    <s v="PPP constant 2011 int. $"/>
    <x v="6"/>
    <x v="6"/>
    <x v="169"/>
    <n v="2695"/>
  </r>
  <r>
    <x v="0"/>
    <s v="PPP constant 2011 int. $"/>
    <x v="6"/>
    <x v="6"/>
    <x v="3"/>
    <n v="2817"/>
  </r>
  <r>
    <x v="0"/>
    <s v="PPP constant 2011 int. $"/>
    <x v="6"/>
    <x v="6"/>
    <x v="170"/>
    <n v="2649"/>
  </r>
  <r>
    <x v="0"/>
    <s v="PPP constant 2011 int. $"/>
    <x v="6"/>
    <x v="6"/>
    <x v="171"/>
    <n v="2713"/>
  </r>
  <r>
    <x v="0"/>
    <s v="PPP constant 2011 int. $"/>
    <x v="6"/>
    <x v="6"/>
    <x v="172"/>
    <n v="2697"/>
  </r>
  <r>
    <x v="0"/>
    <s v="PPP constant 2011 int. $"/>
    <x v="6"/>
    <x v="6"/>
    <x v="173"/>
    <n v="2679"/>
  </r>
  <r>
    <x v="0"/>
    <s v="PPP constant 2011 int. $"/>
    <x v="6"/>
    <x v="6"/>
    <x v="174"/>
    <n v="2938"/>
  </r>
  <r>
    <x v="0"/>
    <s v="PPP constant 2011 int. $"/>
    <x v="6"/>
    <x v="6"/>
    <x v="175"/>
    <n v="2735"/>
  </r>
  <r>
    <x v="0"/>
    <s v="PPP constant 2011 int. $"/>
    <x v="6"/>
    <x v="6"/>
    <x v="176"/>
    <n v="2745"/>
  </r>
  <r>
    <x v="0"/>
    <s v="PPP constant 2011 int. $"/>
    <x v="6"/>
    <x v="6"/>
    <x v="177"/>
    <n v="2691"/>
  </r>
  <r>
    <x v="0"/>
    <s v="PPP constant 2011 int. $"/>
    <x v="6"/>
    <x v="6"/>
    <x v="178"/>
    <n v="2834"/>
  </r>
  <r>
    <x v="0"/>
    <s v="PPP constant 2011 int. $"/>
    <x v="6"/>
    <x v="6"/>
    <x v="4"/>
    <n v="2775"/>
  </r>
  <r>
    <x v="0"/>
    <s v="PPP constant 2011 int. $"/>
    <x v="6"/>
    <x v="6"/>
    <x v="179"/>
    <n v="2785"/>
  </r>
  <r>
    <x v="0"/>
    <s v="PPP constant 2011 int. $"/>
    <x v="6"/>
    <x v="6"/>
    <x v="180"/>
    <n v="2836"/>
  </r>
  <r>
    <x v="0"/>
    <s v="PPP constant 2011 int. $"/>
    <x v="6"/>
    <x v="6"/>
    <x v="181"/>
    <n v="2979"/>
  </r>
  <r>
    <x v="0"/>
    <s v="PPP constant 2011 int. $"/>
    <x v="6"/>
    <x v="6"/>
    <x v="182"/>
    <n v="2922"/>
  </r>
  <r>
    <x v="0"/>
    <s v="PPP constant 2011 int. $"/>
    <x v="6"/>
    <x v="6"/>
    <x v="183"/>
    <n v="2989"/>
  </r>
  <r>
    <x v="0"/>
    <s v="PPP constant 2011 int. $"/>
    <x v="6"/>
    <x v="6"/>
    <x v="184"/>
    <n v="2963"/>
  </r>
  <r>
    <x v="0"/>
    <s v="PPP constant 2011 int. $"/>
    <x v="6"/>
    <x v="6"/>
    <x v="185"/>
    <n v="2933"/>
  </r>
  <r>
    <x v="0"/>
    <s v="PPP constant 2011 int. $"/>
    <x v="6"/>
    <x v="6"/>
    <x v="186"/>
    <n v="2954"/>
  </r>
  <r>
    <x v="0"/>
    <s v="PPP constant 2011 int. $"/>
    <x v="6"/>
    <x v="6"/>
    <x v="187"/>
    <n v="3092"/>
  </r>
  <r>
    <x v="0"/>
    <s v="PPP constant 2011 int. $"/>
    <x v="6"/>
    <x v="6"/>
    <x v="5"/>
    <n v="3193"/>
  </r>
  <r>
    <x v="0"/>
    <s v="PPP constant 2011 int. $"/>
    <x v="6"/>
    <x v="6"/>
    <x v="6"/>
    <n v="3177"/>
  </r>
  <r>
    <x v="0"/>
    <s v="PPP constant 2011 int. $"/>
    <x v="6"/>
    <x v="6"/>
    <x v="7"/>
    <n v="3327"/>
  </r>
  <r>
    <x v="0"/>
    <s v="PPP constant 2011 int. $"/>
    <x v="6"/>
    <x v="6"/>
    <x v="8"/>
    <n v="3279"/>
  </r>
  <r>
    <x v="0"/>
    <s v="PPP constant 2011 int. $"/>
    <x v="6"/>
    <x v="6"/>
    <x v="9"/>
    <n v="3341"/>
  </r>
  <r>
    <x v="0"/>
    <s v="PPP constant 2011 int. $"/>
    <x v="6"/>
    <x v="6"/>
    <x v="10"/>
    <n v="3366"/>
  </r>
  <r>
    <x v="0"/>
    <s v="PPP constant 2011 int. $"/>
    <x v="6"/>
    <x v="6"/>
    <x v="11"/>
    <n v="3395"/>
  </r>
  <r>
    <x v="0"/>
    <s v="PPP constant 2011 int. $"/>
    <x v="6"/>
    <x v="6"/>
    <x v="12"/>
    <n v="3261"/>
  </r>
  <r>
    <x v="0"/>
    <s v="PPP constant 2011 int. $"/>
    <x v="6"/>
    <x v="6"/>
    <x v="13"/>
    <n v="3351"/>
  </r>
  <r>
    <x v="0"/>
    <s v="PPP constant 2011 int. $"/>
    <x v="6"/>
    <x v="6"/>
    <x v="14"/>
    <n v="3425"/>
  </r>
  <r>
    <x v="0"/>
    <s v="PPP constant 2011 int. $"/>
    <x v="6"/>
    <x v="6"/>
    <x v="15"/>
    <n v="3476"/>
  </r>
  <r>
    <x v="0"/>
    <s v="PPP constant 2011 int. $"/>
    <x v="6"/>
    <x v="6"/>
    <x v="16"/>
    <n v="3480"/>
  </r>
  <r>
    <x v="0"/>
    <s v="PPP constant 2011 int. $"/>
    <x v="6"/>
    <x v="6"/>
    <x v="17"/>
    <n v="3571"/>
  </r>
  <r>
    <x v="0"/>
    <s v="PPP constant 2011 int. $"/>
    <x v="6"/>
    <x v="6"/>
    <x v="18"/>
    <n v="3665"/>
  </r>
  <r>
    <x v="0"/>
    <s v="PPP constant 2011 int. $"/>
    <x v="6"/>
    <x v="6"/>
    <x v="19"/>
    <n v="3642"/>
  </r>
  <r>
    <x v="0"/>
    <s v="PPP constant 2011 int. $"/>
    <x v="6"/>
    <x v="6"/>
    <x v="20"/>
    <n v="3625"/>
  </r>
  <r>
    <x v="0"/>
    <s v="PPP constant 2011 int. $"/>
    <x v="6"/>
    <x v="6"/>
    <x v="21"/>
    <n v="3724"/>
  </r>
  <r>
    <x v="0"/>
    <s v="PPP constant 2011 int. $"/>
    <x v="6"/>
    <x v="6"/>
    <x v="22"/>
    <n v="3818"/>
  </r>
  <r>
    <x v="0"/>
    <s v="PPP constant 2011 int. $"/>
    <x v="6"/>
    <x v="6"/>
    <x v="23"/>
    <n v="3808"/>
  </r>
  <r>
    <x v="0"/>
    <s v="PPP constant 2011 int. $"/>
    <x v="6"/>
    <x v="6"/>
    <x v="24"/>
    <n v="3826"/>
  </r>
  <r>
    <x v="0"/>
    <s v="PPP constant 2011 int. $"/>
    <x v="6"/>
    <x v="6"/>
    <x v="25"/>
    <n v="4022"/>
  </r>
  <r>
    <x v="0"/>
    <s v="PPP constant 2011 int. $"/>
    <x v="6"/>
    <x v="6"/>
    <x v="26"/>
    <n v="4073"/>
  </r>
  <r>
    <x v="0"/>
    <s v="PPP constant 2011 int. $"/>
    <x v="6"/>
    <x v="6"/>
    <x v="27"/>
    <n v="4141"/>
  </r>
  <r>
    <x v="0"/>
    <s v="PPP constant 2011 int. $"/>
    <x v="6"/>
    <x v="6"/>
    <x v="28"/>
    <n v="4191"/>
  </r>
  <r>
    <x v="0"/>
    <s v="PPP constant 2011 int. $"/>
    <x v="6"/>
    <x v="6"/>
    <x v="29"/>
    <n v="4235"/>
  </r>
  <r>
    <x v="0"/>
    <s v="PPP constant 2011 int. $"/>
    <x v="6"/>
    <x v="6"/>
    <x v="30"/>
    <n v="4415"/>
  </r>
  <r>
    <x v="0"/>
    <s v="PPP constant 2011 int. $"/>
    <x v="6"/>
    <x v="6"/>
    <x v="31"/>
    <n v="4521"/>
  </r>
  <r>
    <x v="0"/>
    <s v="PPP constant 2011 int. $"/>
    <x v="6"/>
    <x v="6"/>
    <x v="32"/>
    <n v="4564"/>
  </r>
  <r>
    <x v="0"/>
    <s v="PPP constant 2011 int. $"/>
    <x v="6"/>
    <x v="6"/>
    <x v="33"/>
    <n v="4575"/>
  </r>
  <r>
    <x v="0"/>
    <s v="PPP constant 2011 int. $"/>
    <x v="6"/>
    <x v="6"/>
    <x v="34"/>
    <n v="4705"/>
  </r>
  <r>
    <x v="0"/>
    <s v="PPP constant 2011 int. $"/>
    <x v="6"/>
    <x v="6"/>
    <x v="35"/>
    <n v="4809"/>
  </r>
  <r>
    <x v="0"/>
    <s v="PPP constant 2011 int. $"/>
    <x v="6"/>
    <x v="6"/>
    <x v="36"/>
    <n v="4948"/>
  </r>
  <r>
    <x v="0"/>
    <s v="PPP constant 2011 int. $"/>
    <x v="6"/>
    <x v="6"/>
    <x v="37"/>
    <n v="5007"/>
  </r>
  <r>
    <x v="0"/>
    <s v="PPP constant 2011 int. $"/>
    <x v="6"/>
    <x v="6"/>
    <x v="38"/>
    <n v="5244"/>
  </r>
  <r>
    <x v="0"/>
    <s v="PPP constant 2011 int. $"/>
    <x v="6"/>
    <x v="6"/>
    <x v="39"/>
    <n v="5302"/>
  </r>
  <r>
    <x v="0"/>
    <s v="PPP constant 2011 int. $"/>
    <x v="6"/>
    <x v="6"/>
    <x v="40"/>
    <n v="5333"/>
  </r>
  <r>
    <x v="0"/>
    <s v="PPP constant 2011 int. $"/>
    <x v="6"/>
    <x v="6"/>
    <x v="41"/>
    <n v="5423"/>
  </r>
  <r>
    <x v="0"/>
    <s v="PPP constant 2011 int. $"/>
    <x v="6"/>
    <x v="6"/>
    <x v="42"/>
    <n v="5557"/>
  </r>
  <r>
    <x v="0"/>
    <s v="PPP constant 2011 int. $"/>
    <x v="6"/>
    <x v="6"/>
    <x v="43"/>
    <n v="5662"/>
  </r>
  <r>
    <x v="0"/>
    <s v="PPP constant 2011 int. $"/>
    <x v="6"/>
    <x v="6"/>
    <x v="44"/>
    <n v="5807"/>
  </r>
  <r>
    <x v="0"/>
    <s v="PPP constant 2011 int. $"/>
    <x v="6"/>
    <x v="6"/>
    <x v="45"/>
    <n v="5906"/>
  </r>
  <r>
    <x v="0"/>
    <s v="PPP constant 2011 int. $"/>
    <x v="6"/>
    <x v="6"/>
    <x v="46"/>
    <n v="6148"/>
  </r>
  <r>
    <x v="0"/>
    <s v="PPP constant 2011 int. $"/>
    <x v="6"/>
    <x v="6"/>
    <x v="47"/>
    <n v="6076"/>
  </r>
  <r>
    <x v="0"/>
    <s v="PPP constant 2011 int. $"/>
    <x v="6"/>
    <x v="6"/>
    <x v="48"/>
    <n v="6236"/>
  </r>
  <r>
    <x v="0"/>
    <s v="PPP constant 2011 int. $"/>
    <x v="6"/>
    <x v="6"/>
    <x v="49"/>
    <n v="6551"/>
  </r>
  <r>
    <x v="0"/>
    <s v="PPP constant 2011 int. $"/>
    <x v="6"/>
    <x v="6"/>
    <x v="50"/>
    <n v="6022"/>
  </r>
  <r>
    <x v="0"/>
    <s v="PPP constant 2011 int. $"/>
    <x v="6"/>
    <x v="6"/>
    <x v="51"/>
    <n v="6202"/>
  </r>
  <r>
    <x v="0"/>
    <s v="PPP constant 2011 int. $"/>
    <x v="6"/>
    <x v="6"/>
    <x v="52"/>
    <n v="5765"/>
  </r>
  <r>
    <x v="0"/>
    <s v="PPP constant 2011 int. $"/>
    <x v="6"/>
    <x v="6"/>
    <x v="53"/>
    <n v="5514"/>
  </r>
  <r>
    <x v="0"/>
    <s v="PPP constant 2011 int. $"/>
    <x v="6"/>
    <x v="6"/>
    <x v="54"/>
    <n v="6153"/>
  </r>
  <r>
    <x v="0"/>
    <s v="PPP constant 2011 int. $"/>
    <x v="6"/>
    <x v="6"/>
    <x v="55"/>
    <n v="6363"/>
  </r>
  <r>
    <x v="0"/>
    <s v="PPP constant 2011 int. $"/>
    <x v="6"/>
    <x v="6"/>
    <x v="56"/>
    <n v="6099"/>
  </r>
  <r>
    <x v="0"/>
    <s v="PPP constant 2011 int. $"/>
    <x v="6"/>
    <x v="6"/>
    <x v="57"/>
    <n v="6641"/>
  </r>
  <r>
    <x v="0"/>
    <s v="PPP constant 2011 int. $"/>
    <x v="6"/>
    <x v="6"/>
    <x v="58"/>
    <n v="7267"/>
  </r>
  <r>
    <x v="0"/>
    <s v="PPP constant 2011 int. $"/>
    <x v="6"/>
    <x v="6"/>
    <x v="59"/>
    <n v="7218"/>
  </r>
  <r>
    <x v="0"/>
    <s v="PPP constant 2011 int. $"/>
    <x v="6"/>
    <x v="6"/>
    <x v="60"/>
    <n v="6978"/>
  </r>
  <r>
    <x v="0"/>
    <s v="PPP constant 2011 int. $"/>
    <x v="6"/>
    <x v="6"/>
    <x v="61"/>
    <n v="7329"/>
  </r>
  <r>
    <x v="0"/>
    <s v="PPP constant 2011 int. $"/>
    <x v="6"/>
    <x v="6"/>
    <x v="62"/>
    <n v="7425"/>
  </r>
  <r>
    <x v="0"/>
    <s v="PPP constant 2011 int. $"/>
    <x v="6"/>
    <x v="6"/>
    <x v="63"/>
    <n v="7627"/>
  </r>
  <r>
    <x v="0"/>
    <s v="PPP constant 2011 int. $"/>
    <x v="6"/>
    <x v="6"/>
    <x v="64"/>
    <n v="8089"/>
  </r>
  <r>
    <x v="0"/>
    <s v="PPP constant 2011 int. $"/>
    <x v="6"/>
    <x v="6"/>
    <x v="65"/>
    <n v="8513"/>
  </r>
  <r>
    <x v="0"/>
    <s v="PPP constant 2011 int. $"/>
    <x v="6"/>
    <x v="6"/>
    <x v="66"/>
    <n v="8542"/>
  </r>
  <r>
    <x v="0"/>
    <s v="PPP constant 2011 int. $"/>
    <x v="6"/>
    <x v="6"/>
    <x v="67"/>
    <n v="8239"/>
  </r>
  <r>
    <x v="0"/>
    <s v="PPP constant 2011 int. $"/>
    <x v="6"/>
    <x v="6"/>
    <x v="68"/>
    <n v="8434"/>
  </r>
  <r>
    <x v="0"/>
    <s v="PPP constant 2011 int. $"/>
    <x v="6"/>
    <x v="6"/>
    <x v="69"/>
    <n v="8611"/>
  </r>
  <r>
    <x v="0"/>
    <s v="PPP constant 2011 int. $"/>
    <x v="6"/>
    <x v="6"/>
    <x v="70"/>
    <n v="8735"/>
  </r>
  <r>
    <x v="0"/>
    <s v="PPP constant 2011 int. $"/>
    <x v="6"/>
    <x v="6"/>
    <x v="71"/>
    <n v="8886"/>
  </r>
  <r>
    <x v="0"/>
    <s v="PPP constant 2011 int. $"/>
    <x v="6"/>
    <x v="6"/>
    <x v="72"/>
    <n v="9035"/>
  </r>
  <r>
    <x v="0"/>
    <s v="PPP constant 2011 int. $"/>
    <x v="6"/>
    <x v="6"/>
    <x v="73"/>
    <n v="9185"/>
  </r>
  <r>
    <x v="0"/>
    <s v="PPP constant 2011 int. $"/>
    <x v="6"/>
    <x v="6"/>
    <x v="74"/>
    <n v="9553"/>
  </r>
  <r>
    <x v="0"/>
    <s v="PPP constant 2011 int. $"/>
    <x v="6"/>
    <x v="6"/>
    <x v="75"/>
    <n v="8155"/>
  </r>
  <r>
    <x v="0"/>
    <s v="PPP constant 2011 int. $"/>
    <x v="6"/>
    <x v="6"/>
    <x v="76"/>
    <n v="7291"/>
  </r>
  <r>
    <x v="0"/>
    <s v="PPP constant 2011 int. $"/>
    <x v="6"/>
    <x v="6"/>
    <x v="77"/>
    <n v="7379"/>
  </r>
  <r>
    <x v="0"/>
    <s v="PPP constant 2011 int. $"/>
    <x v="6"/>
    <x v="6"/>
    <x v="78"/>
    <n v="8097"/>
  </r>
  <r>
    <x v="0"/>
    <s v="PPP constant 2011 int. $"/>
    <x v="6"/>
    <x v="6"/>
    <x v="79"/>
    <n v="8835"/>
  </r>
  <r>
    <x v="0"/>
    <s v="PPP constant 2011 int. $"/>
    <x v="6"/>
    <x v="6"/>
    <x v="80"/>
    <n v="8075"/>
  </r>
  <r>
    <x v="0"/>
    <s v="PPP constant 2011 int. $"/>
    <x v="6"/>
    <x v="6"/>
    <x v="81"/>
    <n v="9208"/>
  </r>
  <r>
    <x v="0"/>
    <s v="PPP constant 2011 int. $"/>
    <x v="6"/>
    <x v="6"/>
    <x v="82"/>
    <n v="9620"/>
  </r>
  <r>
    <x v="0"/>
    <s v="PPP constant 2011 int. $"/>
    <x v="6"/>
    <x v="6"/>
    <x v="83"/>
    <n v="9776"/>
  </r>
  <r>
    <x v="0"/>
    <s v="PPP constant 2011 int. $"/>
    <x v="6"/>
    <x v="6"/>
    <x v="84"/>
    <n v="10351"/>
  </r>
  <r>
    <x v="0"/>
    <s v="PPP constant 2011 int. $"/>
    <x v="6"/>
    <x v="6"/>
    <x v="85"/>
    <n v="11067"/>
  </r>
  <r>
    <x v="0"/>
    <s v="PPP constant 2011 int. $"/>
    <x v="6"/>
    <x v="6"/>
    <x v="86"/>
    <n v="11056"/>
  </r>
  <r>
    <x v="0"/>
    <s v="PPP constant 2011 int. $"/>
    <x v="6"/>
    <x v="6"/>
    <x v="87"/>
    <n v="11086"/>
  </r>
  <r>
    <x v="0"/>
    <s v="PPP constant 2011 int. $"/>
    <x v="6"/>
    <x v="6"/>
    <x v="88"/>
    <n v="11623"/>
  </r>
  <r>
    <x v="0"/>
    <s v="PPP constant 2011 int. $"/>
    <x v="6"/>
    <x v="6"/>
    <x v="89"/>
    <n v="11749"/>
  </r>
  <r>
    <x v="0"/>
    <s v="PPP constant 2011 int. $"/>
    <x v="6"/>
    <x v="6"/>
    <x v="90"/>
    <n v="11788"/>
  </r>
  <r>
    <x v="0"/>
    <s v="PPP constant 2011 int. $"/>
    <x v="6"/>
    <x v="6"/>
    <x v="91"/>
    <n v="11858"/>
  </r>
  <r>
    <x v="0"/>
    <s v="PPP constant 2011 int. $"/>
    <x v="6"/>
    <x v="6"/>
    <x v="92"/>
    <n v="12696"/>
  </r>
  <r>
    <x v="0"/>
    <s v="PPP constant 2011 int. $"/>
    <x v="6"/>
    <x v="6"/>
    <x v="93"/>
    <n v="12903"/>
  </r>
  <r>
    <x v="0"/>
    <s v="PPP constant 2011 int. $"/>
    <x v="6"/>
    <x v="6"/>
    <x v="94"/>
    <n v="13767"/>
  </r>
  <r>
    <x v="0"/>
    <s v="PPP constant 2011 int. $"/>
    <x v="6"/>
    <x v="6"/>
    <x v="95"/>
    <n v="14046"/>
  </r>
  <r>
    <x v="0"/>
    <s v="PPP constant 2011 int. $"/>
    <x v="6"/>
    <x v="6"/>
    <x v="96"/>
    <n v="14843"/>
  </r>
  <r>
    <x v="0"/>
    <s v="PPP constant 2011 int. $"/>
    <x v="6"/>
    <x v="6"/>
    <x v="97"/>
    <n v="15537"/>
  </r>
  <r>
    <x v="0"/>
    <s v="PPP constant 2011 int. $"/>
    <x v="6"/>
    <x v="6"/>
    <x v="98"/>
    <n v="15513"/>
  </r>
  <r>
    <x v="0"/>
    <s v="PPP constant 2011 int. $"/>
    <x v="6"/>
    <x v="6"/>
    <x v="99"/>
    <n v="16832"/>
  </r>
  <r>
    <x v="0"/>
    <s v="PPP constant 2011 int. $"/>
    <x v="6"/>
    <x v="6"/>
    <x v="100"/>
    <n v="17459"/>
  </r>
  <r>
    <x v="0"/>
    <s v="PPP constant 2011 int. $"/>
    <x v="6"/>
    <x v="6"/>
    <x v="101"/>
    <n v="17789"/>
  </r>
  <r>
    <x v="0"/>
    <s v="PPP constant 2011 int. $"/>
    <x v="6"/>
    <x v="6"/>
    <x v="102"/>
    <n v="18230"/>
  </r>
  <r>
    <x v="0"/>
    <s v="PPP constant 2011 int. $"/>
    <x v="6"/>
    <x v="6"/>
    <x v="103"/>
    <n v="18868"/>
  </r>
  <r>
    <x v="0"/>
    <s v="PPP constant 2011 int. $"/>
    <x v="6"/>
    <x v="6"/>
    <x v="104"/>
    <n v="19974"/>
  </r>
  <r>
    <x v="0"/>
    <s v="PPP constant 2011 int. $"/>
    <x v="6"/>
    <x v="6"/>
    <x v="105"/>
    <n v="20221"/>
  </r>
  <r>
    <x v="0"/>
    <s v="PPP constant 2011 int. $"/>
    <x v="6"/>
    <x v="6"/>
    <x v="106"/>
    <n v="20617"/>
  </r>
  <r>
    <x v="0"/>
    <s v="PPP constant 2011 int. $"/>
    <x v="6"/>
    <x v="6"/>
    <x v="107"/>
    <n v="21579"/>
  </r>
  <r>
    <x v="0"/>
    <s v="PPP constant 2011 int. $"/>
    <x v="6"/>
    <x v="6"/>
    <x v="108"/>
    <n v="22228"/>
  </r>
  <r>
    <x v="0"/>
    <s v="PPP constant 2011 int. $"/>
    <x v="6"/>
    <x v="6"/>
    <x v="109"/>
    <n v="21919"/>
  </r>
  <r>
    <x v="0"/>
    <s v="PPP constant 2011 int. $"/>
    <x v="6"/>
    <x v="6"/>
    <x v="110"/>
    <n v="21712"/>
  </r>
  <r>
    <x v="0"/>
    <s v="PPP constant 2011 int. $"/>
    <x v="6"/>
    <x v="6"/>
    <x v="111"/>
    <n v="23059"/>
  </r>
  <r>
    <x v="0"/>
    <s v="PPP constant 2011 int. $"/>
    <x v="6"/>
    <x v="6"/>
    <x v="112"/>
    <n v="23360"/>
  </r>
  <r>
    <x v="0"/>
    <s v="PPP constant 2011 int. $"/>
    <x v="6"/>
    <x v="6"/>
    <x v="113"/>
    <n v="23632"/>
  </r>
  <r>
    <x v="0"/>
    <s v="PPP constant 2011 int. $"/>
    <x v="6"/>
    <x v="6"/>
    <x v="114"/>
    <n v="24409"/>
  </r>
  <r>
    <x v="0"/>
    <s v="PPP constant 2011 int. $"/>
    <x v="6"/>
    <x v="6"/>
    <x v="115"/>
    <n v="24272"/>
  </r>
  <r>
    <x v="0"/>
    <s v="PPP constant 2011 int. $"/>
    <x v="6"/>
    <x v="6"/>
    <x v="116"/>
    <n v="24063"/>
  </r>
  <r>
    <x v="0"/>
    <s v="PPP constant 2011 int. $"/>
    <x v="6"/>
    <x v="6"/>
    <x v="117"/>
    <n v="24807"/>
  </r>
  <r>
    <x v="0"/>
    <s v="PPP constant 2011 int. $"/>
    <x v="6"/>
    <x v="6"/>
    <x v="118"/>
    <n v="25450"/>
  </r>
  <r>
    <x v="0"/>
    <s v="PPP constant 2011 int. $"/>
    <x v="6"/>
    <x v="6"/>
    <x v="119"/>
    <n v="26581"/>
  </r>
  <r>
    <x v="0"/>
    <s v="PPP constant 2011 int. $"/>
    <x v="6"/>
    <x v="6"/>
    <x v="120"/>
    <n v="27710"/>
  </r>
  <r>
    <x v="0"/>
    <s v="PPP constant 2011 int. $"/>
    <x v="6"/>
    <x v="6"/>
    <x v="121"/>
    <n v="28681"/>
  </r>
  <r>
    <x v="0"/>
    <s v="PPP constant 2011 int. $"/>
    <x v="6"/>
    <x v="6"/>
    <x v="122"/>
    <n v="28728"/>
  </r>
  <r>
    <x v="0"/>
    <s v="PPP constant 2011 int. $"/>
    <x v="6"/>
    <x v="6"/>
    <x v="123"/>
    <n v="29049"/>
  </r>
  <r>
    <x v="0"/>
    <s v="PPP constant 2011 int. $"/>
    <x v="6"/>
    <x v="6"/>
    <x v="124"/>
    <n v="29108"/>
  </r>
  <r>
    <x v="0"/>
    <s v="PPP constant 2011 int. $"/>
    <x v="6"/>
    <x v="6"/>
    <x v="125"/>
    <n v="29412"/>
  </r>
  <r>
    <x v="0"/>
    <s v="PPP constant 2011 int. $"/>
    <x v="6"/>
    <x v="6"/>
    <x v="126"/>
    <n v="29915.447"/>
  </r>
  <r>
    <x v="0"/>
    <s v="PPP constant 2011 int. $"/>
    <x v="6"/>
    <x v="6"/>
    <x v="127"/>
    <n v="30573.574000000001"/>
  </r>
  <r>
    <x v="0"/>
    <s v="PPP constant 2011 int. $"/>
    <x v="6"/>
    <x v="6"/>
    <x v="128"/>
    <n v="30649.537"/>
  </r>
  <r>
    <x v="0"/>
    <s v="PPP constant 2011 int. $"/>
    <x v="6"/>
    <x v="6"/>
    <x v="129"/>
    <n v="32359.296999999999"/>
  </r>
  <r>
    <x v="0"/>
    <s v="PPP constant 2011 int. $"/>
    <x v="6"/>
    <x v="6"/>
    <x v="130"/>
    <n v="33356.14"/>
  </r>
  <r>
    <x v="0"/>
    <s v="PPP constant 2011 int. $"/>
    <x v="6"/>
    <x v="6"/>
    <x v="131"/>
    <n v="34325.440000000002"/>
  </r>
  <r>
    <x v="0"/>
    <s v="PPP constant 2011 int. $"/>
    <x v="6"/>
    <x v="6"/>
    <x v="132"/>
    <n v="35499.061999999998"/>
  </r>
  <r>
    <x v="0"/>
    <s v="PPP constant 2011 int. $"/>
    <x v="6"/>
    <x v="6"/>
    <x v="133"/>
    <n v="36361.230000000003"/>
  </r>
  <r>
    <x v="0"/>
    <s v="PPP constant 2011 int. $"/>
    <x v="6"/>
    <x v="6"/>
    <x v="134"/>
    <n v="37523.425999999999"/>
  </r>
  <r>
    <x v="0"/>
    <s v="PPP constant 2011 int. $"/>
    <x v="6"/>
    <x v="6"/>
    <x v="135"/>
    <n v="39021.175999999999"/>
  </r>
  <r>
    <x v="0"/>
    <s v="PPP constant 2011 int. $"/>
    <x v="6"/>
    <x v="6"/>
    <x v="136"/>
    <n v="39425.862999999998"/>
  </r>
  <r>
    <x v="0"/>
    <s v="PPP constant 2011 int. $"/>
    <x v="6"/>
    <x v="6"/>
    <x v="137"/>
    <n v="39709.370000000003"/>
  </r>
  <r>
    <x v="0"/>
    <s v="PPP constant 2011 int. $"/>
    <x v="6"/>
    <x v="6"/>
    <x v="138"/>
    <n v="39983.144999999997"/>
  </r>
  <r>
    <x v="0"/>
    <s v="PPP constant 2011 int. $"/>
    <x v="6"/>
    <x v="6"/>
    <x v="139"/>
    <n v="41178.561999999998"/>
  </r>
  <r>
    <x v="0"/>
    <s v="PPP constant 2011 int. $"/>
    <x v="6"/>
    <x v="6"/>
    <x v="140"/>
    <n v="42264.63"/>
  </r>
  <r>
    <x v="0"/>
    <s v="PPP constant 2011 int. $"/>
    <x v="6"/>
    <x v="6"/>
    <x v="141"/>
    <n v="44025.483999999997"/>
  </r>
  <r>
    <x v="0"/>
    <s v="PPP constant 2011 int. $"/>
    <x v="6"/>
    <x v="6"/>
    <x v="142"/>
    <n v="44481.47"/>
  </r>
  <r>
    <x v="0"/>
    <s v="PPP constant 2011 int. $"/>
    <x v="6"/>
    <x v="6"/>
    <x v="143"/>
    <n v="44246.400000000001"/>
  </r>
  <r>
    <x v="0"/>
    <s v="PPP constant 2011 int. $"/>
    <x v="6"/>
    <x v="6"/>
    <x v="144"/>
    <n v="42090.17"/>
  </r>
  <r>
    <x v="0"/>
    <s v="PPP constant 2011 int. $"/>
    <x v="6"/>
    <x v="6"/>
    <x v="145"/>
    <n v="42932.4"/>
  </r>
  <r>
    <x v="0"/>
    <s v="PPP constant 2011 int. $"/>
    <x v="6"/>
    <x v="6"/>
    <x v="146"/>
    <n v="43575"/>
  </r>
  <r>
    <x v="0"/>
    <s v="PPP constant 2011 int. $"/>
    <x v="6"/>
    <x v="6"/>
    <x v="147"/>
    <n v="43509.612999999998"/>
  </r>
  <r>
    <x v="0"/>
    <s v="PPP constant 2011 int. $"/>
    <x v="6"/>
    <x v="6"/>
    <x v="148"/>
    <n v="43743.61"/>
  </r>
  <r>
    <x v="0"/>
    <s v="PPP constant 2011 int. $"/>
    <x v="6"/>
    <x v="6"/>
    <x v="149"/>
    <n v="44215.633000000002"/>
  </r>
  <r>
    <x v="0"/>
    <s v="PPP constant 2011 int. $"/>
    <x v="6"/>
    <x v="6"/>
    <x v="150"/>
    <n v="44940.887000000002"/>
  </r>
  <r>
    <x v="0"/>
    <s v="PPP constant 2011 int. $"/>
    <x v="6"/>
    <x v="6"/>
    <x v="151"/>
    <n v="46018.983999999997"/>
  </r>
  <r>
    <x v="0"/>
    <s v="PPP constant 2011 int. $"/>
    <x v="6"/>
    <x v="6"/>
    <x v="152"/>
    <n v="47022.01"/>
  </r>
  <r>
    <x v="0"/>
    <s v="PPP constant 2011 int. $"/>
    <x v="6"/>
    <x v="6"/>
    <x v="153"/>
    <n v="47717.457000000002"/>
  </r>
  <r>
    <x v="0"/>
    <s v="PPP constant 2011 int. $"/>
    <x v="6"/>
    <x v="6"/>
    <x v="154"/>
    <n v="48238.656000000003"/>
  </r>
  <r>
    <x v="0"/>
    <s v="PPP constant 2011 int. $"/>
    <x v="6"/>
    <x v="6"/>
    <x v="155"/>
    <n v="47171.086000000003"/>
  </r>
  <r>
    <x v="0"/>
    <s v="PPP constant 2011 int. $"/>
    <x v="6"/>
    <x v="6"/>
    <x v="156"/>
    <n v="49258.75"/>
  </r>
  <r>
    <x v="0"/>
    <s v="PPP constant 2011 int. $"/>
    <x v="6"/>
    <x v="6"/>
    <x v="157"/>
    <n v="50689.68"/>
  </r>
  <r>
    <x v="0"/>
    <s v="PPP constant 2011 int. $"/>
    <x v="7"/>
    <x v="7"/>
    <x v="174"/>
    <n v="1787"/>
  </r>
  <r>
    <x v="0"/>
    <s v="PPP constant 2011 int. $"/>
    <x v="7"/>
    <x v="7"/>
    <x v="108"/>
    <n v="13799"/>
  </r>
  <r>
    <x v="0"/>
    <s v="PPP constant 2011 int. $"/>
    <x v="7"/>
    <x v="7"/>
    <x v="115"/>
    <n v="15044"/>
  </r>
  <r>
    <x v="0"/>
    <s v="PPP constant 2011 int. $"/>
    <x v="7"/>
    <x v="7"/>
    <x v="116"/>
    <n v="15478"/>
  </r>
  <r>
    <x v="0"/>
    <s v="PPP constant 2011 int. $"/>
    <x v="7"/>
    <x v="7"/>
    <x v="117"/>
    <n v="15927"/>
  </r>
  <r>
    <x v="0"/>
    <s v="PPP constant 2011 int. $"/>
    <x v="7"/>
    <x v="7"/>
    <x v="118"/>
    <n v="16361"/>
  </r>
  <r>
    <x v="0"/>
    <s v="PPP constant 2011 int. $"/>
    <x v="7"/>
    <x v="7"/>
    <x v="119"/>
    <n v="16660"/>
  </r>
  <r>
    <x v="0"/>
    <s v="PPP constant 2011 int. $"/>
    <x v="7"/>
    <x v="7"/>
    <x v="120"/>
    <n v="16541"/>
  </r>
  <r>
    <x v="0"/>
    <s v="PPP constant 2011 int. $"/>
    <x v="7"/>
    <x v="7"/>
    <x v="121"/>
    <n v="16866"/>
  </r>
  <r>
    <x v="0"/>
    <s v="PPP constant 2011 int. $"/>
    <x v="7"/>
    <x v="7"/>
    <x v="122"/>
    <n v="16898"/>
  </r>
  <r>
    <x v="0"/>
    <s v="PPP constant 2011 int. $"/>
    <x v="7"/>
    <x v="7"/>
    <x v="123"/>
    <n v="17661"/>
  </r>
  <r>
    <x v="0"/>
    <s v="PPP constant 2011 int. $"/>
    <x v="7"/>
    <x v="7"/>
    <x v="124"/>
    <n v="18779"/>
  </r>
  <r>
    <x v="0"/>
    <s v="PPP constant 2011 int. $"/>
    <x v="7"/>
    <x v="7"/>
    <x v="125"/>
    <n v="17247"/>
  </r>
  <r>
    <x v="0"/>
    <s v="PPP constant 2011 int. $"/>
    <x v="7"/>
    <x v="7"/>
    <x v="126"/>
    <n v="15350.635"/>
  </r>
  <r>
    <x v="0"/>
    <s v="PPP constant 2011 int. $"/>
    <x v="7"/>
    <x v="7"/>
    <x v="127"/>
    <n v="13214.388000000001"/>
  </r>
  <r>
    <x v="0"/>
    <s v="PPP constant 2011 int. $"/>
    <x v="7"/>
    <x v="7"/>
    <x v="128"/>
    <n v="12207.184999999999"/>
  </r>
  <r>
    <x v="0"/>
    <s v="PPP constant 2011 int. $"/>
    <x v="7"/>
    <x v="7"/>
    <x v="129"/>
    <n v="12070.061"/>
  </r>
  <r>
    <x v="0"/>
    <s v="PPP constant 2011 int. $"/>
    <x v="7"/>
    <x v="7"/>
    <x v="130"/>
    <n v="12881.278"/>
  </r>
  <r>
    <x v="0"/>
    <s v="PPP constant 2011 int. $"/>
    <x v="7"/>
    <x v="7"/>
    <x v="131"/>
    <n v="13547.661"/>
  </r>
  <r>
    <x v="0"/>
    <s v="PPP constant 2011 int. $"/>
    <x v="7"/>
    <x v="7"/>
    <x v="132"/>
    <n v="15074.775"/>
  </r>
  <r>
    <x v="0"/>
    <s v="PPP constant 2011 int. $"/>
    <x v="7"/>
    <x v="7"/>
    <x v="133"/>
    <n v="15593.004999999999"/>
  </r>
  <r>
    <x v="0"/>
    <s v="PPP constant 2011 int. $"/>
    <x v="7"/>
    <x v="7"/>
    <x v="134"/>
    <n v="15335.106"/>
  </r>
  <r>
    <x v="0"/>
    <s v="PPP constant 2011 int. $"/>
    <x v="7"/>
    <x v="7"/>
    <x v="135"/>
    <n v="16806.974999999999"/>
  </r>
  <r>
    <x v="0"/>
    <s v="PPP constant 2011 int. $"/>
    <x v="7"/>
    <x v="7"/>
    <x v="136"/>
    <n v="17696.61"/>
  </r>
  <r>
    <x v="0"/>
    <s v="PPP constant 2011 int. $"/>
    <x v="7"/>
    <x v="7"/>
    <x v="137"/>
    <n v="18589.150000000001"/>
  </r>
  <r>
    <x v="0"/>
    <s v="PPP constant 2011 int. $"/>
    <x v="7"/>
    <x v="7"/>
    <x v="138"/>
    <n v="19771.741999999998"/>
  </r>
  <r>
    <x v="0"/>
    <s v="PPP constant 2011 int. $"/>
    <x v="7"/>
    <x v="7"/>
    <x v="139"/>
    <n v="20803.758000000002"/>
  </r>
  <r>
    <x v="0"/>
    <s v="PPP constant 2011 int. $"/>
    <x v="7"/>
    <x v="7"/>
    <x v="140"/>
    <n v="22518.541000000001"/>
  </r>
  <r>
    <x v="0"/>
    <s v="PPP constant 2011 int. $"/>
    <x v="7"/>
    <x v="7"/>
    <x v="141"/>
    <n v="24578.815999999999"/>
  </r>
  <r>
    <x v="0"/>
    <s v="PPP constant 2011 int. $"/>
    <x v="7"/>
    <x v="7"/>
    <x v="142"/>
    <n v="26177.870999999999"/>
  </r>
  <r>
    <x v="0"/>
    <s v="PPP constant 2011 int. $"/>
    <x v="7"/>
    <x v="7"/>
    <x v="143"/>
    <n v="24429.021000000001"/>
  </r>
  <r>
    <x v="0"/>
    <s v="PPP constant 2011 int. $"/>
    <x v="7"/>
    <x v="7"/>
    <x v="144"/>
    <n v="20538.048999999999"/>
  </r>
  <r>
    <x v="0"/>
    <s v="PPP constant 2011 int. $"/>
    <x v="7"/>
    <x v="7"/>
    <x v="145"/>
    <n v="20713.425999999999"/>
  </r>
  <r>
    <x v="0"/>
    <s v="PPP constant 2011 int. $"/>
    <x v="7"/>
    <x v="7"/>
    <x v="146"/>
    <n v="21997"/>
  </r>
  <r>
    <x v="0"/>
    <s v="PPP constant 2011 int. $"/>
    <x v="7"/>
    <x v="7"/>
    <x v="147"/>
    <n v="22784.3"/>
  </r>
  <r>
    <x v="0"/>
    <s v="PPP constant 2011 int. $"/>
    <x v="7"/>
    <x v="7"/>
    <x v="148"/>
    <n v="23204.111000000001"/>
  </r>
  <r>
    <x v="0"/>
    <s v="PPP constant 2011 int. $"/>
    <x v="7"/>
    <x v="7"/>
    <x v="149"/>
    <n v="23982.828000000001"/>
  </r>
  <r>
    <x v="0"/>
    <s v="PPP constant 2011 int. $"/>
    <x v="7"/>
    <x v="7"/>
    <x v="150"/>
    <n v="24473.66"/>
  </r>
  <r>
    <x v="0"/>
    <s v="PPP constant 2011 int. $"/>
    <x v="7"/>
    <x v="7"/>
    <x v="151"/>
    <n v="25196.153999999999"/>
  </r>
  <r>
    <x v="0"/>
    <s v="PPP constant 2011 int. $"/>
    <x v="7"/>
    <x v="7"/>
    <x v="152"/>
    <n v="26661.627"/>
  </r>
  <r>
    <x v="0"/>
    <s v="PPP constant 2011 int. $"/>
    <x v="7"/>
    <x v="7"/>
    <x v="153"/>
    <n v="27596.41"/>
  </r>
  <r>
    <x v="0"/>
    <s v="PPP constant 2011 int. $"/>
    <x v="7"/>
    <x v="7"/>
    <x v="154"/>
    <n v="28505.603999999999"/>
  </r>
  <r>
    <x v="0"/>
    <s v="PPP constant 2011 int. $"/>
    <x v="7"/>
    <x v="7"/>
    <x v="155"/>
    <n v="28261.581999999999"/>
  </r>
  <r>
    <x v="0"/>
    <s v="PPP constant 2011 int. $"/>
    <x v="7"/>
    <x v="7"/>
    <x v="156"/>
    <n v="30499.155999999999"/>
  </r>
  <r>
    <x v="0"/>
    <s v="PPP constant 2011 int. $"/>
    <x v="7"/>
    <x v="7"/>
    <x v="157"/>
    <n v="30067.395"/>
  </r>
  <r>
    <x v="0"/>
    <s v="PPP constant 2011 int. $"/>
    <x v="8"/>
    <x v="8"/>
    <x v="161"/>
    <n v="1191"/>
  </r>
  <r>
    <x v="0"/>
    <s v="PPP constant 2011 int. $"/>
    <x v="8"/>
    <x v="8"/>
    <x v="162"/>
    <n v="1246"/>
  </r>
  <r>
    <x v="0"/>
    <s v="PPP constant 2011 int. $"/>
    <x v="8"/>
    <x v="8"/>
    <x v="163"/>
    <n v="1331"/>
  </r>
  <r>
    <x v="0"/>
    <s v="PPP constant 2011 int. $"/>
    <x v="8"/>
    <x v="8"/>
    <x v="164"/>
    <n v="1486"/>
  </r>
  <r>
    <x v="0"/>
    <s v="PPP constant 2011 int. $"/>
    <x v="8"/>
    <x v="8"/>
    <x v="211"/>
    <n v="1213"/>
  </r>
  <r>
    <x v="0"/>
    <s v="PPP constant 2011 int. $"/>
    <x v="8"/>
    <x v="8"/>
    <x v="0"/>
    <n v="1313"/>
  </r>
  <r>
    <x v="0"/>
    <s v="PPP constant 2011 int. $"/>
    <x v="8"/>
    <x v="8"/>
    <x v="3"/>
    <n v="1519"/>
  </r>
  <r>
    <x v="0"/>
    <s v="PPP constant 2011 int. $"/>
    <x v="8"/>
    <x v="8"/>
    <x v="4"/>
    <n v="1522"/>
  </r>
  <r>
    <x v="0"/>
    <s v="PPP constant 2011 int. $"/>
    <x v="8"/>
    <x v="8"/>
    <x v="179"/>
    <n v="1527"/>
  </r>
  <r>
    <x v="0"/>
    <s v="PPP constant 2011 int. $"/>
    <x v="8"/>
    <x v="8"/>
    <x v="180"/>
    <n v="1428"/>
  </r>
  <r>
    <x v="0"/>
    <s v="PPP constant 2011 int. $"/>
    <x v="8"/>
    <x v="8"/>
    <x v="181"/>
    <n v="1527"/>
  </r>
  <r>
    <x v="0"/>
    <s v="PPP constant 2011 int. $"/>
    <x v="8"/>
    <x v="8"/>
    <x v="182"/>
    <n v="1545"/>
  </r>
  <r>
    <x v="0"/>
    <s v="PPP constant 2011 int. $"/>
    <x v="8"/>
    <x v="8"/>
    <x v="183"/>
    <n v="1516"/>
  </r>
  <r>
    <x v="0"/>
    <s v="PPP constant 2011 int. $"/>
    <x v="8"/>
    <x v="8"/>
    <x v="184"/>
    <n v="1527"/>
  </r>
  <r>
    <x v="0"/>
    <s v="PPP constant 2011 int. $"/>
    <x v="8"/>
    <x v="8"/>
    <x v="185"/>
    <n v="1412"/>
  </r>
  <r>
    <x v="0"/>
    <s v="PPP constant 2011 int. $"/>
    <x v="8"/>
    <x v="8"/>
    <x v="186"/>
    <n v="1599"/>
  </r>
  <r>
    <x v="0"/>
    <s v="PPP constant 2011 int. $"/>
    <x v="8"/>
    <x v="8"/>
    <x v="187"/>
    <n v="1755"/>
  </r>
  <r>
    <x v="0"/>
    <s v="PPP constant 2011 int. $"/>
    <x v="8"/>
    <x v="8"/>
    <x v="5"/>
    <n v="1817"/>
  </r>
  <r>
    <x v="0"/>
    <s v="PPP constant 2011 int. $"/>
    <x v="8"/>
    <x v="8"/>
    <x v="6"/>
    <n v="1796"/>
  </r>
  <r>
    <x v="0"/>
    <s v="PPP constant 2011 int. $"/>
    <x v="8"/>
    <x v="8"/>
    <x v="7"/>
    <n v="1825"/>
  </r>
  <r>
    <x v="0"/>
    <s v="PPP constant 2011 int. $"/>
    <x v="8"/>
    <x v="8"/>
    <x v="8"/>
    <n v="1902"/>
  </r>
  <r>
    <x v="0"/>
    <s v="PPP constant 2011 int. $"/>
    <x v="8"/>
    <x v="8"/>
    <x v="9"/>
    <n v="1919"/>
  </r>
  <r>
    <x v="0"/>
    <s v="PPP constant 2011 int. $"/>
    <x v="8"/>
    <x v="8"/>
    <x v="10"/>
    <n v="1930"/>
  </r>
  <r>
    <x v="0"/>
    <s v="PPP constant 2011 int. $"/>
    <x v="8"/>
    <x v="8"/>
    <x v="11"/>
    <n v="2007"/>
  </r>
  <r>
    <x v="0"/>
    <s v="PPP constant 2011 int. $"/>
    <x v="8"/>
    <x v="8"/>
    <x v="12"/>
    <n v="1930"/>
  </r>
  <r>
    <x v="0"/>
    <s v="PPP constant 2011 int. $"/>
    <x v="8"/>
    <x v="8"/>
    <x v="13"/>
    <n v="1870"/>
  </r>
  <r>
    <x v="0"/>
    <s v="PPP constant 2011 int. $"/>
    <x v="8"/>
    <x v="8"/>
    <x v="14"/>
    <n v="1860"/>
  </r>
  <r>
    <x v="0"/>
    <s v="PPP constant 2011 int. $"/>
    <x v="8"/>
    <x v="8"/>
    <x v="15"/>
    <n v="1841"/>
  </r>
  <r>
    <x v="0"/>
    <s v="PPP constant 2011 int. $"/>
    <x v="8"/>
    <x v="8"/>
    <x v="16"/>
    <n v="1769"/>
  </r>
  <r>
    <x v="0"/>
    <s v="PPP constant 2011 int. $"/>
    <x v="8"/>
    <x v="8"/>
    <x v="17"/>
    <n v="1918"/>
  </r>
  <r>
    <x v="0"/>
    <s v="PPP constant 2011 int. $"/>
    <x v="8"/>
    <x v="8"/>
    <x v="18"/>
    <n v="1961"/>
  </r>
  <r>
    <x v="0"/>
    <s v="PPP constant 2011 int. $"/>
    <x v="8"/>
    <x v="8"/>
    <x v="19"/>
    <n v="1943"/>
  </r>
  <r>
    <x v="0"/>
    <s v="PPP constant 2011 int. $"/>
    <x v="8"/>
    <x v="8"/>
    <x v="20"/>
    <n v="1962"/>
  </r>
  <r>
    <x v="0"/>
    <s v="PPP constant 2011 int. $"/>
    <x v="8"/>
    <x v="8"/>
    <x v="21"/>
    <n v="2034"/>
  </r>
  <r>
    <x v="0"/>
    <s v="PPP constant 2011 int. $"/>
    <x v="8"/>
    <x v="8"/>
    <x v="22"/>
    <n v="2034"/>
  </r>
  <r>
    <x v="0"/>
    <s v="PPP constant 2011 int. $"/>
    <x v="8"/>
    <x v="8"/>
    <x v="23"/>
    <n v="2075"/>
  </r>
  <r>
    <x v="0"/>
    <s v="PPP constant 2011 int. $"/>
    <x v="8"/>
    <x v="8"/>
    <x v="24"/>
    <n v="2115"/>
  </r>
  <r>
    <x v="0"/>
    <s v="PPP constant 2011 int. $"/>
    <x v="8"/>
    <x v="8"/>
    <x v="25"/>
    <n v="2201"/>
  </r>
  <r>
    <x v="0"/>
    <s v="PPP constant 2011 int. $"/>
    <x v="8"/>
    <x v="8"/>
    <x v="26"/>
    <n v="2152"/>
  </r>
  <r>
    <x v="0"/>
    <s v="PPP constant 2011 int. $"/>
    <x v="8"/>
    <x v="8"/>
    <x v="27"/>
    <n v="2040"/>
  </r>
  <r>
    <x v="0"/>
    <s v="PPP constant 2011 int. $"/>
    <x v="8"/>
    <x v="8"/>
    <x v="28"/>
    <n v="2138"/>
  </r>
  <r>
    <x v="0"/>
    <s v="PPP constant 2011 int. $"/>
    <x v="8"/>
    <x v="8"/>
    <x v="29"/>
    <n v="2230"/>
  </r>
  <r>
    <x v="0"/>
    <s v="PPP constant 2011 int. $"/>
    <x v="8"/>
    <x v="8"/>
    <x v="30"/>
    <n v="2378"/>
  </r>
  <r>
    <x v="0"/>
    <s v="PPP constant 2011 int. $"/>
    <x v="8"/>
    <x v="8"/>
    <x v="31"/>
    <n v="2503"/>
  </r>
  <r>
    <x v="0"/>
    <s v="PPP constant 2011 int. $"/>
    <x v="8"/>
    <x v="8"/>
    <x v="32"/>
    <n v="2589"/>
  </r>
  <r>
    <x v="0"/>
    <s v="PPP constant 2011 int. $"/>
    <x v="8"/>
    <x v="8"/>
    <x v="33"/>
    <n v="2659"/>
  </r>
  <r>
    <x v="0"/>
    <s v="PPP constant 2011 int. $"/>
    <x v="8"/>
    <x v="8"/>
    <x v="34"/>
    <n v="2562"/>
  </r>
  <r>
    <x v="0"/>
    <s v="PPP constant 2011 int. $"/>
    <x v="8"/>
    <x v="8"/>
    <x v="35"/>
    <n v="2659"/>
  </r>
  <r>
    <x v="0"/>
    <s v="PPP constant 2011 int. $"/>
    <x v="8"/>
    <x v="8"/>
    <x v="36"/>
    <n v="2608"/>
  </r>
  <r>
    <x v="0"/>
    <s v="PPP constant 2011 int. $"/>
    <x v="8"/>
    <x v="8"/>
    <x v="37"/>
    <n v="2536"/>
  </r>
  <r>
    <x v="0"/>
    <s v="PPP constant 2011 int. $"/>
    <x v="8"/>
    <x v="8"/>
    <x v="38"/>
    <n v="2687"/>
  </r>
  <r>
    <x v="0"/>
    <s v="PPP constant 2011 int. $"/>
    <x v="8"/>
    <x v="8"/>
    <x v="39"/>
    <n v="2759"/>
  </r>
  <r>
    <x v="0"/>
    <s v="PPP constant 2011 int. $"/>
    <x v="8"/>
    <x v="8"/>
    <x v="40"/>
    <n v="2777"/>
  </r>
  <r>
    <x v="0"/>
    <s v="PPP constant 2011 int. $"/>
    <x v="8"/>
    <x v="8"/>
    <x v="41"/>
    <n v="2860"/>
  </r>
  <r>
    <x v="0"/>
    <s v="PPP constant 2011 int. $"/>
    <x v="8"/>
    <x v="8"/>
    <x v="42"/>
    <n v="2923"/>
  </r>
  <r>
    <x v="0"/>
    <s v="PPP constant 2011 int. $"/>
    <x v="8"/>
    <x v="8"/>
    <x v="43"/>
    <n v="2915"/>
  </r>
  <r>
    <x v="0"/>
    <s v="PPP constant 2011 int. $"/>
    <x v="8"/>
    <x v="8"/>
    <x v="44"/>
    <n v="3003"/>
  </r>
  <r>
    <x v="0"/>
    <s v="PPP constant 2011 int. $"/>
    <x v="8"/>
    <x v="8"/>
    <x v="45"/>
    <n v="3038"/>
  </r>
  <r>
    <x v="0"/>
    <s v="PPP constant 2011 int. $"/>
    <x v="8"/>
    <x v="8"/>
    <x v="46"/>
    <n v="3091"/>
  </r>
  <r>
    <x v="0"/>
    <s v="PPP constant 2011 int. $"/>
    <x v="8"/>
    <x v="8"/>
    <x v="47"/>
    <n v="3223"/>
  </r>
  <r>
    <x v="0"/>
    <s v="PPP constant 2011 int. $"/>
    <x v="8"/>
    <x v="8"/>
    <x v="48"/>
    <n v="3365"/>
  </r>
  <r>
    <x v="0"/>
    <s v="PPP constant 2011 int. $"/>
    <x v="8"/>
    <x v="8"/>
    <x v="49"/>
    <n v="3190"/>
  </r>
  <r>
    <x v="0"/>
    <s v="PPP constant 2011 int. $"/>
    <x v="8"/>
    <x v="8"/>
    <x v="50"/>
    <n v="3000"/>
  </r>
  <r>
    <x v="0"/>
    <s v="PPP constant 2011 int. $"/>
    <x v="8"/>
    <x v="8"/>
    <x v="51"/>
    <n v="3017"/>
  </r>
  <r>
    <x v="0"/>
    <s v="PPP constant 2011 int. $"/>
    <x v="8"/>
    <x v="8"/>
    <x v="52"/>
    <n v="2520"/>
  </r>
  <r>
    <x v="0"/>
    <s v="PPP constant 2011 int. $"/>
    <x v="8"/>
    <x v="8"/>
    <x v="53"/>
    <n v="2184"/>
  </r>
  <r>
    <x v="0"/>
    <s v="PPP constant 2011 int. $"/>
    <x v="8"/>
    <x v="8"/>
    <x v="54"/>
    <n v="2643"/>
  </r>
  <r>
    <x v="0"/>
    <s v="PPP constant 2011 int. $"/>
    <x v="8"/>
    <x v="8"/>
    <x v="55"/>
    <n v="2942"/>
  </r>
  <r>
    <x v="0"/>
    <s v="PPP constant 2011 int. $"/>
    <x v="8"/>
    <x v="8"/>
    <x v="56"/>
    <n v="3003"/>
  </r>
  <r>
    <x v="0"/>
    <s v="PPP constant 2011 int. $"/>
    <x v="8"/>
    <x v="8"/>
    <x v="57"/>
    <n v="3280"/>
  </r>
  <r>
    <x v="0"/>
    <s v="PPP constant 2011 int. $"/>
    <x v="8"/>
    <x v="8"/>
    <x v="58"/>
    <n v="3486"/>
  </r>
  <r>
    <x v="0"/>
    <s v="PPP constant 2011 int. $"/>
    <x v="8"/>
    <x v="8"/>
    <x v="59"/>
    <n v="3545"/>
  </r>
  <r>
    <x v="0"/>
    <s v="PPP constant 2011 int. $"/>
    <x v="8"/>
    <x v="8"/>
    <x v="60"/>
    <n v="3711"/>
  </r>
  <r>
    <x v="0"/>
    <s v="PPP constant 2011 int. $"/>
    <x v="8"/>
    <x v="8"/>
    <x v="61"/>
    <n v="3813"/>
  </r>
  <r>
    <x v="0"/>
    <s v="PPP constant 2011 int. $"/>
    <x v="8"/>
    <x v="8"/>
    <x v="62"/>
    <n v="4076"/>
  </r>
  <r>
    <x v="0"/>
    <s v="PPP constant 2011 int. $"/>
    <x v="8"/>
    <x v="8"/>
    <x v="63"/>
    <n v="4315"/>
  </r>
  <r>
    <x v="0"/>
    <s v="PPP constant 2011 int. $"/>
    <x v="8"/>
    <x v="8"/>
    <x v="64"/>
    <n v="4331"/>
  </r>
  <r>
    <x v="0"/>
    <s v="PPP constant 2011 int. $"/>
    <x v="8"/>
    <x v="8"/>
    <x v="65"/>
    <n v="4250"/>
  </r>
  <r>
    <x v="0"/>
    <s v="PPP constant 2011 int. $"/>
    <x v="8"/>
    <x v="8"/>
    <x v="66"/>
    <n v="4114"/>
  </r>
  <r>
    <x v="0"/>
    <s v="PPP constant 2011 int. $"/>
    <x v="8"/>
    <x v="8"/>
    <x v="67"/>
    <n v="4065"/>
  </r>
  <r>
    <x v="0"/>
    <s v="PPP constant 2011 int. $"/>
    <x v="8"/>
    <x v="8"/>
    <x v="68"/>
    <n v="4307"/>
  </r>
  <r>
    <x v="0"/>
    <s v="PPP constant 2011 int. $"/>
    <x v="8"/>
    <x v="8"/>
    <x v="69"/>
    <n v="4763"/>
  </r>
  <r>
    <x v="0"/>
    <s v="PPP constant 2011 int. $"/>
    <x v="8"/>
    <x v="8"/>
    <x v="70"/>
    <n v="4930"/>
  </r>
  <r>
    <x v="0"/>
    <s v="PPP constant 2011 int. $"/>
    <x v="8"/>
    <x v="8"/>
    <x v="71"/>
    <n v="5227"/>
  </r>
  <r>
    <x v="0"/>
    <s v="PPP constant 2011 int. $"/>
    <x v="8"/>
    <x v="8"/>
    <x v="72"/>
    <n v="5485"/>
  </r>
  <r>
    <x v="0"/>
    <s v="PPP constant 2011 int. $"/>
    <x v="8"/>
    <x v="8"/>
    <x v="73"/>
    <n v="5721"/>
  </r>
  <r>
    <x v="0"/>
    <s v="PPP constant 2011 int. $"/>
    <x v="8"/>
    <x v="8"/>
    <x v="74"/>
    <n v="5432"/>
  </r>
  <r>
    <x v="0"/>
    <s v="PPP constant 2011 int. $"/>
    <x v="8"/>
    <x v="8"/>
    <x v="75"/>
    <n v="5133"/>
  </r>
  <r>
    <x v="0"/>
    <s v="PPP constant 2011 int. $"/>
    <x v="8"/>
    <x v="8"/>
    <x v="76"/>
    <n v="5295"/>
  </r>
  <r>
    <x v="0"/>
    <s v="PPP constant 2011 int. $"/>
    <x v="8"/>
    <x v="8"/>
    <x v="77"/>
    <n v="5303"/>
  </r>
  <r>
    <x v="0"/>
    <s v="PPP constant 2011 int. $"/>
    <x v="8"/>
    <x v="8"/>
    <x v="78"/>
    <n v="5893"/>
  </r>
  <r>
    <x v="0"/>
    <s v="PPP constant 2011 int. $"/>
    <x v="8"/>
    <x v="8"/>
    <x v="79"/>
    <n v="5874"/>
  </r>
  <r>
    <x v="0"/>
    <s v="PPP constant 2011 int. $"/>
    <x v="8"/>
    <x v="8"/>
    <x v="80"/>
    <n v="5499"/>
  </r>
  <r>
    <x v="0"/>
    <s v="PPP constant 2011 int. $"/>
    <x v="8"/>
    <x v="8"/>
    <x v="81"/>
    <n v="5871"/>
  </r>
  <r>
    <x v="0"/>
    <s v="PPP constant 2011 int. $"/>
    <x v="8"/>
    <x v="8"/>
    <x v="82"/>
    <n v="5925"/>
  </r>
  <r>
    <x v="0"/>
    <s v="PPP constant 2011 int. $"/>
    <x v="8"/>
    <x v="8"/>
    <x v="83"/>
    <n v="6307"/>
  </r>
  <r>
    <x v="0"/>
    <s v="PPP constant 2011 int. $"/>
    <x v="8"/>
    <x v="8"/>
    <x v="84"/>
    <n v="6604"/>
  </r>
  <r>
    <x v="0"/>
    <s v="PPP constant 2011 int. $"/>
    <x v="8"/>
    <x v="8"/>
    <x v="85"/>
    <n v="6779"/>
  </r>
  <r>
    <x v="0"/>
    <s v="PPP constant 2011 int. $"/>
    <x v="8"/>
    <x v="8"/>
    <x v="86"/>
    <n v="7286"/>
  </r>
  <r>
    <x v="0"/>
    <s v="PPP constant 2011 int. $"/>
    <x v="8"/>
    <x v="8"/>
    <x v="87"/>
    <n v="7450"/>
  </r>
  <r>
    <x v="0"/>
    <s v="PPP constant 2011 int. $"/>
    <x v="8"/>
    <x v="8"/>
    <x v="88"/>
    <n v="7415"/>
  </r>
  <r>
    <x v="0"/>
    <s v="PPP constant 2011 int. $"/>
    <x v="8"/>
    <x v="8"/>
    <x v="89"/>
    <n v="7973"/>
  </r>
  <r>
    <x v="0"/>
    <s v="PPP constant 2011 int. $"/>
    <x v="8"/>
    <x v="8"/>
    <x v="90"/>
    <n v="8284"/>
  </r>
  <r>
    <x v="0"/>
    <s v="PPP constant 2011 int. $"/>
    <x v="8"/>
    <x v="8"/>
    <x v="91"/>
    <n v="8440"/>
  </r>
  <r>
    <x v="0"/>
    <s v="PPP constant 2011 int. $"/>
    <x v="8"/>
    <x v="8"/>
    <x v="92"/>
    <n v="8751"/>
  </r>
  <r>
    <x v="0"/>
    <s v="PPP constant 2011 int. $"/>
    <x v="8"/>
    <x v="8"/>
    <x v="93"/>
    <n v="8725"/>
  </r>
  <r>
    <x v="0"/>
    <s v="PPP constant 2011 int. $"/>
    <x v="8"/>
    <x v="8"/>
    <x v="94"/>
    <n v="9172"/>
  </r>
  <r>
    <x v="0"/>
    <s v="PPP constant 2011 int. $"/>
    <x v="8"/>
    <x v="8"/>
    <x v="95"/>
    <n v="9931"/>
  </r>
  <r>
    <x v="0"/>
    <s v="PPP constant 2011 int. $"/>
    <x v="8"/>
    <x v="8"/>
    <x v="96"/>
    <n v="10613"/>
  </r>
  <r>
    <x v="0"/>
    <s v="PPP constant 2011 int. $"/>
    <x v="8"/>
    <x v="8"/>
    <x v="97"/>
    <n v="10869"/>
  </r>
  <r>
    <x v="0"/>
    <s v="PPP constant 2011 int. $"/>
    <x v="8"/>
    <x v="8"/>
    <x v="98"/>
    <n v="11148"/>
  </r>
  <r>
    <x v="0"/>
    <s v="PPP constant 2011 int. $"/>
    <x v="8"/>
    <x v="8"/>
    <x v="99"/>
    <n v="11647"/>
  </r>
  <r>
    <x v="0"/>
    <s v="PPP constant 2011 int. $"/>
    <x v="8"/>
    <x v="8"/>
    <x v="100"/>
    <n v="12226"/>
  </r>
  <r>
    <x v="0"/>
    <s v="PPP constant 2011 int. $"/>
    <x v="8"/>
    <x v="8"/>
    <x v="101"/>
    <n v="12471"/>
  </r>
  <r>
    <x v="0"/>
    <s v="PPP constant 2011 int. $"/>
    <x v="8"/>
    <x v="8"/>
    <x v="102"/>
    <n v="12667"/>
  </r>
  <r>
    <x v="0"/>
    <s v="PPP constant 2011 int. $"/>
    <x v="8"/>
    <x v="8"/>
    <x v="103"/>
    <n v="12900"/>
  </r>
  <r>
    <x v="0"/>
    <s v="PPP constant 2011 int. $"/>
    <x v="8"/>
    <x v="8"/>
    <x v="104"/>
    <n v="14151"/>
  </r>
  <r>
    <x v="0"/>
    <s v="PPP constant 2011 int. $"/>
    <x v="8"/>
    <x v="8"/>
    <x v="105"/>
    <n v="15266"/>
  </r>
  <r>
    <x v="0"/>
    <s v="PPP constant 2011 int. $"/>
    <x v="8"/>
    <x v="8"/>
    <x v="106"/>
    <n v="15565"/>
  </r>
  <r>
    <x v="0"/>
    <s v="PPP constant 2011 int. $"/>
    <x v="8"/>
    <x v="8"/>
    <x v="107"/>
    <n v="16654"/>
  </r>
  <r>
    <x v="0"/>
    <s v="PPP constant 2011 int. $"/>
    <x v="8"/>
    <x v="8"/>
    <x v="108"/>
    <n v="17669"/>
  </r>
  <r>
    <x v="0"/>
    <s v="PPP constant 2011 int. $"/>
    <x v="8"/>
    <x v="8"/>
    <x v="109"/>
    <n v="18109"/>
  </r>
  <r>
    <x v="0"/>
    <s v="PPP constant 2011 int. $"/>
    <x v="8"/>
    <x v="8"/>
    <x v="110"/>
    <n v="18237"/>
  </r>
  <r>
    <x v="0"/>
    <s v="PPP constant 2011 int. $"/>
    <x v="8"/>
    <x v="8"/>
    <x v="111"/>
    <n v="18104"/>
  </r>
  <r>
    <x v="0"/>
    <s v="PPP constant 2011 int. $"/>
    <x v="8"/>
    <x v="8"/>
    <x v="112"/>
    <n v="18100"/>
  </r>
  <r>
    <x v="0"/>
    <s v="PPP constant 2011 int. $"/>
    <x v="8"/>
    <x v="8"/>
    <x v="113"/>
    <n v="18425"/>
  </r>
  <r>
    <x v="0"/>
    <s v="PPP constant 2011 int. $"/>
    <x v="8"/>
    <x v="8"/>
    <x v="114"/>
    <n v="19657"/>
  </r>
  <r>
    <x v="0"/>
    <s v="PPP constant 2011 int. $"/>
    <x v="8"/>
    <x v="8"/>
    <x v="115"/>
    <n v="20640"/>
  </r>
  <r>
    <x v="0"/>
    <s v="PPP constant 2011 int. $"/>
    <x v="8"/>
    <x v="8"/>
    <x v="116"/>
    <n v="20935"/>
  </r>
  <r>
    <x v="0"/>
    <s v="PPP constant 2011 int. $"/>
    <x v="8"/>
    <x v="8"/>
    <x v="117"/>
    <n v="21495"/>
  </r>
  <r>
    <x v="0"/>
    <s v="PPP constant 2011 int. $"/>
    <x v="8"/>
    <x v="8"/>
    <x v="118"/>
    <n v="21944"/>
  </r>
  <r>
    <x v="0"/>
    <s v="PPP constant 2011 int. $"/>
    <x v="8"/>
    <x v="8"/>
    <x v="119"/>
    <n v="22486"/>
  </r>
  <r>
    <x v="0"/>
    <s v="PPP constant 2011 int. $"/>
    <x v="8"/>
    <x v="8"/>
    <x v="120"/>
    <n v="23148"/>
  </r>
  <r>
    <x v="0"/>
    <s v="PPP constant 2011 int. $"/>
    <x v="8"/>
    <x v="8"/>
    <x v="121"/>
    <n v="23621"/>
  </r>
  <r>
    <x v="0"/>
    <s v="PPP constant 2011 int. $"/>
    <x v="8"/>
    <x v="8"/>
    <x v="122"/>
    <n v="24519"/>
  </r>
  <r>
    <x v="0"/>
    <s v="PPP constant 2011 int. $"/>
    <x v="8"/>
    <x v="8"/>
    <x v="123"/>
    <n v="25644"/>
  </r>
  <r>
    <x v="0"/>
    <s v="PPP constant 2011 int. $"/>
    <x v="8"/>
    <x v="8"/>
    <x v="124"/>
    <n v="27012"/>
  </r>
  <r>
    <x v="0"/>
    <s v="PPP constant 2011 int. $"/>
    <x v="8"/>
    <x v="8"/>
    <x v="125"/>
    <n v="26884"/>
  </r>
  <r>
    <x v="0"/>
    <s v="PPP constant 2011 int. $"/>
    <x v="8"/>
    <x v="8"/>
    <x v="126"/>
    <n v="25174.898000000001"/>
  </r>
  <r>
    <x v="0"/>
    <s v="PPP constant 2011 int. $"/>
    <x v="8"/>
    <x v="8"/>
    <x v="127"/>
    <n v="24219.759999999998"/>
  </r>
  <r>
    <x v="0"/>
    <s v="PPP constant 2011 int. $"/>
    <x v="8"/>
    <x v="8"/>
    <x v="128"/>
    <n v="23943.743999999999"/>
  </r>
  <r>
    <x v="0"/>
    <s v="PPP constant 2011 int. $"/>
    <x v="8"/>
    <x v="8"/>
    <x v="129"/>
    <n v="24797.66"/>
  </r>
  <r>
    <x v="0"/>
    <s v="PPP constant 2011 int. $"/>
    <x v="8"/>
    <x v="8"/>
    <x v="130"/>
    <n v="25761.625"/>
  </r>
  <r>
    <x v="0"/>
    <s v="PPP constant 2011 int. $"/>
    <x v="8"/>
    <x v="8"/>
    <x v="131"/>
    <n v="26637.266"/>
  </r>
  <r>
    <x v="0"/>
    <s v="PPP constant 2011 int. $"/>
    <x v="8"/>
    <x v="8"/>
    <x v="132"/>
    <n v="28239.875"/>
  </r>
  <r>
    <x v="0"/>
    <s v="PPP constant 2011 int. $"/>
    <x v="8"/>
    <x v="8"/>
    <x v="133"/>
    <n v="29715.342000000001"/>
  </r>
  <r>
    <x v="0"/>
    <s v="PPP constant 2011 int. $"/>
    <x v="8"/>
    <x v="8"/>
    <x v="134"/>
    <n v="30986.888999999999"/>
  </r>
  <r>
    <x v="0"/>
    <s v="PPP constant 2011 int. $"/>
    <x v="8"/>
    <x v="8"/>
    <x v="135"/>
    <n v="32689.77"/>
  </r>
  <r>
    <x v="0"/>
    <s v="PPP constant 2011 int. $"/>
    <x v="8"/>
    <x v="8"/>
    <x v="136"/>
    <n v="33481.68"/>
  </r>
  <r>
    <x v="0"/>
    <s v="PPP constant 2011 int. $"/>
    <x v="8"/>
    <x v="8"/>
    <x v="137"/>
    <n v="33986.555"/>
  </r>
  <r>
    <x v="0"/>
    <s v="PPP constant 2011 int. $"/>
    <x v="8"/>
    <x v="8"/>
    <x v="138"/>
    <n v="34607.22"/>
  </r>
  <r>
    <x v="0"/>
    <s v="PPP constant 2011 int. $"/>
    <x v="8"/>
    <x v="8"/>
    <x v="139"/>
    <n v="35888.612999999998"/>
  </r>
  <r>
    <x v="0"/>
    <s v="PPP constant 2011 int. $"/>
    <x v="8"/>
    <x v="8"/>
    <x v="140"/>
    <n v="36787.258000000002"/>
  </r>
  <r>
    <x v="0"/>
    <s v="PPP constant 2011 int. $"/>
    <x v="8"/>
    <x v="8"/>
    <x v="141"/>
    <n v="38160.703000000001"/>
  </r>
  <r>
    <x v="0"/>
    <s v="PPP constant 2011 int. $"/>
    <x v="8"/>
    <x v="8"/>
    <x v="142"/>
    <n v="39998.523000000001"/>
  </r>
  <r>
    <x v="0"/>
    <s v="PPP constant 2011 int. $"/>
    <x v="8"/>
    <x v="8"/>
    <x v="143"/>
    <n v="40129.652000000002"/>
  </r>
  <r>
    <x v="0"/>
    <s v="PPP constant 2011 int. $"/>
    <x v="8"/>
    <x v="8"/>
    <x v="144"/>
    <n v="36662.612999999998"/>
  </r>
  <r>
    <x v="0"/>
    <s v="PPP constant 2011 int. $"/>
    <x v="8"/>
    <x v="8"/>
    <x v="145"/>
    <n v="37615.112999999998"/>
  </r>
  <r>
    <x v="0"/>
    <s v="PPP constant 2011 int. $"/>
    <x v="8"/>
    <x v="8"/>
    <x v="146"/>
    <n v="38432"/>
  </r>
  <r>
    <x v="0"/>
    <s v="PPP constant 2011 int. $"/>
    <x v="8"/>
    <x v="8"/>
    <x v="147"/>
    <n v="37715.01"/>
  </r>
  <r>
    <x v="0"/>
    <s v="PPP constant 2011 int. $"/>
    <x v="8"/>
    <x v="8"/>
    <x v="148"/>
    <n v="37203.144999999997"/>
  </r>
  <r>
    <x v="0"/>
    <s v="PPP constant 2011 int. $"/>
    <x v="8"/>
    <x v="8"/>
    <x v="149"/>
    <n v="36907.919999999998"/>
  </r>
  <r>
    <x v="0"/>
    <s v="PPP constant 2011 int. $"/>
    <x v="8"/>
    <x v="8"/>
    <x v="150"/>
    <n v="36986.699999999997"/>
  </r>
  <r>
    <x v="0"/>
    <s v="PPP constant 2011 int. $"/>
    <x v="8"/>
    <x v="8"/>
    <x v="151"/>
    <n v="37924.152000000002"/>
  </r>
  <r>
    <x v="0"/>
    <s v="PPP constant 2011 int. $"/>
    <x v="8"/>
    <x v="8"/>
    <x v="152"/>
    <n v="39043.19"/>
  </r>
  <r>
    <x v="0"/>
    <s v="PPP constant 2011 int. $"/>
    <x v="8"/>
    <x v="8"/>
    <x v="153"/>
    <n v="39430.906000000003"/>
  </r>
  <r>
    <x v="0"/>
    <s v="PPP constant 2011 int. $"/>
    <x v="8"/>
    <x v="8"/>
    <x v="154"/>
    <n v="39874.800000000003"/>
  </r>
  <r>
    <x v="0"/>
    <s v="PPP constant 2011 int. $"/>
    <x v="8"/>
    <x v="8"/>
    <x v="155"/>
    <n v="38871.703000000001"/>
  </r>
  <r>
    <x v="0"/>
    <s v="PPP constant 2011 int. $"/>
    <x v="8"/>
    <x v="8"/>
    <x v="156"/>
    <n v="39977.855000000003"/>
  </r>
  <r>
    <x v="0"/>
    <s v="PPP constant 2011 int. $"/>
    <x v="8"/>
    <x v="8"/>
    <x v="157"/>
    <n v="40701.464999999997"/>
  </r>
  <r>
    <x v="0"/>
    <s v="PPP constant 2011 int. $"/>
    <x v="9"/>
    <x v="9"/>
    <x v="158"/>
    <n v="956"/>
  </r>
  <r>
    <x v="0"/>
    <s v="PPP constant 2011 int. $"/>
    <x v="9"/>
    <x v="9"/>
    <x v="212"/>
    <n v="1366.393"/>
  </r>
  <r>
    <x v="0"/>
    <s v="PPP constant 2011 int. $"/>
    <x v="9"/>
    <x v="9"/>
    <x v="213"/>
    <n v="1417.4048"/>
  </r>
  <r>
    <x v="0"/>
    <s v="PPP constant 2011 int. $"/>
    <x v="9"/>
    <x v="9"/>
    <x v="214"/>
    <n v="1319.0684000000001"/>
  </r>
  <r>
    <x v="0"/>
    <s v="PPP constant 2011 int. $"/>
    <x v="9"/>
    <x v="9"/>
    <x v="215"/>
    <n v="1316.7462"/>
  </r>
  <r>
    <x v="0"/>
    <s v="PPP constant 2011 int. $"/>
    <x v="9"/>
    <x v="9"/>
    <x v="216"/>
    <n v="1311.8417999999999"/>
  </r>
  <r>
    <x v="0"/>
    <s v="PPP constant 2011 int. $"/>
    <x v="9"/>
    <x v="9"/>
    <x v="217"/>
    <n v="1285.5690999999999"/>
  </r>
  <r>
    <x v="0"/>
    <s v="PPP constant 2011 int. $"/>
    <x v="9"/>
    <x v="9"/>
    <x v="218"/>
    <n v="1382.7443000000001"/>
  </r>
  <r>
    <x v="0"/>
    <s v="PPP constant 2011 int. $"/>
    <x v="9"/>
    <x v="9"/>
    <x v="219"/>
    <n v="1376.4802999999999"/>
  </r>
  <r>
    <x v="0"/>
    <s v="PPP constant 2011 int. $"/>
    <x v="9"/>
    <x v="9"/>
    <x v="220"/>
    <n v="1367.2249999999999"/>
  </r>
  <r>
    <x v="0"/>
    <s v="PPP constant 2011 int. $"/>
    <x v="9"/>
    <x v="9"/>
    <x v="221"/>
    <n v="1122.3462"/>
  </r>
  <r>
    <x v="0"/>
    <s v="PPP constant 2011 int. $"/>
    <x v="9"/>
    <x v="9"/>
    <x v="222"/>
    <n v="1237.4888000000001"/>
  </r>
  <r>
    <x v="0"/>
    <s v="PPP constant 2011 int. $"/>
    <x v="9"/>
    <x v="9"/>
    <x v="223"/>
    <n v="1395.5033000000001"/>
  </r>
  <r>
    <x v="0"/>
    <s v="PPP constant 2011 int. $"/>
    <x v="9"/>
    <x v="9"/>
    <x v="224"/>
    <n v="1302.7339999999999"/>
  </r>
  <r>
    <x v="0"/>
    <s v="PPP constant 2011 int. $"/>
    <x v="9"/>
    <x v="9"/>
    <x v="225"/>
    <n v="1364.1765"/>
  </r>
  <r>
    <x v="0"/>
    <s v="PPP constant 2011 int. $"/>
    <x v="9"/>
    <x v="9"/>
    <x v="226"/>
    <n v="1275.3016"/>
  </r>
  <r>
    <x v="0"/>
    <s v="PPP constant 2011 int. $"/>
    <x v="9"/>
    <x v="9"/>
    <x v="227"/>
    <n v="1255.8231000000001"/>
  </r>
  <r>
    <x v="0"/>
    <s v="PPP constant 2011 int. $"/>
    <x v="9"/>
    <x v="9"/>
    <x v="228"/>
    <n v="1136.3077000000001"/>
  </r>
  <r>
    <x v="0"/>
    <s v="PPP constant 2011 int. $"/>
    <x v="9"/>
    <x v="9"/>
    <x v="229"/>
    <n v="1040.3223"/>
  </r>
  <r>
    <x v="0"/>
    <s v="PPP constant 2011 int. $"/>
    <x v="9"/>
    <x v="9"/>
    <x v="230"/>
    <n v="1082.6333"/>
  </r>
  <r>
    <x v="0"/>
    <s v="PPP constant 2011 int. $"/>
    <x v="9"/>
    <x v="9"/>
    <x v="231"/>
    <n v="1290.9218000000001"/>
  </r>
  <r>
    <x v="0"/>
    <s v="PPP constant 2011 int. $"/>
    <x v="9"/>
    <x v="9"/>
    <x v="232"/>
    <n v="1301.7876000000001"/>
  </r>
  <r>
    <x v="0"/>
    <s v="PPP constant 2011 int. $"/>
    <x v="9"/>
    <x v="9"/>
    <x v="233"/>
    <n v="1375.4855"/>
  </r>
  <r>
    <x v="0"/>
    <s v="PPP constant 2011 int. $"/>
    <x v="9"/>
    <x v="9"/>
    <x v="234"/>
    <n v="1316.5111999999999"/>
  </r>
  <r>
    <x v="0"/>
    <s v="PPP constant 2011 int. $"/>
    <x v="9"/>
    <x v="9"/>
    <x v="235"/>
    <n v="1181.7693999999999"/>
  </r>
  <r>
    <x v="0"/>
    <s v="PPP constant 2011 int. $"/>
    <x v="9"/>
    <x v="9"/>
    <x v="236"/>
    <n v="1268.3297"/>
  </r>
  <r>
    <x v="0"/>
    <s v="PPP constant 2011 int. $"/>
    <x v="9"/>
    <x v="9"/>
    <x v="237"/>
    <n v="1256.8409999999999"/>
  </r>
  <r>
    <x v="0"/>
    <s v="PPP constant 2011 int. $"/>
    <x v="9"/>
    <x v="9"/>
    <x v="238"/>
    <n v="1608.3954000000001"/>
  </r>
  <r>
    <x v="0"/>
    <s v="PPP constant 2011 int. $"/>
    <x v="9"/>
    <x v="9"/>
    <x v="239"/>
    <n v="1506.4077"/>
  </r>
  <r>
    <x v="0"/>
    <s v="PPP constant 2011 int. $"/>
    <x v="9"/>
    <x v="9"/>
    <x v="240"/>
    <n v="1190.4598000000001"/>
  </r>
  <r>
    <x v="0"/>
    <s v="PPP constant 2011 int. $"/>
    <x v="9"/>
    <x v="9"/>
    <x v="241"/>
    <n v="1404.7817"/>
  </r>
  <r>
    <x v="0"/>
    <s v="PPP constant 2011 int. $"/>
    <x v="9"/>
    <x v="9"/>
    <x v="242"/>
    <n v="1167.3869999999999"/>
  </r>
  <r>
    <x v="0"/>
    <s v="PPP constant 2011 int. $"/>
    <x v="9"/>
    <x v="9"/>
    <x v="243"/>
    <n v="1354.6461999999999"/>
  </r>
  <r>
    <x v="0"/>
    <s v="PPP constant 2011 int. $"/>
    <x v="9"/>
    <x v="9"/>
    <x v="244"/>
    <n v="1580.1969999999999"/>
  </r>
  <r>
    <x v="0"/>
    <s v="PPP constant 2011 int. $"/>
    <x v="9"/>
    <x v="9"/>
    <x v="245"/>
    <n v="1522.1387999999999"/>
  </r>
  <r>
    <x v="0"/>
    <s v="PPP constant 2011 int. $"/>
    <x v="9"/>
    <x v="9"/>
    <x v="246"/>
    <n v="1548.0424"/>
  </r>
  <r>
    <x v="0"/>
    <s v="PPP constant 2011 int. $"/>
    <x v="9"/>
    <x v="9"/>
    <x v="247"/>
    <n v="1299.5130999999999"/>
  </r>
  <r>
    <x v="0"/>
    <s v="PPP constant 2011 int. $"/>
    <x v="9"/>
    <x v="9"/>
    <x v="248"/>
    <n v="1360.4386"/>
  </r>
  <r>
    <x v="0"/>
    <s v="PPP constant 2011 int. $"/>
    <x v="9"/>
    <x v="9"/>
    <x v="249"/>
    <n v="1385.6504"/>
  </r>
  <r>
    <x v="0"/>
    <s v="PPP constant 2011 int. $"/>
    <x v="9"/>
    <x v="9"/>
    <x v="250"/>
    <n v="1360.3514"/>
  </r>
  <r>
    <x v="0"/>
    <s v="PPP constant 2011 int. $"/>
    <x v="9"/>
    <x v="9"/>
    <x v="251"/>
    <n v="1228.4558"/>
  </r>
  <r>
    <x v="0"/>
    <s v="PPP constant 2011 int. $"/>
    <x v="9"/>
    <x v="9"/>
    <x v="252"/>
    <n v="959.82479999999998"/>
  </r>
  <r>
    <x v="0"/>
    <s v="PPP constant 2011 int. $"/>
    <x v="9"/>
    <x v="9"/>
    <x v="253"/>
    <n v="1372.8257000000001"/>
  </r>
  <r>
    <x v="0"/>
    <s v="PPP constant 2011 int. $"/>
    <x v="9"/>
    <x v="9"/>
    <x v="254"/>
    <n v="1369.3145999999999"/>
  </r>
  <r>
    <x v="0"/>
    <s v="PPP constant 2011 int. $"/>
    <x v="9"/>
    <x v="9"/>
    <x v="255"/>
    <n v="1298.3457000000001"/>
  </r>
  <r>
    <x v="0"/>
    <s v="PPP constant 2011 int. $"/>
    <x v="9"/>
    <x v="9"/>
    <x v="256"/>
    <n v="1129.8586"/>
  </r>
  <r>
    <x v="0"/>
    <s v="PPP constant 2011 int. $"/>
    <x v="9"/>
    <x v="9"/>
    <x v="257"/>
    <n v="1198.1992"/>
  </r>
  <r>
    <x v="0"/>
    <s v="PPP constant 2011 int. $"/>
    <x v="9"/>
    <x v="9"/>
    <x v="258"/>
    <n v="1158.3602000000001"/>
  </r>
  <r>
    <x v="0"/>
    <s v="PPP constant 2011 int. $"/>
    <x v="9"/>
    <x v="9"/>
    <x v="259"/>
    <n v="1339.0160000000001"/>
  </r>
  <r>
    <x v="0"/>
    <s v="PPP constant 2011 int. $"/>
    <x v="9"/>
    <x v="9"/>
    <x v="260"/>
    <n v="1168.028"/>
  </r>
  <r>
    <x v="0"/>
    <s v="PPP constant 2011 int. $"/>
    <x v="9"/>
    <x v="9"/>
    <x v="261"/>
    <n v="1282.1124"/>
  </r>
  <r>
    <x v="0"/>
    <s v="PPP constant 2011 int. $"/>
    <x v="9"/>
    <x v="9"/>
    <x v="262"/>
    <n v="1310.6654000000001"/>
  </r>
  <r>
    <x v="0"/>
    <s v="PPP constant 2011 int. $"/>
    <x v="9"/>
    <x v="9"/>
    <x v="263"/>
    <n v="1358.0781999999999"/>
  </r>
  <r>
    <x v="0"/>
    <s v="PPP constant 2011 int. $"/>
    <x v="9"/>
    <x v="9"/>
    <x v="264"/>
    <n v="1410.5416"/>
  </r>
  <r>
    <x v="0"/>
    <s v="PPP constant 2011 int. $"/>
    <x v="9"/>
    <x v="9"/>
    <x v="265"/>
    <n v="1343.4960000000001"/>
  </r>
  <r>
    <x v="0"/>
    <s v="PPP constant 2011 int. $"/>
    <x v="9"/>
    <x v="9"/>
    <x v="266"/>
    <n v="1382.605"/>
  </r>
  <r>
    <x v="0"/>
    <s v="PPP constant 2011 int. $"/>
    <x v="9"/>
    <x v="9"/>
    <x v="267"/>
    <n v="1443.1237000000001"/>
  </r>
  <r>
    <x v="0"/>
    <s v="PPP constant 2011 int. $"/>
    <x v="9"/>
    <x v="9"/>
    <x v="268"/>
    <n v="1526.4474"/>
  </r>
  <r>
    <x v="0"/>
    <s v="PPP constant 2011 int. $"/>
    <x v="9"/>
    <x v="9"/>
    <x v="269"/>
    <n v="1348.6603"/>
  </r>
  <r>
    <x v="0"/>
    <s v="PPP constant 2011 int. $"/>
    <x v="9"/>
    <x v="9"/>
    <x v="270"/>
    <n v="1482.9583"/>
  </r>
  <r>
    <x v="0"/>
    <s v="PPP constant 2011 int. $"/>
    <x v="9"/>
    <x v="9"/>
    <x v="271"/>
    <n v="1611.2674999999999"/>
  </r>
  <r>
    <x v="0"/>
    <s v="PPP constant 2011 int. $"/>
    <x v="9"/>
    <x v="9"/>
    <x v="272"/>
    <n v="1502.9459999999999"/>
  </r>
  <r>
    <x v="0"/>
    <s v="PPP constant 2011 int. $"/>
    <x v="9"/>
    <x v="9"/>
    <x v="273"/>
    <n v="1446.2878000000001"/>
  </r>
  <r>
    <x v="0"/>
    <s v="PPP constant 2011 int. $"/>
    <x v="9"/>
    <x v="9"/>
    <x v="274"/>
    <n v="1467.6849999999999"/>
  </r>
  <r>
    <x v="0"/>
    <s v="PPP constant 2011 int. $"/>
    <x v="9"/>
    <x v="9"/>
    <x v="275"/>
    <n v="1373.2986000000001"/>
  </r>
  <r>
    <x v="0"/>
    <s v="PPP constant 2011 int. $"/>
    <x v="9"/>
    <x v="9"/>
    <x v="276"/>
    <n v="1521.1095"/>
  </r>
  <r>
    <x v="0"/>
    <s v="PPP constant 2011 int. $"/>
    <x v="9"/>
    <x v="9"/>
    <x v="277"/>
    <n v="1749.1069"/>
  </r>
  <r>
    <x v="0"/>
    <s v="PPP constant 2011 int. $"/>
    <x v="9"/>
    <x v="9"/>
    <x v="278"/>
    <n v="1391.4028000000001"/>
  </r>
  <r>
    <x v="0"/>
    <s v="PPP constant 2011 int. $"/>
    <x v="9"/>
    <x v="9"/>
    <x v="279"/>
    <n v="1485.6179999999999"/>
  </r>
  <r>
    <x v="0"/>
    <s v="PPP constant 2011 int. $"/>
    <x v="9"/>
    <x v="9"/>
    <x v="280"/>
    <n v="1566.6233"/>
  </r>
  <r>
    <x v="0"/>
    <s v="PPP constant 2011 int. $"/>
    <x v="9"/>
    <x v="9"/>
    <x v="281"/>
    <n v="1572.8996999999999"/>
  </r>
  <r>
    <x v="0"/>
    <s v="PPP constant 2011 int. $"/>
    <x v="9"/>
    <x v="9"/>
    <x v="282"/>
    <n v="1439.847"/>
  </r>
  <r>
    <x v="0"/>
    <s v="PPP constant 2011 int. $"/>
    <x v="9"/>
    <x v="9"/>
    <x v="283"/>
    <n v="1525.5688"/>
  </r>
  <r>
    <x v="0"/>
    <s v="PPP constant 2011 int. $"/>
    <x v="9"/>
    <x v="9"/>
    <x v="284"/>
    <n v="1414.8728000000001"/>
  </r>
  <r>
    <x v="0"/>
    <s v="PPP constant 2011 int. $"/>
    <x v="9"/>
    <x v="9"/>
    <x v="285"/>
    <n v="1394.1803"/>
  </r>
  <r>
    <x v="0"/>
    <s v="PPP constant 2011 int. $"/>
    <x v="9"/>
    <x v="9"/>
    <x v="286"/>
    <n v="1420.8379"/>
  </r>
  <r>
    <x v="0"/>
    <s v="PPP constant 2011 int. $"/>
    <x v="9"/>
    <x v="9"/>
    <x v="287"/>
    <n v="1112.5127"/>
  </r>
  <r>
    <x v="0"/>
    <s v="PPP constant 2011 int. $"/>
    <x v="9"/>
    <x v="9"/>
    <x v="288"/>
    <n v="1342.3987"/>
  </r>
  <r>
    <x v="0"/>
    <s v="PPP constant 2011 int. $"/>
    <x v="9"/>
    <x v="9"/>
    <x v="289"/>
    <n v="1414.7095999999999"/>
  </r>
  <r>
    <x v="0"/>
    <s v="PPP constant 2011 int. $"/>
    <x v="9"/>
    <x v="9"/>
    <x v="290"/>
    <n v="1445.2820999999999"/>
  </r>
  <r>
    <x v="0"/>
    <s v="PPP constant 2011 int. $"/>
    <x v="9"/>
    <x v="9"/>
    <x v="291"/>
    <n v="1366.8961999999999"/>
  </r>
  <r>
    <x v="0"/>
    <s v="PPP constant 2011 int. $"/>
    <x v="9"/>
    <x v="9"/>
    <x v="292"/>
    <n v="1659.0170000000001"/>
  </r>
  <r>
    <x v="0"/>
    <s v="PPP constant 2011 int. $"/>
    <x v="9"/>
    <x v="9"/>
    <x v="293"/>
    <n v="2087.4535999999998"/>
  </r>
  <r>
    <x v="0"/>
    <s v="PPP constant 2011 int. $"/>
    <x v="9"/>
    <x v="9"/>
    <x v="294"/>
    <n v="1602.5197000000001"/>
  </r>
  <r>
    <x v="0"/>
    <s v="PPP constant 2011 int. $"/>
    <x v="9"/>
    <x v="9"/>
    <x v="295"/>
    <n v="1453.3741"/>
  </r>
  <r>
    <x v="0"/>
    <s v="PPP constant 2011 int. $"/>
    <x v="9"/>
    <x v="9"/>
    <x v="296"/>
    <n v="1543.3520000000001"/>
  </r>
  <r>
    <x v="0"/>
    <s v="PPP constant 2011 int. $"/>
    <x v="9"/>
    <x v="9"/>
    <x v="297"/>
    <n v="1544.2973999999999"/>
  </r>
  <r>
    <x v="0"/>
    <s v="PPP constant 2011 int. $"/>
    <x v="9"/>
    <x v="9"/>
    <x v="298"/>
    <n v="2006.9365"/>
  </r>
  <r>
    <x v="0"/>
    <s v="PPP constant 2011 int. $"/>
    <x v="9"/>
    <x v="9"/>
    <x v="299"/>
    <n v="1751.1243999999999"/>
  </r>
  <r>
    <x v="0"/>
    <s v="PPP constant 2011 int. $"/>
    <x v="9"/>
    <x v="9"/>
    <x v="300"/>
    <n v="1491.4227000000001"/>
  </r>
  <r>
    <x v="0"/>
    <s v="PPP constant 2011 int. $"/>
    <x v="9"/>
    <x v="9"/>
    <x v="301"/>
    <n v="1946.4096999999999"/>
  </r>
  <r>
    <x v="0"/>
    <s v="PPP constant 2011 int. $"/>
    <x v="9"/>
    <x v="9"/>
    <x v="302"/>
    <n v="1787.7166"/>
  </r>
  <r>
    <x v="0"/>
    <s v="PPP constant 2011 int. $"/>
    <x v="9"/>
    <x v="9"/>
    <x v="303"/>
    <n v="1767.5509999999999"/>
  </r>
  <r>
    <x v="0"/>
    <s v="PPP constant 2011 int. $"/>
    <x v="9"/>
    <x v="9"/>
    <x v="304"/>
    <n v="1712.4961000000001"/>
  </r>
  <r>
    <x v="0"/>
    <s v="PPP constant 2011 int. $"/>
    <x v="9"/>
    <x v="9"/>
    <x v="305"/>
    <n v="1496.12"/>
  </r>
  <r>
    <x v="0"/>
    <s v="PPP constant 2011 int. $"/>
    <x v="9"/>
    <x v="9"/>
    <x v="306"/>
    <n v="1409.6755000000001"/>
  </r>
  <r>
    <x v="0"/>
    <s v="PPP constant 2011 int. $"/>
    <x v="9"/>
    <x v="9"/>
    <x v="307"/>
    <n v="1590.5075999999999"/>
  </r>
  <r>
    <x v="0"/>
    <s v="PPP constant 2011 int. $"/>
    <x v="9"/>
    <x v="9"/>
    <x v="308"/>
    <n v="2092.9245999999998"/>
  </r>
  <r>
    <x v="0"/>
    <s v="PPP constant 2011 int. $"/>
    <x v="9"/>
    <x v="9"/>
    <x v="309"/>
    <n v="1804.6511"/>
  </r>
  <r>
    <x v="0"/>
    <s v="PPP constant 2011 int. $"/>
    <x v="9"/>
    <x v="9"/>
    <x v="310"/>
    <n v="1797.0912000000001"/>
  </r>
  <r>
    <x v="0"/>
    <s v="PPP constant 2011 int. $"/>
    <x v="9"/>
    <x v="9"/>
    <x v="311"/>
    <n v="1703.7012"/>
  </r>
  <r>
    <x v="0"/>
    <s v="PPP constant 2011 int. $"/>
    <x v="9"/>
    <x v="9"/>
    <x v="312"/>
    <n v="1646.0917999999999"/>
  </r>
  <r>
    <x v="0"/>
    <s v="PPP constant 2011 int. $"/>
    <x v="9"/>
    <x v="9"/>
    <x v="313"/>
    <n v="1698.6867999999999"/>
  </r>
  <r>
    <x v="0"/>
    <s v="PPP constant 2011 int. $"/>
    <x v="9"/>
    <x v="9"/>
    <x v="314"/>
    <n v="1637.3561"/>
  </r>
  <r>
    <x v="0"/>
    <s v="PPP constant 2011 int. $"/>
    <x v="9"/>
    <x v="9"/>
    <x v="315"/>
    <n v="1617.4108000000001"/>
  </r>
  <r>
    <x v="0"/>
    <s v="PPP constant 2011 int. $"/>
    <x v="9"/>
    <x v="9"/>
    <x v="316"/>
    <n v="1723.1216999999999"/>
  </r>
  <r>
    <x v="0"/>
    <s v="PPP constant 2011 int. $"/>
    <x v="9"/>
    <x v="9"/>
    <x v="317"/>
    <n v="1444.6709000000001"/>
  </r>
  <r>
    <x v="0"/>
    <s v="PPP constant 2011 int. $"/>
    <x v="9"/>
    <x v="9"/>
    <x v="318"/>
    <n v="1690.7242000000001"/>
  </r>
  <r>
    <x v="0"/>
    <s v="PPP constant 2011 int. $"/>
    <x v="9"/>
    <x v="9"/>
    <x v="319"/>
    <n v="1799.0862"/>
  </r>
  <r>
    <x v="0"/>
    <s v="PPP constant 2011 int. $"/>
    <x v="9"/>
    <x v="9"/>
    <x v="320"/>
    <n v="1898.6614999999999"/>
  </r>
  <r>
    <x v="0"/>
    <s v="PPP constant 2011 int. $"/>
    <x v="9"/>
    <x v="9"/>
    <x v="321"/>
    <n v="1854.0755999999999"/>
  </r>
  <r>
    <x v="0"/>
    <s v="PPP constant 2011 int. $"/>
    <x v="9"/>
    <x v="9"/>
    <x v="322"/>
    <n v="1674.8042"/>
  </r>
  <r>
    <x v="0"/>
    <s v="PPP constant 2011 int. $"/>
    <x v="9"/>
    <x v="9"/>
    <x v="323"/>
    <n v="1692.5248999999999"/>
  </r>
  <r>
    <x v="0"/>
    <s v="PPP constant 2011 int. $"/>
    <x v="9"/>
    <x v="9"/>
    <x v="324"/>
    <n v="1602.5410999999999"/>
  </r>
  <r>
    <x v="0"/>
    <s v="PPP constant 2011 int. $"/>
    <x v="9"/>
    <x v="9"/>
    <x v="325"/>
    <n v="1595.3966"/>
  </r>
  <r>
    <x v="0"/>
    <s v="PPP constant 2011 int. $"/>
    <x v="9"/>
    <x v="9"/>
    <x v="326"/>
    <n v="1501.1135999999999"/>
  </r>
  <r>
    <x v="0"/>
    <s v="PPP constant 2011 int. $"/>
    <x v="9"/>
    <x v="9"/>
    <x v="327"/>
    <n v="1431.9095"/>
  </r>
  <r>
    <x v="0"/>
    <s v="PPP constant 2011 int. $"/>
    <x v="9"/>
    <x v="9"/>
    <x v="328"/>
    <n v="1478.654"/>
  </r>
  <r>
    <x v="0"/>
    <s v="PPP constant 2011 int. $"/>
    <x v="9"/>
    <x v="9"/>
    <x v="329"/>
    <n v="1716.1790000000001"/>
  </r>
  <r>
    <x v="0"/>
    <s v="PPP constant 2011 int. $"/>
    <x v="9"/>
    <x v="9"/>
    <x v="330"/>
    <n v="1609.4425000000001"/>
  </r>
  <r>
    <x v="0"/>
    <s v="PPP constant 2011 int. $"/>
    <x v="9"/>
    <x v="9"/>
    <x v="331"/>
    <n v="1698.7153000000001"/>
  </r>
  <r>
    <x v="0"/>
    <s v="PPP constant 2011 int. $"/>
    <x v="9"/>
    <x v="9"/>
    <x v="332"/>
    <n v="1456.8472999999999"/>
  </r>
  <r>
    <x v="0"/>
    <s v="PPP constant 2011 int. $"/>
    <x v="9"/>
    <x v="9"/>
    <x v="333"/>
    <n v="1631.7134000000001"/>
  </r>
  <r>
    <x v="0"/>
    <s v="PPP constant 2011 int. $"/>
    <x v="9"/>
    <x v="9"/>
    <x v="334"/>
    <n v="1721.0736999999999"/>
  </r>
  <r>
    <x v="0"/>
    <s v="PPP constant 2011 int. $"/>
    <x v="9"/>
    <x v="9"/>
    <x v="335"/>
    <n v="1628.7185999999999"/>
  </r>
  <r>
    <x v="0"/>
    <s v="PPP constant 2011 int. $"/>
    <x v="9"/>
    <x v="9"/>
    <x v="336"/>
    <n v="1611.8852999999999"/>
  </r>
  <r>
    <x v="0"/>
    <s v="PPP constant 2011 int. $"/>
    <x v="9"/>
    <x v="9"/>
    <x v="337"/>
    <n v="1519.6133"/>
  </r>
  <r>
    <x v="0"/>
    <s v="PPP constant 2011 int. $"/>
    <x v="9"/>
    <x v="9"/>
    <x v="338"/>
    <n v="1546.2438999999999"/>
  </r>
  <r>
    <x v="0"/>
    <s v="PPP constant 2011 int. $"/>
    <x v="9"/>
    <x v="9"/>
    <x v="339"/>
    <n v="1584.7471"/>
  </r>
  <r>
    <x v="0"/>
    <s v="PPP constant 2011 int. $"/>
    <x v="9"/>
    <x v="9"/>
    <x v="340"/>
    <n v="1691.2551000000001"/>
  </r>
  <r>
    <x v="0"/>
    <s v="PPP constant 2011 int. $"/>
    <x v="9"/>
    <x v="9"/>
    <x v="341"/>
    <n v="1587.8978"/>
  </r>
  <r>
    <x v="0"/>
    <s v="PPP constant 2011 int. $"/>
    <x v="9"/>
    <x v="9"/>
    <x v="342"/>
    <n v="1610.8809000000001"/>
  </r>
  <r>
    <x v="0"/>
    <s v="PPP constant 2011 int. $"/>
    <x v="9"/>
    <x v="9"/>
    <x v="343"/>
    <n v="1597.8732"/>
  </r>
  <r>
    <x v="0"/>
    <s v="PPP constant 2011 int. $"/>
    <x v="9"/>
    <x v="9"/>
    <x v="344"/>
    <n v="1571.952"/>
  </r>
  <r>
    <x v="0"/>
    <s v="PPP constant 2011 int. $"/>
    <x v="9"/>
    <x v="9"/>
    <x v="345"/>
    <n v="1594.0382"/>
  </r>
  <r>
    <x v="0"/>
    <s v="PPP constant 2011 int. $"/>
    <x v="9"/>
    <x v="9"/>
    <x v="346"/>
    <n v="1553.2002"/>
  </r>
  <r>
    <x v="0"/>
    <s v="PPP constant 2011 int. $"/>
    <x v="9"/>
    <x v="9"/>
    <x v="347"/>
    <n v="1614.0564999999999"/>
  </r>
  <r>
    <x v="0"/>
    <s v="PPP constant 2011 int. $"/>
    <x v="9"/>
    <x v="9"/>
    <x v="348"/>
    <n v="1574.7443000000001"/>
  </r>
  <r>
    <x v="0"/>
    <s v="PPP constant 2011 int. $"/>
    <x v="9"/>
    <x v="9"/>
    <x v="349"/>
    <n v="1610.0718999999999"/>
  </r>
  <r>
    <x v="0"/>
    <s v="PPP constant 2011 int. $"/>
    <x v="9"/>
    <x v="9"/>
    <x v="350"/>
    <n v="1739.5382"/>
  </r>
  <r>
    <x v="0"/>
    <s v="PPP constant 2011 int. $"/>
    <x v="9"/>
    <x v="9"/>
    <x v="351"/>
    <n v="1651.0266999999999"/>
  </r>
  <r>
    <x v="0"/>
    <s v="PPP constant 2011 int. $"/>
    <x v="9"/>
    <x v="9"/>
    <x v="352"/>
    <n v="1540.1729"/>
  </r>
  <r>
    <x v="0"/>
    <s v="PPP constant 2011 int. $"/>
    <x v="9"/>
    <x v="9"/>
    <x v="353"/>
    <n v="1624.4562000000001"/>
  </r>
  <r>
    <x v="0"/>
    <s v="PPP constant 2011 int. $"/>
    <x v="9"/>
    <x v="9"/>
    <x v="354"/>
    <n v="1606.3206"/>
  </r>
  <r>
    <x v="0"/>
    <s v="PPP constant 2011 int. $"/>
    <x v="9"/>
    <x v="9"/>
    <x v="355"/>
    <n v="1521.9713999999999"/>
  </r>
  <r>
    <x v="0"/>
    <s v="PPP constant 2011 int. $"/>
    <x v="9"/>
    <x v="9"/>
    <x v="356"/>
    <n v="1599.623"/>
  </r>
  <r>
    <x v="0"/>
    <s v="PPP constant 2011 int. $"/>
    <x v="9"/>
    <x v="9"/>
    <x v="357"/>
    <n v="1631.2628"/>
  </r>
  <r>
    <x v="0"/>
    <s v="PPP constant 2011 int. $"/>
    <x v="9"/>
    <x v="9"/>
    <x v="358"/>
    <n v="1605.1510000000001"/>
  </r>
  <r>
    <x v="0"/>
    <s v="PPP constant 2011 int. $"/>
    <x v="9"/>
    <x v="9"/>
    <x v="359"/>
    <n v="1666.8602000000001"/>
  </r>
  <r>
    <x v="0"/>
    <s v="PPP constant 2011 int. $"/>
    <x v="9"/>
    <x v="9"/>
    <x v="360"/>
    <n v="1683.731"/>
  </r>
  <r>
    <x v="0"/>
    <s v="PPP constant 2011 int. $"/>
    <x v="9"/>
    <x v="9"/>
    <x v="361"/>
    <n v="1509.5111999999999"/>
  </r>
  <r>
    <x v="0"/>
    <s v="PPP constant 2011 int. $"/>
    <x v="9"/>
    <x v="9"/>
    <x v="362"/>
    <n v="1597.3833"/>
  </r>
  <r>
    <x v="0"/>
    <s v="PPP constant 2011 int. $"/>
    <x v="9"/>
    <x v="9"/>
    <x v="363"/>
    <n v="1645.7385999999999"/>
  </r>
  <r>
    <x v="0"/>
    <s v="PPP constant 2011 int. $"/>
    <x v="9"/>
    <x v="9"/>
    <x v="364"/>
    <n v="1615.9477999999999"/>
  </r>
  <r>
    <x v="0"/>
    <s v="PPP constant 2011 int. $"/>
    <x v="9"/>
    <x v="9"/>
    <x v="365"/>
    <n v="1384.59"/>
  </r>
  <r>
    <x v="0"/>
    <s v="PPP constant 2011 int. $"/>
    <x v="9"/>
    <x v="9"/>
    <x v="366"/>
    <n v="1618.2633000000001"/>
  </r>
  <r>
    <x v="0"/>
    <s v="PPP constant 2011 int. $"/>
    <x v="9"/>
    <x v="9"/>
    <x v="367"/>
    <n v="1552.9746"/>
  </r>
  <r>
    <x v="0"/>
    <s v="PPP constant 2011 int. $"/>
    <x v="9"/>
    <x v="9"/>
    <x v="368"/>
    <n v="1490.0718999999999"/>
  </r>
  <r>
    <x v="0"/>
    <s v="PPP constant 2011 int. $"/>
    <x v="9"/>
    <x v="9"/>
    <x v="369"/>
    <n v="1480.4269999999999"/>
  </r>
  <r>
    <x v="0"/>
    <s v="PPP constant 2011 int. $"/>
    <x v="9"/>
    <x v="9"/>
    <x v="370"/>
    <n v="1497.6248000000001"/>
  </r>
  <r>
    <x v="0"/>
    <s v="PPP constant 2011 int. $"/>
    <x v="9"/>
    <x v="9"/>
    <x v="371"/>
    <n v="1491.1783"/>
  </r>
  <r>
    <x v="0"/>
    <s v="PPP constant 2011 int. $"/>
    <x v="9"/>
    <x v="9"/>
    <x v="372"/>
    <n v="1501.2125000000001"/>
  </r>
  <r>
    <x v="0"/>
    <s v="PPP constant 2011 int. $"/>
    <x v="9"/>
    <x v="9"/>
    <x v="373"/>
    <n v="1343.7804000000001"/>
  </r>
  <r>
    <x v="0"/>
    <s v="PPP constant 2011 int. $"/>
    <x v="9"/>
    <x v="9"/>
    <x v="374"/>
    <n v="1181.6656"/>
  </r>
  <r>
    <x v="0"/>
    <s v="PPP constant 2011 int. $"/>
    <x v="9"/>
    <x v="9"/>
    <x v="375"/>
    <n v="1289.6831999999999"/>
  </r>
  <r>
    <x v="0"/>
    <s v="PPP constant 2011 int. $"/>
    <x v="9"/>
    <x v="9"/>
    <x v="376"/>
    <n v="1416.7845"/>
  </r>
  <r>
    <x v="0"/>
    <s v="PPP constant 2011 int. $"/>
    <x v="9"/>
    <x v="9"/>
    <x v="377"/>
    <n v="1539.0103999999999"/>
  </r>
  <r>
    <x v="0"/>
    <s v="PPP constant 2011 int. $"/>
    <x v="9"/>
    <x v="9"/>
    <x v="378"/>
    <n v="1419.0769"/>
  </r>
  <r>
    <x v="0"/>
    <s v="PPP constant 2011 int. $"/>
    <x v="9"/>
    <x v="9"/>
    <x v="379"/>
    <n v="1519.7860000000001"/>
  </r>
  <r>
    <x v="0"/>
    <s v="PPP constant 2011 int. $"/>
    <x v="9"/>
    <x v="9"/>
    <x v="380"/>
    <n v="1706.4083000000001"/>
  </r>
  <r>
    <x v="0"/>
    <s v="PPP constant 2011 int. $"/>
    <x v="9"/>
    <x v="9"/>
    <x v="381"/>
    <n v="1641.9417000000001"/>
  </r>
  <r>
    <x v="0"/>
    <s v="PPP constant 2011 int. $"/>
    <x v="9"/>
    <x v="9"/>
    <x v="382"/>
    <n v="1479.6384"/>
  </r>
  <r>
    <x v="0"/>
    <s v="PPP constant 2011 int. $"/>
    <x v="9"/>
    <x v="9"/>
    <x v="383"/>
    <n v="1517.4811"/>
  </r>
  <r>
    <x v="0"/>
    <s v="PPP constant 2011 int. $"/>
    <x v="9"/>
    <x v="9"/>
    <x v="384"/>
    <n v="1575.4348"/>
  </r>
  <r>
    <x v="0"/>
    <s v="PPP constant 2011 int. $"/>
    <x v="9"/>
    <x v="9"/>
    <x v="385"/>
    <n v="1704.5755999999999"/>
  </r>
  <r>
    <x v="0"/>
    <s v="PPP constant 2011 int. $"/>
    <x v="9"/>
    <x v="9"/>
    <x v="386"/>
    <n v="1522.1066000000001"/>
  </r>
  <r>
    <x v="0"/>
    <s v="PPP constant 2011 int. $"/>
    <x v="9"/>
    <x v="9"/>
    <x v="387"/>
    <n v="1698.8483000000001"/>
  </r>
  <r>
    <x v="0"/>
    <s v="PPP constant 2011 int. $"/>
    <x v="9"/>
    <x v="9"/>
    <x v="388"/>
    <n v="1674.1461999999999"/>
  </r>
  <r>
    <x v="0"/>
    <s v="PPP constant 2011 int. $"/>
    <x v="9"/>
    <x v="9"/>
    <x v="389"/>
    <n v="1844.6185"/>
  </r>
  <r>
    <x v="0"/>
    <s v="PPP constant 2011 int. $"/>
    <x v="9"/>
    <x v="9"/>
    <x v="390"/>
    <n v="1772.4021"/>
  </r>
  <r>
    <x v="0"/>
    <s v="PPP constant 2011 int. $"/>
    <x v="9"/>
    <x v="9"/>
    <x v="391"/>
    <n v="1451.9694999999999"/>
  </r>
  <r>
    <x v="0"/>
    <s v="PPP constant 2011 int. $"/>
    <x v="9"/>
    <x v="9"/>
    <x v="392"/>
    <n v="1358.3412000000001"/>
  </r>
  <r>
    <x v="0"/>
    <s v="PPP constant 2011 int. $"/>
    <x v="9"/>
    <x v="9"/>
    <x v="393"/>
    <n v="1357.8759"/>
  </r>
  <r>
    <x v="0"/>
    <s v="PPP constant 2011 int. $"/>
    <x v="9"/>
    <x v="9"/>
    <x v="394"/>
    <n v="1420.5773999999999"/>
  </r>
  <r>
    <x v="0"/>
    <s v="PPP constant 2011 int. $"/>
    <x v="9"/>
    <x v="9"/>
    <x v="395"/>
    <n v="1393.5494000000001"/>
  </r>
  <r>
    <x v="0"/>
    <s v="PPP constant 2011 int. $"/>
    <x v="9"/>
    <x v="9"/>
    <x v="396"/>
    <n v="1272.9296999999999"/>
  </r>
  <r>
    <x v="0"/>
    <s v="PPP constant 2011 int. $"/>
    <x v="9"/>
    <x v="9"/>
    <x v="397"/>
    <n v="1451.2091"/>
  </r>
  <r>
    <x v="0"/>
    <s v="PPP constant 2011 int. $"/>
    <x v="9"/>
    <x v="9"/>
    <x v="398"/>
    <n v="1619.3983000000001"/>
  </r>
  <r>
    <x v="0"/>
    <s v="PPP constant 2011 int. $"/>
    <x v="9"/>
    <x v="9"/>
    <x v="399"/>
    <n v="1674.1931"/>
  </r>
  <r>
    <x v="0"/>
    <s v="PPP constant 2011 int. $"/>
    <x v="9"/>
    <x v="9"/>
    <x v="400"/>
    <n v="1625.6165000000001"/>
  </r>
  <r>
    <x v="0"/>
    <s v="PPP constant 2011 int. $"/>
    <x v="9"/>
    <x v="9"/>
    <x v="401"/>
    <n v="1618.585"/>
  </r>
  <r>
    <x v="0"/>
    <s v="PPP constant 2011 int. $"/>
    <x v="9"/>
    <x v="9"/>
    <x v="402"/>
    <n v="1624.7766999999999"/>
  </r>
  <r>
    <x v="0"/>
    <s v="PPP constant 2011 int. $"/>
    <x v="9"/>
    <x v="9"/>
    <x v="403"/>
    <n v="1732.5518999999999"/>
  </r>
  <r>
    <x v="0"/>
    <s v="PPP constant 2011 int. $"/>
    <x v="9"/>
    <x v="9"/>
    <x v="404"/>
    <n v="1730.6943000000001"/>
  </r>
  <r>
    <x v="0"/>
    <s v="PPP constant 2011 int. $"/>
    <x v="9"/>
    <x v="9"/>
    <x v="405"/>
    <n v="1777.7446"/>
  </r>
  <r>
    <x v="0"/>
    <s v="PPP constant 2011 int. $"/>
    <x v="9"/>
    <x v="9"/>
    <x v="406"/>
    <n v="1724.3056999999999"/>
  </r>
  <r>
    <x v="0"/>
    <s v="PPP constant 2011 int. $"/>
    <x v="9"/>
    <x v="9"/>
    <x v="407"/>
    <n v="1577.6975"/>
  </r>
  <r>
    <x v="0"/>
    <s v="PPP constant 2011 int. $"/>
    <x v="9"/>
    <x v="9"/>
    <x v="408"/>
    <n v="1707.5236"/>
  </r>
  <r>
    <x v="0"/>
    <s v="PPP constant 2011 int. $"/>
    <x v="9"/>
    <x v="9"/>
    <x v="409"/>
    <n v="1563.0340000000001"/>
  </r>
  <r>
    <x v="0"/>
    <s v="PPP constant 2011 int. $"/>
    <x v="9"/>
    <x v="9"/>
    <x v="410"/>
    <n v="1630.7373"/>
  </r>
  <r>
    <x v="0"/>
    <s v="PPP constant 2011 int. $"/>
    <x v="9"/>
    <x v="9"/>
    <x v="411"/>
    <n v="1571.1837"/>
  </r>
  <r>
    <x v="0"/>
    <s v="PPP constant 2011 int. $"/>
    <x v="9"/>
    <x v="9"/>
    <x v="412"/>
    <n v="1549.7596000000001"/>
  </r>
  <r>
    <x v="0"/>
    <s v="PPP constant 2011 int. $"/>
    <x v="9"/>
    <x v="9"/>
    <x v="413"/>
    <n v="1505.4513999999999"/>
  </r>
  <r>
    <x v="0"/>
    <s v="PPP constant 2011 int. $"/>
    <x v="9"/>
    <x v="9"/>
    <x v="414"/>
    <n v="1441.7799"/>
  </r>
  <r>
    <x v="0"/>
    <s v="PPP constant 2011 int. $"/>
    <x v="9"/>
    <x v="9"/>
    <x v="415"/>
    <n v="1467.8086000000001"/>
  </r>
  <r>
    <x v="0"/>
    <s v="PPP constant 2011 int. $"/>
    <x v="9"/>
    <x v="9"/>
    <x v="416"/>
    <n v="1574.1465000000001"/>
  </r>
  <r>
    <x v="0"/>
    <s v="PPP constant 2011 int. $"/>
    <x v="9"/>
    <x v="9"/>
    <x v="417"/>
    <n v="1408.6857"/>
  </r>
  <r>
    <x v="0"/>
    <s v="PPP constant 2011 int. $"/>
    <x v="9"/>
    <x v="9"/>
    <x v="418"/>
    <n v="1287.963"/>
  </r>
  <r>
    <x v="0"/>
    <s v="PPP constant 2011 int. $"/>
    <x v="9"/>
    <x v="9"/>
    <x v="419"/>
    <n v="1280.2374"/>
  </r>
  <r>
    <x v="0"/>
    <s v="PPP constant 2011 int. $"/>
    <x v="9"/>
    <x v="9"/>
    <x v="420"/>
    <n v="1552.6895"/>
  </r>
  <r>
    <x v="0"/>
    <s v="PPP constant 2011 int. $"/>
    <x v="9"/>
    <x v="9"/>
    <x v="421"/>
    <n v="1515.3033"/>
  </r>
  <r>
    <x v="0"/>
    <s v="PPP constant 2011 int. $"/>
    <x v="9"/>
    <x v="9"/>
    <x v="422"/>
    <n v="1439.2651000000001"/>
  </r>
  <r>
    <x v="0"/>
    <s v="PPP constant 2011 int. $"/>
    <x v="9"/>
    <x v="9"/>
    <x v="423"/>
    <n v="1528.5011"/>
  </r>
  <r>
    <x v="0"/>
    <s v="PPP constant 2011 int. $"/>
    <x v="9"/>
    <x v="9"/>
    <x v="424"/>
    <n v="1442.1527000000001"/>
  </r>
  <r>
    <x v="0"/>
    <s v="PPP constant 2011 int. $"/>
    <x v="9"/>
    <x v="9"/>
    <x v="425"/>
    <n v="1417.5791999999999"/>
  </r>
  <r>
    <x v="0"/>
    <s v="PPP constant 2011 int. $"/>
    <x v="9"/>
    <x v="9"/>
    <x v="426"/>
    <n v="1484.6577"/>
  </r>
  <r>
    <x v="0"/>
    <s v="PPP constant 2011 int. $"/>
    <x v="9"/>
    <x v="9"/>
    <x v="427"/>
    <n v="1492.3996999999999"/>
  </r>
  <r>
    <x v="0"/>
    <s v="PPP constant 2011 int. $"/>
    <x v="9"/>
    <x v="9"/>
    <x v="428"/>
    <n v="1469.6289999999999"/>
  </r>
  <r>
    <x v="0"/>
    <s v="PPP constant 2011 int. $"/>
    <x v="9"/>
    <x v="9"/>
    <x v="429"/>
    <n v="1407.8547000000001"/>
  </r>
  <r>
    <x v="0"/>
    <s v="PPP constant 2011 int. $"/>
    <x v="9"/>
    <x v="9"/>
    <x v="430"/>
    <n v="1547.5465999999999"/>
  </r>
  <r>
    <x v="0"/>
    <s v="PPP constant 2011 int. $"/>
    <x v="9"/>
    <x v="9"/>
    <x v="431"/>
    <n v="1687.2539999999999"/>
  </r>
  <r>
    <x v="0"/>
    <s v="PPP constant 2011 int. $"/>
    <x v="9"/>
    <x v="9"/>
    <x v="432"/>
    <n v="1692.6815999999999"/>
  </r>
  <r>
    <x v="0"/>
    <s v="PPP constant 2011 int. $"/>
    <x v="9"/>
    <x v="9"/>
    <x v="433"/>
    <n v="1620.6035999999999"/>
  </r>
  <r>
    <x v="0"/>
    <s v="PPP constant 2011 int. $"/>
    <x v="9"/>
    <x v="9"/>
    <x v="434"/>
    <n v="1533.2257999999999"/>
  </r>
  <r>
    <x v="0"/>
    <s v="PPP constant 2011 int. $"/>
    <x v="9"/>
    <x v="9"/>
    <x v="435"/>
    <n v="1566.758"/>
  </r>
  <r>
    <x v="0"/>
    <s v="PPP constant 2011 int. $"/>
    <x v="9"/>
    <x v="9"/>
    <x v="159"/>
    <n v="1669.8368"/>
  </r>
  <r>
    <x v="0"/>
    <s v="PPP constant 2011 int. $"/>
    <x v="9"/>
    <x v="9"/>
    <x v="436"/>
    <n v="1501.1251"/>
  </r>
  <r>
    <x v="0"/>
    <s v="PPP constant 2011 int. $"/>
    <x v="9"/>
    <x v="9"/>
    <x v="437"/>
    <n v="1398.8720000000001"/>
  </r>
  <r>
    <x v="0"/>
    <s v="PPP constant 2011 int. $"/>
    <x v="9"/>
    <x v="9"/>
    <x v="438"/>
    <n v="1479.0093999999999"/>
  </r>
  <r>
    <x v="0"/>
    <s v="PPP constant 2011 int. $"/>
    <x v="9"/>
    <x v="9"/>
    <x v="439"/>
    <n v="1397.7340999999999"/>
  </r>
  <r>
    <x v="0"/>
    <s v="PPP constant 2011 int. $"/>
    <x v="9"/>
    <x v="9"/>
    <x v="440"/>
    <n v="1355.2059999999999"/>
  </r>
  <r>
    <x v="0"/>
    <s v="PPP constant 2011 int. $"/>
    <x v="9"/>
    <x v="9"/>
    <x v="441"/>
    <n v="1513.0354"/>
  </r>
  <r>
    <x v="0"/>
    <s v="PPP constant 2011 int. $"/>
    <x v="9"/>
    <x v="9"/>
    <x v="442"/>
    <n v="1502.7952"/>
  </r>
  <r>
    <x v="0"/>
    <s v="PPP constant 2011 int. $"/>
    <x v="9"/>
    <x v="9"/>
    <x v="443"/>
    <n v="1448.6397999999999"/>
  </r>
  <r>
    <x v="0"/>
    <s v="PPP constant 2011 int. $"/>
    <x v="9"/>
    <x v="9"/>
    <x v="444"/>
    <n v="1584.4226000000001"/>
  </r>
  <r>
    <x v="0"/>
    <s v="PPP constant 2011 int. $"/>
    <x v="9"/>
    <x v="9"/>
    <x v="445"/>
    <n v="1589.5966000000001"/>
  </r>
  <r>
    <x v="0"/>
    <s v="PPP constant 2011 int. $"/>
    <x v="9"/>
    <x v="9"/>
    <x v="446"/>
    <n v="1588.7809"/>
  </r>
  <r>
    <x v="0"/>
    <s v="PPP constant 2011 int. $"/>
    <x v="9"/>
    <x v="9"/>
    <x v="447"/>
    <n v="1411.0060000000001"/>
  </r>
  <r>
    <x v="0"/>
    <s v="PPP constant 2011 int. $"/>
    <x v="9"/>
    <x v="9"/>
    <x v="448"/>
    <n v="1424.7446"/>
  </r>
  <r>
    <x v="0"/>
    <s v="PPP constant 2011 int. $"/>
    <x v="9"/>
    <x v="9"/>
    <x v="449"/>
    <n v="1524.3861999999999"/>
  </r>
  <r>
    <x v="0"/>
    <s v="PPP constant 2011 int. $"/>
    <x v="9"/>
    <x v="9"/>
    <x v="450"/>
    <n v="1458.8869999999999"/>
  </r>
  <r>
    <x v="0"/>
    <s v="PPP constant 2011 int. $"/>
    <x v="9"/>
    <x v="9"/>
    <x v="451"/>
    <n v="1331.3101999999999"/>
  </r>
  <r>
    <x v="0"/>
    <s v="PPP constant 2011 int. $"/>
    <x v="9"/>
    <x v="9"/>
    <x v="452"/>
    <n v="1360.3234"/>
  </r>
  <r>
    <x v="0"/>
    <s v="PPP constant 2011 int. $"/>
    <x v="9"/>
    <x v="9"/>
    <x v="453"/>
    <n v="1430.6858999999999"/>
  </r>
  <r>
    <x v="0"/>
    <s v="PPP constant 2011 int. $"/>
    <x v="9"/>
    <x v="9"/>
    <x v="454"/>
    <n v="1410.4637"/>
  </r>
  <r>
    <x v="0"/>
    <s v="PPP constant 2011 int. $"/>
    <x v="9"/>
    <x v="9"/>
    <x v="455"/>
    <n v="1338.2412999999999"/>
  </r>
  <r>
    <x v="0"/>
    <s v="PPP constant 2011 int. $"/>
    <x v="9"/>
    <x v="9"/>
    <x v="456"/>
    <n v="1340.4131"/>
  </r>
  <r>
    <x v="0"/>
    <s v="PPP constant 2011 int. $"/>
    <x v="9"/>
    <x v="9"/>
    <x v="457"/>
    <n v="1375.1813"/>
  </r>
  <r>
    <x v="0"/>
    <s v="PPP constant 2011 int. $"/>
    <x v="9"/>
    <x v="9"/>
    <x v="458"/>
    <n v="1441.6855"/>
  </r>
  <r>
    <x v="0"/>
    <s v="PPP constant 2011 int. $"/>
    <x v="9"/>
    <x v="9"/>
    <x v="459"/>
    <n v="1366.9486999999999"/>
  </r>
  <r>
    <x v="0"/>
    <s v="PPP constant 2011 int. $"/>
    <x v="9"/>
    <x v="9"/>
    <x v="460"/>
    <n v="1414.6318000000001"/>
  </r>
  <r>
    <x v="0"/>
    <s v="PPP constant 2011 int. $"/>
    <x v="9"/>
    <x v="9"/>
    <x v="461"/>
    <n v="1525.9703"/>
  </r>
  <r>
    <x v="0"/>
    <s v="PPP constant 2011 int. $"/>
    <x v="9"/>
    <x v="9"/>
    <x v="462"/>
    <n v="1417.1279"/>
  </r>
  <r>
    <x v="0"/>
    <s v="PPP constant 2011 int. $"/>
    <x v="9"/>
    <x v="9"/>
    <x v="463"/>
    <n v="1303.4187999999999"/>
  </r>
  <r>
    <x v="0"/>
    <s v="PPP constant 2011 int. $"/>
    <x v="9"/>
    <x v="9"/>
    <x v="464"/>
    <n v="1343.0624"/>
  </r>
  <r>
    <x v="0"/>
    <s v="PPP constant 2011 int. $"/>
    <x v="9"/>
    <x v="9"/>
    <x v="465"/>
    <n v="1329.1914999999999"/>
  </r>
  <r>
    <x v="0"/>
    <s v="PPP constant 2011 int. $"/>
    <x v="9"/>
    <x v="9"/>
    <x v="466"/>
    <n v="1238.6921"/>
  </r>
  <r>
    <x v="0"/>
    <s v="PPP constant 2011 int. $"/>
    <x v="9"/>
    <x v="9"/>
    <x v="467"/>
    <n v="1342.5453"/>
  </r>
  <r>
    <x v="0"/>
    <s v="PPP constant 2011 int. $"/>
    <x v="9"/>
    <x v="9"/>
    <x v="468"/>
    <n v="1497.3652"/>
  </r>
  <r>
    <x v="0"/>
    <s v="PPP constant 2011 int. $"/>
    <x v="9"/>
    <x v="9"/>
    <x v="469"/>
    <n v="1408.1527000000001"/>
  </r>
  <r>
    <x v="0"/>
    <s v="PPP constant 2011 int. $"/>
    <x v="9"/>
    <x v="9"/>
    <x v="470"/>
    <n v="1537.9564"/>
  </r>
  <r>
    <x v="0"/>
    <s v="PPP constant 2011 int. $"/>
    <x v="9"/>
    <x v="9"/>
    <x v="471"/>
    <n v="1557.1813999999999"/>
  </r>
  <r>
    <x v="0"/>
    <s v="PPP constant 2011 int. $"/>
    <x v="9"/>
    <x v="9"/>
    <x v="472"/>
    <n v="1647.0706"/>
  </r>
  <r>
    <x v="0"/>
    <s v="PPP constant 2011 int. $"/>
    <x v="9"/>
    <x v="9"/>
    <x v="473"/>
    <n v="1506.0486000000001"/>
  </r>
  <r>
    <x v="0"/>
    <s v="PPP constant 2011 int. $"/>
    <x v="9"/>
    <x v="9"/>
    <x v="474"/>
    <n v="1486.3503000000001"/>
  </r>
  <r>
    <x v="0"/>
    <s v="PPP constant 2011 int. $"/>
    <x v="9"/>
    <x v="9"/>
    <x v="475"/>
    <n v="1501.6132"/>
  </r>
  <r>
    <x v="0"/>
    <s v="PPP constant 2011 int. $"/>
    <x v="9"/>
    <x v="9"/>
    <x v="476"/>
    <n v="1579.6840999999999"/>
  </r>
  <r>
    <x v="0"/>
    <s v="PPP constant 2011 int. $"/>
    <x v="9"/>
    <x v="9"/>
    <x v="477"/>
    <n v="1616.8887999999999"/>
  </r>
  <r>
    <x v="0"/>
    <s v="PPP constant 2011 int. $"/>
    <x v="9"/>
    <x v="9"/>
    <x v="478"/>
    <n v="1520.5988"/>
  </r>
  <r>
    <x v="0"/>
    <s v="PPP constant 2011 int. $"/>
    <x v="9"/>
    <x v="9"/>
    <x v="479"/>
    <n v="1426.3351"/>
  </r>
  <r>
    <x v="0"/>
    <s v="PPP constant 2011 int. $"/>
    <x v="9"/>
    <x v="9"/>
    <x v="480"/>
    <n v="1205.8086000000001"/>
  </r>
  <r>
    <x v="0"/>
    <s v="PPP constant 2011 int. $"/>
    <x v="9"/>
    <x v="9"/>
    <x v="481"/>
    <n v="1346.4753000000001"/>
  </r>
  <r>
    <x v="0"/>
    <s v="PPP constant 2011 int. $"/>
    <x v="9"/>
    <x v="9"/>
    <x v="482"/>
    <n v="1614.9983999999999"/>
  </r>
  <r>
    <x v="0"/>
    <s v="PPP constant 2011 int. $"/>
    <x v="9"/>
    <x v="9"/>
    <x v="483"/>
    <n v="1556.4996000000001"/>
  </r>
  <r>
    <x v="0"/>
    <s v="PPP constant 2011 int. $"/>
    <x v="9"/>
    <x v="9"/>
    <x v="484"/>
    <n v="1375.8206"/>
  </r>
  <r>
    <x v="0"/>
    <s v="PPP constant 2011 int. $"/>
    <x v="9"/>
    <x v="9"/>
    <x v="160"/>
    <n v="1431.7344000000001"/>
  </r>
  <r>
    <x v="0"/>
    <s v="PPP constant 2011 int. $"/>
    <x v="9"/>
    <x v="9"/>
    <x v="485"/>
    <n v="1335.9976999999999"/>
  </r>
  <r>
    <x v="0"/>
    <s v="PPP constant 2011 int. $"/>
    <x v="9"/>
    <x v="9"/>
    <x v="486"/>
    <n v="1330.0944"/>
  </r>
  <r>
    <x v="0"/>
    <s v="PPP constant 2011 int. $"/>
    <x v="9"/>
    <x v="9"/>
    <x v="487"/>
    <n v="1376.5054"/>
  </r>
  <r>
    <x v="0"/>
    <s v="PPP constant 2011 int. $"/>
    <x v="9"/>
    <x v="9"/>
    <x v="488"/>
    <n v="1375.9304"/>
  </r>
  <r>
    <x v="0"/>
    <s v="PPP constant 2011 int. $"/>
    <x v="9"/>
    <x v="9"/>
    <x v="489"/>
    <n v="1388.4755"/>
  </r>
  <r>
    <x v="0"/>
    <s v="PPP constant 2011 int. $"/>
    <x v="9"/>
    <x v="9"/>
    <x v="490"/>
    <n v="1263.3158000000001"/>
  </r>
  <r>
    <x v="0"/>
    <s v="PPP constant 2011 int. $"/>
    <x v="9"/>
    <x v="9"/>
    <x v="491"/>
    <n v="1289.7416000000001"/>
  </r>
  <r>
    <x v="0"/>
    <s v="PPP constant 2011 int. $"/>
    <x v="9"/>
    <x v="9"/>
    <x v="492"/>
    <n v="1362.336"/>
  </r>
  <r>
    <x v="0"/>
    <s v="PPP constant 2011 int. $"/>
    <x v="9"/>
    <x v="9"/>
    <x v="493"/>
    <n v="1353.2431999999999"/>
  </r>
  <r>
    <x v="0"/>
    <s v="PPP constant 2011 int. $"/>
    <x v="9"/>
    <x v="9"/>
    <x v="494"/>
    <n v="1290.4822999999999"/>
  </r>
  <r>
    <x v="0"/>
    <s v="PPP constant 2011 int. $"/>
    <x v="9"/>
    <x v="9"/>
    <x v="495"/>
    <n v="1278.8489999999999"/>
  </r>
  <r>
    <x v="0"/>
    <s v="PPP constant 2011 int. $"/>
    <x v="9"/>
    <x v="9"/>
    <x v="496"/>
    <n v="1269.5237999999999"/>
  </r>
  <r>
    <x v="0"/>
    <s v="PPP constant 2011 int. $"/>
    <x v="9"/>
    <x v="9"/>
    <x v="497"/>
    <n v="1316.4513999999999"/>
  </r>
  <r>
    <x v="0"/>
    <s v="PPP constant 2011 int. $"/>
    <x v="9"/>
    <x v="9"/>
    <x v="498"/>
    <n v="1328.61"/>
  </r>
  <r>
    <x v="0"/>
    <s v="PPP constant 2011 int. $"/>
    <x v="9"/>
    <x v="9"/>
    <x v="499"/>
    <n v="1308.9203"/>
  </r>
  <r>
    <x v="0"/>
    <s v="PPP constant 2011 int. $"/>
    <x v="9"/>
    <x v="9"/>
    <x v="500"/>
    <n v="1177.7274"/>
  </r>
  <r>
    <x v="0"/>
    <s v="PPP constant 2011 int. $"/>
    <x v="9"/>
    <x v="9"/>
    <x v="501"/>
    <n v="1316.2607"/>
  </r>
  <r>
    <x v="0"/>
    <s v="PPP constant 2011 int. $"/>
    <x v="9"/>
    <x v="9"/>
    <x v="502"/>
    <n v="1422.421"/>
  </r>
  <r>
    <x v="0"/>
    <s v="PPP constant 2011 int. $"/>
    <x v="9"/>
    <x v="9"/>
    <x v="503"/>
    <n v="1528.0809999999999"/>
  </r>
  <r>
    <x v="0"/>
    <s v="PPP constant 2011 int. $"/>
    <x v="9"/>
    <x v="9"/>
    <x v="504"/>
    <n v="1386.3135"/>
  </r>
  <r>
    <x v="0"/>
    <s v="PPP constant 2011 int. $"/>
    <x v="9"/>
    <x v="9"/>
    <x v="505"/>
    <n v="1240.7745"/>
  </r>
  <r>
    <x v="0"/>
    <s v="PPP constant 2011 int. $"/>
    <x v="9"/>
    <x v="9"/>
    <x v="506"/>
    <n v="1233.6935000000001"/>
  </r>
  <r>
    <x v="0"/>
    <s v="PPP constant 2011 int. $"/>
    <x v="9"/>
    <x v="9"/>
    <x v="507"/>
    <n v="1167.307"/>
  </r>
  <r>
    <x v="0"/>
    <s v="PPP constant 2011 int. $"/>
    <x v="9"/>
    <x v="9"/>
    <x v="508"/>
    <n v="1191.0795000000001"/>
  </r>
  <r>
    <x v="0"/>
    <s v="PPP constant 2011 int. $"/>
    <x v="9"/>
    <x v="9"/>
    <x v="509"/>
    <n v="1304.0891999999999"/>
  </r>
  <r>
    <x v="0"/>
    <s v="PPP constant 2011 int. $"/>
    <x v="9"/>
    <x v="9"/>
    <x v="510"/>
    <n v="1382.1284000000001"/>
  </r>
  <r>
    <x v="0"/>
    <s v="PPP constant 2011 int. $"/>
    <x v="9"/>
    <x v="9"/>
    <x v="511"/>
    <n v="1383.7860000000001"/>
  </r>
  <r>
    <x v="0"/>
    <s v="PPP constant 2011 int. $"/>
    <x v="9"/>
    <x v="9"/>
    <x v="512"/>
    <n v="1463.1628000000001"/>
  </r>
  <r>
    <x v="0"/>
    <s v="PPP constant 2011 int. $"/>
    <x v="9"/>
    <x v="9"/>
    <x v="513"/>
    <n v="1345.3119999999999"/>
  </r>
  <r>
    <x v="0"/>
    <s v="PPP constant 2011 int. $"/>
    <x v="9"/>
    <x v="9"/>
    <x v="514"/>
    <n v="1288.0772999999999"/>
  </r>
  <r>
    <x v="0"/>
    <s v="PPP constant 2011 int. $"/>
    <x v="9"/>
    <x v="9"/>
    <x v="515"/>
    <n v="1445.0612000000001"/>
  </r>
  <r>
    <x v="0"/>
    <s v="PPP constant 2011 int. $"/>
    <x v="9"/>
    <x v="9"/>
    <x v="516"/>
    <n v="1367.2292"/>
  </r>
  <r>
    <x v="0"/>
    <s v="PPP constant 2011 int. $"/>
    <x v="9"/>
    <x v="9"/>
    <x v="517"/>
    <n v="1345.8705"/>
  </r>
  <r>
    <x v="0"/>
    <s v="PPP constant 2011 int. $"/>
    <x v="9"/>
    <x v="9"/>
    <x v="518"/>
    <n v="1357.5755999999999"/>
  </r>
  <r>
    <x v="0"/>
    <s v="PPP constant 2011 int. $"/>
    <x v="9"/>
    <x v="9"/>
    <x v="519"/>
    <n v="1399.5740000000001"/>
  </r>
  <r>
    <x v="0"/>
    <s v="PPP constant 2011 int. $"/>
    <x v="9"/>
    <x v="9"/>
    <x v="520"/>
    <n v="1116.3335"/>
  </r>
  <r>
    <x v="0"/>
    <s v="PPP constant 2011 int. $"/>
    <x v="9"/>
    <x v="9"/>
    <x v="521"/>
    <n v="1116.6212"/>
  </r>
  <r>
    <x v="0"/>
    <s v="PPP constant 2011 int. $"/>
    <x v="9"/>
    <x v="9"/>
    <x v="522"/>
    <n v="1325.5208"/>
  </r>
  <r>
    <x v="0"/>
    <s v="PPP constant 2011 int. $"/>
    <x v="9"/>
    <x v="9"/>
    <x v="523"/>
    <n v="1372.0208"/>
  </r>
  <r>
    <x v="0"/>
    <s v="PPP constant 2011 int. $"/>
    <x v="9"/>
    <x v="9"/>
    <x v="524"/>
    <n v="1390.0759"/>
  </r>
  <r>
    <x v="0"/>
    <s v="PPP constant 2011 int. $"/>
    <x v="9"/>
    <x v="9"/>
    <x v="525"/>
    <n v="1258.5271"/>
  </r>
  <r>
    <x v="0"/>
    <s v="PPP constant 2011 int. $"/>
    <x v="9"/>
    <x v="9"/>
    <x v="526"/>
    <n v="1223.8526999999999"/>
  </r>
  <r>
    <x v="0"/>
    <s v="PPP constant 2011 int. $"/>
    <x v="9"/>
    <x v="9"/>
    <x v="527"/>
    <n v="1255.2606000000001"/>
  </r>
  <r>
    <x v="0"/>
    <s v="PPP constant 2011 int. $"/>
    <x v="9"/>
    <x v="9"/>
    <x v="528"/>
    <n v="1532.2882"/>
  </r>
  <r>
    <x v="0"/>
    <s v="PPP constant 2011 int. $"/>
    <x v="9"/>
    <x v="9"/>
    <x v="529"/>
    <n v="1529.3214"/>
  </r>
  <r>
    <x v="0"/>
    <s v="PPP constant 2011 int. $"/>
    <x v="9"/>
    <x v="9"/>
    <x v="530"/>
    <n v="1508.5372"/>
  </r>
  <r>
    <x v="0"/>
    <s v="PPP constant 2011 int. $"/>
    <x v="9"/>
    <x v="9"/>
    <x v="531"/>
    <n v="1221.6857"/>
  </r>
  <r>
    <x v="0"/>
    <s v="PPP constant 2011 int. $"/>
    <x v="9"/>
    <x v="9"/>
    <x v="532"/>
    <n v="1439.0449000000001"/>
  </r>
  <r>
    <x v="0"/>
    <s v="PPP constant 2011 int. $"/>
    <x v="9"/>
    <x v="9"/>
    <x v="533"/>
    <n v="1446.0906"/>
  </r>
  <r>
    <x v="0"/>
    <s v="PPP constant 2011 int. $"/>
    <x v="9"/>
    <x v="9"/>
    <x v="161"/>
    <n v="1575.7119"/>
  </r>
  <r>
    <x v="0"/>
    <s v="PPP constant 2011 int. $"/>
    <x v="9"/>
    <x v="9"/>
    <x v="534"/>
    <n v="1571.2476999999999"/>
  </r>
  <r>
    <x v="0"/>
    <s v="PPP constant 2011 int. $"/>
    <x v="9"/>
    <x v="9"/>
    <x v="535"/>
    <n v="1637.4760000000001"/>
  </r>
  <r>
    <x v="0"/>
    <s v="PPP constant 2011 int. $"/>
    <x v="9"/>
    <x v="9"/>
    <x v="536"/>
    <n v="1561.2797"/>
  </r>
  <r>
    <x v="0"/>
    <s v="PPP constant 2011 int. $"/>
    <x v="9"/>
    <x v="9"/>
    <x v="537"/>
    <n v="1739.3207"/>
  </r>
  <r>
    <x v="0"/>
    <s v="PPP constant 2011 int. $"/>
    <x v="9"/>
    <x v="9"/>
    <x v="538"/>
    <n v="1583.6287"/>
  </r>
  <r>
    <x v="0"/>
    <s v="PPP constant 2011 int. $"/>
    <x v="9"/>
    <x v="9"/>
    <x v="539"/>
    <n v="1578.0879"/>
  </r>
  <r>
    <x v="0"/>
    <s v="PPP constant 2011 int. $"/>
    <x v="9"/>
    <x v="9"/>
    <x v="540"/>
    <n v="1487.4752000000001"/>
  </r>
  <r>
    <x v="0"/>
    <s v="PPP constant 2011 int. $"/>
    <x v="9"/>
    <x v="9"/>
    <x v="541"/>
    <n v="1501.5748000000001"/>
  </r>
  <r>
    <x v="0"/>
    <s v="PPP constant 2011 int. $"/>
    <x v="9"/>
    <x v="9"/>
    <x v="542"/>
    <n v="1582.3751"/>
  </r>
  <r>
    <x v="0"/>
    <s v="PPP constant 2011 int. $"/>
    <x v="9"/>
    <x v="9"/>
    <x v="543"/>
    <n v="1666.4531999999999"/>
  </r>
  <r>
    <x v="0"/>
    <s v="PPP constant 2011 int. $"/>
    <x v="9"/>
    <x v="9"/>
    <x v="544"/>
    <n v="1704.075"/>
  </r>
  <r>
    <x v="0"/>
    <s v="PPP constant 2011 int. $"/>
    <x v="9"/>
    <x v="9"/>
    <x v="545"/>
    <n v="1572.817"/>
  </r>
  <r>
    <x v="0"/>
    <s v="PPP constant 2011 int. $"/>
    <x v="9"/>
    <x v="9"/>
    <x v="546"/>
    <n v="1674.8518999999999"/>
  </r>
  <r>
    <x v="0"/>
    <s v="PPP constant 2011 int. $"/>
    <x v="9"/>
    <x v="9"/>
    <x v="547"/>
    <n v="1541.0413000000001"/>
  </r>
  <r>
    <x v="0"/>
    <s v="PPP constant 2011 int. $"/>
    <x v="9"/>
    <x v="9"/>
    <x v="548"/>
    <n v="1508.7526"/>
  </r>
  <r>
    <x v="0"/>
    <s v="PPP constant 2011 int. $"/>
    <x v="9"/>
    <x v="9"/>
    <x v="549"/>
    <n v="1494.1551999999999"/>
  </r>
  <r>
    <x v="0"/>
    <s v="PPP constant 2011 int. $"/>
    <x v="9"/>
    <x v="9"/>
    <x v="550"/>
    <n v="1699.6509000000001"/>
  </r>
  <r>
    <x v="0"/>
    <s v="PPP constant 2011 int. $"/>
    <x v="9"/>
    <x v="9"/>
    <x v="551"/>
    <n v="1582.0576000000001"/>
  </r>
  <r>
    <x v="0"/>
    <s v="PPP constant 2011 int. $"/>
    <x v="9"/>
    <x v="9"/>
    <x v="552"/>
    <n v="1493.7488000000001"/>
  </r>
  <r>
    <x v="0"/>
    <s v="PPP constant 2011 int. $"/>
    <x v="9"/>
    <x v="9"/>
    <x v="553"/>
    <n v="1741.8516"/>
  </r>
  <r>
    <x v="0"/>
    <s v="PPP constant 2011 int. $"/>
    <x v="9"/>
    <x v="9"/>
    <x v="554"/>
    <n v="1612.0006000000001"/>
  </r>
  <r>
    <x v="0"/>
    <s v="PPP constant 2011 int. $"/>
    <x v="9"/>
    <x v="9"/>
    <x v="555"/>
    <n v="1777.3511000000001"/>
  </r>
  <r>
    <x v="0"/>
    <s v="PPP constant 2011 int. $"/>
    <x v="9"/>
    <x v="9"/>
    <x v="556"/>
    <n v="1568.0292999999999"/>
  </r>
  <r>
    <x v="0"/>
    <s v="PPP constant 2011 int. $"/>
    <x v="9"/>
    <x v="9"/>
    <x v="557"/>
    <n v="1768.2288000000001"/>
  </r>
  <r>
    <x v="0"/>
    <s v="PPP constant 2011 int. $"/>
    <x v="9"/>
    <x v="9"/>
    <x v="558"/>
    <n v="1724.6862000000001"/>
  </r>
  <r>
    <x v="0"/>
    <s v="PPP constant 2011 int. $"/>
    <x v="9"/>
    <x v="9"/>
    <x v="559"/>
    <n v="1423.2003999999999"/>
  </r>
  <r>
    <x v="0"/>
    <s v="PPP constant 2011 int. $"/>
    <x v="9"/>
    <x v="9"/>
    <x v="560"/>
    <n v="1494.4549999999999"/>
  </r>
  <r>
    <x v="0"/>
    <s v="PPP constant 2011 int. $"/>
    <x v="9"/>
    <x v="9"/>
    <x v="561"/>
    <n v="1415.2936999999999"/>
  </r>
  <r>
    <x v="0"/>
    <s v="PPP constant 2011 int. $"/>
    <x v="9"/>
    <x v="9"/>
    <x v="562"/>
    <n v="1471.4777999999999"/>
  </r>
  <r>
    <x v="0"/>
    <s v="PPP constant 2011 int. $"/>
    <x v="9"/>
    <x v="9"/>
    <x v="563"/>
    <n v="1457.03"/>
  </r>
  <r>
    <x v="0"/>
    <s v="PPP constant 2011 int. $"/>
    <x v="9"/>
    <x v="9"/>
    <x v="564"/>
    <n v="1406.8788999999999"/>
  </r>
  <r>
    <x v="0"/>
    <s v="PPP constant 2011 int. $"/>
    <x v="9"/>
    <x v="9"/>
    <x v="565"/>
    <n v="1472.0535"/>
  </r>
  <r>
    <x v="0"/>
    <s v="PPP constant 2011 int. $"/>
    <x v="9"/>
    <x v="9"/>
    <x v="566"/>
    <n v="1471.385"/>
  </r>
  <r>
    <x v="0"/>
    <s v="PPP constant 2011 int. $"/>
    <x v="9"/>
    <x v="9"/>
    <x v="567"/>
    <n v="1675.4584"/>
  </r>
  <r>
    <x v="0"/>
    <s v="PPP constant 2011 int. $"/>
    <x v="9"/>
    <x v="9"/>
    <x v="568"/>
    <n v="1481.1901"/>
  </r>
  <r>
    <x v="0"/>
    <s v="PPP constant 2011 int. $"/>
    <x v="9"/>
    <x v="9"/>
    <x v="569"/>
    <n v="1444.4214999999999"/>
  </r>
  <r>
    <x v="0"/>
    <s v="PPP constant 2011 int. $"/>
    <x v="9"/>
    <x v="9"/>
    <x v="570"/>
    <n v="1345.8063"/>
  </r>
  <r>
    <x v="0"/>
    <s v="PPP constant 2011 int. $"/>
    <x v="9"/>
    <x v="9"/>
    <x v="571"/>
    <n v="1505.8352"/>
  </r>
  <r>
    <x v="0"/>
    <s v="PPP constant 2011 int. $"/>
    <x v="9"/>
    <x v="9"/>
    <x v="572"/>
    <n v="1503.9141"/>
  </r>
  <r>
    <x v="0"/>
    <s v="PPP constant 2011 int. $"/>
    <x v="9"/>
    <x v="9"/>
    <x v="573"/>
    <n v="1561.9038"/>
  </r>
  <r>
    <x v="0"/>
    <s v="PPP constant 2011 int. $"/>
    <x v="9"/>
    <x v="9"/>
    <x v="574"/>
    <n v="1489.9661000000001"/>
  </r>
  <r>
    <x v="0"/>
    <s v="PPP constant 2011 int. $"/>
    <x v="9"/>
    <x v="9"/>
    <x v="575"/>
    <n v="1650.1327000000001"/>
  </r>
  <r>
    <x v="0"/>
    <s v="PPP constant 2011 int. $"/>
    <x v="9"/>
    <x v="9"/>
    <x v="576"/>
    <n v="1452.4084"/>
  </r>
  <r>
    <x v="0"/>
    <s v="PPP constant 2011 int. $"/>
    <x v="9"/>
    <x v="9"/>
    <x v="577"/>
    <n v="1397.7030999999999"/>
  </r>
  <r>
    <x v="0"/>
    <s v="PPP constant 2011 int. $"/>
    <x v="9"/>
    <x v="9"/>
    <x v="578"/>
    <n v="1562.2952"/>
  </r>
  <r>
    <x v="0"/>
    <s v="PPP constant 2011 int. $"/>
    <x v="9"/>
    <x v="9"/>
    <x v="579"/>
    <n v="1695.9005"/>
  </r>
  <r>
    <x v="0"/>
    <s v="PPP constant 2011 int. $"/>
    <x v="9"/>
    <x v="9"/>
    <x v="580"/>
    <n v="1714.0844999999999"/>
  </r>
  <r>
    <x v="0"/>
    <s v="PPP constant 2011 int. $"/>
    <x v="9"/>
    <x v="9"/>
    <x v="581"/>
    <n v="1611.9829"/>
  </r>
  <r>
    <x v="0"/>
    <s v="PPP constant 2011 int. $"/>
    <x v="9"/>
    <x v="9"/>
    <x v="582"/>
    <n v="1486.0232000000001"/>
  </r>
  <r>
    <x v="0"/>
    <s v="PPP constant 2011 int. $"/>
    <x v="9"/>
    <x v="9"/>
    <x v="162"/>
    <n v="1559.0818999999999"/>
  </r>
  <r>
    <x v="0"/>
    <s v="PPP constant 2011 int. $"/>
    <x v="9"/>
    <x v="9"/>
    <x v="583"/>
    <n v="1611.761"/>
  </r>
  <r>
    <x v="0"/>
    <s v="PPP constant 2011 int. $"/>
    <x v="9"/>
    <x v="9"/>
    <x v="584"/>
    <n v="1548.9780000000001"/>
  </r>
  <r>
    <x v="0"/>
    <s v="PPP constant 2011 int. $"/>
    <x v="9"/>
    <x v="9"/>
    <x v="585"/>
    <n v="1733.5989999999999"/>
  </r>
  <r>
    <x v="0"/>
    <s v="PPP constant 2011 int. $"/>
    <x v="9"/>
    <x v="9"/>
    <x v="586"/>
    <n v="1609.462"/>
  </r>
  <r>
    <x v="0"/>
    <s v="PPP constant 2011 int. $"/>
    <x v="9"/>
    <x v="9"/>
    <x v="587"/>
    <n v="1739.3148000000001"/>
  </r>
  <r>
    <x v="0"/>
    <s v="PPP constant 2011 int. $"/>
    <x v="9"/>
    <x v="9"/>
    <x v="588"/>
    <n v="1886.9993999999999"/>
  </r>
  <r>
    <x v="0"/>
    <s v="PPP constant 2011 int. $"/>
    <x v="9"/>
    <x v="9"/>
    <x v="589"/>
    <n v="1903.5540000000001"/>
  </r>
  <r>
    <x v="0"/>
    <s v="PPP constant 2011 int. $"/>
    <x v="9"/>
    <x v="9"/>
    <x v="590"/>
    <n v="1730.9274"/>
  </r>
  <r>
    <x v="0"/>
    <s v="PPP constant 2011 int. $"/>
    <x v="9"/>
    <x v="9"/>
    <x v="591"/>
    <n v="1798.2192"/>
  </r>
  <r>
    <x v="0"/>
    <s v="PPP constant 2011 int. $"/>
    <x v="9"/>
    <x v="9"/>
    <x v="592"/>
    <n v="1878.45"/>
  </r>
  <r>
    <x v="0"/>
    <s v="PPP constant 2011 int. $"/>
    <x v="9"/>
    <x v="9"/>
    <x v="593"/>
    <n v="1917.3323"/>
  </r>
  <r>
    <x v="0"/>
    <s v="PPP constant 2011 int. $"/>
    <x v="9"/>
    <x v="9"/>
    <x v="594"/>
    <n v="1806.3756000000001"/>
  </r>
  <r>
    <x v="0"/>
    <s v="PPP constant 2011 int. $"/>
    <x v="9"/>
    <x v="9"/>
    <x v="595"/>
    <n v="1807.5619999999999"/>
  </r>
  <r>
    <x v="0"/>
    <s v="PPP constant 2011 int. $"/>
    <x v="9"/>
    <x v="9"/>
    <x v="596"/>
    <n v="1975.1116"/>
  </r>
  <r>
    <x v="0"/>
    <s v="PPP constant 2011 int. $"/>
    <x v="9"/>
    <x v="9"/>
    <x v="597"/>
    <n v="1944.4132999999999"/>
  </r>
  <r>
    <x v="0"/>
    <s v="PPP constant 2011 int. $"/>
    <x v="9"/>
    <x v="9"/>
    <x v="598"/>
    <n v="2075.6527999999998"/>
  </r>
  <r>
    <x v="0"/>
    <s v="PPP constant 2011 int. $"/>
    <x v="9"/>
    <x v="9"/>
    <x v="599"/>
    <n v="2043.6355000000001"/>
  </r>
  <r>
    <x v="0"/>
    <s v="PPP constant 2011 int. $"/>
    <x v="9"/>
    <x v="9"/>
    <x v="600"/>
    <n v="2166.9866000000002"/>
  </r>
  <r>
    <x v="0"/>
    <s v="PPP constant 2011 int. $"/>
    <x v="9"/>
    <x v="9"/>
    <x v="601"/>
    <n v="2157.9506999999999"/>
  </r>
  <r>
    <x v="0"/>
    <s v="PPP constant 2011 int. $"/>
    <x v="9"/>
    <x v="9"/>
    <x v="602"/>
    <n v="2019.7247"/>
  </r>
  <r>
    <x v="0"/>
    <s v="PPP constant 2011 int. $"/>
    <x v="9"/>
    <x v="9"/>
    <x v="603"/>
    <n v="2181.3031999999998"/>
  </r>
  <r>
    <x v="0"/>
    <s v="PPP constant 2011 int. $"/>
    <x v="9"/>
    <x v="9"/>
    <x v="604"/>
    <n v="1933.4052999999999"/>
  </r>
  <r>
    <x v="0"/>
    <s v="PPP constant 2011 int. $"/>
    <x v="9"/>
    <x v="9"/>
    <x v="605"/>
    <n v="2144.2779999999998"/>
  </r>
  <r>
    <x v="0"/>
    <s v="PPP constant 2011 int. $"/>
    <x v="9"/>
    <x v="9"/>
    <x v="606"/>
    <n v="1937.4893999999999"/>
  </r>
  <r>
    <x v="0"/>
    <s v="PPP constant 2011 int. $"/>
    <x v="9"/>
    <x v="9"/>
    <x v="607"/>
    <n v="1950.5101"/>
  </r>
  <r>
    <x v="0"/>
    <s v="PPP constant 2011 int. $"/>
    <x v="9"/>
    <x v="9"/>
    <x v="608"/>
    <n v="1934.4109000000001"/>
  </r>
  <r>
    <x v="0"/>
    <s v="PPP constant 2011 int. $"/>
    <x v="9"/>
    <x v="9"/>
    <x v="609"/>
    <n v="1763.4662000000001"/>
  </r>
  <r>
    <x v="0"/>
    <s v="PPP constant 2011 int. $"/>
    <x v="9"/>
    <x v="9"/>
    <x v="610"/>
    <n v="1798.4114"/>
  </r>
  <r>
    <x v="0"/>
    <s v="PPP constant 2011 int. $"/>
    <x v="9"/>
    <x v="9"/>
    <x v="611"/>
    <n v="1742.883"/>
  </r>
  <r>
    <x v="0"/>
    <s v="PPP constant 2011 int. $"/>
    <x v="9"/>
    <x v="9"/>
    <x v="612"/>
    <n v="1837.1229000000001"/>
  </r>
  <r>
    <x v="0"/>
    <s v="PPP constant 2011 int. $"/>
    <x v="9"/>
    <x v="9"/>
    <x v="613"/>
    <n v="1769.9313999999999"/>
  </r>
  <r>
    <x v="0"/>
    <s v="PPP constant 2011 int. $"/>
    <x v="9"/>
    <x v="9"/>
    <x v="614"/>
    <n v="1917.1437000000001"/>
  </r>
  <r>
    <x v="0"/>
    <s v="PPP constant 2011 int. $"/>
    <x v="9"/>
    <x v="9"/>
    <x v="615"/>
    <n v="1953.9238"/>
  </r>
  <r>
    <x v="0"/>
    <s v="PPP constant 2011 int. $"/>
    <x v="9"/>
    <x v="9"/>
    <x v="616"/>
    <n v="1820.2832000000001"/>
  </r>
  <r>
    <x v="0"/>
    <s v="PPP constant 2011 int. $"/>
    <x v="9"/>
    <x v="9"/>
    <x v="617"/>
    <n v="1705.9518"/>
  </r>
  <r>
    <x v="0"/>
    <s v="PPP constant 2011 int. $"/>
    <x v="9"/>
    <x v="9"/>
    <x v="618"/>
    <n v="1750.2732000000001"/>
  </r>
  <r>
    <x v="0"/>
    <s v="PPP constant 2011 int. $"/>
    <x v="9"/>
    <x v="9"/>
    <x v="619"/>
    <n v="1851.6473000000001"/>
  </r>
  <r>
    <x v="0"/>
    <s v="PPP constant 2011 int. $"/>
    <x v="9"/>
    <x v="9"/>
    <x v="620"/>
    <n v="1941.835"/>
  </r>
  <r>
    <x v="0"/>
    <s v="PPP constant 2011 int. $"/>
    <x v="9"/>
    <x v="9"/>
    <x v="621"/>
    <n v="1940.819"/>
  </r>
  <r>
    <x v="0"/>
    <s v="PPP constant 2011 int. $"/>
    <x v="9"/>
    <x v="9"/>
    <x v="622"/>
    <n v="1800.2869000000001"/>
  </r>
  <r>
    <x v="0"/>
    <s v="PPP constant 2011 int. $"/>
    <x v="9"/>
    <x v="9"/>
    <x v="623"/>
    <n v="1723.5845999999999"/>
  </r>
  <r>
    <x v="0"/>
    <s v="PPP constant 2011 int. $"/>
    <x v="9"/>
    <x v="9"/>
    <x v="624"/>
    <n v="1565.6835000000001"/>
  </r>
  <r>
    <x v="0"/>
    <s v="PPP constant 2011 int. $"/>
    <x v="9"/>
    <x v="9"/>
    <x v="625"/>
    <n v="1517.6545000000001"/>
  </r>
  <r>
    <x v="0"/>
    <s v="PPP constant 2011 int. $"/>
    <x v="9"/>
    <x v="9"/>
    <x v="626"/>
    <n v="1623.4885999999999"/>
  </r>
  <r>
    <x v="0"/>
    <s v="PPP constant 2011 int. $"/>
    <x v="9"/>
    <x v="9"/>
    <x v="627"/>
    <n v="1673.7211"/>
  </r>
  <r>
    <x v="0"/>
    <s v="PPP constant 2011 int. $"/>
    <x v="9"/>
    <x v="9"/>
    <x v="628"/>
    <n v="1829.0471"/>
  </r>
  <r>
    <x v="0"/>
    <s v="PPP constant 2011 int. $"/>
    <x v="9"/>
    <x v="9"/>
    <x v="629"/>
    <n v="1720.3715999999999"/>
  </r>
  <r>
    <x v="0"/>
    <s v="PPP constant 2011 int. $"/>
    <x v="9"/>
    <x v="9"/>
    <x v="630"/>
    <n v="1636.5406"/>
  </r>
  <r>
    <x v="0"/>
    <s v="PPP constant 2011 int. $"/>
    <x v="9"/>
    <x v="9"/>
    <x v="631"/>
    <n v="1516.8198"/>
  </r>
  <r>
    <x v="0"/>
    <s v="PPP constant 2011 int. $"/>
    <x v="9"/>
    <x v="9"/>
    <x v="163"/>
    <n v="1757.9169999999999"/>
  </r>
  <r>
    <x v="0"/>
    <s v="PPP constant 2011 int. $"/>
    <x v="9"/>
    <x v="9"/>
    <x v="632"/>
    <n v="1776.4618"/>
  </r>
  <r>
    <x v="0"/>
    <s v="PPP constant 2011 int. $"/>
    <x v="9"/>
    <x v="9"/>
    <x v="633"/>
    <n v="1708.6582000000001"/>
  </r>
  <r>
    <x v="0"/>
    <s v="PPP constant 2011 int. $"/>
    <x v="9"/>
    <x v="9"/>
    <x v="634"/>
    <n v="1778.6198999999999"/>
  </r>
  <r>
    <x v="0"/>
    <s v="PPP constant 2011 int. $"/>
    <x v="9"/>
    <x v="9"/>
    <x v="635"/>
    <n v="1907.8227999999999"/>
  </r>
  <r>
    <x v="0"/>
    <s v="PPP constant 2011 int. $"/>
    <x v="9"/>
    <x v="9"/>
    <x v="636"/>
    <n v="1848.7836"/>
  </r>
  <r>
    <x v="0"/>
    <s v="PPP constant 2011 int. $"/>
    <x v="9"/>
    <x v="9"/>
    <x v="637"/>
    <n v="1961.0417"/>
  </r>
  <r>
    <x v="0"/>
    <s v="PPP constant 2011 int. $"/>
    <x v="9"/>
    <x v="9"/>
    <x v="638"/>
    <n v="1998.7808"/>
  </r>
  <r>
    <x v="0"/>
    <s v="PPP constant 2011 int. $"/>
    <x v="9"/>
    <x v="9"/>
    <x v="639"/>
    <n v="1796.769"/>
  </r>
  <r>
    <x v="0"/>
    <s v="PPP constant 2011 int. $"/>
    <x v="9"/>
    <x v="9"/>
    <x v="640"/>
    <n v="1301.2716"/>
  </r>
  <r>
    <x v="0"/>
    <s v="PPP constant 2011 int. $"/>
    <x v="9"/>
    <x v="9"/>
    <x v="641"/>
    <n v="1504.354"/>
  </r>
  <r>
    <x v="0"/>
    <s v="PPP constant 2011 int. $"/>
    <x v="9"/>
    <x v="9"/>
    <x v="642"/>
    <n v="1702.3843999999999"/>
  </r>
  <r>
    <x v="0"/>
    <s v="PPP constant 2011 int. $"/>
    <x v="9"/>
    <x v="9"/>
    <x v="643"/>
    <n v="1654.9577999999999"/>
  </r>
  <r>
    <x v="0"/>
    <s v="PPP constant 2011 int. $"/>
    <x v="9"/>
    <x v="9"/>
    <x v="644"/>
    <n v="1569.4812999999999"/>
  </r>
  <r>
    <x v="0"/>
    <s v="PPP constant 2011 int. $"/>
    <x v="9"/>
    <x v="9"/>
    <x v="645"/>
    <n v="1658.5327"/>
  </r>
  <r>
    <x v="0"/>
    <s v="PPP constant 2011 int. $"/>
    <x v="9"/>
    <x v="9"/>
    <x v="646"/>
    <n v="1931.9983999999999"/>
  </r>
  <r>
    <x v="0"/>
    <s v="PPP constant 2011 int. $"/>
    <x v="9"/>
    <x v="9"/>
    <x v="647"/>
    <n v="2068.1921000000002"/>
  </r>
  <r>
    <x v="0"/>
    <s v="PPP constant 2011 int. $"/>
    <x v="9"/>
    <x v="9"/>
    <x v="648"/>
    <n v="2362.0158999999999"/>
  </r>
  <r>
    <x v="0"/>
    <s v="PPP constant 2011 int. $"/>
    <x v="9"/>
    <x v="9"/>
    <x v="649"/>
    <n v="1995.6525999999999"/>
  </r>
  <r>
    <x v="0"/>
    <s v="PPP constant 2011 int. $"/>
    <x v="9"/>
    <x v="9"/>
    <x v="650"/>
    <n v="1965.826"/>
  </r>
  <r>
    <x v="0"/>
    <s v="PPP constant 2011 int. $"/>
    <x v="9"/>
    <x v="9"/>
    <x v="651"/>
    <n v="1859.1780000000001"/>
  </r>
  <r>
    <x v="0"/>
    <s v="PPP constant 2011 int. $"/>
    <x v="9"/>
    <x v="9"/>
    <x v="652"/>
    <n v="2055.8035"/>
  </r>
  <r>
    <x v="0"/>
    <s v="PPP constant 2011 int. $"/>
    <x v="9"/>
    <x v="9"/>
    <x v="653"/>
    <n v="1856.6220000000001"/>
  </r>
  <r>
    <x v="0"/>
    <s v="PPP constant 2011 int. $"/>
    <x v="9"/>
    <x v="9"/>
    <x v="654"/>
    <n v="1792.9893"/>
  </r>
  <r>
    <x v="0"/>
    <s v="PPP constant 2011 int. $"/>
    <x v="9"/>
    <x v="9"/>
    <x v="655"/>
    <n v="1718.9618"/>
  </r>
  <r>
    <x v="0"/>
    <s v="PPP constant 2011 int. $"/>
    <x v="9"/>
    <x v="9"/>
    <x v="656"/>
    <n v="1772.6027999999999"/>
  </r>
  <r>
    <x v="0"/>
    <s v="PPP constant 2011 int. $"/>
    <x v="9"/>
    <x v="9"/>
    <x v="657"/>
    <n v="1753.2370000000001"/>
  </r>
  <r>
    <x v="0"/>
    <s v="PPP constant 2011 int. $"/>
    <x v="9"/>
    <x v="9"/>
    <x v="658"/>
    <n v="1879.8574000000001"/>
  </r>
  <r>
    <x v="0"/>
    <s v="PPP constant 2011 int. $"/>
    <x v="9"/>
    <x v="9"/>
    <x v="659"/>
    <n v="1896.1257000000001"/>
  </r>
  <r>
    <x v="0"/>
    <s v="PPP constant 2011 int. $"/>
    <x v="9"/>
    <x v="9"/>
    <x v="660"/>
    <n v="1892.0420999999999"/>
  </r>
  <r>
    <x v="0"/>
    <s v="PPP constant 2011 int. $"/>
    <x v="9"/>
    <x v="9"/>
    <x v="661"/>
    <n v="1885.0882999999999"/>
  </r>
  <r>
    <x v="0"/>
    <s v="PPP constant 2011 int. $"/>
    <x v="9"/>
    <x v="9"/>
    <x v="662"/>
    <n v="1898.201"/>
  </r>
  <r>
    <x v="0"/>
    <s v="PPP constant 2011 int. $"/>
    <x v="9"/>
    <x v="9"/>
    <x v="663"/>
    <n v="1957.0159000000001"/>
  </r>
  <r>
    <x v="0"/>
    <s v="PPP constant 2011 int. $"/>
    <x v="9"/>
    <x v="9"/>
    <x v="664"/>
    <n v="2006.0576000000001"/>
  </r>
  <r>
    <x v="0"/>
    <s v="PPP constant 2011 int. $"/>
    <x v="9"/>
    <x v="9"/>
    <x v="665"/>
    <n v="1947.6866"/>
  </r>
  <r>
    <x v="0"/>
    <s v="PPP constant 2011 int. $"/>
    <x v="9"/>
    <x v="9"/>
    <x v="666"/>
    <n v="1897.8805"/>
  </r>
  <r>
    <x v="0"/>
    <s v="PPP constant 2011 int. $"/>
    <x v="9"/>
    <x v="9"/>
    <x v="667"/>
    <n v="1866.6646000000001"/>
  </r>
  <r>
    <x v="0"/>
    <s v="PPP constant 2011 int. $"/>
    <x v="9"/>
    <x v="9"/>
    <x v="668"/>
    <n v="1864.1233"/>
  </r>
  <r>
    <x v="0"/>
    <s v="PPP constant 2011 int. $"/>
    <x v="9"/>
    <x v="9"/>
    <x v="669"/>
    <n v="1838.4174"/>
  </r>
  <r>
    <x v="0"/>
    <s v="PPP constant 2011 int. $"/>
    <x v="9"/>
    <x v="9"/>
    <x v="670"/>
    <n v="1766.1866"/>
  </r>
  <r>
    <x v="0"/>
    <s v="PPP constant 2011 int. $"/>
    <x v="9"/>
    <x v="9"/>
    <x v="671"/>
    <n v="1667.4412"/>
  </r>
  <r>
    <x v="0"/>
    <s v="PPP constant 2011 int. $"/>
    <x v="9"/>
    <x v="9"/>
    <x v="672"/>
    <n v="1641.1106"/>
  </r>
  <r>
    <x v="0"/>
    <s v="PPP constant 2011 int. $"/>
    <x v="9"/>
    <x v="9"/>
    <x v="673"/>
    <n v="1789.5206000000001"/>
  </r>
  <r>
    <x v="0"/>
    <s v="PPP constant 2011 int. $"/>
    <x v="9"/>
    <x v="9"/>
    <x v="674"/>
    <n v="1974.6587999999999"/>
  </r>
  <r>
    <x v="0"/>
    <s v="PPP constant 2011 int. $"/>
    <x v="9"/>
    <x v="9"/>
    <x v="675"/>
    <n v="2044.9848999999999"/>
  </r>
  <r>
    <x v="0"/>
    <s v="PPP constant 2011 int. $"/>
    <x v="9"/>
    <x v="9"/>
    <x v="676"/>
    <n v="1925.0576000000001"/>
  </r>
  <r>
    <x v="0"/>
    <s v="PPP constant 2011 int. $"/>
    <x v="9"/>
    <x v="9"/>
    <x v="677"/>
    <n v="1856.5691999999999"/>
  </r>
  <r>
    <x v="0"/>
    <s v="PPP constant 2011 int. $"/>
    <x v="9"/>
    <x v="9"/>
    <x v="678"/>
    <n v="1798.3672999999999"/>
  </r>
  <r>
    <x v="0"/>
    <s v="PPP constant 2011 int. $"/>
    <x v="9"/>
    <x v="9"/>
    <x v="679"/>
    <n v="1696.9666999999999"/>
  </r>
  <r>
    <x v="0"/>
    <s v="PPP constant 2011 int. $"/>
    <x v="9"/>
    <x v="9"/>
    <x v="680"/>
    <n v="1704.6578"/>
  </r>
  <r>
    <x v="0"/>
    <s v="PPP constant 2011 int. $"/>
    <x v="9"/>
    <x v="9"/>
    <x v="164"/>
    <n v="1743.4982"/>
  </r>
  <r>
    <x v="0"/>
    <s v="PPP constant 2011 int. $"/>
    <x v="9"/>
    <x v="9"/>
    <x v="681"/>
    <n v="1752.8531"/>
  </r>
  <r>
    <x v="0"/>
    <s v="PPP constant 2011 int. $"/>
    <x v="9"/>
    <x v="9"/>
    <x v="682"/>
    <n v="1727.1702"/>
  </r>
  <r>
    <x v="0"/>
    <s v="PPP constant 2011 int. $"/>
    <x v="9"/>
    <x v="9"/>
    <x v="683"/>
    <n v="1932.1813999999999"/>
  </r>
  <r>
    <x v="0"/>
    <s v="PPP constant 2011 int. $"/>
    <x v="9"/>
    <x v="9"/>
    <x v="684"/>
    <n v="1819.1097"/>
  </r>
  <r>
    <x v="0"/>
    <s v="PPP constant 2011 int. $"/>
    <x v="9"/>
    <x v="9"/>
    <x v="685"/>
    <n v="1940.9264000000001"/>
  </r>
  <r>
    <x v="0"/>
    <s v="PPP constant 2011 int. $"/>
    <x v="9"/>
    <x v="9"/>
    <x v="686"/>
    <n v="1971.7366999999999"/>
  </r>
  <r>
    <x v="0"/>
    <s v="PPP constant 2011 int. $"/>
    <x v="9"/>
    <x v="9"/>
    <x v="687"/>
    <n v="1871.1880000000001"/>
  </r>
  <r>
    <x v="0"/>
    <s v="PPP constant 2011 int. $"/>
    <x v="9"/>
    <x v="9"/>
    <x v="688"/>
    <n v="1837.1747"/>
  </r>
  <r>
    <x v="0"/>
    <s v="PPP constant 2011 int. $"/>
    <x v="9"/>
    <x v="9"/>
    <x v="689"/>
    <n v="1799.9042999999999"/>
  </r>
  <r>
    <x v="0"/>
    <s v="PPP constant 2011 int. $"/>
    <x v="9"/>
    <x v="9"/>
    <x v="690"/>
    <n v="1843.0281"/>
  </r>
  <r>
    <x v="0"/>
    <s v="PPP constant 2011 int. $"/>
    <x v="9"/>
    <x v="9"/>
    <x v="691"/>
    <n v="1912.1754000000001"/>
  </r>
  <r>
    <x v="0"/>
    <s v="PPP constant 2011 int. $"/>
    <x v="9"/>
    <x v="9"/>
    <x v="692"/>
    <n v="2020.1149"/>
  </r>
  <r>
    <x v="0"/>
    <s v="PPP constant 2011 int. $"/>
    <x v="9"/>
    <x v="9"/>
    <x v="693"/>
    <n v="2002.9077"/>
  </r>
  <r>
    <x v="0"/>
    <s v="PPP constant 2011 int. $"/>
    <x v="9"/>
    <x v="9"/>
    <x v="694"/>
    <n v="1884.9619"/>
  </r>
  <r>
    <x v="0"/>
    <s v="PPP constant 2011 int. $"/>
    <x v="9"/>
    <x v="9"/>
    <x v="695"/>
    <n v="1831.7266999999999"/>
  </r>
  <r>
    <x v="0"/>
    <s v="PPP constant 2011 int. $"/>
    <x v="9"/>
    <x v="9"/>
    <x v="696"/>
    <n v="1848.9745"/>
  </r>
  <r>
    <x v="0"/>
    <s v="PPP constant 2011 int. $"/>
    <x v="9"/>
    <x v="9"/>
    <x v="697"/>
    <n v="1778.1849"/>
  </r>
  <r>
    <x v="0"/>
    <s v="PPP constant 2011 int. $"/>
    <x v="9"/>
    <x v="9"/>
    <x v="698"/>
    <n v="1726.5978"/>
  </r>
  <r>
    <x v="0"/>
    <s v="PPP constant 2011 int. $"/>
    <x v="9"/>
    <x v="9"/>
    <x v="699"/>
    <n v="1690.6312"/>
  </r>
  <r>
    <x v="0"/>
    <s v="PPP constant 2011 int. $"/>
    <x v="9"/>
    <x v="9"/>
    <x v="700"/>
    <n v="1578.4601"/>
  </r>
  <r>
    <x v="0"/>
    <s v="PPP constant 2011 int. $"/>
    <x v="9"/>
    <x v="9"/>
    <x v="701"/>
    <n v="1596.489"/>
  </r>
  <r>
    <x v="0"/>
    <s v="PPP constant 2011 int. $"/>
    <x v="9"/>
    <x v="9"/>
    <x v="702"/>
    <n v="1679.0604000000001"/>
  </r>
  <r>
    <x v="0"/>
    <s v="PPP constant 2011 int. $"/>
    <x v="9"/>
    <x v="9"/>
    <x v="703"/>
    <n v="1729.9088999999999"/>
  </r>
  <r>
    <x v="0"/>
    <s v="PPP constant 2011 int. $"/>
    <x v="9"/>
    <x v="9"/>
    <x v="704"/>
    <n v="1805.2689"/>
  </r>
  <r>
    <x v="0"/>
    <s v="PPP constant 2011 int. $"/>
    <x v="9"/>
    <x v="9"/>
    <x v="705"/>
    <n v="1745.3429000000001"/>
  </r>
  <r>
    <x v="0"/>
    <s v="PPP constant 2011 int. $"/>
    <x v="9"/>
    <x v="9"/>
    <x v="706"/>
    <n v="1853.3687"/>
  </r>
  <r>
    <x v="0"/>
    <s v="PPP constant 2011 int. $"/>
    <x v="9"/>
    <x v="9"/>
    <x v="707"/>
    <n v="1811.2681"/>
  </r>
  <r>
    <x v="0"/>
    <s v="PPP constant 2011 int. $"/>
    <x v="9"/>
    <x v="9"/>
    <x v="708"/>
    <n v="1795.7003"/>
  </r>
  <r>
    <x v="0"/>
    <s v="PPP constant 2011 int. $"/>
    <x v="9"/>
    <x v="9"/>
    <x v="709"/>
    <n v="1905.6895"/>
  </r>
  <r>
    <x v="0"/>
    <s v="PPP constant 2011 int. $"/>
    <x v="9"/>
    <x v="9"/>
    <x v="710"/>
    <n v="1979.3510000000001"/>
  </r>
  <r>
    <x v="0"/>
    <s v="PPP constant 2011 int. $"/>
    <x v="9"/>
    <x v="9"/>
    <x v="711"/>
    <n v="1920.4523999999999"/>
  </r>
  <r>
    <x v="0"/>
    <s v="PPP constant 2011 int. $"/>
    <x v="9"/>
    <x v="9"/>
    <x v="712"/>
    <n v="1954.6962000000001"/>
  </r>
  <r>
    <x v="0"/>
    <s v="PPP constant 2011 int. $"/>
    <x v="9"/>
    <x v="9"/>
    <x v="713"/>
    <n v="1875.7897"/>
  </r>
  <r>
    <x v="0"/>
    <s v="PPP constant 2011 int. $"/>
    <x v="9"/>
    <x v="9"/>
    <x v="714"/>
    <n v="1888.5302999999999"/>
  </r>
  <r>
    <x v="0"/>
    <s v="PPP constant 2011 int. $"/>
    <x v="9"/>
    <x v="9"/>
    <x v="715"/>
    <n v="1889.9576"/>
  </r>
  <r>
    <x v="0"/>
    <s v="PPP constant 2011 int. $"/>
    <x v="9"/>
    <x v="9"/>
    <x v="716"/>
    <n v="1934.0798"/>
  </r>
  <r>
    <x v="0"/>
    <s v="PPP constant 2011 int. $"/>
    <x v="9"/>
    <x v="9"/>
    <x v="717"/>
    <n v="1974.7498000000001"/>
  </r>
  <r>
    <x v="0"/>
    <s v="PPP constant 2011 int. $"/>
    <x v="9"/>
    <x v="9"/>
    <x v="718"/>
    <n v="2016.1776"/>
  </r>
  <r>
    <x v="0"/>
    <s v="PPP constant 2011 int. $"/>
    <x v="9"/>
    <x v="9"/>
    <x v="719"/>
    <n v="1698.0147999999999"/>
  </r>
  <r>
    <x v="0"/>
    <s v="PPP constant 2011 int. $"/>
    <x v="9"/>
    <x v="9"/>
    <x v="720"/>
    <n v="1763.7655"/>
  </r>
  <r>
    <x v="0"/>
    <s v="PPP constant 2011 int. $"/>
    <x v="9"/>
    <x v="9"/>
    <x v="721"/>
    <n v="1765.8439000000001"/>
  </r>
  <r>
    <x v="0"/>
    <s v="PPP constant 2011 int. $"/>
    <x v="9"/>
    <x v="9"/>
    <x v="722"/>
    <n v="1618.2173"/>
  </r>
  <r>
    <x v="0"/>
    <s v="PPP constant 2011 int. $"/>
    <x v="9"/>
    <x v="9"/>
    <x v="723"/>
    <n v="1601.7512999999999"/>
  </r>
  <r>
    <x v="0"/>
    <s v="PPP constant 2011 int. $"/>
    <x v="9"/>
    <x v="9"/>
    <x v="724"/>
    <n v="1593.6379999999999"/>
  </r>
  <r>
    <x v="0"/>
    <s v="PPP constant 2011 int. $"/>
    <x v="9"/>
    <x v="9"/>
    <x v="725"/>
    <n v="1597.6545000000001"/>
  </r>
  <r>
    <x v="0"/>
    <s v="PPP constant 2011 int. $"/>
    <x v="9"/>
    <x v="9"/>
    <x v="726"/>
    <n v="1633.3368"/>
  </r>
  <r>
    <x v="0"/>
    <s v="PPP constant 2011 int. $"/>
    <x v="9"/>
    <x v="9"/>
    <x v="727"/>
    <n v="1652.1222"/>
  </r>
  <r>
    <x v="0"/>
    <s v="PPP constant 2011 int. $"/>
    <x v="9"/>
    <x v="9"/>
    <x v="728"/>
    <n v="1706.1676"/>
  </r>
  <r>
    <x v="0"/>
    <s v="PPP constant 2011 int. $"/>
    <x v="9"/>
    <x v="9"/>
    <x v="729"/>
    <n v="1737.0355999999999"/>
  </r>
  <r>
    <x v="0"/>
    <s v="PPP constant 2011 int. $"/>
    <x v="9"/>
    <x v="9"/>
    <x v="211"/>
    <n v="1659.6478"/>
  </r>
  <r>
    <x v="0"/>
    <s v="PPP constant 2011 int. $"/>
    <x v="9"/>
    <x v="9"/>
    <x v="730"/>
    <n v="1579.5900999999999"/>
  </r>
  <r>
    <x v="0"/>
    <s v="PPP constant 2011 int. $"/>
    <x v="9"/>
    <x v="9"/>
    <x v="731"/>
    <n v="1583.4694"/>
  </r>
  <r>
    <x v="0"/>
    <s v="PPP constant 2011 int. $"/>
    <x v="9"/>
    <x v="9"/>
    <x v="732"/>
    <n v="1737.1415999999999"/>
  </r>
  <r>
    <x v="0"/>
    <s v="PPP constant 2011 int. $"/>
    <x v="9"/>
    <x v="9"/>
    <x v="733"/>
    <n v="2008.143"/>
  </r>
  <r>
    <x v="0"/>
    <s v="PPP constant 2011 int. $"/>
    <x v="9"/>
    <x v="9"/>
    <x v="734"/>
    <n v="1891.7369000000001"/>
  </r>
  <r>
    <x v="0"/>
    <s v="PPP constant 2011 int. $"/>
    <x v="9"/>
    <x v="9"/>
    <x v="735"/>
    <n v="1861.9405999999999"/>
  </r>
  <r>
    <x v="0"/>
    <s v="PPP constant 2011 int. $"/>
    <x v="9"/>
    <x v="9"/>
    <x v="736"/>
    <n v="1812.0725"/>
  </r>
  <r>
    <x v="0"/>
    <s v="PPP constant 2011 int. $"/>
    <x v="9"/>
    <x v="9"/>
    <x v="737"/>
    <n v="2022.1609000000001"/>
  </r>
  <r>
    <x v="0"/>
    <s v="PPP constant 2011 int. $"/>
    <x v="9"/>
    <x v="9"/>
    <x v="738"/>
    <n v="2010.8484000000001"/>
  </r>
  <r>
    <x v="0"/>
    <s v="PPP constant 2011 int. $"/>
    <x v="9"/>
    <x v="9"/>
    <x v="739"/>
    <n v="1916.6487"/>
  </r>
  <r>
    <x v="0"/>
    <s v="PPP constant 2011 int. $"/>
    <x v="9"/>
    <x v="9"/>
    <x v="740"/>
    <n v="1765.3041000000001"/>
  </r>
  <r>
    <x v="0"/>
    <s v="PPP constant 2011 int. $"/>
    <x v="9"/>
    <x v="9"/>
    <x v="165"/>
    <n v="1601.3053"/>
  </r>
  <r>
    <x v="0"/>
    <s v="PPP constant 2011 int. $"/>
    <x v="9"/>
    <x v="9"/>
    <x v="741"/>
    <n v="1858.498"/>
  </r>
  <r>
    <x v="0"/>
    <s v="PPP constant 2011 int. $"/>
    <x v="9"/>
    <x v="9"/>
    <x v="742"/>
    <n v="1990.3742999999999"/>
  </r>
  <r>
    <x v="0"/>
    <s v="PPP constant 2011 int. $"/>
    <x v="9"/>
    <x v="9"/>
    <x v="743"/>
    <n v="1786.3486"/>
  </r>
  <r>
    <x v="0"/>
    <s v="PPP constant 2011 int. $"/>
    <x v="9"/>
    <x v="9"/>
    <x v="744"/>
    <n v="1583.7054000000001"/>
  </r>
  <r>
    <x v="0"/>
    <s v="PPP constant 2011 int. $"/>
    <x v="9"/>
    <x v="9"/>
    <x v="745"/>
    <n v="1433.1451"/>
  </r>
  <r>
    <x v="0"/>
    <s v="PPP constant 2011 int. $"/>
    <x v="9"/>
    <x v="9"/>
    <x v="746"/>
    <n v="1605.58"/>
  </r>
  <r>
    <x v="0"/>
    <s v="PPP constant 2011 int. $"/>
    <x v="9"/>
    <x v="9"/>
    <x v="747"/>
    <n v="1660.4761000000001"/>
  </r>
  <r>
    <x v="0"/>
    <s v="PPP constant 2011 int. $"/>
    <x v="9"/>
    <x v="9"/>
    <x v="0"/>
    <n v="1809.1044999999999"/>
  </r>
  <r>
    <x v="0"/>
    <s v="PPP constant 2011 int. $"/>
    <x v="9"/>
    <x v="9"/>
    <x v="188"/>
    <n v="1951.8643999999999"/>
  </r>
  <r>
    <x v="0"/>
    <s v="PPP constant 2011 int. $"/>
    <x v="9"/>
    <x v="9"/>
    <x v="189"/>
    <n v="1874.7687000000001"/>
  </r>
  <r>
    <x v="0"/>
    <s v="PPP constant 2011 int. $"/>
    <x v="9"/>
    <x v="9"/>
    <x v="190"/>
    <n v="1933.7329999999999"/>
  </r>
  <r>
    <x v="0"/>
    <s v="PPP constant 2011 int. $"/>
    <x v="9"/>
    <x v="9"/>
    <x v="191"/>
    <n v="1985.8119999999999"/>
  </r>
  <r>
    <x v="0"/>
    <s v="PPP constant 2011 int. $"/>
    <x v="9"/>
    <x v="9"/>
    <x v="192"/>
    <n v="1898.2639999999999"/>
  </r>
  <r>
    <x v="0"/>
    <s v="PPP constant 2011 int. $"/>
    <x v="9"/>
    <x v="9"/>
    <x v="193"/>
    <n v="1948.8734999999999"/>
  </r>
  <r>
    <x v="0"/>
    <s v="PPP constant 2011 int. $"/>
    <x v="9"/>
    <x v="9"/>
    <x v="194"/>
    <n v="1908.201"/>
  </r>
  <r>
    <x v="0"/>
    <s v="PPP constant 2011 int. $"/>
    <x v="9"/>
    <x v="9"/>
    <x v="195"/>
    <n v="1896.1697999999999"/>
  </r>
  <r>
    <x v="0"/>
    <s v="PPP constant 2011 int. $"/>
    <x v="9"/>
    <x v="9"/>
    <x v="196"/>
    <n v="1945.748"/>
  </r>
  <r>
    <x v="0"/>
    <s v="PPP constant 2011 int. $"/>
    <x v="9"/>
    <x v="9"/>
    <x v="1"/>
    <n v="1898.1507999999999"/>
  </r>
  <r>
    <x v="0"/>
    <s v="PPP constant 2011 int. $"/>
    <x v="9"/>
    <x v="9"/>
    <x v="197"/>
    <n v="1924.7240999999999"/>
  </r>
  <r>
    <x v="0"/>
    <s v="PPP constant 2011 int. $"/>
    <x v="9"/>
    <x v="9"/>
    <x v="198"/>
    <n v="2091.7204999999999"/>
  </r>
  <r>
    <x v="0"/>
    <s v="PPP constant 2011 int. $"/>
    <x v="9"/>
    <x v="9"/>
    <x v="199"/>
    <n v="2052.4140000000002"/>
  </r>
  <r>
    <x v="0"/>
    <s v="PPP constant 2011 int. $"/>
    <x v="9"/>
    <x v="9"/>
    <x v="200"/>
    <n v="2055.4949000000001"/>
  </r>
  <r>
    <x v="0"/>
    <s v="PPP constant 2011 int. $"/>
    <x v="9"/>
    <x v="9"/>
    <x v="201"/>
    <n v="2124.2775999999999"/>
  </r>
  <r>
    <x v="0"/>
    <s v="PPP constant 2011 int. $"/>
    <x v="9"/>
    <x v="9"/>
    <x v="202"/>
    <n v="2089.4760000000001"/>
  </r>
  <r>
    <x v="0"/>
    <s v="PPP constant 2011 int. $"/>
    <x v="9"/>
    <x v="9"/>
    <x v="203"/>
    <n v="2118.7669999999998"/>
  </r>
  <r>
    <x v="0"/>
    <s v="PPP constant 2011 int. $"/>
    <x v="9"/>
    <x v="9"/>
    <x v="204"/>
    <n v="2210.6439999999998"/>
  </r>
  <r>
    <x v="0"/>
    <s v="PPP constant 2011 int. $"/>
    <x v="9"/>
    <x v="9"/>
    <x v="205"/>
    <n v="2128.7824999999998"/>
  </r>
  <r>
    <x v="0"/>
    <s v="PPP constant 2011 int. $"/>
    <x v="9"/>
    <x v="9"/>
    <x v="2"/>
    <n v="2275.7523999999999"/>
  </r>
  <r>
    <x v="0"/>
    <s v="PPP constant 2011 int. $"/>
    <x v="9"/>
    <x v="9"/>
    <x v="206"/>
    <n v="2320.7622000000001"/>
  </r>
  <r>
    <x v="0"/>
    <s v="PPP constant 2011 int. $"/>
    <x v="9"/>
    <x v="9"/>
    <x v="207"/>
    <n v="2259.9558000000002"/>
  </r>
  <r>
    <x v="0"/>
    <s v="PPP constant 2011 int. $"/>
    <x v="9"/>
    <x v="9"/>
    <x v="208"/>
    <n v="2369.6716000000001"/>
  </r>
  <r>
    <x v="0"/>
    <s v="PPP constant 2011 int. $"/>
    <x v="9"/>
    <x v="9"/>
    <x v="209"/>
    <n v="2444.2429999999999"/>
  </r>
  <r>
    <x v="0"/>
    <s v="PPP constant 2011 int. $"/>
    <x v="9"/>
    <x v="9"/>
    <x v="210"/>
    <n v="2358.9245999999998"/>
  </r>
  <r>
    <x v="0"/>
    <s v="PPP constant 2011 int. $"/>
    <x v="9"/>
    <x v="9"/>
    <x v="166"/>
    <n v="2356.3036999999999"/>
  </r>
  <r>
    <x v="0"/>
    <s v="PPP constant 2011 int. $"/>
    <x v="9"/>
    <x v="9"/>
    <x v="167"/>
    <n v="2606.6997000000001"/>
  </r>
  <r>
    <x v="0"/>
    <s v="PPP constant 2011 int. $"/>
    <x v="9"/>
    <x v="9"/>
    <x v="168"/>
    <n v="2437.9539"/>
  </r>
  <r>
    <x v="0"/>
    <s v="PPP constant 2011 int. $"/>
    <x v="9"/>
    <x v="9"/>
    <x v="169"/>
    <n v="2505.5587999999998"/>
  </r>
  <r>
    <x v="0"/>
    <s v="PPP constant 2011 int. $"/>
    <x v="9"/>
    <x v="9"/>
    <x v="3"/>
    <n v="2545.0275999999999"/>
  </r>
  <r>
    <x v="0"/>
    <s v="PPP constant 2011 int. $"/>
    <x v="9"/>
    <x v="9"/>
    <x v="170"/>
    <n v="2498.8429999999998"/>
  </r>
  <r>
    <x v="0"/>
    <s v="PPP constant 2011 int. $"/>
    <x v="9"/>
    <x v="9"/>
    <x v="171"/>
    <n v="2652.94"/>
  </r>
  <r>
    <x v="0"/>
    <s v="PPP constant 2011 int. $"/>
    <x v="9"/>
    <x v="9"/>
    <x v="172"/>
    <n v="2515.0432000000001"/>
  </r>
  <r>
    <x v="0"/>
    <s v="PPP constant 2011 int. $"/>
    <x v="9"/>
    <x v="9"/>
    <x v="173"/>
    <n v="2626.9683"/>
  </r>
  <r>
    <x v="0"/>
    <s v="PPP constant 2011 int. $"/>
    <x v="9"/>
    <x v="9"/>
    <x v="174"/>
    <n v="2577.9906999999998"/>
  </r>
  <r>
    <x v="0"/>
    <s v="PPP constant 2011 int. $"/>
    <x v="9"/>
    <x v="9"/>
    <x v="175"/>
    <n v="2686.8047000000001"/>
  </r>
  <r>
    <x v="0"/>
    <s v="PPP constant 2011 int. $"/>
    <x v="9"/>
    <x v="9"/>
    <x v="176"/>
    <n v="2835.7172999999998"/>
  </r>
  <r>
    <x v="0"/>
    <s v="PPP constant 2011 int. $"/>
    <x v="9"/>
    <x v="9"/>
    <x v="177"/>
    <n v="3028.6493999999998"/>
  </r>
  <r>
    <x v="0"/>
    <s v="PPP constant 2011 int. $"/>
    <x v="9"/>
    <x v="9"/>
    <x v="178"/>
    <n v="2826.9218999999998"/>
  </r>
  <r>
    <x v="0"/>
    <s v="PPP constant 2011 int. $"/>
    <x v="9"/>
    <x v="9"/>
    <x v="4"/>
    <n v="3016"/>
  </r>
  <r>
    <x v="0"/>
    <s v="PPP constant 2011 int. $"/>
    <x v="9"/>
    <x v="9"/>
    <x v="179"/>
    <n v="2820"/>
  </r>
  <r>
    <x v="0"/>
    <s v="PPP constant 2011 int. $"/>
    <x v="9"/>
    <x v="9"/>
    <x v="180"/>
    <n v="3051"/>
  </r>
  <r>
    <x v="0"/>
    <s v="PPP constant 2011 int. $"/>
    <x v="9"/>
    <x v="9"/>
    <x v="181"/>
    <n v="3145"/>
  </r>
  <r>
    <x v="0"/>
    <s v="PPP constant 2011 int. $"/>
    <x v="9"/>
    <x v="9"/>
    <x v="182"/>
    <n v="3169"/>
  </r>
  <r>
    <x v="0"/>
    <s v="PPP constant 2011 int. $"/>
    <x v="9"/>
    <x v="9"/>
    <x v="183"/>
    <n v="3067"/>
  </r>
  <r>
    <x v="0"/>
    <s v="PPP constant 2011 int. $"/>
    <x v="9"/>
    <x v="9"/>
    <x v="184"/>
    <n v="3083"/>
  </r>
  <r>
    <x v="0"/>
    <s v="PPP constant 2011 int. $"/>
    <x v="9"/>
    <x v="9"/>
    <x v="185"/>
    <n v="2890"/>
  </r>
  <r>
    <x v="0"/>
    <s v="PPP constant 2011 int. $"/>
    <x v="9"/>
    <x v="9"/>
    <x v="186"/>
    <n v="3159"/>
  </r>
  <r>
    <x v="0"/>
    <s v="PPP constant 2011 int. $"/>
    <x v="9"/>
    <x v="9"/>
    <x v="187"/>
    <n v="3198"/>
  </r>
  <r>
    <x v="0"/>
    <s v="PPP constant 2011 int. $"/>
    <x v="9"/>
    <x v="9"/>
    <x v="5"/>
    <n v="2990"/>
  </r>
  <r>
    <x v="0"/>
    <s v="PPP constant 2011 int. $"/>
    <x v="9"/>
    <x v="9"/>
    <x v="6"/>
    <n v="3027"/>
  </r>
  <r>
    <x v="0"/>
    <s v="PPP constant 2011 int. $"/>
    <x v="9"/>
    <x v="9"/>
    <x v="7"/>
    <n v="3312"/>
  </r>
  <r>
    <x v="0"/>
    <s v="PPP constant 2011 int. $"/>
    <x v="9"/>
    <x v="9"/>
    <x v="8"/>
    <n v="3064"/>
  </r>
  <r>
    <x v="0"/>
    <s v="PPP constant 2011 int. $"/>
    <x v="9"/>
    <x v="9"/>
    <x v="9"/>
    <n v="3438"/>
  </r>
  <r>
    <x v="0"/>
    <s v="PPP constant 2011 int. $"/>
    <x v="9"/>
    <x v="9"/>
    <x v="10"/>
    <n v="3537"/>
  </r>
  <r>
    <x v="0"/>
    <s v="PPP constant 2011 int. $"/>
    <x v="9"/>
    <x v="9"/>
    <x v="11"/>
    <n v="3233"/>
  </r>
  <r>
    <x v="0"/>
    <s v="PPP constant 2011 int. $"/>
    <x v="9"/>
    <x v="9"/>
    <x v="12"/>
    <n v="3390"/>
  </r>
  <r>
    <x v="0"/>
    <s v="PPP constant 2011 int. $"/>
    <x v="9"/>
    <x v="9"/>
    <x v="13"/>
    <n v="3333"/>
  </r>
  <r>
    <x v="0"/>
    <s v="PPP constant 2011 int. $"/>
    <x v="9"/>
    <x v="9"/>
    <x v="14"/>
    <n v="3113"/>
  </r>
  <r>
    <x v="0"/>
    <s v="PPP constant 2011 int. $"/>
    <x v="9"/>
    <x v="9"/>
    <x v="15"/>
    <n v="3379"/>
  </r>
  <r>
    <x v="0"/>
    <s v="PPP constant 2011 int. $"/>
    <x v="9"/>
    <x v="9"/>
    <x v="16"/>
    <n v="3497"/>
  </r>
  <r>
    <x v="0"/>
    <s v="PPP constant 2011 int. $"/>
    <x v="9"/>
    <x v="9"/>
    <x v="17"/>
    <n v="3647"/>
  </r>
  <r>
    <x v="0"/>
    <s v="PPP constant 2011 int. $"/>
    <x v="9"/>
    <x v="9"/>
    <x v="18"/>
    <n v="3647"/>
  </r>
  <r>
    <x v="0"/>
    <s v="PPP constant 2011 int. $"/>
    <x v="9"/>
    <x v="9"/>
    <x v="19"/>
    <n v="3591"/>
  </r>
  <r>
    <x v="0"/>
    <s v="PPP constant 2011 int. $"/>
    <x v="9"/>
    <x v="9"/>
    <x v="20"/>
    <n v="3518"/>
  </r>
  <r>
    <x v="0"/>
    <s v="PPP constant 2011 int. $"/>
    <x v="9"/>
    <x v="9"/>
    <x v="21"/>
    <n v="3566"/>
  </r>
  <r>
    <x v="0"/>
    <s v="PPP constant 2011 int. $"/>
    <x v="9"/>
    <x v="9"/>
    <x v="22"/>
    <n v="3585"/>
  </r>
  <r>
    <x v="0"/>
    <s v="PPP constant 2011 int. $"/>
    <x v="9"/>
    <x v="9"/>
    <x v="23"/>
    <n v="3617"/>
  </r>
  <r>
    <x v="0"/>
    <s v="PPP constant 2011 int. $"/>
    <x v="9"/>
    <x v="9"/>
    <x v="24"/>
    <n v="3701"/>
  </r>
  <r>
    <x v="0"/>
    <s v="PPP constant 2011 int. $"/>
    <x v="9"/>
    <x v="9"/>
    <x v="25"/>
    <n v="3787"/>
  </r>
  <r>
    <x v="0"/>
    <s v="PPP constant 2011 int. $"/>
    <x v="9"/>
    <x v="9"/>
    <x v="26"/>
    <n v="3877"/>
  </r>
  <r>
    <x v="0"/>
    <s v="PPP constant 2011 int. $"/>
    <x v="9"/>
    <x v="9"/>
    <x v="27"/>
    <n v="3974"/>
  </r>
  <r>
    <x v="0"/>
    <s v="PPP constant 2011 int. $"/>
    <x v="9"/>
    <x v="9"/>
    <x v="28"/>
    <n v="4041"/>
  </r>
  <r>
    <x v="0"/>
    <s v="PPP constant 2011 int. $"/>
    <x v="9"/>
    <x v="9"/>
    <x v="29"/>
    <n v="4186"/>
  </r>
  <r>
    <x v="0"/>
    <s v="PPP constant 2011 int. $"/>
    <x v="9"/>
    <x v="9"/>
    <x v="30"/>
    <n v="4095"/>
  </r>
  <r>
    <x v="0"/>
    <s v="PPP constant 2011 int. $"/>
    <x v="9"/>
    <x v="9"/>
    <x v="31"/>
    <n v="4280"/>
  </r>
  <r>
    <x v="0"/>
    <s v="PPP constant 2011 int. $"/>
    <x v="9"/>
    <x v="9"/>
    <x v="32"/>
    <n v="4207"/>
  </r>
  <r>
    <x v="0"/>
    <s v="PPP constant 2011 int. $"/>
    <x v="9"/>
    <x v="9"/>
    <x v="33"/>
    <n v="4399"/>
  </r>
  <r>
    <x v="0"/>
    <s v="PPP constant 2011 int. $"/>
    <x v="9"/>
    <x v="9"/>
    <x v="34"/>
    <n v="4640"/>
  </r>
  <r>
    <x v="0"/>
    <s v="PPP constant 2011 int. $"/>
    <x v="9"/>
    <x v="9"/>
    <x v="35"/>
    <n v="4584"/>
  </r>
  <r>
    <x v="0"/>
    <s v="PPP constant 2011 int. $"/>
    <x v="9"/>
    <x v="9"/>
    <x v="36"/>
    <n v="4505"/>
  </r>
  <r>
    <x v="0"/>
    <s v="PPP constant 2011 int. $"/>
    <x v="9"/>
    <x v="9"/>
    <x v="37"/>
    <n v="4423"/>
  </r>
  <r>
    <x v="0"/>
    <s v="PPP constant 2011 int. $"/>
    <x v="9"/>
    <x v="9"/>
    <x v="38"/>
    <n v="4513"/>
  </r>
  <r>
    <x v="0"/>
    <s v="PPP constant 2011 int. $"/>
    <x v="9"/>
    <x v="9"/>
    <x v="39"/>
    <n v="4538"/>
  </r>
  <r>
    <x v="0"/>
    <s v="PPP constant 2011 int. $"/>
    <x v="9"/>
    <x v="9"/>
    <x v="40"/>
    <n v="4613"/>
  </r>
  <r>
    <x v="0"/>
    <s v="PPP constant 2011 int. $"/>
    <x v="9"/>
    <x v="9"/>
    <x v="41"/>
    <n v="4691"/>
  </r>
  <r>
    <x v="0"/>
    <s v="PPP constant 2011 int. $"/>
    <x v="9"/>
    <x v="9"/>
    <x v="42"/>
    <n v="4894"/>
  </r>
  <r>
    <x v="0"/>
    <s v="PPP constant 2011 int. $"/>
    <x v="9"/>
    <x v="9"/>
    <x v="43"/>
    <n v="4854"/>
  </r>
  <r>
    <x v="0"/>
    <s v="PPP constant 2011 int. $"/>
    <x v="9"/>
    <x v="9"/>
    <x v="44"/>
    <n v="5048"/>
  </r>
  <r>
    <x v="0"/>
    <s v="PPP constant 2011 int. $"/>
    <x v="9"/>
    <x v="9"/>
    <x v="45"/>
    <n v="4726"/>
  </r>
  <r>
    <x v="0"/>
    <s v="PPP constant 2011 int. $"/>
    <x v="9"/>
    <x v="9"/>
    <x v="46"/>
    <n v="5180"/>
  </r>
  <r>
    <x v="0"/>
    <s v="PPP constant 2011 int. $"/>
    <x v="9"/>
    <x v="9"/>
    <x v="47"/>
    <n v="5601"/>
  </r>
  <r>
    <x v="0"/>
    <s v="PPP constant 2011 int. $"/>
    <x v="9"/>
    <x v="9"/>
    <x v="48"/>
    <n v="5555"/>
  </r>
  <r>
    <x v="0"/>
    <s v="PPP constant 2011 int. $"/>
    <x v="9"/>
    <x v="9"/>
    <x v="49"/>
    <n v="5158"/>
  </r>
  <r>
    <x v="0"/>
    <s v="PPP constant 2011 int. $"/>
    <x v="9"/>
    <x v="9"/>
    <x v="50"/>
    <n v="5177"/>
  </r>
  <r>
    <x v="0"/>
    <s v="PPP constant 2011 int. $"/>
    <x v="9"/>
    <x v="9"/>
    <x v="51"/>
    <n v="5520"/>
  </r>
  <r>
    <x v="0"/>
    <s v="PPP constant 2011 int. $"/>
    <x v="9"/>
    <x v="9"/>
    <x v="52"/>
    <n v="4748"/>
  </r>
  <r>
    <x v="0"/>
    <s v="PPP constant 2011 int. $"/>
    <x v="9"/>
    <x v="9"/>
    <x v="53"/>
    <n v="3819"/>
  </r>
  <r>
    <x v="0"/>
    <s v="PPP constant 2011 int. $"/>
    <x v="9"/>
    <x v="9"/>
    <x v="54"/>
    <n v="4481"/>
  </r>
  <r>
    <x v="0"/>
    <s v="PPP constant 2011 int. $"/>
    <x v="9"/>
    <x v="9"/>
    <x v="55"/>
    <n v="5144"/>
  </r>
  <r>
    <x v="0"/>
    <s v="PPP constant 2011 int. $"/>
    <x v="9"/>
    <x v="9"/>
    <x v="56"/>
    <n v="4901"/>
  </r>
  <r>
    <x v="0"/>
    <s v="PPP constant 2011 int. $"/>
    <x v="9"/>
    <x v="9"/>
    <x v="57"/>
    <n v="5754"/>
  </r>
  <r>
    <x v="0"/>
    <s v="PPP constant 2011 int. $"/>
    <x v="9"/>
    <x v="9"/>
    <x v="58"/>
    <n v="5984"/>
  </r>
  <r>
    <x v="0"/>
    <s v="PPP constant 2011 int. $"/>
    <x v="9"/>
    <x v="9"/>
    <x v="59"/>
    <n v="6661"/>
  </r>
  <r>
    <x v="0"/>
    <s v="PPP constant 2011 int. $"/>
    <x v="9"/>
    <x v="9"/>
    <x v="60"/>
    <n v="6641"/>
  </r>
  <r>
    <x v="0"/>
    <s v="PPP constant 2011 int. $"/>
    <x v="9"/>
    <x v="9"/>
    <x v="61"/>
    <n v="6773"/>
  </r>
  <r>
    <x v="0"/>
    <s v="PPP constant 2011 int. $"/>
    <x v="9"/>
    <x v="9"/>
    <x v="62"/>
    <n v="6621"/>
  </r>
  <r>
    <x v="0"/>
    <s v="PPP constant 2011 int. $"/>
    <x v="9"/>
    <x v="9"/>
    <x v="63"/>
    <n v="7063"/>
  </r>
  <r>
    <x v="0"/>
    <s v="PPP constant 2011 int. $"/>
    <x v="9"/>
    <x v="9"/>
    <x v="64"/>
    <n v="7508"/>
  </r>
  <r>
    <x v="0"/>
    <s v="PPP constant 2011 int. $"/>
    <x v="9"/>
    <x v="9"/>
    <x v="65"/>
    <n v="7224"/>
  </r>
  <r>
    <x v="0"/>
    <s v="PPP constant 2011 int. $"/>
    <x v="9"/>
    <x v="9"/>
    <x v="66"/>
    <n v="6751"/>
  </r>
  <r>
    <x v="0"/>
    <s v="PPP constant 2011 int. $"/>
    <x v="9"/>
    <x v="9"/>
    <x v="67"/>
    <n v="6311"/>
  </r>
  <r>
    <x v="0"/>
    <s v="PPP constant 2011 int. $"/>
    <x v="9"/>
    <x v="9"/>
    <x v="68"/>
    <n v="6757"/>
  </r>
  <r>
    <x v="0"/>
    <s v="PPP constant 2011 int. $"/>
    <x v="9"/>
    <x v="9"/>
    <x v="69"/>
    <n v="6682"/>
  </r>
  <r>
    <x v="0"/>
    <s v="PPP constant 2011 int. $"/>
    <x v="9"/>
    <x v="9"/>
    <x v="70"/>
    <n v="6513"/>
  </r>
  <r>
    <x v="0"/>
    <s v="PPP constant 2011 int. $"/>
    <x v="9"/>
    <x v="9"/>
    <x v="71"/>
    <n v="6765"/>
  </r>
  <r>
    <x v="0"/>
    <s v="PPP constant 2011 int. $"/>
    <x v="9"/>
    <x v="9"/>
    <x v="72"/>
    <n v="7152"/>
  </r>
  <r>
    <x v="0"/>
    <s v="PPP constant 2011 int. $"/>
    <x v="9"/>
    <x v="9"/>
    <x v="73"/>
    <n v="7119"/>
  </r>
  <r>
    <x v="0"/>
    <s v="PPP constant 2011 int. $"/>
    <x v="9"/>
    <x v="9"/>
    <x v="74"/>
    <n v="7640"/>
  </r>
  <r>
    <x v="0"/>
    <s v="PPP constant 2011 int. $"/>
    <x v="9"/>
    <x v="9"/>
    <x v="75"/>
    <n v="6443"/>
  </r>
  <r>
    <x v="0"/>
    <s v="PPP constant 2011 int. $"/>
    <x v="9"/>
    <x v="9"/>
    <x v="76"/>
    <n v="5274"/>
  </r>
  <r>
    <x v="0"/>
    <s v="PPP constant 2011 int. $"/>
    <x v="9"/>
    <x v="9"/>
    <x v="77"/>
    <n v="4752"/>
  </r>
  <r>
    <x v="0"/>
    <s v="PPP constant 2011 int. $"/>
    <x v="9"/>
    <x v="9"/>
    <x v="78"/>
    <n v="4559"/>
  </r>
  <r>
    <x v="0"/>
    <s v="PPP constant 2011 int. $"/>
    <x v="9"/>
    <x v="9"/>
    <x v="79"/>
    <n v="3861"/>
  </r>
  <r>
    <x v="0"/>
    <s v="PPP constant 2011 int. $"/>
    <x v="9"/>
    <x v="9"/>
    <x v="80"/>
    <n v="4101"/>
  </r>
  <r>
    <x v="0"/>
    <s v="PPP constant 2011 int. $"/>
    <x v="9"/>
    <x v="9"/>
    <x v="81"/>
    <n v="6145"/>
  </r>
  <r>
    <x v="0"/>
    <s v="PPP constant 2011 int. $"/>
    <x v="9"/>
    <x v="9"/>
    <x v="82"/>
    <n v="6596"/>
  </r>
  <r>
    <x v="0"/>
    <s v="PPP constant 2011 int. $"/>
    <x v="9"/>
    <x v="9"/>
    <x v="83"/>
    <n v="7002"/>
  </r>
  <r>
    <x v="0"/>
    <s v="PPP constant 2011 int. $"/>
    <x v="9"/>
    <x v="9"/>
    <x v="84"/>
    <n v="7884"/>
  </r>
  <r>
    <x v="0"/>
    <s v="PPP constant 2011 int. $"/>
    <x v="9"/>
    <x v="9"/>
    <x v="85"/>
    <n v="8266"/>
  </r>
  <r>
    <x v="0"/>
    <s v="PPP constant 2011 int. $"/>
    <x v="9"/>
    <x v="9"/>
    <x v="86"/>
    <n v="8705"/>
  </r>
  <r>
    <x v="0"/>
    <s v="PPP constant 2011 int. $"/>
    <x v="9"/>
    <x v="9"/>
    <x v="87"/>
    <n v="8869"/>
  </r>
  <r>
    <x v="0"/>
    <s v="PPP constant 2011 int. $"/>
    <x v="9"/>
    <x v="9"/>
    <x v="88"/>
    <n v="9060"/>
  </r>
  <r>
    <x v="0"/>
    <s v="PPP constant 2011 int. $"/>
    <x v="9"/>
    <x v="9"/>
    <x v="89"/>
    <n v="9428"/>
  </r>
  <r>
    <x v="0"/>
    <s v="PPP constant 2011 int. $"/>
    <x v="9"/>
    <x v="9"/>
    <x v="90"/>
    <n v="9881"/>
  </r>
  <r>
    <x v="0"/>
    <s v="PPP constant 2011 int. $"/>
    <x v="9"/>
    <x v="9"/>
    <x v="91"/>
    <n v="10278"/>
  </r>
  <r>
    <x v="0"/>
    <s v="PPP constant 2011 int. $"/>
    <x v="9"/>
    <x v="9"/>
    <x v="92"/>
    <n v="10779"/>
  </r>
  <r>
    <x v="0"/>
    <s v="PPP constant 2011 int. $"/>
    <x v="9"/>
    <x v="9"/>
    <x v="93"/>
    <n v="10927"/>
  </r>
  <r>
    <x v="0"/>
    <s v="PPP constant 2011 int. $"/>
    <x v="9"/>
    <x v="9"/>
    <x v="94"/>
    <n v="11124"/>
  </r>
  <r>
    <x v="0"/>
    <s v="PPP constant 2011 int. $"/>
    <x v="9"/>
    <x v="9"/>
    <x v="95"/>
    <n v="11792"/>
  </r>
  <r>
    <x v="0"/>
    <s v="PPP constant 2011 int. $"/>
    <x v="9"/>
    <x v="9"/>
    <x v="96"/>
    <n v="12302"/>
  </r>
  <r>
    <x v="0"/>
    <s v="PPP constant 2011 int. $"/>
    <x v="9"/>
    <x v="9"/>
    <x v="97"/>
    <n v="12859"/>
  </r>
  <r>
    <x v="0"/>
    <s v="PPP constant 2011 int. $"/>
    <x v="9"/>
    <x v="9"/>
    <x v="98"/>
    <n v="13330"/>
  </r>
  <r>
    <x v="0"/>
    <s v="PPP constant 2011 int. $"/>
    <x v="9"/>
    <x v="9"/>
    <x v="99"/>
    <n v="14057"/>
  </r>
  <r>
    <x v="0"/>
    <s v="PPP constant 2011 int. $"/>
    <x v="9"/>
    <x v="9"/>
    <x v="100"/>
    <n v="14609"/>
  </r>
  <r>
    <x v="0"/>
    <s v="PPP constant 2011 int. $"/>
    <x v="9"/>
    <x v="9"/>
    <x v="101"/>
    <n v="15213"/>
  </r>
  <r>
    <x v="0"/>
    <s v="PPP constant 2011 int. $"/>
    <x v="9"/>
    <x v="9"/>
    <x v="102"/>
    <n v="15792"/>
  </r>
  <r>
    <x v="0"/>
    <s v="PPP constant 2011 int. $"/>
    <x v="9"/>
    <x v="9"/>
    <x v="103"/>
    <n v="16365"/>
  </r>
  <r>
    <x v="0"/>
    <s v="PPP constant 2011 int. $"/>
    <x v="9"/>
    <x v="9"/>
    <x v="104"/>
    <n v="17352"/>
  </r>
  <r>
    <x v="0"/>
    <s v="PPP constant 2011 int. $"/>
    <x v="9"/>
    <x v="9"/>
    <x v="105"/>
    <n v="18187"/>
  </r>
  <r>
    <x v="0"/>
    <s v="PPP constant 2011 int. $"/>
    <x v="9"/>
    <x v="9"/>
    <x v="106"/>
    <n v="18881"/>
  </r>
  <r>
    <x v="0"/>
    <s v="PPP constant 2011 int. $"/>
    <x v="9"/>
    <x v="9"/>
    <x v="107"/>
    <n v="19549"/>
  </r>
  <r>
    <x v="0"/>
    <s v="PPP constant 2011 int. $"/>
    <x v="9"/>
    <x v="9"/>
    <x v="108"/>
    <n v="20441"/>
  </r>
  <r>
    <x v="0"/>
    <s v="PPP constant 2011 int. $"/>
    <x v="9"/>
    <x v="9"/>
    <x v="109"/>
    <n v="20902"/>
  </r>
  <r>
    <x v="0"/>
    <s v="PPP constant 2011 int. $"/>
    <x v="9"/>
    <x v="9"/>
    <x v="110"/>
    <n v="20653"/>
  </r>
  <r>
    <x v="0"/>
    <s v="PPP constant 2011 int. $"/>
    <x v="9"/>
    <x v="9"/>
    <x v="111"/>
    <n v="21465"/>
  </r>
  <r>
    <x v="0"/>
    <s v="PPP constant 2011 int. $"/>
    <x v="9"/>
    <x v="9"/>
    <x v="112"/>
    <n v="22177"/>
  </r>
  <r>
    <x v="0"/>
    <s v="PPP constant 2011 int. $"/>
    <x v="9"/>
    <x v="9"/>
    <x v="113"/>
    <n v="22698"/>
  </r>
  <r>
    <x v="0"/>
    <s v="PPP constant 2011 int. $"/>
    <x v="9"/>
    <x v="9"/>
    <x v="114"/>
    <n v="23326"/>
  </r>
  <r>
    <x v="0"/>
    <s v="PPP constant 2011 int. $"/>
    <x v="9"/>
    <x v="9"/>
    <x v="115"/>
    <n v="23537"/>
  </r>
  <r>
    <x v="0"/>
    <s v="PPP constant 2011 int. $"/>
    <x v="9"/>
    <x v="9"/>
    <x v="116"/>
    <n v="23655"/>
  </r>
  <r>
    <x v="0"/>
    <s v="PPP constant 2011 int. $"/>
    <x v="9"/>
    <x v="9"/>
    <x v="117"/>
    <n v="24120"/>
  </r>
  <r>
    <x v="0"/>
    <s v="PPP constant 2011 int. $"/>
    <x v="9"/>
    <x v="9"/>
    <x v="118"/>
    <n v="24300"/>
  </r>
  <r>
    <x v="0"/>
    <s v="PPP constant 2011 int. $"/>
    <x v="9"/>
    <x v="9"/>
    <x v="119"/>
    <n v="24519"/>
  </r>
  <r>
    <x v="0"/>
    <s v="PPP constant 2011 int. $"/>
    <x v="9"/>
    <x v="9"/>
    <x v="120"/>
    <n v="24755"/>
  </r>
  <r>
    <x v="0"/>
    <s v="PPP constant 2011 int. $"/>
    <x v="9"/>
    <x v="9"/>
    <x v="121"/>
    <n v="25238"/>
  </r>
  <r>
    <x v="0"/>
    <s v="PPP constant 2011 int. $"/>
    <x v="9"/>
    <x v="9"/>
    <x v="122"/>
    <n v="25756"/>
  </r>
  <r>
    <x v="0"/>
    <s v="PPP constant 2011 int. $"/>
    <x v="9"/>
    <x v="9"/>
    <x v="123"/>
    <n v="26763"/>
  </r>
  <r>
    <x v="0"/>
    <s v="PPP constant 2011 int. $"/>
    <x v="9"/>
    <x v="9"/>
    <x v="124"/>
    <n v="27576"/>
  </r>
  <r>
    <x v="0"/>
    <s v="PPP constant 2011 int. $"/>
    <x v="9"/>
    <x v="9"/>
    <x v="125"/>
    <n v="28129"/>
  </r>
  <r>
    <x v="0"/>
    <s v="PPP constant 2011 int. $"/>
    <x v="9"/>
    <x v="9"/>
    <x v="126"/>
    <n v="28294.263999999999"/>
  </r>
  <r>
    <x v="0"/>
    <s v="PPP constant 2011 int. $"/>
    <x v="9"/>
    <x v="9"/>
    <x v="127"/>
    <n v="28619.805"/>
  </r>
  <r>
    <x v="0"/>
    <s v="PPP constant 2011 int. $"/>
    <x v="9"/>
    <x v="9"/>
    <x v="128"/>
    <n v="28336.16"/>
  </r>
  <r>
    <x v="0"/>
    <s v="PPP constant 2011 int. $"/>
    <x v="9"/>
    <x v="9"/>
    <x v="129"/>
    <n v="28907.976999999999"/>
  </r>
  <r>
    <x v="0"/>
    <s v="PPP constant 2011 int. $"/>
    <x v="9"/>
    <x v="9"/>
    <x v="130"/>
    <n v="29418.863000000001"/>
  </r>
  <r>
    <x v="0"/>
    <s v="PPP constant 2011 int. $"/>
    <x v="9"/>
    <x v="9"/>
    <x v="131"/>
    <n v="29736.645"/>
  </r>
  <r>
    <x v="0"/>
    <s v="PPP constant 2011 int. $"/>
    <x v="9"/>
    <x v="9"/>
    <x v="132"/>
    <n v="30341.807000000001"/>
  </r>
  <r>
    <x v="0"/>
    <s v="PPP constant 2011 int. $"/>
    <x v="9"/>
    <x v="9"/>
    <x v="133"/>
    <n v="31323.078000000001"/>
  </r>
  <r>
    <x v="0"/>
    <s v="PPP constant 2011 int. $"/>
    <x v="9"/>
    <x v="9"/>
    <x v="134"/>
    <n v="32284.611000000001"/>
  </r>
  <r>
    <x v="0"/>
    <s v="PPP constant 2011 int. $"/>
    <x v="9"/>
    <x v="9"/>
    <x v="135"/>
    <n v="33409.68"/>
  </r>
  <r>
    <x v="0"/>
    <s v="PPP constant 2011 int. $"/>
    <x v="9"/>
    <x v="9"/>
    <x v="136"/>
    <n v="33920.097999999998"/>
  </r>
  <r>
    <x v="0"/>
    <s v="PPP constant 2011 int. $"/>
    <x v="9"/>
    <x v="9"/>
    <x v="137"/>
    <n v="34152.773000000001"/>
  </r>
  <r>
    <x v="0"/>
    <s v="PPP constant 2011 int. $"/>
    <x v="9"/>
    <x v="9"/>
    <x v="138"/>
    <n v="34292.03"/>
  </r>
  <r>
    <x v="0"/>
    <s v="PPP constant 2011 int. $"/>
    <x v="9"/>
    <x v="9"/>
    <x v="139"/>
    <n v="35093.824000000001"/>
  </r>
  <r>
    <x v="0"/>
    <s v="PPP constant 2011 int. $"/>
    <x v="9"/>
    <x v="9"/>
    <x v="140"/>
    <n v="35495.464999999997"/>
  </r>
  <r>
    <x v="0"/>
    <s v="PPP constant 2011 int. $"/>
    <x v="9"/>
    <x v="9"/>
    <x v="141"/>
    <n v="36166.160000000003"/>
  </r>
  <r>
    <x v="0"/>
    <s v="PPP constant 2011 int. $"/>
    <x v="9"/>
    <x v="9"/>
    <x v="142"/>
    <n v="36845.684000000001"/>
  </r>
  <r>
    <x v="0"/>
    <s v="PPP constant 2011 int. $"/>
    <x v="9"/>
    <x v="9"/>
    <x v="143"/>
    <n v="36761.792999999998"/>
  </r>
  <r>
    <x v="0"/>
    <s v="PPP constant 2011 int. $"/>
    <x v="9"/>
    <x v="9"/>
    <x v="144"/>
    <n v="35534.925999999999"/>
  </r>
  <r>
    <x v="0"/>
    <s v="PPP constant 2011 int. $"/>
    <x v="9"/>
    <x v="9"/>
    <x v="145"/>
    <n v="36086.726999999999"/>
  </r>
  <r>
    <x v="0"/>
    <s v="PPP constant 2011 int. $"/>
    <x v="9"/>
    <x v="9"/>
    <x v="146"/>
    <n v="36691"/>
  </r>
  <r>
    <x v="0"/>
    <s v="PPP constant 2011 int. $"/>
    <x v="9"/>
    <x v="9"/>
    <x v="147"/>
    <n v="36625.925999999999"/>
  </r>
  <r>
    <x v="0"/>
    <s v="PPP constant 2011 int. $"/>
    <x v="9"/>
    <x v="9"/>
    <x v="148"/>
    <n v="36647.22"/>
  </r>
  <r>
    <x v="0"/>
    <s v="PPP constant 2011 int. $"/>
    <x v="9"/>
    <x v="9"/>
    <x v="149"/>
    <n v="36818.54"/>
  </r>
  <r>
    <x v="0"/>
    <s v="PPP constant 2011 int. $"/>
    <x v="9"/>
    <x v="9"/>
    <x v="150"/>
    <n v="37077.89"/>
  </r>
  <r>
    <x v="0"/>
    <s v="PPP constant 2011 int. $"/>
    <x v="9"/>
    <x v="9"/>
    <x v="151"/>
    <n v="37343.839999999997"/>
  </r>
  <r>
    <x v="0"/>
    <s v="PPP constant 2011 int. $"/>
    <x v="9"/>
    <x v="9"/>
    <x v="152"/>
    <n v="38037.336000000003"/>
  </r>
  <r>
    <x v="0"/>
    <s v="PPP constant 2011 int. $"/>
    <x v="9"/>
    <x v="9"/>
    <x v="153"/>
    <n v="38555.464999999997"/>
  </r>
  <r>
    <x v="0"/>
    <s v="PPP constant 2011 int. $"/>
    <x v="9"/>
    <x v="9"/>
    <x v="154"/>
    <n v="39084.656000000003"/>
  </r>
  <r>
    <x v="0"/>
    <s v="PPP constant 2011 int. $"/>
    <x v="9"/>
    <x v="9"/>
    <x v="155"/>
    <n v="35913.82"/>
  </r>
  <r>
    <x v="0"/>
    <s v="PPP constant 2011 int. $"/>
    <x v="9"/>
    <x v="9"/>
    <x v="156"/>
    <n v="38242.133000000002"/>
  </r>
  <r>
    <x v="0"/>
    <s v="PPP constant 2011 int. $"/>
    <x v="9"/>
    <x v="9"/>
    <x v="157"/>
    <n v="39065.71"/>
  </r>
  <r>
    <x v="0"/>
    <s v="PPP constant 2011 int. $"/>
    <x v="10"/>
    <x v="10"/>
    <x v="159"/>
    <n v="1755.9738"/>
  </r>
  <r>
    <x v="0"/>
    <s v="PPP constant 2011 int. $"/>
    <x v="10"/>
    <x v="10"/>
    <x v="436"/>
    <n v="1724.7797"/>
  </r>
  <r>
    <x v="0"/>
    <s v="PPP constant 2011 int. $"/>
    <x v="10"/>
    <x v="10"/>
    <x v="437"/>
    <n v="1720.4808"/>
  </r>
  <r>
    <x v="0"/>
    <s v="PPP constant 2011 int. $"/>
    <x v="10"/>
    <x v="10"/>
    <x v="438"/>
    <n v="1685.6225999999999"/>
  </r>
  <r>
    <x v="0"/>
    <s v="PPP constant 2011 int. $"/>
    <x v="10"/>
    <x v="10"/>
    <x v="439"/>
    <n v="1736.3689999999999"/>
  </r>
  <r>
    <x v="0"/>
    <s v="PPP constant 2011 int. $"/>
    <x v="10"/>
    <x v="10"/>
    <x v="440"/>
    <n v="1789.3280999999999"/>
  </r>
  <r>
    <x v="0"/>
    <s v="PPP constant 2011 int. $"/>
    <x v="10"/>
    <x v="10"/>
    <x v="441"/>
    <n v="1808.3454999999999"/>
  </r>
  <r>
    <x v="0"/>
    <s v="PPP constant 2011 int. $"/>
    <x v="10"/>
    <x v="10"/>
    <x v="442"/>
    <n v="1826.3696"/>
  </r>
  <r>
    <x v="0"/>
    <s v="PPP constant 2011 int. $"/>
    <x v="10"/>
    <x v="10"/>
    <x v="443"/>
    <n v="1804.6511"/>
  </r>
  <r>
    <x v="0"/>
    <s v="PPP constant 2011 int. $"/>
    <x v="10"/>
    <x v="10"/>
    <x v="444"/>
    <n v="1816.9453000000001"/>
  </r>
  <r>
    <x v="0"/>
    <s v="PPP constant 2011 int. $"/>
    <x v="10"/>
    <x v="10"/>
    <x v="445"/>
    <n v="1805.6370999999999"/>
  </r>
  <r>
    <x v="0"/>
    <s v="PPP constant 2011 int. $"/>
    <x v="10"/>
    <x v="10"/>
    <x v="446"/>
    <n v="1757.3357000000001"/>
  </r>
  <r>
    <x v="0"/>
    <s v="PPP constant 2011 int. $"/>
    <x v="10"/>
    <x v="10"/>
    <x v="447"/>
    <n v="1735.6704"/>
  </r>
  <r>
    <x v="0"/>
    <s v="PPP constant 2011 int. $"/>
    <x v="10"/>
    <x v="10"/>
    <x v="448"/>
    <n v="1785.1626000000001"/>
  </r>
  <r>
    <x v="0"/>
    <s v="PPP constant 2011 int. $"/>
    <x v="10"/>
    <x v="10"/>
    <x v="449"/>
    <n v="1739.028"/>
  </r>
  <r>
    <x v="0"/>
    <s v="PPP constant 2011 int. $"/>
    <x v="10"/>
    <x v="10"/>
    <x v="450"/>
    <n v="1755.0385000000001"/>
  </r>
  <r>
    <x v="0"/>
    <s v="PPP constant 2011 int. $"/>
    <x v="10"/>
    <x v="10"/>
    <x v="451"/>
    <n v="1737.6512"/>
  </r>
  <r>
    <x v="0"/>
    <s v="PPP constant 2011 int. $"/>
    <x v="10"/>
    <x v="10"/>
    <x v="452"/>
    <n v="1676.7551000000001"/>
  </r>
  <r>
    <x v="0"/>
    <s v="PPP constant 2011 int. $"/>
    <x v="10"/>
    <x v="10"/>
    <x v="453"/>
    <n v="1709.999"/>
  </r>
  <r>
    <x v="0"/>
    <s v="PPP constant 2011 int. $"/>
    <x v="10"/>
    <x v="10"/>
    <x v="454"/>
    <n v="1737.5056"/>
  </r>
  <r>
    <x v="0"/>
    <s v="PPP constant 2011 int. $"/>
    <x v="10"/>
    <x v="10"/>
    <x v="455"/>
    <n v="1724.6379999999999"/>
  </r>
  <r>
    <x v="0"/>
    <s v="PPP constant 2011 int. $"/>
    <x v="10"/>
    <x v="10"/>
    <x v="456"/>
    <n v="1730.2898"/>
  </r>
  <r>
    <x v="0"/>
    <s v="PPP constant 2011 int. $"/>
    <x v="10"/>
    <x v="10"/>
    <x v="457"/>
    <n v="1712.2456"/>
  </r>
  <r>
    <x v="0"/>
    <s v="PPP constant 2011 int. $"/>
    <x v="10"/>
    <x v="10"/>
    <x v="458"/>
    <n v="1715.7937999999999"/>
  </r>
  <r>
    <x v="0"/>
    <s v="PPP constant 2011 int. $"/>
    <x v="10"/>
    <x v="10"/>
    <x v="459"/>
    <n v="1724.9673"/>
  </r>
  <r>
    <x v="0"/>
    <s v="PPP constant 2011 int. $"/>
    <x v="10"/>
    <x v="10"/>
    <x v="460"/>
    <n v="1734.8722"/>
  </r>
  <r>
    <x v="0"/>
    <s v="PPP constant 2011 int. $"/>
    <x v="10"/>
    <x v="10"/>
    <x v="461"/>
    <n v="1750.9296999999999"/>
  </r>
  <r>
    <x v="0"/>
    <s v="PPP constant 2011 int. $"/>
    <x v="10"/>
    <x v="10"/>
    <x v="462"/>
    <n v="1702.3058000000001"/>
  </r>
  <r>
    <x v="0"/>
    <s v="PPP constant 2011 int. $"/>
    <x v="10"/>
    <x v="10"/>
    <x v="463"/>
    <n v="1668.7416000000001"/>
  </r>
  <r>
    <x v="0"/>
    <s v="PPP constant 2011 int. $"/>
    <x v="10"/>
    <x v="10"/>
    <x v="464"/>
    <n v="1644.5831000000001"/>
  </r>
  <r>
    <x v="0"/>
    <s v="PPP constant 2011 int. $"/>
    <x v="10"/>
    <x v="10"/>
    <x v="465"/>
    <n v="1625.5775000000001"/>
  </r>
  <r>
    <x v="0"/>
    <s v="PPP constant 2011 int. $"/>
    <x v="10"/>
    <x v="10"/>
    <x v="466"/>
    <n v="1600.8914"/>
  </r>
  <r>
    <x v="0"/>
    <s v="PPP constant 2011 int. $"/>
    <x v="10"/>
    <x v="10"/>
    <x v="467"/>
    <n v="1662.3924999999999"/>
  </r>
  <r>
    <x v="0"/>
    <s v="PPP constant 2011 int. $"/>
    <x v="10"/>
    <x v="10"/>
    <x v="468"/>
    <n v="1603.0050000000001"/>
  </r>
  <r>
    <x v="0"/>
    <s v="PPP constant 2011 int. $"/>
    <x v="10"/>
    <x v="10"/>
    <x v="469"/>
    <n v="1615.1498999999999"/>
  </r>
  <r>
    <x v="0"/>
    <s v="PPP constant 2011 int. $"/>
    <x v="10"/>
    <x v="10"/>
    <x v="470"/>
    <n v="1652.1368"/>
  </r>
  <r>
    <x v="0"/>
    <s v="PPP constant 2011 int. $"/>
    <x v="10"/>
    <x v="10"/>
    <x v="471"/>
    <n v="1720.8008"/>
  </r>
  <r>
    <x v="0"/>
    <s v="PPP constant 2011 int. $"/>
    <x v="10"/>
    <x v="10"/>
    <x v="472"/>
    <n v="1670.2998"/>
  </r>
  <r>
    <x v="0"/>
    <s v="PPP constant 2011 int. $"/>
    <x v="10"/>
    <x v="10"/>
    <x v="473"/>
    <n v="1677.6107"/>
  </r>
  <r>
    <x v="0"/>
    <s v="PPP constant 2011 int. $"/>
    <x v="10"/>
    <x v="10"/>
    <x v="474"/>
    <n v="1608.6866"/>
  </r>
  <r>
    <x v="0"/>
    <s v="PPP constant 2011 int. $"/>
    <x v="10"/>
    <x v="10"/>
    <x v="475"/>
    <n v="1541.5655999999999"/>
  </r>
  <r>
    <x v="0"/>
    <s v="PPP constant 2011 int. $"/>
    <x v="10"/>
    <x v="10"/>
    <x v="476"/>
    <n v="1576.2599"/>
  </r>
  <r>
    <x v="0"/>
    <s v="PPP constant 2011 int. $"/>
    <x v="10"/>
    <x v="10"/>
    <x v="477"/>
    <n v="1593.768"/>
  </r>
  <r>
    <x v="0"/>
    <s v="PPP constant 2011 int. $"/>
    <x v="10"/>
    <x v="10"/>
    <x v="478"/>
    <n v="1541.2091"/>
  </r>
  <r>
    <x v="0"/>
    <s v="PPP constant 2011 int. $"/>
    <x v="10"/>
    <x v="10"/>
    <x v="479"/>
    <n v="1570.155"/>
  </r>
  <r>
    <x v="0"/>
    <s v="PPP constant 2011 int. $"/>
    <x v="10"/>
    <x v="10"/>
    <x v="480"/>
    <n v="1531.2811999999999"/>
  </r>
  <r>
    <x v="0"/>
    <s v="PPP constant 2011 int. $"/>
    <x v="10"/>
    <x v="10"/>
    <x v="481"/>
    <n v="1479.8538000000001"/>
  </r>
  <r>
    <x v="0"/>
    <s v="PPP constant 2011 int. $"/>
    <x v="10"/>
    <x v="10"/>
    <x v="482"/>
    <n v="1588.8876"/>
  </r>
  <r>
    <x v="0"/>
    <s v="PPP constant 2011 int. $"/>
    <x v="10"/>
    <x v="10"/>
    <x v="483"/>
    <n v="1577.6205"/>
  </r>
  <r>
    <x v="0"/>
    <s v="PPP constant 2011 int. $"/>
    <x v="10"/>
    <x v="10"/>
    <x v="484"/>
    <n v="1551.5454"/>
  </r>
  <r>
    <x v="0"/>
    <s v="PPP constant 2011 int. $"/>
    <x v="10"/>
    <x v="10"/>
    <x v="160"/>
    <n v="1500.4503999999999"/>
  </r>
  <r>
    <x v="0"/>
    <s v="PPP constant 2011 int. $"/>
    <x v="10"/>
    <x v="10"/>
    <x v="485"/>
    <n v="1441.5123000000001"/>
  </r>
  <r>
    <x v="0"/>
    <s v="PPP constant 2011 int. $"/>
    <x v="10"/>
    <x v="10"/>
    <x v="486"/>
    <n v="1439.1599000000001"/>
  </r>
  <r>
    <x v="0"/>
    <s v="PPP constant 2011 int. $"/>
    <x v="10"/>
    <x v="10"/>
    <x v="487"/>
    <n v="1505.2671"/>
  </r>
  <r>
    <x v="0"/>
    <s v="PPP constant 2011 int. $"/>
    <x v="10"/>
    <x v="10"/>
    <x v="488"/>
    <n v="1558.6564000000001"/>
  </r>
  <r>
    <x v="0"/>
    <s v="PPP constant 2011 int. $"/>
    <x v="10"/>
    <x v="10"/>
    <x v="489"/>
    <n v="1561.2732000000001"/>
  </r>
  <r>
    <x v="0"/>
    <s v="PPP constant 2011 int. $"/>
    <x v="10"/>
    <x v="10"/>
    <x v="490"/>
    <n v="1569.8970999999999"/>
  </r>
  <r>
    <x v="0"/>
    <s v="PPP constant 2011 int. $"/>
    <x v="10"/>
    <x v="10"/>
    <x v="491"/>
    <n v="1553.5645999999999"/>
  </r>
  <r>
    <x v="0"/>
    <s v="PPP constant 2011 int. $"/>
    <x v="10"/>
    <x v="10"/>
    <x v="492"/>
    <n v="1582.3456000000001"/>
  </r>
  <r>
    <x v="0"/>
    <s v="PPP constant 2011 int. $"/>
    <x v="10"/>
    <x v="10"/>
    <x v="493"/>
    <n v="1544.2969000000001"/>
  </r>
  <r>
    <x v="0"/>
    <s v="PPP constant 2011 int. $"/>
    <x v="10"/>
    <x v="10"/>
    <x v="494"/>
    <n v="1537.6754000000001"/>
  </r>
  <r>
    <x v="0"/>
    <s v="PPP constant 2011 int. $"/>
    <x v="10"/>
    <x v="10"/>
    <x v="495"/>
    <n v="1519.9193"/>
  </r>
  <r>
    <x v="0"/>
    <s v="PPP constant 2011 int. $"/>
    <x v="10"/>
    <x v="10"/>
    <x v="496"/>
    <n v="1501.396"/>
  </r>
  <r>
    <x v="0"/>
    <s v="PPP constant 2011 int. $"/>
    <x v="10"/>
    <x v="10"/>
    <x v="497"/>
    <n v="1515.9688000000001"/>
  </r>
  <r>
    <x v="0"/>
    <s v="PPP constant 2011 int. $"/>
    <x v="10"/>
    <x v="10"/>
    <x v="498"/>
    <n v="1535.39"/>
  </r>
  <r>
    <x v="0"/>
    <s v="PPP constant 2011 int. $"/>
    <x v="10"/>
    <x v="10"/>
    <x v="499"/>
    <n v="1539.4777999999999"/>
  </r>
  <r>
    <x v="0"/>
    <s v="PPP constant 2011 int. $"/>
    <x v="10"/>
    <x v="10"/>
    <x v="500"/>
    <n v="1513.5374999999999"/>
  </r>
  <r>
    <x v="0"/>
    <s v="PPP constant 2011 int. $"/>
    <x v="10"/>
    <x v="10"/>
    <x v="501"/>
    <n v="1510.395"/>
  </r>
  <r>
    <x v="0"/>
    <s v="PPP constant 2011 int. $"/>
    <x v="10"/>
    <x v="10"/>
    <x v="502"/>
    <n v="1507.6724999999999"/>
  </r>
  <r>
    <x v="0"/>
    <s v="PPP constant 2011 int. $"/>
    <x v="10"/>
    <x v="10"/>
    <x v="503"/>
    <n v="1508.3188"/>
  </r>
  <r>
    <x v="0"/>
    <s v="PPP constant 2011 int. $"/>
    <x v="10"/>
    <x v="10"/>
    <x v="504"/>
    <n v="1475.4695999999999"/>
  </r>
  <r>
    <x v="0"/>
    <s v="PPP constant 2011 int. $"/>
    <x v="10"/>
    <x v="10"/>
    <x v="505"/>
    <n v="1439.6359"/>
  </r>
  <r>
    <x v="0"/>
    <s v="PPP constant 2011 int. $"/>
    <x v="10"/>
    <x v="10"/>
    <x v="506"/>
    <n v="1464.3418999999999"/>
  </r>
  <r>
    <x v="0"/>
    <s v="PPP constant 2011 int. $"/>
    <x v="10"/>
    <x v="10"/>
    <x v="507"/>
    <n v="1444.1178"/>
  </r>
  <r>
    <x v="0"/>
    <s v="PPP constant 2011 int. $"/>
    <x v="10"/>
    <x v="10"/>
    <x v="508"/>
    <n v="1463.8561999999999"/>
  </r>
  <r>
    <x v="0"/>
    <s v="PPP constant 2011 int. $"/>
    <x v="10"/>
    <x v="10"/>
    <x v="509"/>
    <n v="1509.8666000000001"/>
  </r>
  <r>
    <x v="0"/>
    <s v="PPP constant 2011 int. $"/>
    <x v="10"/>
    <x v="10"/>
    <x v="510"/>
    <n v="1613.3422"/>
  </r>
  <r>
    <x v="0"/>
    <s v="PPP constant 2011 int. $"/>
    <x v="10"/>
    <x v="10"/>
    <x v="511"/>
    <n v="1594.6824999999999"/>
  </r>
  <r>
    <x v="0"/>
    <s v="PPP constant 2011 int. $"/>
    <x v="10"/>
    <x v="10"/>
    <x v="512"/>
    <n v="1603.7302999999999"/>
  </r>
  <r>
    <x v="0"/>
    <s v="PPP constant 2011 int. $"/>
    <x v="10"/>
    <x v="10"/>
    <x v="513"/>
    <n v="1540.3806"/>
  </r>
  <r>
    <x v="0"/>
    <s v="PPP constant 2011 int. $"/>
    <x v="10"/>
    <x v="10"/>
    <x v="514"/>
    <n v="1492.5597"/>
  </r>
  <r>
    <x v="0"/>
    <s v="PPP constant 2011 int. $"/>
    <x v="10"/>
    <x v="10"/>
    <x v="515"/>
    <n v="1509.6125"/>
  </r>
  <r>
    <x v="0"/>
    <s v="PPP constant 2011 int. $"/>
    <x v="10"/>
    <x v="10"/>
    <x v="516"/>
    <n v="1539.8931"/>
  </r>
  <r>
    <x v="0"/>
    <s v="PPP constant 2011 int. $"/>
    <x v="10"/>
    <x v="10"/>
    <x v="517"/>
    <n v="1542.2239999999999"/>
  </r>
  <r>
    <x v="0"/>
    <s v="PPP constant 2011 int. $"/>
    <x v="10"/>
    <x v="10"/>
    <x v="518"/>
    <n v="1517.7374"/>
  </r>
  <r>
    <x v="0"/>
    <s v="PPP constant 2011 int. $"/>
    <x v="10"/>
    <x v="10"/>
    <x v="519"/>
    <n v="1502.748"/>
  </r>
  <r>
    <x v="0"/>
    <s v="PPP constant 2011 int. $"/>
    <x v="10"/>
    <x v="10"/>
    <x v="520"/>
    <n v="1467.7635"/>
  </r>
  <r>
    <x v="0"/>
    <s v="PPP constant 2011 int. $"/>
    <x v="10"/>
    <x v="10"/>
    <x v="521"/>
    <n v="1475.2964999999999"/>
  </r>
  <r>
    <x v="0"/>
    <s v="PPP constant 2011 int. $"/>
    <x v="10"/>
    <x v="10"/>
    <x v="522"/>
    <n v="1473.9215999999999"/>
  </r>
  <r>
    <x v="0"/>
    <s v="PPP constant 2011 int. $"/>
    <x v="10"/>
    <x v="10"/>
    <x v="523"/>
    <n v="1462.9306999999999"/>
  </r>
  <r>
    <x v="0"/>
    <s v="PPP constant 2011 int. $"/>
    <x v="10"/>
    <x v="10"/>
    <x v="524"/>
    <n v="1428.905"/>
  </r>
  <r>
    <x v="0"/>
    <s v="PPP constant 2011 int. $"/>
    <x v="10"/>
    <x v="10"/>
    <x v="525"/>
    <n v="1445.2130999999999"/>
  </r>
  <r>
    <x v="0"/>
    <s v="PPP constant 2011 int. $"/>
    <x v="10"/>
    <x v="10"/>
    <x v="526"/>
    <n v="1485.7374"/>
  </r>
  <r>
    <x v="0"/>
    <s v="PPP constant 2011 int. $"/>
    <x v="10"/>
    <x v="10"/>
    <x v="527"/>
    <n v="1471.9446"/>
  </r>
  <r>
    <x v="0"/>
    <s v="PPP constant 2011 int. $"/>
    <x v="10"/>
    <x v="10"/>
    <x v="528"/>
    <n v="1463.4268"/>
  </r>
  <r>
    <x v="0"/>
    <s v="PPP constant 2011 int. $"/>
    <x v="10"/>
    <x v="10"/>
    <x v="529"/>
    <n v="1458.4031"/>
  </r>
  <r>
    <x v="0"/>
    <s v="PPP constant 2011 int. $"/>
    <x v="10"/>
    <x v="10"/>
    <x v="530"/>
    <n v="1455.1442"/>
  </r>
  <r>
    <x v="0"/>
    <s v="PPP constant 2011 int. $"/>
    <x v="10"/>
    <x v="10"/>
    <x v="531"/>
    <n v="1462.4666"/>
  </r>
  <r>
    <x v="0"/>
    <s v="PPP constant 2011 int. $"/>
    <x v="10"/>
    <x v="10"/>
    <x v="532"/>
    <n v="1462.8483000000001"/>
  </r>
  <r>
    <x v="0"/>
    <s v="PPP constant 2011 int. $"/>
    <x v="10"/>
    <x v="10"/>
    <x v="533"/>
    <n v="1445.1831"/>
  </r>
  <r>
    <x v="0"/>
    <s v="PPP constant 2011 int. $"/>
    <x v="10"/>
    <x v="10"/>
    <x v="161"/>
    <n v="1492.4355"/>
  </r>
  <r>
    <x v="0"/>
    <s v="PPP constant 2011 int. $"/>
    <x v="10"/>
    <x v="10"/>
    <x v="534"/>
    <n v="1456.1047000000001"/>
  </r>
  <r>
    <x v="0"/>
    <s v="PPP constant 2011 int. $"/>
    <x v="10"/>
    <x v="10"/>
    <x v="535"/>
    <n v="1502.3153"/>
  </r>
  <r>
    <x v="0"/>
    <s v="PPP constant 2011 int. $"/>
    <x v="10"/>
    <x v="10"/>
    <x v="536"/>
    <n v="1501.0419999999999"/>
  </r>
  <r>
    <x v="0"/>
    <s v="PPP constant 2011 int. $"/>
    <x v="10"/>
    <x v="10"/>
    <x v="537"/>
    <n v="1488.1533999999999"/>
  </r>
  <r>
    <x v="0"/>
    <s v="PPP constant 2011 int. $"/>
    <x v="10"/>
    <x v="10"/>
    <x v="538"/>
    <n v="1571.6158"/>
  </r>
  <r>
    <x v="0"/>
    <s v="PPP constant 2011 int. $"/>
    <x v="10"/>
    <x v="10"/>
    <x v="539"/>
    <n v="1574.6782000000001"/>
  </r>
  <r>
    <x v="0"/>
    <s v="PPP constant 2011 int. $"/>
    <x v="10"/>
    <x v="10"/>
    <x v="540"/>
    <n v="1518.5251000000001"/>
  </r>
  <r>
    <x v="0"/>
    <s v="PPP constant 2011 int. $"/>
    <x v="10"/>
    <x v="10"/>
    <x v="541"/>
    <n v="1520.7736"/>
  </r>
  <r>
    <x v="0"/>
    <s v="PPP constant 2011 int. $"/>
    <x v="10"/>
    <x v="10"/>
    <x v="542"/>
    <n v="1518.0273"/>
  </r>
  <r>
    <x v="0"/>
    <s v="PPP constant 2011 int. $"/>
    <x v="10"/>
    <x v="10"/>
    <x v="543"/>
    <n v="1461.3932"/>
  </r>
  <r>
    <x v="0"/>
    <s v="PPP constant 2011 int. $"/>
    <x v="10"/>
    <x v="10"/>
    <x v="544"/>
    <n v="1431.7040999999999"/>
  </r>
  <r>
    <x v="0"/>
    <s v="PPP constant 2011 int. $"/>
    <x v="10"/>
    <x v="10"/>
    <x v="545"/>
    <n v="1425.8041000000001"/>
  </r>
  <r>
    <x v="0"/>
    <s v="PPP constant 2011 int. $"/>
    <x v="10"/>
    <x v="10"/>
    <x v="546"/>
    <n v="1495.1547"/>
  </r>
  <r>
    <x v="0"/>
    <s v="PPP constant 2011 int. $"/>
    <x v="10"/>
    <x v="10"/>
    <x v="547"/>
    <n v="1494.8616999999999"/>
  </r>
  <r>
    <x v="0"/>
    <s v="PPP constant 2011 int. $"/>
    <x v="10"/>
    <x v="10"/>
    <x v="548"/>
    <n v="1473.8125"/>
  </r>
  <r>
    <x v="0"/>
    <s v="PPP constant 2011 int. $"/>
    <x v="10"/>
    <x v="10"/>
    <x v="549"/>
    <n v="1502.1395"/>
  </r>
  <r>
    <x v="0"/>
    <s v="PPP constant 2011 int. $"/>
    <x v="10"/>
    <x v="10"/>
    <x v="550"/>
    <n v="1506.4075"/>
  </r>
  <r>
    <x v="0"/>
    <s v="PPP constant 2011 int. $"/>
    <x v="10"/>
    <x v="10"/>
    <x v="551"/>
    <n v="1507.2927"/>
  </r>
  <r>
    <x v="0"/>
    <s v="PPP constant 2011 int. $"/>
    <x v="10"/>
    <x v="10"/>
    <x v="552"/>
    <n v="1571.0003999999999"/>
  </r>
  <r>
    <x v="0"/>
    <s v="PPP constant 2011 int. $"/>
    <x v="10"/>
    <x v="10"/>
    <x v="553"/>
    <n v="1641.2155"/>
  </r>
  <r>
    <x v="0"/>
    <s v="PPP constant 2011 int. $"/>
    <x v="10"/>
    <x v="10"/>
    <x v="554"/>
    <n v="1613.7067999999999"/>
  </r>
  <r>
    <x v="0"/>
    <s v="PPP constant 2011 int. $"/>
    <x v="10"/>
    <x v="10"/>
    <x v="555"/>
    <n v="1584.5239999999999"/>
  </r>
  <r>
    <x v="0"/>
    <s v="PPP constant 2011 int. $"/>
    <x v="10"/>
    <x v="10"/>
    <x v="556"/>
    <n v="1431.8313000000001"/>
  </r>
  <r>
    <x v="0"/>
    <s v="PPP constant 2011 int. $"/>
    <x v="10"/>
    <x v="10"/>
    <x v="557"/>
    <n v="1415.2260000000001"/>
  </r>
  <r>
    <x v="0"/>
    <s v="PPP constant 2011 int. $"/>
    <x v="10"/>
    <x v="10"/>
    <x v="558"/>
    <n v="1403.6925000000001"/>
  </r>
  <r>
    <x v="0"/>
    <s v="PPP constant 2011 int. $"/>
    <x v="10"/>
    <x v="10"/>
    <x v="559"/>
    <n v="1439.2826"/>
  </r>
  <r>
    <x v="0"/>
    <s v="PPP constant 2011 int. $"/>
    <x v="10"/>
    <x v="10"/>
    <x v="560"/>
    <n v="1486.1128000000001"/>
  </r>
  <r>
    <x v="0"/>
    <s v="PPP constant 2011 int. $"/>
    <x v="10"/>
    <x v="10"/>
    <x v="561"/>
    <n v="1521.4199000000001"/>
  </r>
  <r>
    <x v="0"/>
    <s v="PPP constant 2011 int. $"/>
    <x v="10"/>
    <x v="10"/>
    <x v="562"/>
    <n v="1474.0823"/>
  </r>
  <r>
    <x v="0"/>
    <s v="PPP constant 2011 int. $"/>
    <x v="10"/>
    <x v="10"/>
    <x v="563"/>
    <n v="1469.4369999999999"/>
  </r>
  <r>
    <x v="0"/>
    <s v="PPP constant 2011 int. $"/>
    <x v="10"/>
    <x v="10"/>
    <x v="564"/>
    <n v="1488.7289000000001"/>
  </r>
  <r>
    <x v="0"/>
    <s v="PPP constant 2011 int. $"/>
    <x v="10"/>
    <x v="10"/>
    <x v="565"/>
    <n v="1500.9172000000001"/>
  </r>
  <r>
    <x v="0"/>
    <s v="PPP constant 2011 int. $"/>
    <x v="10"/>
    <x v="10"/>
    <x v="566"/>
    <n v="1502.4603999999999"/>
  </r>
  <r>
    <x v="0"/>
    <s v="PPP constant 2011 int. $"/>
    <x v="10"/>
    <x v="10"/>
    <x v="567"/>
    <n v="1438.7012999999999"/>
  </r>
  <r>
    <x v="0"/>
    <s v="PPP constant 2011 int. $"/>
    <x v="10"/>
    <x v="10"/>
    <x v="568"/>
    <n v="1460.1222"/>
  </r>
  <r>
    <x v="0"/>
    <s v="PPP constant 2011 int. $"/>
    <x v="10"/>
    <x v="10"/>
    <x v="569"/>
    <n v="1438.4452000000001"/>
  </r>
  <r>
    <x v="0"/>
    <s v="PPP constant 2011 int. $"/>
    <x v="10"/>
    <x v="10"/>
    <x v="570"/>
    <n v="1463.9530999999999"/>
  </r>
  <r>
    <x v="0"/>
    <s v="PPP constant 2011 int. $"/>
    <x v="10"/>
    <x v="10"/>
    <x v="571"/>
    <n v="1452.4468999999999"/>
  </r>
  <r>
    <x v="0"/>
    <s v="PPP constant 2011 int. $"/>
    <x v="10"/>
    <x v="10"/>
    <x v="572"/>
    <n v="1455.5238999999999"/>
  </r>
  <r>
    <x v="0"/>
    <s v="PPP constant 2011 int. $"/>
    <x v="10"/>
    <x v="10"/>
    <x v="573"/>
    <n v="1551.0046"/>
  </r>
  <r>
    <x v="0"/>
    <s v="PPP constant 2011 int. $"/>
    <x v="10"/>
    <x v="10"/>
    <x v="574"/>
    <n v="1556.5381"/>
  </r>
  <r>
    <x v="0"/>
    <s v="PPP constant 2011 int. $"/>
    <x v="10"/>
    <x v="10"/>
    <x v="575"/>
    <n v="1526.4780000000001"/>
  </r>
  <r>
    <x v="0"/>
    <s v="PPP constant 2011 int. $"/>
    <x v="10"/>
    <x v="10"/>
    <x v="576"/>
    <n v="1540.4674"/>
  </r>
  <r>
    <x v="0"/>
    <s v="PPP constant 2011 int. $"/>
    <x v="10"/>
    <x v="10"/>
    <x v="577"/>
    <n v="1594.6818000000001"/>
  </r>
  <r>
    <x v="0"/>
    <s v="PPP constant 2011 int. $"/>
    <x v="10"/>
    <x v="10"/>
    <x v="578"/>
    <n v="1583.5420999999999"/>
  </r>
  <r>
    <x v="0"/>
    <s v="PPP constant 2011 int. $"/>
    <x v="10"/>
    <x v="10"/>
    <x v="579"/>
    <n v="1598.1448"/>
  </r>
  <r>
    <x v="0"/>
    <s v="PPP constant 2011 int. $"/>
    <x v="10"/>
    <x v="10"/>
    <x v="580"/>
    <n v="1597.5425"/>
  </r>
  <r>
    <x v="0"/>
    <s v="PPP constant 2011 int. $"/>
    <x v="10"/>
    <x v="10"/>
    <x v="581"/>
    <n v="1555.8918000000001"/>
  </r>
  <r>
    <x v="0"/>
    <s v="PPP constant 2011 int. $"/>
    <x v="10"/>
    <x v="10"/>
    <x v="582"/>
    <n v="1484.6813"/>
  </r>
  <r>
    <x v="0"/>
    <s v="PPP constant 2011 int. $"/>
    <x v="10"/>
    <x v="10"/>
    <x v="162"/>
    <n v="1531.3812"/>
  </r>
  <r>
    <x v="0"/>
    <s v="PPP constant 2011 int. $"/>
    <x v="10"/>
    <x v="10"/>
    <x v="583"/>
    <n v="1562.3783000000001"/>
  </r>
  <r>
    <x v="0"/>
    <s v="PPP constant 2011 int. $"/>
    <x v="10"/>
    <x v="10"/>
    <x v="584"/>
    <n v="1581.8857"/>
  </r>
  <r>
    <x v="0"/>
    <s v="PPP constant 2011 int. $"/>
    <x v="10"/>
    <x v="10"/>
    <x v="585"/>
    <n v="1633.6826000000001"/>
  </r>
  <r>
    <x v="0"/>
    <s v="PPP constant 2011 int. $"/>
    <x v="10"/>
    <x v="10"/>
    <x v="586"/>
    <n v="1696.5060000000001"/>
  </r>
  <r>
    <x v="0"/>
    <s v="PPP constant 2011 int. $"/>
    <x v="10"/>
    <x v="10"/>
    <x v="587"/>
    <n v="1714.211"/>
  </r>
  <r>
    <x v="0"/>
    <s v="PPP constant 2011 int. $"/>
    <x v="10"/>
    <x v="10"/>
    <x v="588"/>
    <n v="1698.8097"/>
  </r>
  <r>
    <x v="0"/>
    <s v="PPP constant 2011 int. $"/>
    <x v="10"/>
    <x v="10"/>
    <x v="589"/>
    <n v="1689.8787"/>
  </r>
  <r>
    <x v="0"/>
    <s v="PPP constant 2011 int. $"/>
    <x v="10"/>
    <x v="10"/>
    <x v="590"/>
    <n v="1674.77"/>
  </r>
  <r>
    <x v="0"/>
    <s v="PPP constant 2011 int. $"/>
    <x v="10"/>
    <x v="10"/>
    <x v="591"/>
    <n v="1657.134"/>
  </r>
  <r>
    <x v="0"/>
    <s v="PPP constant 2011 int. $"/>
    <x v="10"/>
    <x v="10"/>
    <x v="592"/>
    <n v="1615.8876"/>
  </r>
  <r>
    <x v="0"/>
    <s v="PPP constant 2011 int. $"/>
    <x v="10"/>
    <x v="10"/>
    <x v="593"/>
    <n v="1588.5255"/>
  </r>
  <r>
    <x v="0"/>
    <s v="PPP constant 2011 int. $"/>
    <x v="10"/>
    <x v="10"/>
    <x v="594"/>
    <n v="1527.0074"/>
  </r>
  <r>
    <x v="0"/>
    <s v="PPP constant 2011 int. $"/>
    <x v="10"/>
    <x v="10"/>
    <x v="595"/>
    <n v="1573.4094"/>
  </r>
  <r>
    <x v="0"/>
    <s v="PPP constant 2011 int. $"/>
    <x v="10"/>
    <x v="10"/>
    <x v="596"/>
    <n v="1630.633"/>
  </r>
  <r>
    <x v="0"/>
    <s v="PPP constant 2011 int. $"/>
    <x v="10"/>
    <x v="10"/>
    <x v="597"/>
    <n v="1647.096"/>
  </r>
  <r>
    <x v="0"/>
    <s v="PPP constant 2011 int. $"/>
    <x v="10"/>
    <x v="10"/>
    <x v="598"/>
    <n v="1658.4808"/>
  </r>
  <r>
    <x v="0"/>
    <s v="PPP constant 2011 int. $"/>
    <x v="10"/>
    <x v="10"/>
    <x v="599"/>
    <n v="1698.7037"/>
  </r>
  <r>
    <x v="0"/>
    <s v="PPP constant 2011 int. $"/>
    <x v="10"/>
    <x v="10"/>
    <x v="600"/>
    <n v="1708.9491"/>
  </r>
  <r>
    <x v="0"/>
    <s v="PPP constant 2011 int. $"/>
    <x v="10"/>
    <x v="10"/>
    <x v="601"/>
    <n v="1712.47"/>
  </r>
  <r>
    <x v="0"/>
    <s v="PPP constant 2011 int. $"/>
    <x v="10"/>
    <x v="10"/>
    <x v="602"/>
    <n v="1734.0977"/>
  </r>
  <r>
    <x v="0"/>
    <s v="PPP constant 2011 int. $"/>
    <x v="10"/>
    <x v="10"/>
    <x v="603"/>
    <n v="1714.4975999999999"/>
  </r>
  <r>
    <x v="0"/>
    <s v="PPP constant 2011 int. $"/>
    <x v="10"/>
    <x v="10"/>
    <x v="604"/>
    <n v="1701.5322000000001"/>
  </r>
  <r>
    <x v="0"/>
    <s v="PPP constant 2011 int. $"/>
    <x v="10"/>
    <x v="10"/>
    <x v="605"/>
    <n v="1700.962"/>
  </r>
  <r>
    <x v="0"/>
    <s v="PPP constant 2011 int. $"/>
    <x v="10"/>
    <x v="10"/>
    <x v="606"/>
    <n v="1642.2063000000001"/>
  </r>
  <r>
    <x v="0"/>
    <s v="PPP constant 2011 int. $"/>
    <x v="10"/>
    <x v="10"/>
    <x v="607"/>
    <n v="1573.0773999999999"/>
  </r>
  <r>
    <x v="0"/>
    <s v="PPP constant 2011 int. $"/>
    <x v="10"/>
    <x v="10"/>
    <x v="608"/>
    <n v="1558.5062"/>
  </r>
  <r>
    <x v="0"/>
    <s v="PPP constant 2011 int. $"/>
    <x v="10"/>
    <x v="10"/>
    <x v="609"/>
    <n v="1608.2085"/>
  </r>
  <r>
    <x v="0"/>
    <s v="PPP constant 2011 int. $"/>
    <x v="10"/>
    <x v="10"/>
    <x v="610"/>
    <n v="1632.5715"/>
  </r>
  <r>
    <x v="0"/>
    <s v="PPP constant 2011 int. $"/>
    <x v="10"/>
    <x v="10"/>
    <x v="611"/>
    <n v="1625.2520999999999"/>
  </r>
  <r>
    <x v="0"/>
    <s v="PPP constant 2011 int. $"/>
    <x v="10"/>
    <x v="10"/>
    <x v="612"/>
    <n v="1644.0373999999999"/>
  </r>
  <r>
    <x v="0"/>
    <s v="PPP constant 2011 int. $"/>
    <x v="10"/>
    <x v="10"/>
    <x v="613"/>
    <n v="1645.4824000000001"/>
  </r>
  <r>
    <x v="0"/>
    <s v="PPP constant 2011 int. $"/>
    <x v="10"/>
    <x v="10"/>
    <x v="614"/>
    <n v="1669.5800999999999"/>
  </r>
  <r>
    <x v="0"/>
    <s v="PPP constant 2011 int. $"/>
    <x v="10"/>
    <x v="10"/>
    <x v="615"/>
    <n v="1670.6370999999999"/>
  </r>
  <r>
    <x v="0"/>
    <s v="PPP constant 2011 int. $"/>
    <x v="10"/>
    <x v="10"/>
    <x v="616"/>
    <n v="1629.7511999999999"/>
  </r>
  <r>
    <x v="0"/>
    <s v="PPP constant 2011 int. $"/>
    <x v="10"/>
    <x v="10"/>
    <x v="617"/>
    <n v="1644.4594999999999"/>
  </r>
  <r>
    <x v="0"/>
    <s v="PPP constant 2011 int. $"/>
    <x v="10"/>
    <x v="10"/>
    <x v="618"/>
    <n v="1679.5129999999999"/>
  </r>
  <r>
    <x v="0"/>
    <s v="PPP constant 2011 int. $"/>
    <x v="10"/>
    <x v="10"/>
    <x v="619"/>
    <n v="1681.2949000000001"/>
  </r>
  <r>
    <x v="0"/>
    <s v="PPP constant 2011 int. $"/>
    <x v="10"/>
    <x v="10"/>
    <x v="620"/>
    <n v="1667.0884000000001"/>
  </r>
  <r>
    <x v="0"/>
    <s v="PPP constant 2011 int. $"/>
    <x v="10"/>
    <x v="10"/>
    <x v="621"/>
    <n v="1657.4367999999999"/>
  </r>
  <r>
    <x v="0"/>
    <s v="PPP constant 2011 int. $"/>
    <x v="10"/>
    <x v="10"/>
    <x v="622"/>
    <n v="1654.9114999999999"/>
  </r>
  <r>
    <x v="0"/>
    <s v="PPP constant 2011 int. $"/>
    <x v="10"/>
    <x v="10"/>
    <x v="623"/>
    <n v="1637.8588999999999"/>
  </r>
  <r>
    <x v="0"/>
    <s v="PPP constant 2011 int. $"/>
    <x v="10"/>
    <x v="10"/>
    <x v="624"/>
    <n v="1581.0740000000001"/>
  </r>
  <r>
    <x v="0"/>
    <s v="PPP constant 2011 int. $"/>
    <x v="10"/>
    <x v="10"/>
    <x v="625"/>
    <n v="1529.7655"/>
  </r>
  <r>
    <x v="0"/>
    <s v="PPP constant 2011 int. $"/>
    <x v="10"/>
    <x v="10"/>
    <x v="626"/>
    <n v="1549.2313999999999"/>
  </r>
  <r>
    <x v="0"/>
    <s v="PPP constant 2011 int. $"/>
    <x v="10"/>
    <x v="10"/>
    <x v="627"/>
    <n v="1611.4259"/>
  </r>
  <r>
    <x v="0"/>
    <s v="PPP constant 2011 int. $"/>
    <x v="10"/>
    <x v="10"/>
    <x v="628"/>
    <n v="1655.5702000000001"/>
  </r>
  <r>
    <x v="0"/>
    <s v="PPP constant 2011 int. $"/>
    <x v="10"/>
    <x v="10"/>
    <x v="629"/>
    <n v="1640.2238"/>
  </r>
  <r>
    <x v="0"/>
    <s v="PPP constant 2011 int. $"/>
    <x v="10"/>
    <x v="10"/>
    <x v="630"/>
    <n v="1571.588"/>
  </r>
  <r>
    <x v="0"/>
    <s v="PPP constant 2011 int. $"/>
    <x v="10"/>
    <x v="10"/>
    <x v="631"/>
    <n v="1485.7681"/>
  </r>
  <r>
    <x v="0"/>
    <s v="PPP constant 2011 int. $"/>
    <x v="10"/>
    <x v="10"/>
    <x v="163"/>
    <n v="1511.1891000000001"/>
  </r>
  <r>
    <x v="0"/>
    <s v="PPP constant 2011 int. $"/>
    <x v="10"/>
    <x v="10"/>
    <x v="632"/>
    <n v="1581.3479"/>
  </r>
  <r>
    <x v="0"/>
    <s v="PPP constant 2011 int. $"/>
    <x v="10"/>
    <x v="10"/>
    <x v="633"/>
    <n v="1613.7688000000001"/>
  </r>
  <r>
    <x v="0"/>
    <s v="PPP constant 2011 int. $"/>
    <x v="10"/>
    <x v="10"/>
    <x v="634"/>
    <n v="1631.2996000000001"/>
  </r>
  <r>
    <x v="0"/>
    <s v="PPP constant 2011 int. $"/>
    <x v="10"/>
    <x v="10"/>
    <x v="635"/>
    <n v="1622.6595"/>
  </r>
  <r>
    <x v="0"/>
    <s v="PPP constant 2011 int. $"/>
    <x v="10"/>
    <x v="10"/>
    <x v="636"/>
    <n v="1638.9976999999999"/>
  </r>
  <r>
    <x v="0"/>
    <s v="PPP constant 2011 int. $"/>
    <x v="10"/>
    <x v="10"/>
    <x v="637"/>
    <n v="1672.5271"/>
  </r>
  <r>
    <x v="0"/>
    <s v="PPP constant 2011 int. $"/>
    <x v="10"/>
    <x v="10"/>
    <x v="638"/>
    <n v="1678.0659000000001"/>
  </r>
  <r>
    <x v="0"/>
    <s v="PPP constant 2011 int. $"/>
    <x v="10"/>
    <x v="10"/>
    <x v="639"/>
    <n v="1662.5764999999999"/>
  </r>
  <r>
    <x v="0"/>
    <s v="PPP constant 2011 int. $"/>
    <x v="10"/>
    <x v="10"/>
    <x v="640"/>
    <n v="1600.095"/>
  </r>
  <r>
    <x v="0"/>
    <s v="PPP constant 2011 int. $"/>
    <x v="10"/>
    <x v="10"/>
    <x v="641"/>
    <n v="1593.7854"/>
  </r>
  <r>
    <x v="0"/>
    <s v="PPP constant 2011 int. $"/>
    <x v="10"/>
    <x v="10"/>
    <x v="642"/>
    <n v="1618.5591999999999"/>
  </r>
  <r>
    <x v="0"/>
    <s v="PPP constant 2011 int. $"/>
    <x v="10"/>
    <x v="10"/>
    <x v="643"/>
    <n v="1608.5338999999999"/>
  </r>
  <r>
    <x v="0"/>
    <s v="PPP constant 2011 int. $"/>
    <x v="10"/>
    <x v="10"/>
    <x v="644"/>
    <n v="1612.942"/>
  </r>
  <r>
    <x v="0"/>
    <s v="PPP constant 2011 int. $"/>
    <x v="10"/>
    <x v="10"/>
    <x v="645"/>
    <n v="1633.6089999999999"/>
  </r>
  <r>
    <x v="0"/>
    <s v="PPP constant 2011 int. $"/>
    <x v="10"/>
    <x v="10"/>
    <x v="646"/>
    <n v="1663.1766"/>
  </r>
  <r>
    <x v="0"/>
    <s v="PPP constant 2011 int. $"/>
    <x v="10"/>
    <x v="10"/>
    <x v="647"/>
    <n v="1685.4961000000001"/>
  </r>
  <r>
    <x v="0"/>
    <s v="PPP constant 2011 int. $"/>
    <x v="10"/>
    <x v="10"/>
    <x v="648"/>
    <n v="1678.1298999999999"/>
  </r>
  <r>
    <x v="0"/>
    <s v="PPP constant 2011 int. $"/>
    <x v="10"/>
    <x v="10"/>
    <x v="649"/>
    <n v="1695.3597"/>
  </r>
  <r>
    <x v="0"/>
    <s v="PPP constant 2011 int. $"/>
    <x v="10"/>
    <x v="10"/>
    <x v="650"/>
    <n v="1682.067"/>
  </r>
  <r>
    <x v="0"/>
    <s v="PPP constant 2011 int. $"/>
    <x v="10"/>
    <x v="10"/>
    <x v="651"/>
    <n v="1669.4391000000001"/>
  </r>
  <r>
    <x v="0"/>
    <s v="PPP constant 2011 int. $"/>
    <x v="10"/>
    <x v="10"/>
    <x v="652"/>
    <n v="1720.5381"/>
  </r>
  <r>
    <x v="0"/>
    <s v="PPP constant 2011 int. $"/>
    <x v="10"/>
    <x v="10"/>
    <x v="653"/>
    <n v="1746.1176"/>
  </r>
  <r>
    <x v="0"/>
    <s v="PPP constant 2011 int. $"/>
    <x v="10"/>
    <x v="10"/>
    <x v="654"/>
    <n v="1750.807"/>
  </r>
  <r>
    <x v="0"/>
    <s v="PPP constant 2011 int. $"/>
    <x v="10"/>
    <x v="10"/>
    <x v="655"/>
    <n v="1730.0114000000001"/>
  </r>
  <r>
    <x v="0"/>
    <s v="PPP constant 2011 int. $"/>
    <x v="10"/>
    <x v="10"/>
    <x v="656"/>
    <n v="1706.8353999999999"/>
  </r>
  <r>
    <x v="0"/>
    <s v="PPP constant 2011 int. $"/>
    <x v="10"/>
    <x v="10"/>
    <x v="657"/>
    <n v="1681.1938"/>
  </r>
  <r>
    <x v="0"/>
    <s v="PPP constant 2011 int. $"/>
    <x v="10"/>
    <x v="10"/>
    <x v="658"/>
    <n v="1683.0835999999999"/>
  </r>
  <r>
    <x v="0"/>
    <s v="PPP constant 2011 int. $"/>
    <x v="10"/>
    <x v="10"/>
    <x v="659"/>
    <n v="1716.6835000000001"/>
  </r>
  <r>
    <x v="0"/>
    <s v="PPP constant 2011 int. $"/>
    <x v="10"/>
    <x v="10"/>
    <x v="660"/>
    <n v="1729.1094000000001"/>
  </r>
  <r>
    <x v="0"/>
    <s v="PPP constant 2011 int. $"/>
    <x v="10"/>
    <x v="10"/>
    <x v="661"/>
    <n v="1758.0817"/>
  </r>
  <r>
    <x v="0"/>
    <s v="PPP constant 2011 int. $"/>
    <x v="10"/>
    <x v="10"/>
    <x v="662"/>
    <n v="1735.9102"/>
  </r>
  <r>
    <x v="0"/>
    <s v="PPP constant 2011 int. $"/>
    <x v="10"/>
    <x v="10"/>
    <x v="663"/>
    <n v="1752.5530000000001"/>
  </r>
  <r>
    <x v="0"/>
    <s v="PPP constant 2011 int. $"/>
    <x v="10"/>
    <x v="10"/>
    <x v="664"/>
    <n v="1771.7555"/>
  </r>
  <r>
    <x v="0"/>
    <s v="PPP constant 2011 int. $"/>
    <x v="10"/>
    <x v="10"/>
    <x v="665"/>
    <n v="1752.4833000000001"/>
  </r>
  <r>
    <x v="0"/>
    <s v="PPP constant 2011 int. $"/>
    <x v="10"/>
    <x v="10"/>
    <x v="666"/>
    <n v="1737.3729000000001"/>
  </r>
  <r>
    <x v="0"/>
    <s v="PPP constant 2011 int. $"/>
    <x v="10"/>
    <x v="10"/>
    <x v="667"/>
    <n v="1712.1392000000001"/>
  </r>
  <r>
    <x v="0"/>
    <s v="PPP constant 2011 int. $"/>
    <x v="10"/>
    <x v="10"/>
    <x v="668"/>
    <n v="1684.0205000000001"/>
  </r>
  <r>
    <x v="0"/>
    <s v="PPP constant 2011 int. $"/>
    <x v="10"/>
    <x v="10"/>
    <x v="669"/>
    <n v="1706.8042"/>
  </r>
  <r>
    <x v="0"/>
    <s v="PPP constant 2011 int. $"/>
    <x v="10"/>
    <x v="10"/>
    <x v="670"/>
    <n v="1710.5718999999999"/>
  </r>
  <r>
    <x v="0"/>
    <s v="PPP constant 2011 int. $"/>
    <x v="10"/>
    <x v="10"/>
    <x v="671"/>
    <n v="1653.3423"/>
  </r>
  <r>
    <x v="0"/>
    <s v="PPP constant 2011 int. $"/>
    <x v="10"/>
    <x v="10"/>
    <x v="672"/>
    <n v="1626.2153000000001"/>
  </r>
  <r>
    <x v="0"/>
    <s v="PPP constant 2011 int. $"/>
    <x v="10"/>
    <x v="10"/>
    <x v="673"/>
    <n v="1667.7041999999999"/>
  </r>
  <r>
    <x v="0"/>
    <s v="PPP constant 2011 int. $"/>
    <x v="10"/>
    <x v="10"/>
    <x v="674"/>
    <n v="1713.0615"/>
  </r>
  <r>
    <x v="0"/>
    <s v="PPP constant 2011 int. $"/>
    <x v="10"/>
    <x v="10"/>
    <x v="675"/>
    <n v="1726.3339000000001"/>
  </r>
  <r>
    <x v="0"/>
    <s v="PPP constant 2011 int. $"/>
    <x v="10"/>
    <x v="10"/>
    <x v="676"/>
    <n v="1737.3284000000001"/>
  </r>
  <r>
    <x v="0"/>
    <s v="PPP constant 2011 int. $"/>
    <x v="10"/>
    <x v="10"/>
    <x v="677"/>
    <n v="1688.7045000000001"/>
  </r>
  <r>
    <x v="0"/>
    <s v="PPP constant 2011 int. $"/>
    <x v="10"/>
    <x v="10"/>
    <x v="678"/>
    <n v="1720.1537000000001"/>
  </r>
  <r>
    <x v="0"/>
    <s v="PPP constant 2011 int. $"/>
    <x v="10"/>
    <x v="10"/>
    <x v="679"/>
    <n v="1729.1713999999999"/>
  </r>
  <r>
    <x v="0"/>
    <s v="PPP constant 2011 int. $"/>
    <x v="10"/>
    <x v="10"/>
    <x v="680"/>
    <n v="1738.2494999999999"/>
  </r>
  <r>
    <x v="0"/>
    <s v="PPP constant 2011 int. $"/>
    <x v="10"/>
    <x v="10"/>
    <x v="164"/>
    <n v="1761.9381000000001"/>
  </r>
  <r>
    <x v="0"/>
    <s v="PPP constant 2011 int. $"/>
    <x v="10"/>
    <x v="10"/>
    <x v="681"/>
    <n v="1785.4755"/>
  </r>
  <r>
    <x v="0"/>
    <s v="PPP constant 2011 int. $"/>
    <x v="10"/>
    <x v="10"/>
    <x v="682"/>
    <n v="1786.8143"/>
  </r>
  <r>
    <x v="0"/>
    <s v="PPP constant 2011 int. $"/>
    <x v="10"/>
    <x v="10"/>
    <x v="683"/>
    <n v="1777.4712999999999"/>
  </r>
  <r>
    <x v="0"/>
    <s v="PPP constant 2011 int. $"/>
    <x v="10"/>
    <x v="10"/>
    <x v="684"/>
    <n v="1762.1642999999999"/>
  </r>
  <r>
    <x v="0"/>
    <s v="PPP constant 2011 int. $"/>
    <x v="10"/>
    <x v="10"/>
    <x v="685"/>
    <n v="1770.2443000000001"/>
  </r>
  <r>
    <x v="0"/>
    <s v="PPP constant 2011 int. $"/>
    <x v="10"/>
    <x v="10"/>
    <x v="686"/>
    <n v="1732.9695999999999"/>
  </r>
  <r>
    <x v="0"/>
    <s v="PPP constant 2011 int. $"/>
    <x v="10"/>
    <x v="10"/>
    <x v="687"/>
    <n v="1707.8639000000001"/>
  </r>
  <r>
    <x v="0"/>
    <s v="PPP constant 2011 int. $"/>
    <x v="10"/>
    <x v="10"/>
    <x v="688"/>
    <n v="1709.4213999999999"/>
  </r>
  <r>
    <x v="0"/>
    <s v="PPP constant 2011 int. $"/>
    <x v="10"/>
    <x v="10"/>
    <x v="689"/>
    <n v="1773.6427000000001"/>
  </r>
  <r>
    <x v="0"/>
    <s v="PPP constant 2011 int. $"/>
    <x v="10"/>
    <x v="10"/>
    <x v="690"/>
    <n v="1773.7021"/>
  </r>
  <r>
    <x v="0"/>
    <s v="PPP constant 2011 int. $"/>
    <x v="10"/>
    <x v="10"/>
    <x v="691"/>
    <n v="1755.046"/>
  </r>
  <r>
    <x v="0"/>
    <s v="PPP constant 2011 int. $"/>
    <x v="10"/>
    <x v="10"/>
    <x v="692"/>
    <n v="1651.1967999999999"/>
  </r>
  <r>
    <x v="0"/>
    <s v="PPP constant 2011 int. $"/>
    <x v="10"/>
    <x v="10"/>
    <x v="693"/>
    <n v="1683.4458"/>
  </r>
  <r>
    <x v="0"/>
    <s v="PPP constant 2011 int. $"/>
    <x v="10"/>
    <x v="10"/>
    <x v="694"/>
    <n v="1731.1179"/>
  </r>
  <r>
    <x v="0"/>
    <s v="PPP constant 2011 int. $"/>
    <x v="10"/>
    <x v="10"/>
    <x v="695"/>
    <n v="1719.3860999999999"/>
  </r>
  <r>
    <x v="0"/>
    <s v="PPP constant 2011 int. $"/>
    <x v="10"/>
    <x v="10"/>
    <x v="696"/>
    <n v="1746.6333"/>
  </r>
  <r>
    <x v="0"/>
    <s v="PPP constant 2011 int. $"/>
    <x v="10"/>
    <x v="10"/>
    <x v="697"/>
    <n v="1764.5778"/>
  </r>
  <r>
    <x v="0"/>
    <s v="PPP constant 2011 int. $"/>
    <x v="10"/>
    <x v="10"/>
    <x v="698"/>
    <n v="1770.3538000000001"/>
  </r>
  <r>
    <x v="0"/>
    <s v="PPP constant 2011 int. $"/>
    <x v="10"/>
    <x v="10"/>
    <x v="699"/>
    <n v="1758.9304"/>
  </r>
  <r>
    <x v="0"/>
    <s v="PPP constant 2011 int. $"/>
    <x v="10"/>
    <x v="10"/>
    <x v="700"/>
    <n v="1709.9960000000001"/>
  </r>
  <r>
    <x v="0"/>
    <s v="PPP constant 2011 int. $"/>
    <x v="10"/>
    <x v="10"/>
    <x v="701"/>
    <n v="1595.9060999999999"/>
  </r>
  <r>
    <x v="0"/>
    <s v="PPP constant 2011 int. $"/>
    <x v="10"/>
    <x v="10"/>
    <x v="702"/>
    <n v="1604.2036000000001"/>
  </r>
  <r>
    <x v="0"/>
    <s v="PPP constant 2011 int. $"/>
    <x v="10"/>
    <x v="10"/>
    <x v="703"/>
    <n v="1707.9177999999999"/>
  </r>
  <r>
    <x v="0"/>
    <s v="PPP constant 2011 int. $"/>
    <x v="10"/>
    <x v="10"/>
    <x v="704"/>
    <n v="1768.1804999999999"/>
  </r>
  <r>
    <x v="0"/>
    <s v="PPP constant 2011 int. $"/>
    <x v="10"/>
    <x v="10"/>
    <x v="705"/>
    <n v="1758.8208999999999"/>
  </r>
  <r>
    <x v="0"/>
    <s v="PPP constant 2011 int. $"/>
    <x v="10"/>
    <x v="10"/>
    <x v="706"/>
    <n v="1778.6161"/>
  </r>
  <r>
    <x v="0"/>
    <s v="PPP constant 2011 int. $"/>
    <x v="10"/>
    <x v="10"/>
    <x v="707"/>
    <n v="1782.3581999999999"/>
  </r>
  <r>
    <x v="0"/>
    <s v="PPP constant 2011 int. $"/>
    <x v="10"/>
    <x v="10"/>
    <x v="708"/>
    <n v="1776.2602999999999"/>
  </r>
  <r>
    <x v="0"/>
    <s v="PPP constant 2011 int. $"/>
    <x v="10"/>
    <x v="10"/>
    <x v="709"/>
    <n v="1798.5021999999999"/>
  </r>
  <r>
    <x v="0"/>
    <s v="PPP constant 2011 int. $"/>
    <x v="10"/>
    <x v="10"/>
    <x v="710"/>
    <n v="1812.0632000000001"/>
  </r>
  <r>
    <x v="0"/>
    <s v="PPP constant 2011 int. $"/>
    <x v="10"/>
    <x v="10"/>
    <x v="711"/>
    <n v="1780.3279"/>
  </r>
  <r>
    <x v="0"/>
    <s v="PPP constant 2011 int. $"/>
    <x v="10"/>
    <x v="10"/>
    <x v="712"/>
    <n v="1776.6687999999999"/>
  </r>
  <r>
    <x v="0"/>
    <s v="PPP constant 2011 int. $"/>
    <x v="10"/>
    <x v="10"/>
    <x v="713"/>
    <n v="1794.4166"/>
  </r>
  <r>
    <x v="0"/>
    <s v="PPP constant 2011 int. $"/>
    <x v="10"/>
    <x v="10"/>
    <x v="714"/>
    <n v="1793.6387999999999"/>
  </r>
  <r>
    <x v="0"/>
    <s v="PPP constant 2011 int. $"/>
    <x v="10"/>
    <x v="10"/>
    <x v="715"/>
    <n v="1791.5961"/>
  </r>
  <r>
    <x v="0"/>
    <s v="PPP constant 2011 int. $"/>
    <x v="10"/>
    <x v="10"/>
    <x v="716"/>
    <n v="1796.1755000000001"/>
  </r>
  <r>
    <x v="0"/>
    <s v="PPP constant 2011 int. $"/>
    <x v="10"/>
    <x v="10"/>
    <x v="717"/>
    <n v="1778.0862999999999"/>
  </r>
  <r>
    <x v="0"/>
    <s v="PPP constant 2011 int. $"/>
    <x v="10"/>
    <x v="10"/>
    <x v="718"/>
    <n v="1780.9387999999999"/>
  </r>
  <r>
    <x v="0"/>
    <s v="PPP constant 2011 int. $"/>
    <x v="10"/>
    <x v="10"/>
    <x v="719"/>
    <n v="1761.9445000000001"/>
  </r>
  <r>
    <x v="0"/>
    <s v="PPP constant 2011 int. $"/>
    <x v="10"/>
    <x v="10"/>
    <x v="720"/>
    <n v="1774.1470999999999"/>
  </r>
  <r>
    <x v="0"/>
    <s v="PPP constant 2011 int. $"/>
    <x v="10"/>
    <x v="10"/>
    <x v="721"/>
    <n v="1808.8876"/>
  </r>
  <r>
    <x v="0"/>
    <s v="PPP constant 2011 int. $"/>
    <x v="10"/>
    <x v="10"/>
    <x v="722"/>
    <n v="1820.4911999999999"/>
  </r>
  <r>
    <x v="0"/>
    <s v="PPP constant 2011 int. $"/>
    <x v="10"/>
    <x v="10"/>
    <x v="723"/>
    <n v="1800.3861999999999"/>
  </r>
  <r>
    <x v="0"/>
    <s v="PPP constant 2011 int. $"/>
    <x v="10"/>
    <x v="10"/>
    <x v="724"/>
    <n v="1790.6515999999999"/>
  </r>
  <r>
    <x v="0"/>
    <s v="PPP constant 2011 int. $"/>
    <x v="10"/>
    <x v="10"/>
    <x v="725"/>
    <n v="1777.8364999999999"/>
  </r>
  <r>
    <x v="0"/>
    <s v="PPP constant 2011 int. $"/>
    <x v="10"/>
    <x v="10"/>
    <x v="726"/>
    <n v="1784.9218000000001"/>
  </r>
  <r>
    <x v="0"/>
    <s v="PPP constant 2011 int. $"/>
    <x v="10"/>
    <x v="10"/>
    <x v="727"/>
    <n v="1836.4882"/>
  </r>
  <r>
    <x v="0"/>
    <s v="PPP constant 2011 int. $"/>
    <x v="10"/>
    <x v="10"/>
    <x v="728"/>
    <n v="1821.0795000000001"/>
  </r>
  <r>
    <x v="0"/>
    <s v="PPP constant 2011 int. $"/>
    <x v="10"/>
    <x v="10"/>
    <x v="729"/>
    <n v="1786.2535"/>
  </r>
  <r>
    <x v="0"/>
    <s v="PPP constant 2011 int. $"/>
    <x v="10"/>
    <x v="10"/>
    <x v="211"/>
    <n v="1786.9177999999999"/>
  </r>
  <r>
    <x v="0"/>
    <s v="PPP constant 2011 int. $"/>
    <x v="10"/>
    <x v="10"/>
    <x v="730"/>
    <n v="1780.7715000000001"/>
  </r>
  <r>
    <x v="0"/>
    <s v="PPP constant 2011 int. $"/>
    <x v="10"/>
    <x v="10"/>
    <x v="731"/>
    <n v="1796.5463"/>
  </r>
  <r>
    <x v="0"/>
    <s v="PPP constant 2011 int. $"/>
    <x v="10"/>
    <x v="10"/>
    <x v="732"/>
    <n v="1802.9662000000001"/>
  </r>
  <r>
    <x v="0"/>
    <s v="PPP constant 2011 int. $"/>
    <x v="10"/>
    <x v="10"/>
    <x v="733"/>
    <n v="1808.3966"/>
  </r>
  <r>
    <x v="0"/>
    <s v="PPP constant 2011 int. $"/>
    <x v="10"/>
    <x v="10"/>
    <x v="734"/>
    <n v="1725.1097"/>
  </r>
  <r>
    <x v="0"/>
    <s v="PPP constant 2011 int. $"/>
    <x v="10"/>
    <x v="10"/>
    <x v="735"/>
    <n v="1738.1777"/>
  </r>
  <r>
    <x v="0"/>
    <s v="PPP constant 2011 int. $"/>
    <x v="10"/>
    <x v="10"/>
    <x v="736"/>
    <n v="1740.1249"/>
  </r>
  <r>
    <x v="0"/>
    <s v="PPP constant 2011 int. $"/>
    <x v="10"/>
    <x v="10"/>
    <x v="737"/>
    <n v="1796.3077000000001"/>
  </r>
  <r>
    <x v="0"/>
    <s v="PPP constant 2011 int. $"/>
    <x v="10"/>
    <x v="10"/>
    <x v="738"/>
    <n v="1836.7467999999999"/>
  </r>
  <r>
    <x v="0"/>
    <s v="PPP constant 2011 int. $"/>
    <x v="10"/>
    <x v="10"/>
    <x v="739"/>
    <n v="1920.2607"/>
  </r>
  <r>
    <x v="0"/>
    <s v="PPP constant 2011 int. $"/>
    <x v="10"/>
    <x v="10"/>
    <x v="740"/>
    <n v="1898.1327000000001"/>
  </r>
  <r>
    <x v="0"/>
    <s v="PPP constant 2011 int. $"/>
    <x v="10"/>
    <x v="10"/>
    <x v="165"/>
    <n v="1842.7403999999999"/>
  </r>
  <r>
    <x v="0"/>
    <s v="PPP constant 2011 int. $"/>
    <x v="10"/>
    <x v="10"/>
    <x v="741"/>
    <n v="1763.2545"/>
  </r>
  <r>
    <x v="0"/>
    <s v="PPP constant 2011 int. $"/>
    <x v="10"/>
    <x v="10"/>
    <x v="742"/>
    <n v="1868.2655"/>
  </r>
  <r>
    <x v="0"/>
    <s v="PPP constant 2011 int. $"/>
    <x v="10"/>
    <x v="10"/>
    <x v="743"/>
    <n v="1917.8317"/>
  </r>
  <r>
    <x v="0"/>
    <s v="PPP constant 2011 int. $"/>
    <x v="10"/>
    <x v="10"/>
    <x v="744"/>
    <n v="1829.2746999999999"/>
  </r>
  <r>
    <x v="0"/>
    <s v="PPP constant 2011 int. $"/>
    <x v="10"/>
    <x v="10"/>
    <x v="745"/>
    <n v="1746.289"/>
  </r>
  <r>
    <x v="0"/>
    <s v="PPP constant 2011 int. $"/>
    <x v="10"/>
    <x v="10"/>
    <x v="746"/>
    <n v="1867.8698999999999"/>
  </r>
  <r>
    <x v="0"/>
    <s v="PPP constant 2011 int. $"/>
    <x v="10"/>
    <x v="10"/>
    <x v="747"/>
    <n v="1957.7445"/>
  </r>
  <r>
    <x v="0"/>
    <s v="PPP constant 2011 int. $"/>
    <x v="10"/>
    <x v="10"/>
    <x v="0"/>
    <n v="2041.1141"/>
  </r>
  <r>
    <x v="0"/>
    <s v="PPP constant 2011 int. $"/>
    <x v="10"/>
    <x v="10"/>
    <x v="188"/>
    <n v="2060.6280000000002"/>
  </r>
  <r>
    <x v="0"/>
    <s v="PPP constant 2011 int. $"/>
    <x v="10"/>
    <x v="10"/>
    <x v="189"/>
    <n v="2045.6512"/>
  </r>
  <r>
    <x v="0"/>
    <s v="PPP constant 2011 int. $"/>
    <x v="10"/>
    <x v="10"/>
    <x v="190"/>
    <n v="2028.8698999999999"/>
  </r>
  <r>
    <x v="0"/>
    <s v="PPP constant 2011 int. $"/>
    <x v="10"/>
    <x v="10"/>
    <x v="191"/>
    <n v="2135.2433999999998"/>
  </r>
  <r>
    <x v="0"/>
    <s v="PPP constant 2011 int. $"/>
    <x v="10"/>
    <x v="10"/>
    <x v="192"/>
    <n v="2141.0432000000001"/>
  </r>
  <r>
    <x v="0"/>
    <s v="PPP constant 2011 int. $"/>
    <x v="10"/>
    <x v="10"/>
    <x v="193"/>
    <n v="2144.8384000000001"/>
  </r>
  <r>
    <x v="0"/>
    <s v="PPP constant 2011 int. $"/>
    <x v="10"/>
    <x v="10"/>
    <x v="194"/>
    <n v="2100.2429999999999"/>
  </r>
  <r>
    <x v="0"/>
    <s v="PPP constant 2011 int. $"/>
    <x v="10"/>
    <x v="10"/>
    <x v="195"/>
    <n v="2046.0916"/>
  </r>
  <r>
    <x v="0"/>
    <s v="PPP constant 2011 int. $"/>
    <x v="10"/>
    <x v="10"/>
    <x v="196"/>
    <n v="2069.0475999999999"/>
  </r>
  <r>
    <x v="0"/>
    <s v="PPP constant 2011 int. $"/>
    <x v="10"/>
    <x v="10"/>
    <x v="1"/>
    <n v="2044.5804000000001"/>
  </r>
  <r>
    <x v="0"/>
    <s v="PPP constant 2011 int. $"/>
    <x v="10"/>
    <x v="10"/>
    <x v="197"/>
    <n v="2029.0862"/>
  </r>
  <r>
    <x v="0"/>
    <s v="PPP constant 2011 int. $"/>
    <x v="10"/>
    <x v="10"/>
    <x v="198"/>
    <n v="2073.2431999999999"/>
  </r>
  <r>
    <x v="0"/>
    <s v="PPP constant 2011 int. $"/>
    <x v="10"/>
    <x v="10"/>
    <x v="199"/>
    <n v="2142.0349999999999"/>
  </r>
  <r>
    <x v="0"/>
    <s v="PPP constant 2011 int. $"/>
    <x v="10"/>
    <x v="10"/>
    <x v="200"/>
    <n v="2168.9005999999999"/>
  </r>
  <r>
    <x v="0"/>
    <s v="PPP constant 2011 int. $"/>
    <x v="10"/>
    <x v="10"/>
    <x v="201"/>
    <n v="2170.5001999999999"/>
  </r>
  <r>
    <x v="0"/>
    <s v="PPP constant 2011 int. $"/>
    <x v="10"/>
    <x v="10"/>
    <x v="202"/>
    <n v="2173.3818000000001"/>
  </r>
  <r>
    <x v="0"/>
    <s v="PPP constant 2011 int. $"/>
    <x v="10"/>
    <x v="10"/>
    <x v="203"/>
    <n v="2169.2285000000002"/>
  </r>
  <r>
    <x v="0"/>
    <s v="PPP constant 2011 int. $"/>
    <x v="10"/>
    <x v="10"/>
    <x v="204"/>
    <n v="2116.1455000000001"/>
  </r>
  <r>
    <x v="0"/>
    <s v="PPP constant 2011 int. $"/>
    <x v="10"/>
    <x v="10"/>
    <x v="205"/>
    <n v="2119.0686000000001"/>
  </r>
  <r>
    <x v="0"/>
    <s v="PPP constant 2011 int. $"/>
    <x v="10"/>
    <x v="10"/>
    <x v="2"/>
    <n v="2163.846"/>
  </r>
  <r>
    <x v="0"/>
    <s v="PPP constant 2011 int. $"/>
    <x v="10"/>
    <x v="10"/>
    <x v="206"/>
    <n v="2230.6484"/>
  </r>
  <r>
    <x v="0"/>
    <s v="PPP constant 2011 int. $"/>
    <x v="10"/>
    <x v="10"/>
    <x v="207"/>
    <n v="2192.6577000000002"/>
  </r>
  <r>
    <x v="0"/>
    <s v="PPP constant 2011 int. $"/>
    <x v="10"/>
    <x v="10"/>
    <x v="208"/>
    <n v="2102.5639999999999"/>
  </r>
  <r>
    <x v="0"/>
    <s v="PPP constant 2011 int. $"/>
    <x v="10"/>
    <x v="10"/>
    <x v="209"/>
    <n v="2139.2788"/>
  </r>
  <r>
    <x v="0"/>
    <s v="PPP constant 2011 int. $"/>
    <x v="10"/>
    <x v="10"/>
    <x v="210"/>
    <n v="2158.174"/>
  </r>
  <r>
    <x v="0"/>
    <s v="PPP constant 2011 int. $"/>
    <x v="10"/>
    <x v="10"/>
    <x v="166"/>
    <n v="2086.6536000000001"/>
  </r>
  <r>
    <x v="0"/>
    <s v="PPP constant 2011 int. $"/>
    <x v="10"/>
    <x v="10"/>
    <x v="167"/>
    <n v="2064.5083"/>
  </r>
  <r>
    <x v="0"/>
    <s v="PPP constant 2011 int. $"/>
    <x v="10"/>
    <x v="10"/>
    <x v="168"/>
    <n v="2202.5587999999998"/>
  </r>
  <r>
    <x v="0"/>
    <s v="PPP constant 2011 int. $"/>
    <x v="10"/>
    <x v="10"/>
    <x v="169"/>
    <n v="2288.2741999999998"/>
  </r>
  <r>
    <x v="0"/>
    <s v="PPP constant 2011 int. $"/>
    <x v="10"/>
    <x v="10"/>
    <x v="3"/>
    <n v="2276"/>
  </r>
  <r>
    <x v="0"/>
    <s v="PPP constant 2011 int. $"/>
    <x v="10"/>
    <x v="10"/>
    <x v="170"/>
    <n v="2244"/>
  </r>
  <r>
    <x v="0"/>
    <s v="PPP constant 2011 int. $"/>
    <x v="10"/>
    <x v="10"/>
    <x v="171"/>
    <n v="2273"/>
  </r>
  <r>
    <x v="0"/>
    <s v="PPP constant 2011 int. $"/>
    <x v="10"/>
    <x v="10"/>
    <x v="172"/>
    <n v="2252"/>
  </r>
  <r>
    <x v="0"/>
    <s v="PPP constant 2011 int. $"/>
    <x v="10"/>
    <x v="10"/>
    <x v="173"/>
    <n v="2300"/>
  </r>
  <r>
    <x v="0"/>
    <s v="PPP constant 2011 int. $"/>
    <x v="10"/>
    <x v="10"/>
    <x v="174"/>
    <n v="2263"/>
  </r>
  <r>
    <x v="0"/>
    <s v="PPP constant 2011 int. $"/>
    <x v="10"/>
    <x v="10"/>
    <x v="175"/>
    <n v="2440"/>
  </r>
  <r>
    <x v="0"/>
    <s v="PPP constant 2011 int. $"/>
    <x v="10"/>
    <x v="10"/>
    <x v="176"/>
    <n v="2541"/>
  </r>
  <r>
    <x v="0"/>
    <s v="PPP constant 2011 int. $"/>
    <x v="10"/>
    <x v="10"/>
    <x v="177"/>
    <n v="2509"/>
  </r>
  <r>
    <x v="0"/>
    <s v="PPP constant 2011 int. $"/>
    <x v="10"/>
    <x v="10"/>
    <x v="178"/>
    <n v="2495"/>
  </r>
  <r>
    <x v="0"/>
    <s v="PPP constant 2011 int. $"/>
    <x v="10"/>
    <x v="10"/>
    <x v="4"/>
    <n v="2613"/>
  </r>
  <r>
    <x v="0"/>
    <s v="PPP constant 2011 int. $"/>
    <x v="10"/>
    <x v="10"/>
    <x v="179"/>
    <n v="2523"/>
  </r>
  <r>
    <x v="0"/>
    <s v="PPP constant 2011 int. $"/>
    <x v="10"/>
    <x v="10"/>
    <x v="180"/>
    <n v="2622"/>
  </r>
  <r>
    <x v="0"/>
    <s v="PPP constant 2011 int. $"/>
    <x v="10"/>
    <x v="10"/>
    <x v="181"/>
    <n v="2788"/>
  </r>
  <r>
    <x v="0"/>
    <s v="PPP constant 2011 int. $"/>
    <x v="10"/>
    <x v="10"/>
    <x v="182"/>
    <n v="2837"/>
  </r>
  <r>
    <x v="0"/>
    <s v="PPP constant 2011 int. $"/>
    <x v="10"/>
    <x v="10"/>
    <x v="183"/>
    <n v="2821"/>
  </r>
  <r>
    <x v="0"/>
    <s v="PPP constant 2011 int. $"/>
    <x v="10"/>
    <x v="10"/>
    <x v="184"/>
    <n v="2823"/>
  </r>
  <r>
    <x v="0"/>
    <s v="PPP constant 2011 int. $"/>
    <x v="10"/>
    <x v="10"/>
    <x v="185"/>
    <n v="2815"/>
  </r>
  <r>
    <x v="0"/>
    <s v="PPP constant 2011 int. $"/>
    <x v="10"/>
    <x v="10"/>
    <x v="186"/>
    <n v="2966"/>
  </r>
  <r>
    <x v="0"/>
    <s v="PPP constant 2011 int. $"/>
    <x v="10"/>
    <x v="10"/>
    <x v="187"/>
    <n v="2965"/>
  </r>
  <r>
    <x v="0"/>
    <s v="PPP constant 2011 int. $"/>
    <x v="10"/>
    <x v="10"/>
    <x v="5"/>
    <n v="2931"/>
  </r>
  <r>
    <x v="0"/>
    <s v="PPP constant 2011 int. $"/>
    <x v="10"/>
    <x v="10"/>
    <x v="6"/>
    <n v="2896"/>
  </r>
  <r>
    <x v="0"/>
    <s v="PPP constant 2011 int. $"/>
    <x v="10"/>
    <x v="10"/>
    <x v="7"/>
    <n v="3078"/>
  </r>
  <r>
    <x v="0"/>
    <s v="PPP constant 2011 int. $"/>
    <x v="10"/>
    <x v="10"/>
    <x v="8"/>
    <n v="3186"/>
  </r>
  <r>
    <x v="0"/>
    <s v="PPP constant 2011 int. $"/>
    <x v="10"/>
    <x v="10"/>
    <x v="9"/>
    <n v="3386"/>
  </r>
  <r>
    <x v="0"/>
    <s v="PPP constant 2011 int. $"/>
    <x v="10"/>
    <x v="10"/>
    <x v="10"/>
    <n v="3366"/>
  </r>
  <r>
    <x v="0"/>
    <s v="PPP constant 2011 int. $"/>
    <x v="10"/>
    <x v="10"/>
    <x v="11"/>
    <n v="3301"/>
  </r>
  <r>
    <x v="0"/>
    <s v="PPP constant 2011 int. $"/>
    <x v="10"/>
    <x v="10"/>
    <x v="12"/>
    <n v="3241"/>
  </r>
  <r>
    <x v="0"/>
    <s v="PPP constant 2011 int. $"/>
    <x v="10"/>
    <x v="10"/>
    <x v="13"/>
    <n v="3352"/>
  </r>
  <r>
    <x v="0"/>
    <s v="PPP constant 2011 int. $"/>
    <x v="10"/>
    <x v="10"/>
    <x v="14"/>
    <n v="3234"/>
  </r>
  <r>
    <x v="0"/>
    <s v="PPP constant 2011 int. $"/>
    <x v="10"/>
    <x v="10"/>
    <x v="15"/>
    <n v="3174"/>
  </r>
  <r>
    <x v="0"/>
    <s v="PPP constant 2011 int. $"/>
    <x v="10"/>
    <x v="10"/>
    <x v="16"/>
    <n v="3228"/>
  </r>
  <r>
    <x v="0"/>
    <s v="PPP constant 2011 int. $"/>
    <x v="10"/>
    <x v="10"/>
    <x v="17"/>
    <n v="3258"/>
  </r>
  <r>
    <x v="0"/>
    <s v="PPP constant 2011 int. $"/>
    <x v="10"/>
    <x v="10"/>
    <x v="18"/>
    <n v="3416"/>
  </r>
  <r>
    <x v="0"/>
    <s v="PPP constant 2011 int. $"/>
    <x v="10"/>
    <x v="10"/>
    <x v="19"/>
    <n v="3472"/>
  </r>
  <r>
    <x v="0"/>
    <s v="PPP constant 2011 int. $"/>
    <x v="10"/>
    <x v="10"/>
    <x v="20"/>
    <n v="3532"/>
  </r>
  <r>
    <x v="0"/>
    <s v="PPP constant 2011 int. $"/>
    <x v="10"/>
    <x v="10"/>
    <x v="21"/>
    <n v="3524"/>
  </r>
  <r>
    <x v="0"/>
    <s v="PPP constant 2011 int. $"/>
    <x v="10"/>
    <x v="10"/>
    <x v="22"/>
    <n v="3626"/>
  </r>
  <r>
    <x v="0"/>
    <s v="PPP constant 2011 int. $"/>
    <x v="10"/>
    <x v="10"/>
    <x v="23"/>
    <n v="3732"/>
  </r>
  <r>
    <x v="0"/>
    <s v="PPP constant 2011 int. $"/>
    <x v="10"/>
    <x v="10"/>
    <x v="24"/>
    <n v="3792"/>
  </r>
  <r>
    <x v="0"/>
    <s v="PPP constant 2011 int. $"/>
    <x v="10"/>
    <x v="10"/>
    <x v="25"/>
    <n v="3870"/>
  </r>
  <r>
    <x v="0"/>
    <s v="PPP constant 2011 int. $"/>
    <x v="10"/>
    <x v="10"/>
    <x v="26"/>
    <n v="3821"/>
  </r>
  <r>
    <x v="0"/>
    <s v="PPP constant 2011 int. $"/>
    <x v="10"/>
    <x v="10"/>
    <x v="27"/>
    <n v="3936"/>
  </r>
  <r>
    <x v="0"/>
    <s v="PPP constant 2011 int. $"/>
    <x v="10"/>
    <x v="10"/>
    <x v="28"/>
    <n v="4089"/>
  </r>
  <r>
    <x v="0"/>
    <s v="PPP constant 2011 int. $"/>
    <x v="10"/>
    <x v="10"/>
    <x v="29"/>
    <n v="4141"/>
  </r>
  <r>
    <x v="0"/>
    <s v="PPP constant 2011 int. $"/>
    <x v="10"/>
    <x v="10"/>
    <x v="30"/>
    <n v="4281"/>
  </r>
  <r>
    <x v="0"/>
    <s v="PPP constant 2011 int. $"/>
    <x v="10"/>
    <x v="10"/>
    <x v="31"/>
    <n v="4368"/>
  </r>
  <r>
    <x v="0"/>
    <s v="PPP constant 2011 int. $"/>
    <x v="10"/>
    <x v="10"/>
    <x v="32"/>
    <n v="4423"/>
  </r>
  <r>
    <x v="0"/>
    <s v="PPP constant 2011 int. $"/>
    <x v="10"/>
    <x v="10"/>
    <x v="33"/>
    <n v="4540"/>
  </r>
  <r>
    <x v="0"/>
    <s v="PPP constant 2011 int. $"/>
    <x v="10"/>
    <x v="10"/>
    <x v="34"/>
    <n v="4631"/>
  </r>
  <r>
    <x v="0"/>
    <s v="PPP constant 2011 int. $"/>
    <x v="10"/>
    <x v="10"/>
    <x v="35"/>
    <n v="4758"/>
  </r>
  <r>
    <x v="0"/>
    <s v="PPP constant 2011 int. $"/>
    <x v="10"/>
    <x v="10"/>
    <x v="36"/>
    <n v="4576"/>
  </r>
  <r>
    <x v="0"/>
    <s v="PPP constant 2011 int. $"/>
    <x v="10"/>
    <x v="10"/>
    <x v="37"/>
    <n v="4611"/>
  </r>
  <r>
    <x v="0"/>
    <s v="PPP constant 2011 int. $"/>
    <x v="10"/>
    <x v="10"/>
    <x v="38"/>
    <n v="4795"/>
  </r>
  <r>
    <x v="0"/>
    <s v="PPP constant 2011 int. $"/>
    <x v="10"/>
    <x v="10"/>
    <x v="39"/>
    <n v="4914"/>
  </r>
  <r>
    <x v="0"/>
    <s v="PPP constant 2011 int. $"/>
    <x v="10"/>
    <x v="10"/>
    <x v="40"/>
    <n v="4948"/>
  </r>
  <r>
    <x v="0"/>
    <s v="PPP constant 2011 int. $"/>
    <x v="10"/>
    <x v="10"/>
    <x v="41"/>
    <n v="5024"/>
  </r>
  <r>
    <x v="0"/>
    <s v="PPP constant 2011 int. $"/>
    <x v="10"/>
    <x v="10"/>
    <x v="42"/>
    <n v="5172"/>
  </r>
  <r>
    <x v="0"/>
    <s v="PPP constant 2011 int. $"/>
    <x v="10"/>
    <x v="10"/>
    <x v="43"/>
    <n v="5187"/>
  </r>
  <r>
    <x v="0"/>
    <s v="PPP constant 2011 int. $"/>
    <x v="10"/>
    <x v="10"/>
    <x v="44"/>
    <n v="5220"/>
  </r>
  <r>
    <x v="0"/>
    <s v="PPP constant 2011 int. $"/>
    <x v="10"/>
    <x v="10"/>
    <x v="45"/>
    <n v="5337"/>
  </r>
  <r>
    <x v="0"/>
    <s v="PPP constant 2011 int. $"/>
    <x v="10"/>
    <x v="10"/>
    <x v="46"/>
    <n v="5432"/>
  </r>
  <r>
    <x v="0"/>
    <s v="PPP constant 2011 int. $"/>
    <x v="10"/>
    <x v="10"/>
    <x v="47"/>
    <n v="5617"/>
  </r>
  <r>
    <x v="0"/>
    <s v="PPP constant 2011 int. $"/>
    <x v="10"/>
    <x v="10"/>
    <x v="48"/>
    <n v="5815"/>
  </r>
  <r>
    <x v="0"/>
    <s v="PPP constant 2011 int. $"/>
    <x v="10"/>
    <x v="10"/>
    <x v="49"/>
    <n v="4876"/>
  </r>
  <r>
    <x v="0"/>
    <s v="PPP constant 2011 int. $"/>
    <x v="10"/>
    <x v="10"/>
    <x v="50"/>
    <n v="4621"/>
  </r>
  <r>
    <x v="0"/>
    <s v="PPP constant 2011 int. $"/>
    <x v="10"/>
    <x v="10"/>
    <x v="51"/>
    <n v="4678"/>
  </r>
  <r>
    <x v="0"/>
    <s v="PPP constant 2011 int. $"/>
    <x v="10"/>
    <x v="10"/>
    <x v="52"/>
    <n v="4705"/>
  </r>
  <r>
    <x v="0"/>
    <s v="PPP constant 2011 int. $"/>
    <x v="10"/>
    <x v="10"/>
    <x v="53"/>
    <n v="4755"/>
  </r>
  <r>
    <x v="0"/>
    <s v="PPP constant 2011 int. $"/>
    <x v="10"/>
    <x v="10"/>
    <x v="54"/>
    <n v="4122"/>
  </r>
  <r>
    <x v="0"/>
    <s v="PPP constant 2011 int. $"/>
    <x v="10"/>
    <x v="10"/>
    <x v="55"/>
    <n v="4457"/>
  </r>
  <r>
    <x v="0"/>
    <s v="PPP constant 2011 int. $"/>
    <x v="10"/>
    <x v="10"/>
    <x v="56"/>
    <n v="4906"/>
  </r>
  <r>
    <x v="0"/>
    <s v="PPP constant 2011 int. $"/>
    <x v="10"/>
    <x v="10"/>
    <x v="57"/>
    <n v="5310"/>
  </r>
  <r>
    <x v="0"/>
    <s v="PPP constant 2011 int. $"/>
    <x v="10"/>
    <x v="10"/>
    <x v="58"/>
    <n v="4383"/>
  </r>
  <r>
    <x v="0"/>
    <s v="PPP constant 2011 int. $"/>
    <x v="10"/>
    <x v="10"/>
    <x v="59"/>
    <n v="5099"/>
  </r>
  <r>
    <x v="0"/>
    <s v="PPP constant 2011 int. $"/>
    <x v="10"/>
    <x v="10"/>
    <x v="60"/>
    <n v="5630"/>
  </r>
  <r>
    <x v="0"/>
    <s v="PPP constant 2011 int. $"/>
    <x v="10"/>
    <x v="10"/>
    <x v="61"/>
    <n v="5746"/>
  </r>
  <r>
    <x v="0"/>
    <s v="PPP constant 2011 int. $"/>
    <x v="10"/>
    <x v="10"/>
    <x v="62"/>
    <n v="6282"/>
  </r>
  <r>
    <x v="0"/>
    <s v="PPP constant 2011 int. $"/>
    <x v="10"/>
    <x v="10"/>
    <x v="63"/>
    <n v="6519"/>
  </r>
  <r>
    <x v="0"/>
    <s v="PPP constant 2011 int. $"/>
    <x v="10"/>
    <x v="10"/>
    <x v="64"/>
    <n v="6457"/>
  </r>
  <r>
    <x v="0"/>
    <s v="PPP constant 2011 int. $"/>
    <x v="10"/>
    <x v="10"/>
    <x v="65"/>
    <n v="6333"/>
  </r>
  <r>
    <x v="0"/>
    <s v="PPP constant 2011 int. $"/>
    <x v="10"/>
    <x v="10"/>
    <x v="66"/>
    <n v="5821"/>
  </r>
  <r>
    <x v="0"/>
    <s v="PPP constant 2011 int. $"/>
    <x v="10"/>
    <x v="10"/>
    <x v="67"/>
    <n v="5359"/>
  </r>
  <r>
    <x v="0"/>
    <s v="PPP constant 2011 int. $"/>
    <x v="10"/>
    <x v="10"/>
    <x v="68"/>
    <n v="5668"/>
  </r>
  <r>
    <x v="0"/>
    <s v="PPP constant 2011 int. $"/>
    <x v="10"/>
    <x v="10"/>
    <x v="69"/>
    <n v="6150"/>
  </r>
  <r>
    <x v="0"/>
    <s v="PPP constant 2011 int. $"/>
    <x v="10"/>
    <x v="10"/>
    <x v="70"/>
    <n v="6567"/>
  </r>
  <r>
    <x v="0"/>
    <s v="PPP constant 2011 int. $"/>
    <x v="10"/>
    <x v="10"/>
    <x v="71"/>
    <n v="7095"/>
  </r>
  <r>
    <x v="0"/>
    <s v="PPP constant 2011 int. $"/>
    <x v="10"/>
    <x v="10"/>
    <x v="72"/>
    <n v="7468"/>
  </r>
  <r>
    <x v="0"/>
    <s v="PPP constant 2011 int. $"/>
    <x v="10"/>
    <x v="10"/>
    <x v="73"/>
    <n v="7960"/>
  </r>
  <r>
    <x v="0"/>
    <s v="PPP constant 2011 int. $"/>
    <x v="10"/>
    <x v="10"/>
    <x v="74"/>
    <n v="8617"/>
  </r>
  <r>
    <x v="0"/>
    <s v="PPP constant 2011 int. $"/>
    <x v="10"/>
    <x v="10"/>
    <x v="75"/>
    <n v="8612"/>
  </r>
  <r>
    <x v="0"/>
    <s v="PPP constant 2011 int. $"/>
    <x v="10"/>
    <x v="10"/>
    <x v="76"/>
    <n v="9103"/>
  </r>
  <r>
    <x v="0"/>
    <s v="PPP constant 2011 int. $"/>
    <x v="10"/>
    <x v="10"/>
    <x v="77"/>
    <n v="9149"/>
  </r>
  <r>
    <x v="0"/>
    <s v="PPP constant 2011 int. $"/>
    <x v="10"/>
    <x v="10"/>
    <x v="78"/>
    <n v="9389"/>
  </r>
  <r>
    <x v="0"/>
    <s v="PPP constant 2011 int. $"/>
    <x v="10"/>
    <x v="10"/>
    <x v="79"/>
    <n v="9698"/>
  </r>
  <r>
    <x v="0"/>
    <s v="PPP constant 2011 int. $"/>
    <x v="10"/>
    <x v="10"/>
    <x v="80"/>
    <n v="7195"/>
  </r>
  <r>
    <x v="0"/>
    <s v="PPP constant 2011 int. $"/>
    <x v="10"/>
    <x v="10"/>
    <x v="81"/>
    <n v="3534"/>
  </r>
  <r>
    <x v="0"/>
    <s v="PPP constant 2011 int. $"/>
    <x v="10"/>
    <x v="10"/>
    <x v="82"/>
    <n v="3883"/>
  </r>
  <r>
    <x v="0"/>
    <s v="PPP constant 2011 int. $"/>
    <x v="10"/>
    <x v="10"/>
    <x v="83"/>
    <n v="4517"/>
  </r>
  <r>
    <x v="0"/>
    <s v="PPP constant 2011 int. $"/>
    <x v="10"/>
    <x v="10"/>
    <x v="84"/>
    <n v="5231"/>
  </r>
  <r>
    <x v="0"/>
    <s v="PPP constant 2011 int. $"/>
    <x v="10"/>
    <x v="10"/>
    <x v="85"/>
    <n v="6186"/>
  </r>
  <r>
    <x v="0"/>
    <s v="PPP constant 2011 int. $"/>
    <x v="10"/>
    <x v="10"/>
    <x v="86"/>
    <n v="6704"/>
  </r>
  <r>
    <x v="0"/>
    <s v="PPP constant 2011 int. $"/>
    <x v="10"/>
    <x v="10"/>
    <x v="87"/>
    <n v="7257"/>
  </r>
  <r>
    <x v="0"/>
    <s v="PPP constant 2011 int. $"/>
    <x v="10"/>
    <x v="10"/>
    <x v="88"/>
    <n v="7818"/>
  </r>
  <r>
    <x v="0"/>
    <s v="PPP constant 2011 int. $"/>
    <x v="10"/>
    <x v="10"/>
    <x v="89"/>
    <n v="8364"/>
  </r>
  <r>
    <x v="0"/>
    <s v="PPP constant 2011 int. $"/>
    <x v="10"/>
    <x v="10"/>
    <x v="90"/>
    <n v="9240"/>
  </r>
  <r>
    <x v="0"/>
    <s v="PPP constant 2011 int. $"/>
    <x v="10"/>
    <x v="10"/>
    <x v="91"/>
    <n v="9846"/>
  </r>
  <r>
    <x v="0"/>
    <s v="PPP constant 2011 int. $"/>
    <x v="10"/>
    <x v="10"/>
    <x v="92"/>
    <n v="10348"/>
  </r>
  <r>
    <x v="0"/>
    <s v="PPP constant 2011 int. $"/>
    <x v="10"/>
    <x v="10"/>
    <x v="93"/>
    <n v="10739"/>
  </r>
  <r>
    <x v="0"/>
    <s v="PPP constant 2011 int. $"/>
    <x v="10"/>
    <x v="10"/>
    <x v="94"/>
    <n v="11440"/>
  </r>
  <r>
    <x v="0"/>
    <s v="PPP constant 2011 int. $"/>
    <x v="10"/>
    <x v="10"/>
    <x v="95"/>
    <n v="12282"/>
  </r>
  <r>
    <x v="0"/>
    <s v="PPP constant 2011 int. $"/>
    <x v="10"/>
    <x v="10"/>
    <x v="96"/>
    <n v="12675"/>
  </r>
  <r>
    <x v="0"/>
    <s v="PPP constant 2011 int. $"/>
    <x v="10"/>
    <x v="10"/>
    <x v="97"/>
    <n v="13106"/>
  </r>
  <r>
    <x v="0"/>
    <s v="PPP constant 2011 int. $"/>
    <x v="10"/>
    <x v="10"/>
    <x v="98"/>
    <n v="13367"/>
  </r>
  <r>
    <x v="0"/>
    <s v="PPP constant 2011 int. $"/>
    <x v="10"/>
    <x v="10"/>
    <x v="99"/>
    <n v="14062"/>
  </r>
  <r>
    <x v="0"/>
    <s v="PPP constant 2011 int. $"/>
    <x v="10"/>
    <x v="10"/>
    <x v="100"/>
    <n v="14642"/>
  </r>
  <r>
    <x v="0"/>
    <s v="PPP constant 2011 int. $"/>
    <x v="10"/>
    <x v="10"/>
    <x v="101"/>
    <n v="14964"/>
  </r>
  <r>
    <x v="0"/>
    <s v="PPP constant 2011 int. $"/>
    <x v="10"/>
    <x v="10"/>
    <x v="102"/>
    <n v="14979"/>
  </r>
  <r>
    <x v="0"/>
    <s v="PPP constant 2011 int. $"/>
    <x v="10"/>
    <x v="10"/>
    <x v="103"/>
    <n v="15723"/>
  </r>
  <r>
    <x v="0"/>
    <s v="PPP constant 2011 int. $"/>
    <x v="10"/>
    <x v="10"/>
    <x v="104"/>
    <n v="16641"/>
  </r>
  <r>
    <x v="0"/>
    <s v="PPP constant 2011 int. $"/>
    <x v="10"/>
    <x v="10"/>
    <x v="105"/>
    <n v="17277"/>
  </r>
  <r>
    <x v="0"/>
    <s v="PPP constant 2011 int. $"/>
    <x v="10"/>
    <x v="10"/>
    <x v="106"/>
    <n v="17657"/>
  </r>
  <r>
    <x v="0"/>
    <s v="PPP constant 2011 int. $"/>
    <x v="10"/>
    <x v="10"/>
    <x v="107"/>
    <n v="18301"/>
  </r>
  <r>
    <x v="0"/>
    <s v="PPP constant 2011 int. $"/>
    <x v="10"/>
    <x v="10"/>
    <x v="108"/>
    <n v="19074"/>
  </r>
  <r>
    <x v="0"/>
    <s v="PPP constant 2011 int. $"/>
    <x v="10"/>
    <x v="10"/>
    <x v="109"/>
    <n v="19228"/>
  </r>
  <r>
    <x v="0"/>
    <s v="PPP constant 2011 int. $"/>
    <x v="10"/>
    <x v="10"/>
    <x v="110"/>
    <n v="19193"/>
  </r>
  <r>
    <x v="0"/>
    <s v="PPP constant 2011 int. $"/>
    <x v="10"/>
    <x v="10"/>
    <x v="111"/>
    <n v="20218"/>
  </r>
  <r>
    <x v="0"/>
    <s v="PPP constant 2011 int. $"/>
    <x v="10"/>
    <x v="10"/>
    <x v="112"/>
    <n v="20837"/>
  </r>
  <r>
    <x v="0"/>
    <s v="PPP constant 2011 int. $"/>
    <x v="10"/>
    <x v="10"/>
    <x v="113"/>
    <n v="21447"/>
  </r>
  <r>
    <x v="0"/>
    <s v="PPP constant 2011 int. $"/>
    <x v="10"/>
    <x v="10"/>
    <x v="114"/>
    <n v="22305"/>
  </r>
  <r>
    <x v="0"/>
    <s v="PPP constant 2011 int. $"/>
    <x v="10"/>
    <x v="10"/>
    <x v="115"/>
    <n v="22497"/>
  </r>
  <r>
    <x v="0"/>
    <s v="PPP constant 2011 int. $"/>
    <x v="10"/>
    <x v="10"/>
    <x v="116"/>
    <n v="22553"/>
  </r>
  <r>
    <x v="0"/>
    <s v="PPP constant 2011 int. $"/>
    <x v="10"/>
    <x v="10"/>
    <x v="117"/>
    <n v="22380"/>
  </r>
  <r>
    <x v="0"/>
    <s v="PPP constant 2011 int. $"/>
    <x v="10"/>
    <x v="10"/>
    <x v="118"/>
    <n v="22840"/>
  </r>
  <r>
    <x v="0"/>
    <s v="PPP constant 2011 int. $"/>
    <x v="10"/>
    <x v="10"/>
    <x v="119"/>
    <n v="23564"/>
  </r>
  <r>
    <x v="0"/>
    <s v="PPP constant 2011 int. $"/>
    <x v="10"/>
    <x v="10"/>
    <x v="120"/>
    <n v="24133"/>
  </r>
  <r>
    <x v="0"/>
    <s v="PPP constant 2011 int. $"/>
    <x v="10"/>
    <x v="10"/>
    <x v="121"/>
    <n v="24657"/>
  </r>
  <r>
    <x v="0"/>
    <s v="PPP constant 2011 int. $"/>
    <x v="10"/>
    <x v="10"/>
    <x v="122"/>
    <n v="25027"/>
  </r>
  <r>
    <x v="0"/>
    <s v="PPP constant 2011 int. $"/>
    <x v="10"/>
    <x v="10"/>
    <x v="123"/>
    <n v="25759"/>
  </r>
  <r>
    <x v="0"/>
    <s v="PPP constant 2011 int. $"/>
    <x v="10"/>
    <x v="10"/>
    <x v="124"/>
    <n v="26393"/>
  </r>
  <r>
    <x v="0"/>
    <s v="PPP constant 2011 int. $"/>
    <x v="10"/>
    <x v="10"/>
    <x v="125"/>
    <n v="25391"/>
  </r>
  <r>
    <x v="0"/>
    <s v="PPP constant 2011 int. $"/>
    <x v="10"/>
    <x v="10"/>
    <x v="126"/>
    <n v="26769.96"/>
  </r>
  <r>
    <x v="0"/>
    <s v="PPP constant 2011 int. $"/>
    <x v="10"/>
    <x v="10"/>
    <x v="127"/>
    <n v="27385.055"/>
  </r>
  <r>
    <x v="0"/>
    <s v="PPP constant 2011 int. $"/>
    <x v="10"/>
    <x v="10"/>
    <x v="128"/>
    <n v="27250.701000000001"/>
  </r>
  <r>
    <x v="0"/>
    <s v="PPP constant 2011 int. $"/>
    <x v="10"/>
    <x v="10"/>
    <x v="129"/>
    <n v="28140.057000000001"/>
  </r>
  <r>
    <x v="0"/>
    <s v="PPP constant 2011 int. $"/>
    <x v="10"/>
    <x v="10"/>
    <x v="130"/>
    <n v="28868.945"/>
  </r>
  <r>
    <x v="0"/>
    <s v="PPP constant 2011 int. $"/>
    <x v="10"/>
    <x v="10"/>
    <x v="131"/>
    <n v="29349.982"/>
  </r>
  <r>
    <x v="0"/>
    <s v="PPP constant 2011 int. $"/>
    <x v="10"/>
    <x v="10"/>
    <x v="132"/>
    <n v="30186.945"/>
  </r>
  <r>
    <x v="0"/>
    <s v="PPP constant 2011 int. $"/>
    <x v="10"/>
    <x v="10"/>
    <x v="133"/>
    <n v="31129.583999999999"/>
  </r>
  <r>
    <x v="0"/>
    <s v="PPP constant 2011 int. $"/>
    <x v="10"/>
    <x v="10"/>
    <x v="134"/>
    <n v="32087.603999999999"/>
  </r>
  <r>
    <x v="0"/>
    <s v="PPP constant 2011 int. $"/>
    <x v="10"/>
    <x v="10"/>
    <x v="135"/>
    <n v="33367.285000000003"/>
  </r>
  <r>
    <x v="0"/>
    <s v="PPP constant 2011 int. $"/>
    <x v="10"/>
    <x v="10"/>
    <x v="136"/>
    <n v="34260.29"/>
  </r>
  <r>
    <x v="0"/>
    <s v="PPP constant 2011 int. $"/>
    <x v="10"/>
    <x v="10"/>
    <x v="137"/>
    <n v="34590.93"/>
  </r>
  <r>
    <x v="0"/>
    <s v="PPP constant 2011 int. $"/>
    <x v="10"/>
    <x v="10"/>
    <x v="138"/>
    <n v="34716.44"/>
  </r>
  <r>
    <x v="0"/>
    <s v="PPP constant 2011 int. $"/>
    <x v="10"/>
    <x v="10"/>
    <x v="139"/>
    <n v="35528.714999999997"/>
  </r>
  <r>
    <x v="0"/>
    <s v="PPP constant 2011 int. $"/>
    <x v="10"/>
    <x v="10"/>
    <x v="140"/>
    <n v="36205.574000000001"/>
  </r>
  <r>
    <x v="0"/>
    <s v="PPP constant 2011 int. $"/>
    <x v="10"/>
    <x v="10"/>
    <x v="141"/>
    <n v="38014.137000000002"/>
  </r>
  <r>
    <x v="0"/>
    <s v="PPP constant 2011 int. $"/>
    <x v="10"/>
    <x v="10"/>
    <x v="142"/>
    <n v="39752.207000000002"/>
  </r>
  <r>
    <x v="0"/>
    <s v="PPP constant 2011 int. $"/>
    <x v="10"/>
    <x v="10"/>
    <x v="143"/>
    <n v="40715.434000000001"/>
  </r>
  <r>
    <x v="0"/>
    <s v="PPP constant 2011 int. $"/>
    <x v="10"/>
    <x v="10"/>
    <x v="144"/>
    <n v="38962.938000000002"/>
  </r>
  <r>
    <x v="0"/>
    <s v="PPP constant 2011 int. $"/>
    <x v="10"/>
    <x v="10"/>
    <x v="145"/>
    <n v="41109.582000000002"/>
  </r>
  <r>
    <x v="0"/>
    <s v="PPP constant 2011 int. $"/>
    <x v="10"/>
    <x v="10"/>
    <x v="146"/>
    <n v="43189"/>
  </r>
  <r>
    <x v="0"/>
    <s v="PPP constant 2011 int. $"/>
    <x v="10"/>
    <x v="10"/>
    <x v="147"/>
    <n v="43288.32"/>
  </r>
  <r>
    <x v="0"/>
    <s v="PPP constant 2011 int. $"/>
    <x v="10"/>
    <x v="10"/>
    <x v="148"/>
    <n v="43359.137000000002"/>
  </r>
  <r>
    <x v="0"/>
    <s v="PPP constant 2011 int. $"/>
    <x v="10"/>
    <x v="10"/>
    <x v="149"/>
    <n v="44132.758000000002"/>
  </r>
  <r>
    <x v="0"/>
    <s v="PPP constant 2011 int. $"/>
    <x v="10"/>
    <x v="10"/>
    <x v="150"/>
    <n v="44405.167999999998"/>
  </r>
  <r>
    <x v="0"/>
    <s v="PPP constant 2011 int. $"/>
    <x v="10"/>
    <x v="10"/>
    <x v="151"/>
    <n v="45030.47"/>
  </r>
  <r>
    <x v="0"/>
    <s v="PPP constant 2011 int. $"/>
    <x v="10"/>
    <x v="10"/>
    <x v="152"/>
    <n v="46065.1"/>
  </r>
  <r>
    <x v="0"/>
    <s v="PPP constant 2011 int. $"/>
    <x v="10"/>
    <x v="10"/>
    <x v="153"/>
    <n v="46377.39"/>
  </r>
  <r>
    <x v="0"/>
    <s v="PPP constant 2011 int. $"/>
    <x v="10"/>
    <x v="10"/>
    <x v="154"/>
    <n v="46761.945"/>
  </r>
  <r>
    <x v="0"/>
    <s v="PPP constant 2011 int. $"/>
    <x v="10"/>
    <x v="10"/>
    <x v="155"/>
    <n v="44996.43"/>
  </r>
  <r>
    <x v="0"/>
    <s v="PPP constant 2011 int. $"/>
    <x v="10"/>
    <x v="10"/>
    <x v="156"/>
    <n v="46159.05"/>
  </r>
  <r>
    <x v="0"/>
    <s v="PPP constant 2011 int. $"/>
    <x v="10"/>
    <x v="10"/>
    <x v="157"/>
    <n v="46647.792999999998"/>
  </r>
  <r>
    <x v="0"/>
    <s v="PPP constant 2011 int. $"/>
    <x v="11"/>
    <x v="11"/>
    <x v="158"/>
    <n v="1275"/>
  </r>
  <r>
    <x v="0"/>
    <s v="PPP constant 2011 int. $"/>
    <x v="11"/>
    <x v="11"/>
    <x v="199"/>
    <n v="1537"/>
  </r>
  <r>
    <x v="0"/>
    <s v="PPP constant 2011 int. $"/>
    <x v="11"/>
    <x v="11"/>
    <x v="200"/>
    <n v="1635"/>
  </r>
  <r>
    <x v="0"/>
    <s v="PPP constant 2011 int. $"/>
    <x v="11"/>
    <x v="11"/>
    <x v="201"/>
    <n v="2138"/>
  </r>
  <r>
    <x v="0"/>
    <s v="PPP constant 2011 int. $"/>
    <x v="11"/>
    <x v="11"/>
    <x v="202"/>
    <n v="2067"/>
  </r>
  <r>
    <x v="0"/>
    <s v="PPP constant 2011 int. $"/>
    <x v="11"/>
    <x v="11"/>
    <x v="203"/>
    <n v="2120"/>
  </r>
  <r>
    <x v="0"/>
    <s v="PPP constant 2011 int. $"/>
    <x v="11"/>
    <x v="11"/>
    <x v="204"/>
    <n v="2230"/>
  </r>
  <r>
    <x v="0"/>
    <s v="PPP constant 2011 int. $"/>
    <x v="11"/>
    <x v="11"/>
    <x v="205"/>
    <n v="2020"/>
  </r>
  <r>
    <x v="0"/>
    <s v="PPP constant 2011 int. $"/>
    <x v="11"/>
    <x v="11"/>
    <x v="2"/>
    <n v="1932"/>
  </r>
  <r>
    <x v="0"/>
    <s v="PPP constant 2011 int. $"/>
    <x v="11"/>
    <x v="11"/>
    <x v="206"/>
    <n v="1918"/>
  </r>
  <r>
    <x v="0"/>
    <s v="PPP constant 2011 int. $"/>
    <x v="11"/>
    <x v="11"/>
    <x v="207"/>
    <n v="1959"/>
  </r>
  <r>
    <x v="0"/>
    <s v="PPP constant 2011 int. $"/>
    <x v="11"/>
    <x v="11"/>
    <x v="208"/>
    <n v="1653"/>
  </r>
  <r>
    <x v="0"/>
    <s v="PPP constant 2011 int. $"/>
    <x v="11"/>
    <x v="11"/>
    <x v="209"/>
    <n v="1602"/>
  </r>
  <r>
    <x v="0"/>
    <s v="PPP constant 2011 int. $"/>
    <x v="11"/>
    <x v="11"/>
    <x v="210"/>
    <n v="1543"/>
  </r>
  <r>
    <x v="0"/>
    <s v="PPP constant 2011 int. $"/>
    <x v="11"/>
    <x v="11"/>
    <x v="166"/>
    <n v="1691"/>
  </r>
  <r>
    <x v="0"/>
    <s v="PPP constant 2011 int. $"/>
    <x v="11"/>
    <x v="11"/>
    <x v="167"/>
    <n v="1441"/>
  </r>
  <r>
    <x v="0"/>
    <s v="PPP constant 2011 int. $"/>
    <x v="11"/>
    <x v="11"/>
    <x v="168"/>
    <n v="1554"/>
  </r>
  <r>
    <x v="0"/>
    <s v="PPP constant 2011 int. $"/>
    <x v="11"/>
    <x v="11"/>
    <x v="169"/>
    <n v="1591"/>
  </r>
  <r>
    <x v="0"/>
    <s v="PPP constant 2011 int. $"/>
    <x v="11"/>
    <x v="11"/>
    <x v="3"/>
    <n v="1607"/>
  </r>
  <r>
    <x v="0"/>
    <s v="PPP constant 2011 int. $"/>
    <x v="11"/>
    <x v="11"/>
    <x v="170"/>
    <n v="1969"/>
  </r>
  <r>
    <x v="0"/>
    <s v="PPP constant 2011 int. $"/>
    <x v="11"/>
    <x v="11"/>
    <x v="171"/>
    <n v="1663"/>
  </r>
  <r>
    <x v="0"/>
    <s v="PPP constant 2011 int. $"/>
    <x v="11"/>
    <x v="11"/>
    <x v="172"/>
    <n v="1822"/>
  </r>
  <r>
    <x v="0"/>
    <s v="PPP constant 2011 int. $"/>
    <x v="11"/>
    <x v="11"/>
    <x v="173"/>
    <n v="1908"/>
  </r>
  <r>
    <x v="0"/>
    <s v="PPP constant 2011 int. $"/>
    <x v="11"/>
    <x v="11"/>
    <x v="174"/>
    <n v="2007"/>
  </r>
  <r>
    <x v="0"/>
    <s v="PPP constant 2011 int. $"/>
    <x v="11"/>
    <x v="11"/>
    <x v="175"/>
    <n v="1757"/>
  </r>
  <r>
    <x v="0"/>
    <s v="PPP constant 2011 int. $"/>
    <x v="11"/>
    <x v="11"/>
    <x v="176"/>
    <n v="2278"/>
  </r>
  <r>
    <x v="0"/>
    <s v="PPP constant 2011 int. $"/>
    <x v="11"/>
    <x v="11"/>
    <x v="177"/>
    <n v="2197"/>
  </r>
  <r>
    <x v="0"/>
    <s v="PPP constant 2011 int. $"/>
    <x v="11"/>
    <x v="11"/>
    <x v="178"/>
    <n v="2161"/>
  </r>
  <r>
    <x v="0"/>
    <s v="PPP constant 2011 int. $"/>
    <x v="11"/>
    <x v="11"/>
    <x v="4"/>
    <n v="2125"/>
  </r>
  <r>
    <x v="0"/>
    <s v="PPP constant 2011 int. $"/>
    <x v="11"/>
    <x v="11"/>
    <x v="179"/>
    <n v="2262"/>
  </r>
  <r>
    <x v="0"/>
    <s v="PPP constant 2011 int. $"/>
    <x v="11"/>
    <x v="11"/>
    <x v="180"/>
    <n v="2283"/>
  </r>
  <r>
    <x v="0"/>
    <s v="PPP constant 2011 int. $"/>
    <x v="11"/>
    <x v="11"/>
    <x v="181"/>
    <n v="2039"/>
  </r>
  <r>
    <x v="0"/>
    <s v="PPP constant 2011 int. $"/>
    <x v="11"/>
    <x v="11"/>
    <x v="182"/>
    <n v="1854"/>
  </r>
  <r>
    <x v="0"/>
    <s v="PPP constant 2011 int. $"/>
    <x v="11"/>
    <x v="11"/>
    <x v="183"/>
    <n v="1981"/>
  </r>
  <r>
    <x v="0"/>
    <s v="PPP constant 2011 int. $"/>
    <x v="11"/>
    <x v="11"/>
    <x v="184"/>
    <n v="1890"/>
  </r>
  <r>
    <x v="0"/>
    <s v="PPP constant 2011 int. $"/>
    <x v="11"/>
    <x v="11"/>
    <x v="185"/>
    <n v="1997"/>
  </r>
  <r>
    <x v="0"/>
    <s v="PPP constant 2011 int. $"/>
    <x v="11"/>
    <x v="11"/>
    <x v="186"/>
    <n v="2020"/>
  </r>
  <r>
    <x v="0"/>
    <s v="PPP constant 2011 int. $"/>
    <x v="11"/>
    <x v="11"/>
    <x v="187"/>
    <n v="1992"/>
  </r>
  <r>
    <x v="0"/>
    <s v="PPP constant 2011 int. $"/>
    <x v="11"/>
    <x v="11"/>
    <x v="5"/>
    <n v="1938"/>
  </r>
  <r>
    <x v="0"/>
    <s v="PPP constant 2011 int. $"/>
    <x v="11"/>
    <x v="11"/>
    <x v="6"/>
    <n v="1859"/>
  </r>
  <r>
    <x v="0"/>
    <s v="PPP constant 2011 int. $"/>
    <x v="11"/>
    <x v="11"/>
    <x v="7"/>
    <n v="1806"/>
  </r>
  <r>
    <x v="0"/>
    <s v="PPP constant 2011 int. $"/>
    <x v="11"/>
    <x v="11"/>
    <x v="8"/>
    <n v="2128"/>
  </r>
  <r>
    <x v="0"/>
    <s v="PPP constant 2011 int. $"/>
    <x v="11"/>
    <x v="11"/>
    <x v="9"/>
    <n v="2013"/>
  </r>
  <r>
    <x v="0"/>
    <s v="PPP constant 2011 int. $"/>
    <x v="11"/>
    <x v="11"/>
    <x v="10"/>
    <n v="1929"/>
  </r>
  <r>
    <x v="0"/>
    <s v="PPP constant 2011 int. $"/>
    <x v="11"/>
    <x v="11"/>
    <x v="11"/>
    <n v="1921"/>
  </r>
  <r>
    <x v="0"/>
    <s v="PPP constant 2011 int. $"/>
    <x v="11"/>
    <x v="11"/>
    <x v="12"/>
    <n v="1804"/>
  </r>
  <r>
    <x v="0"/>
    <s v="PPP constant 2011 int. $"/>
    <x v="11"/>
    <x v="11"/>
    <x v="13"/>
    <n v="1985"/>
  </r>
  <r>
    <x v="0"/>
    <s v="PPP constant 2011 int. $"/>
    <x v="11"/>
    <x v="11"/>
    <x v="14"/>
    <n v="2063"/>
  </r>
  <r>
    <x v="0"/>
    <s v="PPP constant 2011 int. $"/>
    <x v="11"/>
    <x v="11"/>
    <x v="15"/>
    <n v="2028"/>
  </r>
  <r>
    <x v="0"/>
    <s v="PPP constant 2011 int. $"/>
    <x v="11"/>
    <x v="11"/>
    <x v="16"/>
    <n v="1970"/>
  </r>
  <r>
    <x v="0"/>
    <s v="PPP constant 2011 int. $"/>
    <x v="11"/>
    <x v="11"/>
    <x v="17"/>
    <n v="2098"/>
  </r>
  <r>
    <x v="0"/>
    <s v="PPP constant 2011 int. $"/>
    <x v="11"/>
    <x v="11"/>
    <x v="18"/>
    <n v="2091"/>
  </r>
  <r>
    <x v="0"/>
    <s v="PPP constant 2011 int. $"/>
    <x v="11"/>
    <x v="11"/>
    <x v="19"/>
    <n v="2351"/>
  </r>
  <r>
    <x v="0"/>
    <s v="PPP constant 2011 int. $"/>
    <x v="11"/>
    <x v="11"/>
    <x v="20"/>
    <n v="2536"/>
  </r>
  <r>
    <x v="0"/>
    <s v="PPP constant 2011 int. $"/>
    <x v="11"/>
    <x v="11"/>
    <x v="21"/>
    <n v="2426"/>
  </r>
  <r>
    <x v="0"/>
    <s v="PPP constant 2011 int. $"/>
    <x v="11"/>
    <x v="11"/>
    <x v="22"/>
    <n v="2511"/>
  </r>
  <r>
    <x v="0"/>
    <s v="PPP constant 2011 int. $"/>
    <x v="11"/>
    <x v="11"/>
    <x v="23"/>
    <n v="2566"/>
  </r>
  <r>
    <x v="0"/>
    <s v="PPP constant 2011 int. $"/>
    <x v="11"/>
    <x v="11"/>
    <x v="24"/>
    <n v="2391"/>
  </r>
  <r>
    <x v="0"/>
    <s v="PPP constant 2011 int. $"/>
    <x v="11"/>
    <x v="11"/>
    <x v="25"/>
    <n v="2257"/>
  </r>
  <r>
    <x v="0"/>
    <s v="PPP constant 2011 int. $"/>
    <x v="11"/>
    <x v="11"/>
    <x v="26"/>
    <n v="1967"/>
  </r>
  <r>
    <x v="0"/>
    <s v="PPP constant 2011 int. $"/>
    <x v="11"/>
    <x v="11"/>
    <x v="27"/>
    <n v="2053"/>
  </r>
  <r>
    <x v="0"/>
    <s v="PPP constant 2011 int. $"/>
    <x v="11"/>
    <x v="11"/>
    <x v="28"/>
    <n v="2185"/>
  </r>
  <r>
    <x v="0"/>
    <s v="PPP constant 2011 int. $"/>
    <x v="11"/>
    <x v="11"/>
    <x v="29"/>
    <n v="2233"/>
  </r>
  <r>
    <x v="0"/>
    <s v="PPP constant 2011 int. $"/>
    <x v="11"/>
    <x v="11"/>
    <x v="30"/>
    <n v="2149"/>
  </r>
  <r>
    <x v="0"/>
    <s v="PPP constant 2011 int. $"/>
    <x v="11"/>
    <x v="11"/>
    <x v="31"/>
    <n v="2359"/>
  </r>
  <r>
    <x v="0"/>
    <s v="PPP constant 2011 int. $"/>
    <x v="11"/>
    <x v="11"/>
    <x v="32"/>
    <n v="2004"/>
  </r>
  <r>
    <x v="0"/>
    <s v="PPP constant 2011 int. $"/>
    <x v="11"/>
    <x v="11"/>
    <x v="33"/>
    <n v="2165"/>
  </r>
  <r>
    <x v="0"/>
    <s v="PPP constant 2011 int. $"/>
    <x v="11"/>
    <x v="11"/>
    <x v="34"/>
    <n v="2209"/>
  </r>
  <r>
    <x v="0"/>
    <s v="PPP constant 2011 int. $"/>
    <x v="11"/>
    <x v="11"/>
    <x v="35"/>
    <n v="1972"/>
  </r>
  <r>
    <x v="0"/>
    <s v="PPP constant 2011 int. $"/>
    <x v="11"/>
    <x v="11"/>
    <x v="36"/>
    <n v="1890"/>
  </r>
  <r>
    <x v="0"/>
    <s v="PPP constant 2011 int. $"/>
    <x v="11"/>
    <x v="11"/>
    <x v="37"/>
    <n v="2423"/>
  </r>
  <r>
    <x v="0"/>
    <s v="PPP constant 2011 int. $"/>
    <x v="11"/>
    <x v="11"/>
    <x v="38"/>
    <n v="2367"/>
  </r>
  <r>
    <x v="0"/>
    <s v="PPP constant 2011 int. $"/>
    <x v="11"/>
    <x v="11"/>
    <x v="39"/>
    <n v="2498"/>
  </r>
  <r>
    <x v="0"/>
    <s v="PPP constant 2011 int. $"/>
    <x v="11"/>
    <x v="11"/>
    <x v="40"/>
    <n v="2560"/>
  </r>
  <r>
    <x v="0"/>
    <s v="PPP constant 2011 int. $"/>
    <x v="11"/>
    <x v="11"/>
    <x v="41"/>
    <n v="2530"/>
  </r>
  <r>
    <x v="0"/>
    <s v="PPP constant 2011 int. $"/>
    <x v="11"/>
    <x v="11"/>
    <x v="42"/>
    <n v="2565"/>
  </r>
  <r>
    <x v="0"/>
    <s v="PPP constant 2011 int. $"/>
    <x v="11"/>
    <x v="11"/>
    <x v="43"/>
    <n v="2550"/>
  </r>
  <r>
    <x v="0"/>
    <s v="PPP constant 2011 int. $"/>
    <x v="11"/>
    <x v="11"/>
    <x v="44"/>
    <n v="2601"/>
  </r>
  <r>
    <x v="0"/>
    <s v="PPP constant 2011 int. $"/>
    <x v="11"/>
    <x v="11"/>
    <x v="45"/>
    <n v="2592"/>
  </r>
  <r>
    <x v="0"/>
    <s v="PPP constant 2011 int. $"/>
    <x v="11"/>
    <x v="11"/>
    <x v="46"/>
    <n v="3231"/>
  </r>
  <r>
    <x v="0"/>
    <s v="PPP constant 2011 int. $"/>
    <x v="11"/>
    <x v="11"/>
    <x v="47"/>
    <n v="3135"/>
  </r>
  <r>
    <x v="0"/>
    <s v="PPP constant 2011 int. $"/>
    <x v="11"/>
    <x v="11"/>
    <x v="48"/>
    <n v="1876"/>
  </r>
  <r>
    <x v="0"/>
    <s v="PPP constant 2011 int. $"/>
    <x v="11"/>
    <x v="11"/>
    <x v="49"/>
    <n v="2394"/>
  </r>
  <r>
    <x v="0"/>
    <s v="PPP constant 2011 int. $"/>
    <x v="11"/>
    <x v="11"/>
    <x v="50"/>
    <n v="1822"/>
  </r>
  <r>
    <x v="0"/>
    <s v="PPP constant 2011 int. $"/>
    <x v="11"/>
    <x v="11"/>
    <x v="51"/>
    <n v="1549"/>
  </r>
  <r>
    <x v="0"/>
    <s v="PPP constant 2011 int. $"/>
    <x v="11"/>
    <x v="11"/>
    <x v="52"/>
    <n v="1352"/>
  </r>
  <r>
    <x v="0"/>
    <s v="PPP constant 2011 int. $"/>
    <x v="11"/>
    <x v="11"/>
    <x v="53"/>
    <n v="2279"/>
  </r>
  <r>
    <x v="0"/>
    <s v="PPP constant 2011 int. $"/>
    <x v="11"/>
    <x v="11"/>
    <x v="54"/>
    <n v="2031"/>
  </r>
  <r>
    <x v="0"/>
    <s v="PPP constant 2011 int. $"/>
    <x v="11"/>
    <x v="11"/>
    <x v="55"/>
    <n v="2284"/>
  </r>
  <r>
    <x v="0"/>
    <s v="PPP constant 2011 int. $"/>
    <x v="11"/>
    <x v="11"/>
    <x v="56"/>
    <n v="3057"/>
  </r>
  <r>
    <x v="0"/>
    <s v="PPP constant 2011 int. $"/>
    <x v="11"/>
    <x v="11"/>
    <x v="57"/>
    <n v="3129"/>
  </r>
  <r>
    <x v="0"/>
    <s v="PPP constant 2011 int. $"/>
    <x v="11"/>
    <x v="11"/>
    <x v="58"/>
    <n v="3169"/>
  </r>
  <r>
    <x v="0"/>
    <s v="PPP constant 2011 int. $"/>
    <x v="11"/>
    <x v="11"/>
    <x v="59"/>
    <n v="3279"/>
  </r>
  <r>
    <x v="0"/>
    <s v="PPP constant 2011 int. $"/>
    <x v="11"/>
    <x v="11"/>
    <x v="60"/>
    <n v="3411"/>
  </r>
  <r>
    <x v="0"/>
    <s v="PPP constant 2011 int. $"/>
    <x v="11"/>
    <x v="11"/>
    <x v="61"/>
    <n v="3475"/>
  </r>
  <r>
    <x v="0"/>
    <s v="PPP constant 2011 int. $"/>
    <x v="11"/>
    <x v="11"/>
    <x v="62"/>
    <n v="3539"/>
  </r>
  <r>
    <x v="0"/>
    <s v="PPP constant 2011 int. $"/>
    <x v="11"/>
    <x v="11"/>
    <x v="63"/>
    <n v="3561"/>
  </r>
  <r>
    <x v="0"/>
    <s v="PPP constant 2011 int. $"/>
    <x v="11"/>
    <x v="11"/>
    <x v="64"/>
    <n v="3733"/>
  </r>
  <r>
    <x v="0"/>
    <s v="PPP constant 2011 int. $"/>
    <x v="11"/>
    <x v="11"/>
    <x v="65"/>
    <n v="3599"/>
  </r>
  <r>
    <x v="0"/>
    <s v="PPP constant 2011 int. $"/>
    <x v="11"/>
    <x v="11"/>
    <x v="66"/>
    <n v="3402"/>
  </r>
  <r>
    <x v="0"/>
    <s v="PPP constant 2011 int. $"/>
    <x v="11"/>
    <x v="11"/>
    <x v="67"/>
    <n v="3649"/>
  </r>
  <r>
    <x v="0"/>
    <s v="PPP constant 2011 int. $"/>
    <x v="11"/>
    <x v="11"/>
    <x v="68"/>
    <n v="3818"/>
  </r>
  <r>
    <x v="0"/>
    <s v="PPP constant 2011 int. $"/>
    <x v="11"/>
    <x v="11"/>
    <x v="69"/>
    <n v="3854"/>
  </r>
  <r>
    <x v="0"/>
    <s v="PPP constant 2011 int. $"/>
    <x v="11"/>
    <x v="11"/>
    <x v="70"/>
    <n v="3953"/>
  </r>
  <r>
    <x v="0"/>
    <s v="PPP constant 2011 int. $"/>
    <x v="11"/>
    <x v="11"/>
    <x v="71"/>
    <n v="3913"/>
  </r>
  <r>
    <x v="0"/>
    <s v="PPP constant 2011 int. $"/>
    <x v="11"/>
    <x v="11"/>
    <x v="72"/>
    <n v="4414"/>
  </r>
  <r>
    <x v="0"/>
    <s v="PPP constant 2011 int. $"/>
    <x v="11"/>
    <x v="11"/>
    <x v="73"/>
    <n v="4267"/>
  </r>
  <r>
    <x v="0"/>
    <s v="PPP constant 2011 int. $"/>
    <x v="11"/>
    <x v="11"/>
    <x v="74"/>
    <n v="4205"/>
  </r>
  <r>
    <x v="0"/>
    <s v="PPP constant 2011 int. $"/>
    <x v="11"/>
    <x v="11"/>
    <x v="75"/>
    <n v="3543"/>
  </r>
  <r>
    <x v="0"/>
    <s v="PPP constant 2011 int. $"/>
    <x v="11"/>
    <x v="11"/>
    <x v="76"/>
    <n v="2987"/>
  </r>
  <r>
    <x v="0"/>
    <s v="PPP constant 2011 int. $"/>
    <x v="11"/>
    <x v="11"/>
    <x v="77"/>
    <n v="2517"/>
  </r>
  <r>
    <x v="0"/>
    <s v="PPP constant 2011 int. $"/>
    <x v="11"/>
    <x v="11"/>
    <x v="78"/>
    <n v="2115"/>
  </r>
  <r>
    <x v="0"/>
    <s v="PPP constant 2011 int. $"/>
    <x v="11"/>
    <x v="11"/>
    <x v="79"/>
    <n v="1779"/>
  </r>
  <r>
    <x v="0"/>
    <s v="PPP constant 2011 int. $"/>
    <x v="11"/>
    <x v="11"/>
    <x v="80"/>
    <n v="1495"/>
  </r>
  <r>
    <x v="0"/>
    <s v="PPP constant 2011 int. $"/>
    <x v="11"/>
    <x v="11"/>
    <x v="81"/>
    <n v="2209"/>
  </r>
  <r>
    <x v="0"/>
    <s v="PPP constant 2011 int. $"/>
    <x v="11"/>
    <x v="11"/>
    <x v="82"/>
    <n v="2810"/>
  </r>
  <r>
    <x v="0"/>
    <s v="PPP constant 2011 int. $"/>
    <x v="11"/>
    <x v="11"/>
    <x v="83"/>
    <n v="2866"/>
  </r>
  <r>
    <x v="0"/>
    <s v="PPP constant 2011 int. $"/>
    <x v="11"/>
    <x v="11"/>
    <x v="84"/>
    <n v="2979"/>
  </r>
  <r>
    <x v="0"/>
    <s v="PPP constant 2011 int. $"/>
    <x v="11"/>
    <x v="11"/>
    <x v="85"/>
    <n v="3052"/>
  </r>
  <r>
    <x v="0"/>
    <s v="PPP constant 2011 int. $"/>
    <x v="11"/>
    <x v="11"/>
    <x v="86"/>
    <n v="3287"/>
  </r>
  <r>
    <x v="0"/>
    <s v="PPP constant 2011 int. $"/>
    <x v="11"/>
    <x v="11"/>
    <x v="87"/>
    <n v="3272"/>
  </r>
  <r>
    <x v="0"/>
    <s v="PPP constant 2011 int. $"/>
    <x v="11"/>
    <x v="11"/>
    <x v="88"/>
    <n v="3681"/>
  </r>
  <r>
    <x v="0"/>
    <s v="PPP constant 2011 int. $"/>
    <x v="11"/>
    <x v="11"/>
    <x v="89"/>
    <n v="3759"/>
  </r>
  <r>
    <x v="0"/>
    <s v="PPP constant 2011 int. $"/>
    <x v="11"/>
    <x v="11"/>
    <x v="90"/>
    <n v="4007"/>
  </r>
  <r>
    <x v="0"/>
    <s v="PPP constant 2011 int. $"/>
    <x v="11"/>
    <x v="11"/>
    <x v="91"/>
    <n v="4313"/>
  </r>
  <r>
    <x v="0"/>
    <s v="PPP constant 2011 int. $"/>
    <x v="11"/>
    <x v="11"/>
    <x v="92"/>
    <n v="4557"/>
  </r>
  <r>
    <x v="0"/>
    <s v="PPP constant 2011 int. $"/>
    <x v="11"/>
    <x v="11"/>
    <x v="93"/>
    <n v="4723"/>
  </r>
  <r>
    <x v="0"/>
    <s v="PPP constant 2011 int. $"/>
    <x v="11"/>
    <x v="11"/>
    <x v="94"/>
    <n v="4846"/>
  </r>
  <r>
    <x v="0"/>
    <s v="PPP constant 2011 int. $"/>
    <x v="11"/>
    <x v="11"/>
    <x v="95"/>
    <n v="5015"/>
  </r>
  <r>
    <x v="0"/>
    <s v="PPP constant 2011 int. $"/>
    <x v="11"/>
    <x v="11"/>
    <x v="96"/>
    <n v="5408"/>
  </r>
  <r>
    <x v="0"/>
    <s v="PPP constant 2011 int. $"/>
    <x v="11"/>
    <x v="11"/>
    <x v="97"/>
    <n v="5577"/>
  </r>
  <r>
    <x v="0"/>
    <s v="PPP constant 2011 int. $"/>
    <x v="11"/>
    <x v="11"/>
    <x v="98"/>
    <n v="6122"/>
  </r>
  <r>
    <x v="0"/>
    <s v="PPP constant 2011 int. $"/>
    <x v="11"/>
    <x v="11"/>
    <x v="99"/>
    <n v="6601"/>
  </r>
  <r>
    <x v="0"/>
    <s v="PPP constant 2011 int. $"/>
    <x v="11"/>
    <x v="11"/>
    <x v="100"/>
    <n v="7187"/>
  </r>
  <r>
    <x v="0"/>
    <s v="PPP constant 2011 int. $"/>
    <x v="11"/>
    <x v="11"/>
    <x v="101"/>
    <n v="7570"/>
  </r>
  <r>
    <x v="0"/>
    <s v="PPP constant 2011 int. $"/>
    <x v="11"/>
    <x v="11"/>
    <x v="102"/>
    <n v="7892"/>
  </r>
  <r>
    <x v="0"/>
    <s v="PPP constant 2011 int. $"/>
    <x v="11"/>
    <x v="11"/>
    <x v="103"/>
    <n v="8394"/>
  </r>
  <r>
    <x v="0"/>
    <s v="PPP constant 2011 int. $"/>
    <x v="11"/>
    <x v="11"/>
    <x v="104"/>
    <n v="9191"/>
  </r>
  <r>
    <x v="0"/>
    <s v="PPP constant 2011 int. $"/>
    <x v="11"/>
    <x v="11"/>
    <x v="105"/>
    <n v="9900"/>
  </r>
  <r>
    <x v="0"/>
    <s v="PPP constant 2011 int. $"/>
    <x v="11"/>
    <x v="11"/>
    <x v="106"/>
    <n v="10559"/>
  </r>
  <r>
    <x v="0"/>
    <s v="PPP constant 2011 int. $"/>
    <x v="11"/>
    <x v="11"/>
    <x v="107"/>
    <n v="11795"/>
  </r>
  <r>
    <x v="0"/>
    <s v="PPP constant 2011 int. $"/>
    <x v="11"/>
    <x v="11"/>
    <x v="108"/>
    <n v="12202"/>
  </r>
  <r>
    <x v="0"/>
    <s v="PPP constant 2011 int. $"/>
    <x v="11"/>
    <x v="11"/>
    <x v="109"/>
    <n v="11716"/>
  </r>
  <r>
    <x v="0"/>
    <s v="PPP constant 2011 int. $"/>
    <x v="11"/>
    <x v="11"/>
    <x v="110"/>
    <n v="12309"/>
  </r>
  <r>
    <x v="0"/>
    <s v="PPP constant 2011 int. $"/>
    <x v="11"/>
    <x v="11"/>
    <x v="111"/>
    <n v="12919"/>
  </r>
  <r>
    <x v="0"/>
    <s v="PPP constant 2011 int. $"/>
    <x v="11"/>
    <x v="11"/>
    <x v="112"/>
    <n v="13158"/>
  </r>
  <r>
    <x v="0"/>
    <s v="PPP constant 2011 int. $"/>
    <x v="11"/>
    <x v="11"/>
    <x v="113"/>
    <n v="13860"/>
  </r>
  <r>
    <x v="0"/>
    <s v="PPP constant 2011 int. $"/>
    <x v="11"/>
    <x v="11"/>
    <x v="114"/>
    <n v="14193"/>
  </r>
  <r>
    <x v="0"/>
    <s v="PPP constant 2011 int. $"/>
    <x v="11"/>
    <x v="11"/>
    <x v="115"/>
    <n v="14300"/>
  </r>
  <r>
    <x v="0"/>
    <s v="PPP constant 2011 int. $"/>
    <x v="11"/>
    <x v="11"/>
    <x v="116"/>
    <n v="14180"/>
  </r>
  <r>
    <x v="0"/>
    <s v="PPP constant 2011 int. $"/>
    <x v="11"/>
    <x v="11"/>
    <x v="117"/>
    <n v="14153"/>
  </r>
  <r>
    <x v="0"/>
    <s v="PPP constant 2011 int. $"/>
    <x v="11"/>
    <x v="11"/>
    <x v="118"/>
    <n v="14132"/>
  </r>
  <r>
    <x v="0"/>
    <s v="PPP constant 2011 int. $"/>
    <x v="11"/>
    <x v="11"/>
    <x v="119"/>
    <n v="14453"/>
  </r>
  <r>
    <x v="0"/>
    <s v="PPP constant 2011 int. $"/>
    <x v="11"/>
    <x v="11"/>
    <x v="120"/>
    <n v="14850"/>
  </r>
  <r>
    <x v="0"/>
    <s v="PPP constant 2011 int. $"/>
    <x v="11"/>
    <x v="11"/>
    <x v="121"/>
    <n v="15047"/>
  </r>
  <r>
    <x v="0"/>
    <s v="PPP constant 2011 int. $"/>
    <x v="11"/>
    <x v="11"/>
    <x v="122"/>
    <n v="14944"/>
  </r>
  <r>
    <x v="0"/>
    <s v="PPP constant 2011 int. $"/>
    <x v="11"/>
    <x v="11"/>
    <x v="123"/>
    <n v="15596"/>
  </r>
  <r>
    <x v="0"/>
    <s v="PPP constant 2011 int. $"/>
    <x v="11"/>
    <x v="11"/>
    <x v="124"/>
    <n v="16117"/>
  </r>
  <r>
    <x v="0"/>
    <s v="PPP constant 2011 int. $"/>
    <x v="11"/>
    <x v="11"/>
    <x v="125"/>
    <n v="15964"/>
  </r>
  <r>
    <x v="0"/>
    <s v="PPP constant 2011 int. $"/>
    <x v="11"/>
    <x v="11"/>
    <x v="126"/>
    <n v="16409.689999999999"/>
  </r>
  <r>
    <x v="0"/>
    <s v="PPP constant 2011 int. $"/>
    <x v="11"/>
    <x v="11"/>
    <x v="127"/>
    <n v="16545.963"/>
  </r>
  <r>
    <x v="0"/>
    <s v="PPP constant 2011 int. $"/>
    <x v="11"/>
    <x v="11"/>
    <x v="128"/>
    <n v="16331.314"/>
  </r>
  <r>
    <x v="0"/>
    <s v="PPP constant 2011 int. $"/>
    <x v="11"/>
    <x v="11"/>
    <x v="129"/>
    <n v="16724.287"/>
  </r>
  <r>
    <x v="0"/>
    <s v="PPP constant 2011 int. $"/>
    <x v="11"/>
    <x v="11"/>
    <x v="130"/>
    <n v="17148.197"/>
  </r>
  <r>
    <x v="0"/>
    <s v="PPP constant 2011 int. $"/>
    <x v="11"/>
    <x v="11"/>
    <x v="131"/>
    <n v="17719.557000000001"/>
  </r>
  <r>
    <x v="0"/>
    <s v="PPP constant 2011 int. $"/>
    <x v="11"/>
    <x v="11"/>
    <x v="132"/>
    <n v="18588.294999999998"/>
  </r>
  <r>
    <x v="0"/>
    <s v="PPP constant 2011 int. $"/>
    <x v="11"/>
    <x v="11"/>
    <x v="133"/>
    <n v="19378.708999999999"/>
  </r>
  <r>
    <x v="0"/>
    <s v="PPP constant 2011 int. $"/>
    <x v="11"/>
    <x v="11"/>
    <x v="134"/>
    <n v="20076.559000000001"/>
  </r>
  <r>
    <x v="0"/>
    <s v="PPP constant 2011 int. $"/>
    <x v="11"/>
    <x v="11"/>
    <x v="135"/>
    <n v="20965.331999999999"/>
  </r>
  <r>
    <x v="0"/>
    <s v="PPP constant 2011 int. $"/>
    <x v="11"/>
    <x v="11"/>
    <x v="136"/>
    <n v="21913.796999999999"/>
  </r>
  <r>
    <x v="0"/>
    <s v="PPP constant 2011 int. $"/>
    <x v="11"/>
    <x v="11"/>
    <x v="137"/>
    <n v="22893.958999999999"/>
  </r>
  <r>
    <x v="0"/>
    <s v="PPP constant 2011 int. $"/>
    <x v="11"/>
    <x v="11"/>
    <x v="138"/>
    <n v="24380.065999999999"/>
  </r>
  <r>
    <x v="0"/>
    <s v="PPP constant 2011 int. $"/>
    <x v="11"/>
    <x v="11"/>
    <x v="139"/>
    <n v="25780.384999999998"/>
  </r>
  <r>
    <x v="0"/>
    <s v="PPP constant 2011 int. $"/>
    <x v="11"/>
    <x v="11"/>
    <x v="140"/>
    <n v="26091.523000000001"/>
  </r>
  <r>
    <x v="0"/>
    <s v="PPP constant 2011 int. $"/>
    <x v="11"/>
    <x v="11"/>
    <x v="141"/>
    <n v="27731.111000000001"/>
  </r>
  <r>
    <x v="0"/>
    <s v="PPP constant 2011 int. $"/>
    <x v="11"/>
    <x v="11"/>
    <x v="142"/>
    <n v="28822.916000000001"/>
  </r>
  <r>
    <x v="0"/>
    <s v="PPP constant 2011 int. $"/>
    <x v="11"/>
    <x v="11"/>
    <x v="143"/>
    <n v="28907.925999999999"/>
  </r>
  <r>
    <x v="0"/>
    <s v="PPP constant 2011 int. $"/>
    <x v="11"/>
    <x v="11"/>
    <x v="144"/>
    <n v="27839.898000000001"/>
  </r>
  <r>
    <x v="0"/>
    <s v="PPP constant 2011 int. $"/>
    <x v="11"/>
    <x v="11"/>
    <x v="145"/>
    <n v="26517.465"/>
  </r>
  <r>
    <x v="0"/>
    <s v="PPP constant 2011 int. $"/>
    <x v="11"/>
    <x v="11"/>
    <x v="146"/>
    <n v="24349"/>
  </r>
  <r>
    <x v="0"/>
    <s v="PPP constant 2011 int. $"/>
    <x v="11"/>
    <x v="11"/>
    <x v="147"/>
    <n v="22746.206999999999"/>
  </r>
  <r>
    <x v="0"/>
    <s v="PPP constant 2011 int. $"/>
    <x v="11"/>
    <x v="11"/>
    <x v="148"/>
    <n v="22335.27"/>
  </r>
  <r>
    <x v="0"/>
    <s v="PPP constant 2011 int. $"/>
    <x v="11"/>
    <x v="11"/>
    <x v="149"/>
    <n v="22591.598000000002"/>
  </r>
  <r>
    <x v="0"/>
    <s v="PPP constant 2011 int. $"/>
    <x v="11"/>
    <x v="11"/>
    <x v="150"/>
    <n v="22696.203000000001"/>
  </r>
  <r>
    <x v="0"/>
    <s v="PPP constant 2011 int. $"/>
    <x v="11"/>
    <x v="11"/>
    <x v="151"/>
    <n v="22679.81"/>
  </r>
  <r>
    <x v="0"/>
    <s v="PPP constant 2011 int. $"/>
    <x v="11"/>
    <x v="11"/>
    <x v="152"/>
    <n v="22972.888999999999"/>
  </r>
  <r>
    <x v="0"/>
    <s v="PPP constant 2011 int. $"/>
    <x v="11"/>
    <x v="11"/>
    <x v="153"/>
    <n v="23403.611000000001"/>
  </r>
  <r>
    <x v="0"/>
    <s v="PPP constant 2011 int. $"/>
    <x v="11"/>
    <x v="11"/>
    <x v="154"/>
    <n v="23869.793000000001"/>
  </r>
  <r>
    <x v="0"/>
    <s v="PPP constant 2011 int. $"/>
    <x v="11"/>
    <x v="11"/>
    <x v="155"/>
    <n v="21767.22"/>
  </r>
  <r>
    <x v="0"/>
    <s v="PPP constant 2011 int. $"/>
    <x v="11"/>
    <x v="11"/>
    <x v="156"/>
    <n v="23732.201000000001"/>
  </r>
  <r>
    <x v="0"/>
    <s v="PPP constant 2011 int. $"/>
    <x v="11"/>
    <x v="11"/>
    <x v="157"/>
    <n v="25283.905999999999"/>
  </r>
  <r>
    <x v="0"/>
    <s v="PPP constant 2011 int. $"/>
    <x v="12"/>
    <x v="12"/>
    <x v="5"/>
    <n v="1741"/>
  </r>
  <r>
    <x v="0"/>
    <s v="PPP constant 2011 int. $"/>
    <x v="12"/>
    <x v="12"/>
    <x v="25"/>
    <n v="2348"/>
  </r>
  <r>
    <x v="0"/>
    <s v="PPP constant 2011 int. $"/>
    <x v="12"/>
    <x v="12"/>
    <x v="35"/>
    <n v="2681"/>
  </r>
  <r>
    <x v="0"/>
    <s v="PPP constant 2011 int. $"/>
    <x v="12"/>
    <x v="12"/>
    <x v="45"/>
    <n v="3188"/>
  </r>
  <r>
    <x v="0"/>
    <s v="PPP constant 2011 int. $"/>
    <x v="12"/>
    <x v="12"/>
    <x v="48"/>
    <n v="3344"/>
  </r>
  <r>
    <x v="0"/>
    <s v="PPP constant 2011 int. $"/>
    <x v="12"/>
    <x v="12"/>
    <x v="55"/>
    <n v="2724"/>
  </r>
  <r>
    <x v="0"/>
    <s v="PPP constant 2011 int. $"/>
    <x v="12"/>
    <x v="12"/>
    <x v="59"/>
    <n v="3048"/>
  </r>
  <r>
    <x v="0"/>
    <s v="PPP constant 2011 int. $"/>
    <x v="12"/>
    <x v="12"/>
    <x v="60"/>
    <n v="3633"/>
  </r>
  <r>
    <x v="0"/>
    <s v="PPP constant 2011 int. $"/>
    <x v="12"/>
    <x v="12"/>
    <x v="61"/>
    <n v="3446"/>
  </r>
  <r>
    <x v="0"/>
    <s v="PPP constant 2011 int. $"/>
    <x v="12"/>
    <x v="12"/>
    <x v="62"/>
    <n v="3566"/>
  </r>
  <r>
    <x v="0"/>
    <s v="PPP constant 2011 int. $"/>
    <x v="12"/>
    <x v="12"/>
    <x v="63"/>
    <n v="3849"/>
  </r>
  <r>
    <x v="0"/>
    <s v="PPP constant 2011 int. $"/>
    <x v="12"/>
    <x v="12"/>
    <x v="64"/>
    <n v="3947"/>
  </r>
  <r>
    <x v="0"/>
    <s v="PPP constant 2011 int. $"/>
    <x v="12"/>
    <x v="12"/>
    <x v="65"/>
    <n v="3832"/>
  </r>
  <r>
    <x v="0"/>
    <s v="PPP constant 2011 int. $"/>
    <x v="12"/>
    <x v="12"/>
    <x v="66"/>
    <n v="3615"/>
  </r>
  <r>
    <x v="0"/>
    <s v="PPP constant 2011 int. $"/>
    <x v="12"/>
    <x v="12"/>
    <x v="67"/>
    <n v="3494"/>
  </r>
  <r>
    <x v="0"/>
    <s v="PPP constant 2011 int. $"/>
    <x v="12"/>
    <x v="12"/>
    <x v="68"/>
    <n v="3784"/>
  </r>
  <r>
    <x v="0"/>
    <s v="PPP constant 2011 int. $"/>
    <x v="12"/>
    <x v="12"/>
    <x v="69"/>
    <n v="3778"/>
  </r>
  <r>
    <x v="0"/>
    <s v="PPP constant 2011 int. $"/>
    <x v="12"/>
    <x v="12"/>
    <x v="70"/>
    <n v="3939"/>
  </r>
  <r>
    <x v="0"/>
    <s v="PPP constant 2011 int. $"/>
    <x v="12"/>
    <x v="12"/>
    <x v="71"/>
    <n v="4173"/>
  </r>
  <r>
    <x v="0"/>
    <s v="PPP constant 2011 int. $"/>
    <x v="12"/>
    <x v="12"/>
    <x v="72"/>
    <n v="4053"/>
  </r>
  <r>
    <x v="0"/>
    <s v="PPP constant 2011 int. $"/>
    <x v="12"/>
    <x v="12"/>
    <x v="73"/>
    <n v="4232"/>
  </r>
  <r>
    <x v="0"/>
    <s v="PPP constant 2011 int. $"/>
    <x v="12"/>
    <x v="12"/>
    <x v="74"/>
    <n v="4524"/>
  </r>
  <r>
    <x v="0"/>
    <s v="PPP constant 2011 int. $"/>
    <x v="12"/>
    <x v="12"/>
    <x v="75"/>
    <n v="4186"/>
  </r>
  <r>
    <x v="0"/>
    <s v="PPP constant 2011 int. $"/>
    <x v="12"/>
    <x v="12"/>
    <x v="76"/>
    <n v="4186"/>
  </r>
  <r>
    <x v="0"/>
    <s v="PPP constant 2011 int. $"/>
    <x v="12"/>
    <x v="12"/>
    <x v="77"/>
    <n v="4372"/>
  </r>
  <r>
    <x v="0"/>
    <s v="PPP constant 2011 int. $"/>
    <x v="12"/>
    <x v="12"/>
    <x v="81"/>
    <n v="2743"/>
  </r>
  <r>
    <x v="0"/>
    <s v="PPP constant 2011 int. $"/>
    <x v="12"/>
    <x v="12"/>
    <x v="82"/>
    <n v="2828"/>
  </r>
  <r>
    <x v="0"/>
    <s v="PPP constant 2011 int. $"/>
    <x v="12"/>
    <x v="12"/>
    <x v="83"/>
    <n v="3507"/>
  </r>
  <r>
    <x v="0"/>
    <s v="PPP constant 2011 int. $"/>
    <x v="12"/>
    <x v="12"/>
    <x v="84"/>
    <n v="3752"/>
  </r>
  <r>
    <x v="0"/>
    <s v="PPP constant 2011 int. $"/>
    <x v="12"/>
    <x v="12"/>
    <x v="85"/>
    <n v="3953"/>
  </r>
  <r>
    <x v="0"/>
    <s v="PPP constant 2011 int. $"/>
    <x v="12"/>
    <x v="12"/>
    <x v="86"/>
    <n v="4296"/>
  </r>
  <r>
    <x v="0"/>
    <s v="PPP constant 2011 int. $"/>
    <x v="12"/>
    <x v="12"/>
    <x v="87"/>
    <n v="4403"/>
  </r>
  <r>
    <x v="0"/>
    <s v="PPP constant 2011 int. $"/>
    <x v="12"/>
    <x v="12"/>
    <x v="88"/>
    <n v="4441"/>
  </r>
  <r>
    <x v="0"/>
    <s v="PPP constant 2011 int. $"/>
    <x v="12"/>
    <x v="12"/>
    <x v="89"/>
    <n v="4543"/>
  </r>
  <r>
    <x v="0"/>
    <s v="PPP constant 2011 int. $"/>
    <x v="12"/>
    <x v="12"/>
    <x v="90"/>
    <n v="4894"/>
  </r>
  <r>
    <x v="0"/>
    <s v="PPP constant 2011 int. $"/>
    <x v="12"/>
    <x v="12"/>
    <x v="91"/>
    <n v="4632"/>
  </r>
  <r>
    <x v="0"/>
    <s v="PPP constant 2011 int. $"/>
    <x v="12"/>
    <x v="12"/>
    <x v="92"/>
    <n v="5051"/>
  </r>
  <r>
    <x v="0"/>
    <s v="PPP constant 2011 int. $"/>
    <x v="12"/>
    <x v="12"/>
    <x v="93"/>
    <n v="5367"/>
  </r>
  <r>
    <x v="0"/>
    <s v="PPP constant 2011 int. $"/>
    <x v="12"/>
    <x v="12"/>
    <x v="94"/>
    <n v="5553"/>
  </r>
  <r>
    <x v="0"/>
    <s v="PPP constant 2011 int. $"/>
    <x v="12"/>
    <x v="12"/>
    <x v="95"/>
    <n v="5816"/>
  </r>
  <r>
    <x v="0"/>
    <s v="PPP constant 2011 int. $"/>
    <x v="12"/>
    <x v="12"/>
    <x v="96"/>
    <n v="6083"/>
  </r>
  <r>
    <x v="0"/>
    <s v="PPP constant 2011 int. $"/>
    <x v="12"/>
    <x v="12"/>
    <x v="97"/>
    <n v="6315"/>
  </r>
  <r>
    <x v="0"/>
    <s v="PPP constant 2011 int. $"/>
    <x v="12"/>
    <x v="12"/>
    <x v="98"/>
    <n v="6644"/>
  </r>
  <r>
    <x v="0"/>
    <s v="PPP constant 2011 int. $"/>
    <x v="12"/>
    <x v="12"/>
    <x v="99"/>
    <n v="6994"/>
  </r>
  <r>
    <x v="0"/>
    <s v="PPP constant 2011 int. $"/>
    <x v="12"/>
    <x v="12"/>
    <x v="100"/>
    <n v="7029"/>
  </r>
  <r>
    <x v="0"/>
    <s v="PPP constant 2011 int. $"/>
    <x v="12"/>
    <x v="12"/>
    <x v="101"/>
    <n v="7406"/>
  </r>
  <r>
    <x v="0"/>
    <s v="PPP constant 2011 int. $"/>
    <x v="12"/>
    <x v="12"/>
    <x v="102"/>
    <n v="7801"/>
  </r>
  <r>
    <x v="0"/>
    <s v="PPP constant 2011 int. $"/>
    <x v="12"/>
    <x v="12"/>
    <x v="103"/>
    <n v="7865"/>
  </r>
  <r>
    <x v="0"/>
    <s v="PPP constant 2011 int. $"/>
    <x v="12"/>
    <x v="12"/>
    <x v="104"/>
    <n v="8069"/>
  </r>
  <r>
    <x v="0"/>
    <s v="PPP constant 2011 int. $"/>
    <x v="12"/>
    <x v="12"/>
    <x v="105"/>
    <n v="8015"/>
  </r>
  <r>
    <x v="0"/>
    <s v="PPP constant 2011 int. $"/>
    <x v="12"/>
    <x v="12"/>
    <x v="106"/>
    <n v="8349"/>
  </r>
  <r>
    <x v="0"/>
    <s v="PPP constant 2011 int. $"/>
    <x v="12"/>
    <x v="12"/>
    <x v="107"/>
    <n v="8505"/>
  </r>
  <r>
    <x v="0"/>
    <s v="PPP constant 2011 int. $"/>
    <x v="12"/>
    <x v="12"/>
    <x v="108"/>
    <n v="8920"/>
  </r>
  <r>
    <x v="0"/>
    <s v="PPP constant 2011 int. $"/>
    <x v="12"/>
    <x v="12"/>
    <x v="109"/>
    <n v="9111"/>
  </r>
  <r>
    <x v="0"/>
    <s v="PPP constant 2011 int. $"/>
    <x v="12"/>
    <x v="12"/>
    <x v="110"/>
    <n v="9253"/>
  </r>
  <r>
    <x v="0"/>
    <s v="PPP constant 2011 int. $"/>
    <x v="12"/>
    <x v="12"/>
    <x v="111"/>
    <n v="9231"/>
  </r>
  <r>
    <x v="0"/>
    <s v="PPP constant 2011 int. $"/>
    <x v="12"/>
    <x v="12"/>
    <x v="112"/>
    <n v="9765"/>
  </r>
  <r>
    <x v="0"/>
    <s v="PPP constant 2011 int. $"/>
    <x v="12"/>
    <x v="12"/>
    <x v="113"/>
    <n v="9967"/>
  </r>
  <r>
    <x v="0"/>
    <s v="PPP constant 2011 int. $"/>
    <x v="12"/>
    <x v="12"/>
    <x v="114"/>
    <n v="9964"/>
  </r>
  <r>
    <x v="0"/>
    <s v="PPP constant 2011 int. $"/>
    <x v="12"/>
    <x v="12"/>
    <x v="115"/>
    <n v="10052"/>
  </r>
  <r>
    <x v="0"/>
    <s v="PPP constant 2011 int. $"/>
    <x v="12"/>
    <x v="12"/>
    <x v="116"/>
    <n v="10123"/>
  </r>
  <r>
    <x v="0"/>
    <s v="PPP constant 2011 int. $"/>
    <x v="12"/>
    <x v="12"/>
    <x v="117"/>
    <n v="10493"/>
  </r>
  <r>
    <x v="0"/>
    <s v="PPP constant 2011 int. $"/>
    <x v="12"/>
    <x v="12"/>
    <x v="118"/>
    <n v="10401"/>
  </r>
  <r>
    <x v="0"/>
    <s v="PPP constant 2011 int. $"/>
    <x v="12"/>
    <x v="12"/>
    <x v="119"/>
    <n v="10696"/>
  </r>
  <r>
    <x v="0"/>
    <s v="PPP constant 2011 int. $"/>
    <x v="12"/>
    <x v="12"/>
    <x v="120"/>
    <n v="10452"/>
  </r>
  <r>
    <x v="0"/>
    <s v="PPP constant 2011 int. $"/>
    <x v="12"/>
    <x v="12"/>
    <x v="121"/>
    <n v="10678"/>
  </r>
  <r>
    <x v="0"/>
    <s v="PPP constant 2011 int. $"/>
    <x v="12"/>
    <x v="12"/>
    <x v="122"/>
    <n v="10861"/>
  </r>
  <r>
    <x v="0"/>
    <s v="PPP constant 2011 int. $"/>
    <x v="12"/>
    <x v="12"/>
    <x v="123"/>
    <n v="11207"/>
  </r>
  <r>
    <x v="0"/>
    <s v="PPP constant 2011 int. $"/>
    <x v="12"/>
    <x v="12"/>
    <x v="124"/>
    <n v="11003"/>
  </r>
  <r>
    <x v="0"/>
    <s v="PPP constant 2011 int. $"/>
    <x v="12"/>
    <x v="12"/>
    <x v="125"/>
    <n v="10296"/>
  </r>
  <r>
    <x v="0"/>
    <s v="PPP constant 2011 int. $"/>
    <x v="12"/>
    <x v="12"/>
    <x v="126"/>
    <n v="9255.9089999999997"/>
  </r>
  <r>
    <x v="0"/>
    <s v="PPP constant 2011 int. $"/>
    <x v="12"/>
    <x v="12"/>
    <x v="127"/>
    <n v="9153.9210000000003"/>
  </r>
  <r>
    <x v="0"/>
    <s v="PPP constant 2011 int. $"/>
    <x v="12"/>
    <x v="12"/>
    <x v="128"/>
    <n v="9294.4639999999999"/>
  </r>
  <r>
    <x v="0"/>
    <s v="PPP constant 2011 int. $"/>
    <x v="12"/>
    <x v="12"/>
    <x v="129"/>
    <n v="9772.2240000000002"/>
  </r>
  <r>
    <x v="0"/>
    <s v="PPP constant 2011 int. $"/>
    <x v="12"/>
    <x v="12"/>
    <x v="130"/>
    <n v="10134.834000000001"/>
  </r>
  <r>
    <x v="0"/>
    <s v="PPP constant 2011 int. $"/>
    <x v="12"/>
    <x v="12"/>
    <x v="131"/>
    <n v="10359.182000000001"/>
  </r>
  <r>
    <x v="0"/>
    <s v="PPP constant 2011 int. $"/>
    <x v="12"/>
    <x v="12"/>
    <x v="132"/>
    <n v="10942.325999999999"/>
  </r>
  <r>
    <x v="0"/>
    <s v="PPP constant 2011 int. $"/>
    <x v="12"/>
    <x v="12"/>
    <x v="133"/>
    <n v="11663.028"/>
  </r>
  <r>
    <x v="0"/>
    <s v="PPP constant 2011 int. $"/>
    <x v="12"/>
    <x v="12"/>
    <x v="134"/>
    <n v="12316.724"/>
  </r>
  <r>
    <x v="0"/>
    <s v="PPP constant 2011 int. $"/>
    <x v="12"/>
    <x v="12"/>
    <x v="135"/>
    <n v="13129.272999999999"/>
  </r>
  <r>
    <x v="0"/>
    <s v="PPP constant 2011 int. $"/>
    <x v="12"/>
    <x v="12"/>
    <x v="136"/>
    <n v="13933.562"/>
  </r>
  <r>
    <x v="0"/>
    <s v="PPP constant 2011 int. $"/>
    <x v="12"/>
    <x v="12"/>
    <x v="137"/>
    <n v="14899.307000000001"/>
  </r>
  <r>
    <x v="0"/>
    <s v="PPP constant 2011 int. $"/>
    <x v="12"/>
    <x v="12"/>
    <x v="138"/>
    <n v="15829.9"/>
  </r>
  <r>
    <x v="0"/>
    <s v="PPP constant 2011 int. $"/>
    <x v="12"/>
    <x v="12"/>
    <x v="139"/>
    <n v="16999.006000000001"/>
  </r>
  <r>
    <x v="0"/>
    <s v="PPP constant 2011 int. $"/>
    <x v="12"/>
    <x v="12"/>
    <x v="140"/>
    <n v="18140.616999999998"/>
  </r>
  <r>
    <x v="0"/>
    <s v="PPP constant 2011 int. $"/>
    <x v="12"/>
    <x v="12"/>
    <x v="141"/>
    <n v="19253.062000000002"/>
  </r>
  <r>
    <x v="0"/>
    <s v="PPP constant 2011 int. $"/>
    <x v="12"/>
    <x v="12"/>
    <x v="142"/>
    <n v="19763.791000000001"/>
  </r>
  <r>
    <x v="0"/>
    <s v="PPP constant 2011 int. $"/>
    <x v="12"/>
    <x v="12"/>
    <x v="143"/>
    <n v="20380.63"/>
  </r>
  <r>
    <x v="0"/>
    <s v="PPP constant 2011 int. $"/>
    <x v="12"/>
    <x v="12"/>
    <x v="144"/>
    <n v="19461.07"/>
  </r>
  <r>
    <x v="0"/>
    <s v="PPP constant 2011 int. $"/>
    <x v="12"/>
    <x v="12"/>
    <x v="145"/>
    <n v="20036.333999999999"/>
  </r>
  <r>
    <x v="0"/>
    <s v="PPP constant 2011 int. $"/>
    <x v="12"/>
    <x v="12"/>
    <x v="146"/>
    <n v="20886"/>
  </r>
  <r>
    <x v="0"/>
    <s v="PPP constant 2011 int. $"/>
    <x v="12"/>
    <x v="12"/>
    <x v="147"/>
    <n v="20731.669999999998"/>
  </r>
  <r>
    <x v="0"/>
    <s v="PPP constant 2011 int. $"/>
    <x v="12"/>
    <x v="12"/>
    <x v="148"/>
    <n v="21163.563999999998"/>
  </r>
  <r>
    <x v="0"/>
    <s v="PPP constant 2011 int. $"/>
    <x v="12"/>
    <x v="12"/>
    <x v="149"/>
    <n v="22118.75"/>
  </r>
  <r>
    <x v="0"/>
    <s v="PPP constant 2011 int. $"/>
    <x v="12"/>
    <x v="12"/>
    <x v="150"/>
    <n v="22993.375"/>
  </r>
  <r>
    <x v="0"/>
    <s v="PPP constant 2011 int. $"/>
    <x v="12"/>
    <x v="12"/>
    <x v="151"/>
    <n v="23568.925999999999"/>
  </r>
  <r>
    <x v="0"/>
    <s v="PPP constant 2011 int. $"/>
    <x v="12"/>
    <x v="12"/>
    <x v="152"/>
    <n v="24641.197"/>
  </r>
  <r>
    <x v="0"/>
    <s v="PPP constant 2011 int. $"/>
    <x v="12"/>
    <x v="12"/>
    <x v="153"/>
    <n v="25995.51"/>
  </r>
  <r>
    <x v="0"/>
    <s v="PPP constant 2011 int. $"/>
    <x v="12"/>
    <x v="12"/>
    <x v="154"/>
    <n v="27272.312000000002"/>
  </r>
  <r>
    <x v="0"/>
    <s v="PPP constant 2011 int. $"/>
    <x v="12"/>
    <x v="12"/>
    <x v="155"/>
    <n v="26091.4"/>
  </r>
  <r>
    <x v="0"/>
    <s v="PPP constant 2011 int. $"/>
    <x v="12"/>
    <x v="12"/>
    <x v="156"/>
    <n v="28085.963"/>
  </r>
  <r>
    <x v="0"/>
    <s v="PPP constant 2011 int. $"/>
    <x v="12"/>
    <x v="12"/>
    <x v="157"/>
    <n v="29451.855"/>
  </r>
  <r>
    <x v="0"/>
    <s v="PPP constant 2011 int. $"/>
    <x v="13"/>
    <x v="13"/>
    <x v="5"/>
    <n v="1563.4024999999999"/>
  </r>
  <r>
    <x v="0"/>
    <s v="PPP constant 2011 int. $"/>
    <x v="13"/>
    <x v="13"/>
    <x v="6"/>
    <n v="1591.018"/>
  </r>
  <r>
    <x v="0"/>
    <s v="PPP constant 2011 int. $"/>
    <x v="13"/>
    <x v="13"/>
    <x v="7"/>
    <n v="1585.4081000000001"/>
  </r>
  <r>
    <x v="0"/>
    <s v="PPP constant 2011 int. $"/>
    <x v="13"/>
    <x v="13"/>
    <x v="8"/>
    <n v="1657.2225000000001"/>
  </r>
  <r>
    <x v="0"/>
    <s v="PPP constant 2011 int. $"/>
    <x v="13"/>
    <x v="13"/>
    <x v="9"/>
    <n v="1707.3716999999999"/>
  </r>
  <r>
    <x v="0"/>
    <s v="PPP constant 2011 int. $"/>
    <x v="13"/>
    <x v="13"/>
    <x v="10"/>
    <n v="1699.8375000000001"/>
  </r>
  <r>
    <x v="0"/>
    <s v="PPP constant 2011 int. $"/>
    <x v="13"/>
    <x v="13"/>
    <x v="11"/>
    <n v="1672.1128000000001"/>
  </r>
  <r>
    <x v="0"/>
    <s v="PPP constant 2011 int. $"/>
    <x v="13"/>
    <x v="13"/>
    <x v="12"/>
    <n v="1707.6581000000001"/>
  </r>
  <r>
    <x v="0"/>
    <s v="PPP constant 2011 int. $"/>
    <x v="13"/>
    <x v="13"/>
    <x v="13"/>
    <n v="1771.3690999999999"/>
  </r>
  <r>
    <x v="0"/>
    <s v="PPP constant 2011 int. $"/>
    <x v="13"/>
    <x v="13"/>
    <x v="14"/>
    <n v="1874.6492000000001"/>
  </r>
  <r>
    <x v="0"/>
    <s v="PPP constant 2011 int. $"/>
    <x v="13"/>
    <x v="13"/>
    <x v="15"/>
    <n v="1986.2583"/>
  </r>
  <r>
    <x v="0"/>
    <s v="PPP constant 2011 int. $"/>
    <x v="13"/>
    <x v="13"/>
    <x v="16"/>
    <n v="1990.0473999999999"/>
  </r>
  <r>
    <x v="0"/>
    <s v="PPP constant 2011 int. $"/>
    <x v="13"/>
    <x v="13"/>
    <x v="17"/>
    <n v="1776.3136999999999"/>
  </r>
  <r>
    <x v="0"/>
    <s v="PPP constant 2011 int. $"/>
    <x v="13"/>
    <x v="13"/>
    <x v="18"/>
    <n v="1708.1365000000001"/>
  </r>
  <r>
    <x v="0"/>
    <s v="PPP constant 2011 int. $"/>
    <x v="13"/>
    <x v="13"/>
    <x v="19"/>
    <n v="1728.5359000000001"/>
  </r>
  <r>
    <x v="0"/>
    <s v="PPP constant 2011 int. $"/>
    <x v="13"/>
    <x v="13"/>
    <x v="20"/>
    <n v="1765.3725999999999"/>
  </r>
  <r>
    <x v="0"/>
    <s v="PPP constant 2011 int. $"/>
    <x v="13"/>
    <x v="13"/>
    <x v="21"/>
    <n v="1771.2716"/>
  </r>
  <r>
    <x v="0"/>
    <s v="PPP constant 2011 int. $"/>
    <x v="13"/>
    <x v="13"/>
    <x v="22"/>
    <n v="1741.4335000000001"/>
  </r>
  <r>
    <x v="0"/>
    <s v="PPP constant 2011 int. $"/>
    <x v="13"/>
    <x v="13"/>
    <x v="23"/>
    <n v="1801.7098000000001"/>
  </r>
  <r>
    <x v="0"/>
    <s v="PPP constant 2011 int. $"/>
    <x v="13"/>
    <x v="13"/>
    <x v="24"/>
    <n v="1878.5945999999999"/>
  </r>
  <r>
    <x v="0"/>
    <s v="PPP constant 2011 int. $"/>
    <x v="13"/>
    <x v="13"/>
    <x v="25"/>
    <n v="1957.9549999999999"/>
  </r>
  <r>
    <x v="0"/>
    <s v="PPP constant 2011 int. $"/>
    <x v="13"/>
    <x v="13"/>
    <x v="26"/>
    <n v="2005.0107"/>
  </r>
  <r>
    <x v="0"/>
    <s v="PPP constant 2011 int. $"/>
    <x v="13"/>
    <x v="13"/>
    <x v="27"/>
    <n v="2133.1963000000001"/>
  </r>
  <r>
    <x v="0"/>
    <s v="PPP constant 2011 int. $"/>
    <x v="13"/>
    <x v="13"/>
    <x v="28"/>
    <n v="2271.4684999999999"/>
  </r>
  <r>
    <x v="0"/>
    <s v="PPP constant 2011 int. $"/>
    <x v="13"/>
    <x v="13"/>
    <x v="29"/>
    <n v="2296.5273000000002"/>
  </r>
  <r>
    <x v="0"/>
    <s v="PPP constant 2011 int. $"/>
    <x v="13"/>
    <x v="13"/>
    <x v="30"/>
    <n v="2246.9114"/>
  </r>
  <r>
    <x v="0"/>
    <s v="PPP constant 2011 int. $"/>
    <x v="13"/>
    <x v="13"/>
    <x v="31"/>
    <n v="2291.2606999999998"/>
  </r>
  <r>
    <x v="0"/>
    <s v="PPP constant 2011 int. $"/>
    <x v="13"/>
    <x v="13"/>
    <x v="32"/>
    <n v="2276.3166999999999"/>
  </r>
  <r>
    <x v="0"/>
    <s v="PPP constant 2011 int. $"/>
    <x v="13"/>
    <x v="13"/>
    <x v="33"/>
    <n v="2207.9602"/>
  </r>
  <r>
    <x v="0"/>
    <s v="PPP constant 2011 int. $"/>
    <x v="13"/>
    <x v="13"/>
    <x v="34"/>
    <n v="2205.3681999999999"/>
  </r>
  <r>
    <x v="0"/>
    <s v="PPP constant 2011 int. $"/>
    <x v="13"/>
    <x v="13"/>
    <x v="35"/>
    <n v="2289.4733999999999"/>
  </r>
  <r>
    <x v="0"/>
    <s v="PPP constant 2011 int. $"/>
    <x v="13"/>
    <x v="13"/>
    <x v="36"/>
    <n v="2391.6581999999999"/>
  </r>
  <r>
    <x v="0"/>
    <s v="PPP constant 2011 int. $"/>
    <x v="13"/>
    <x v="13"/>
    <x v="37"/>
    <n v="2447.6419999999998"/>
  </r>
  <r>
    <x v="0"/>
    <s v="PPP constant 2011 int. $"/>
    <x v="13"/>
    <x v="13"/>
    <x v="38"/>
    <n v="2445.6538"/>
  </r>
  <r>
    <x v="0"/>
    <s v="PPP constant 2011 int. $"/>
    <x v="13"/>
    <x v="13"/>
    <x v="39"/>
    <n v="2460.797"/>
  </r>
  <r>
    <x v="0"/>
    <s v="PPP constant 2011 int. $"/>
    <x v="13"/>
    <x v="13"/>
    <x v="40"/>
    <n v="2623.7150000000001"/>
  </r>
  <r>
    <x v="0"/>
    <s v="PPP constant 2011 int. $"/>
    <x v="13"/>
    <x v="13"/>
    <x v="41"/>
    <n v="2682.6044999999999"/>
  </r>
  <r>
    <x v="0"/>
    <s v="PPP constant 2011 int. $"/>
    <x v="13"/>
    <x v="13"/>
    <x v="42"/>
    <n v="2780.3991999999998"/>
  </r>
  <r>
    <x v="0"/>
    <s v="PPP constant 2011 int. $"/>
    <x v="13"/>
    <x v="13"/>
    <x v="43"/>
    <n v="2766.6390000000001"/>
  </r>
  <r>
    <x v="0"/>
    <s v="PPP constant 2011 int. $"/>
    <x v="13"/>
    <x v="13"/>
    <x v="44"/>
    <n v="2739.8944999999999"/>
  </r>
  <r>
    <x v="0"/>
    <s v="PPP constant 2011 int. $"/>
    <x v="13"/>
    <x v="13"/>
    <x v="45"/>
    <n v="2920.3022000000001"/>
  </r>
  <r>
    <x v="0"/>
    <s v="PPP constant 2011 int. $"/>
    <x v="13"/>
    <x v="13"/>
    <x v="46"/>
    <n v="3037.1959999999999"/>
  </r>
  <r>
    <x v="0"/>
    <s v="PPP constant 2011 int. $"/>
    <x v="13"/>
    <x v="13"/>
    <x v="47"/>
    <n v="3067.8557000000001"/>
  </r>
  <r>
    <x v="0"/>
    <s v="PPP constant 2011 int. $"/>
    <x v="13"/>
    <x v="13"/>
    <x v="48"/>
    <n v="3211.54"/>
  </r>
  <r>
    <x v="0"/>
    <s v="PPP constant 2011 int. $"/>
    <x v="13"/>
    <x v="13"/>
    <x v="49"/>
    <n v="3139.0825"/>
  </r>
  <r>
    <x v="0"/>
    <s v="PPP constant 2011 int. $"/>
    <x v="13"/>
    <x v="13"/>
    <x v="50"/>
    <n v="3074.8152"/>
  </r>
  <r>
    <x v="0"/>
    <s v="PPP constant 2011 int. $"/>
    <x v="13"/>
    <x v="13"/>
    <x v="51"/>
    <n v="2716.3971999999999"/>
  </r>
  <r>
    <x v="0"/>
    <s v="PPP constant 2011 int. $"/>
    <x v="13"/>
    <x v="13"/>
    <x v="52"/>
    <n v="2662.7654000000002"/>
  </r>
  <r>
    <x v="0"/>
    <s v="PPP constant 2011 int. $"/>
    <x v="13"/>
    <x v="13"/>
    <x v="53"/>
    <n v="2496.6999999999998"/>
  </r>
  <r>
    <x v="0"/>
    <s v="PPP constant 2011 int. $"/>
    <x v="13"/>
    <x v="13"/>
    <x v="54"/>
    <n v="2889.7415000000001"/>
  </r>
  <r>
    <x v="0"/>
    <s v="PPP constant 2011 int. $"/>
    <x v="13"/>
    <x v="13"/>
    <x v="55"/>
    <n v="2450.5056"/>
  </r>
  <r>
    <x v="0"/>
    <s v="PPP constant 2011 int. $"/>
    <x v="13"/>
    <x v="13"/>
    <x v="56"/>
    <n v="2683.5315000000001"/>
  </r>
  <r>
    <x v="0"/>
    <s v="PPP constant 2011 int. $"/>
    <x v="13"/>
    <x v="13"/>
    <x v="57"/>
    <n v="3011.732"/>
  </r>
  <r>
    <x v="0"/>
    <s v="PPP constant 2011 int. $"/>
    <x v="13"/>
    <x v="13"/>
    <x v="58"/>
    <n v="2851.3991999999998"/>
  </r>
  <r>
    <x v="0"/>
    <s v="PPP constant 2011 int. $"/>
    <x v="13"/>
    <x v="13"/>
    <x v="59"/>
    <n v="3028.7258000000002"/>
  </r>
  <r>
    <x v="0"/>
    <s v="PPP constant 2011 int. $"/>
    <x v="13"/>
    <x v="13"/>
    <x v="60"/>
    <n v="3037.0515"/>
  </r>
  <r>
    <x v="0"/>
    <s v="PPP constant 2011 int. $"/>
    <x v="13"/>
    <x v="13"/>
    <x v="61"/>
    <n v="3258.5617999999999"/>
  </r>
  <r>
    <x v="0"/>
    <s v="PPP constant 2011 int. $"/>
    <x v="13"/>
    <x v="13"/>
    <x v="62"/>
    <n v="3575.7673"/>
  </r>
  <r>
    <x v="0"/>
    <s v="PPP constant 2011 int. $"/>
    <x v="13"/>
    <x v="13"/>
    <x v="63"/>
    <n v="3706.4621999999999"/>
  </r>
  <r>
    <x v="0"/>
    <s v="PPP constant 2011 int. $"/>
    <x v="13"/>
    <x v="13"/>
    <x v="64"/>
    <n v="3918.6664999999998"/>
  </r>
  <r>
    <x v="0"/>
    <s v="PPP constant 2011 int. $"/>
    <x v="13"/>
    <x v="13"/>
    <x v="65"/>
    <n v="4337.2075000000004"/>
  </r>
  <r>
    <x v="0"/>
    <s v="PPP constant 2011 int. $"/>
    <x v="13"/>
    <x v="13"/>
    <x v="66"/>
    <n v="4251.3413"/>
  </r>
  <r>
    <x v="0"/>
    <s v="PPP constant 2011 int. $"/>
    <x v="13"/>
    <x v="13"/>
    <x v="67"/>
    <n v="4068.9983000000002"/>
  </r>
  <r>
    <x v="0"/>
    <s v="PPP constant 2011 int. $"/>
    <x v="13"/>
    <x v="13"/>
    <x v="68"/>
    <n v="4475.0005000000001"/>
  </r>
  <r>
    <x v="0"/>
    <s v="PPP constant 2011 int. $"/>
    <x v="13"/>
    <x v="13"/>
    <x v="69"/>
    <n v="4500.2839999999997"/>
  </r>
  <r>
    <x v="0"/>
    <s v="PPP constant 2011 int. $"/>
    <x v="13"/>
    <x v="13"/>
    <x v="70"/>
    <n v="4331.8509999999997"/>
  </r>
  <r>
    <x v="0"/>
    <s v="PPP constant 2011 int. $"/>
    <x v="13"/>
    <x v="13"/>
    <x v="71"/>
    <n v="4312.9750000000004"/>
  </r>
  <r>
    <x v="0"/>
    <s v="PPP constant 2011 int. $"/>
    <x v="13"/>
    <x v="13"/>
    <x v="72"/>
    <n v="4479.1904000000004"/>
  </r>
  <r>
    <x v="0"/>
    <s v="PPP constant 2011 int. $"/>
    <x v="13"/>
    <x v="13"/>
    <x v="73"/>
    <n v="4483.7676000000001"/>
  </r>
  <r>
    <x v="0"/>
    <s v="PPP constant 2011 int. $"/>
    <x v="13"/>
    <x v="13"/>
    <x v="74"/>
    <n v="4980.0405000000001"/>
  </r>
  <r>
    <x v="0"/>
    <s v="PPP constant 2011 int. $"/>
    <x v="13"/>
    <x v="13"/>
    <x v="75"/>
    <n v="5235.0190000000002"/>
  </r>
  <r>
    <x v="0"/>
    <s v="PPP constant 2011 int. $"/>
    <x v="13"/>
    <x v="13"/>
    <x v="76"/>
    <n v="5916.1530000000002"/>
  </r>
  <r>
    <x v="0"/>
    <s v="PPP constant 2011 int. $"/>
    <x v="13"/>
    <x v="13"/>
    <x v="77"/>
    <n v="6832.1396000000004"/>
  </r>
  <r>
    <x v="0"/>
    <s v="PPP constant 2011 int. $"/>
    <x v="13"/>
    <x v="13"/>
    <x v="78"/>
    <n v="7198.4535999999998"/>
  </r>
  <r>
    <x v="0"/>
    <s v="PPP constant 2011 int. $"/>
    <x v="13"/>
    <x v="13"/>
    <x v="79"/>
    <n v="7775.6356999999998"/>
  </r>
  <r>
    <x v="0"/>
    <s v="PPP constant 2011 int. $"/>
    <x v="13"/>
    <x v="13"/>
    <x v="80"/>
    <n v="8282.08"/>
  </r>
  <r>
    <x v="0"/>
    <s v="PPP constant 2011 int. $"/>
    <x v="13"/>
    <x v="13"/>
    <x v="81"/>
    <n v="8490.2880000000005"/>
  </r>
  <r>
    <x v="0"/>
    <s v="PPP constant 2011 int. $"/>
    <x v="13"/>
    <x v="13"/>
    <x v="82"/>
    <n v="9230.5859999999993"/>
  </r>
  <r>
    <x v="0"/>
    <s v="PPP constant 2011 int. $"/>
    <x v="13"/>
    <x v="13"/>
    <x v="83"/>
    <n v="9215.1630000000005"/>
  </r>
  <r>
    <x v="0"/>
    <s v="PPP constant 2011 int. $"/>
    <x v="13"/>
    <x v="13"/>
    <x v="84"/>
    <n v="8868.1479999999992"/>
  </r>
  <r>
    <x v="0"/>
    <s v="PPP constant 2011 int. $"/>
    <x v="13"/>
    <x v="13"/>
    <x v="85"/>
    <n v="8498"/>
  </r>
  <r>
    <x v="0"/>
    <s v="PPP constant 2011 int. $"/>
    <x v="13"/>
    <x v="13"/>
    <x v="86"/>
    <n v="8080"/>
  </r>
  <r>
    <x v="0"/>
    <s v="PPP constant 2011 int. $"/>
    <x v="13"/>
    <x v="13"/>
    <x v="87"/>
    <n v="8823"/>
  </r>
  <r>
    <x v="0"/>
    <s v="PPP constant 2011 int. $"/>
    <x v="13"/>
    <x v="13"/>
    <x v="88"/>
    <n v="8886"/>
  </r>
  <r>
    <x v="0"/>
    <s v="PPP constant 2011 int. $"/>
    <x v="13"/>
    <x v="13"/>
    <x v="89"/>
    <n v="9446"/>
  </r>
  <r>
    <x v="0"/>
    <s v="PPP constant 2011 int. $"/>
    <x v="13"/>
    <x v="13"/>
    <x v="90"/>
    <n v="10096"/>
  </r>
  <r>
    <x v="0"/>
    <s v="PPP constant 2011 int. $"/>
    <x v="13"/>
    <x v="13"/>
    <x v="91"/>
    <n v="10323"/>
  </r>
  <r>
    <x v="0"/>
    <s v="PPP constant 2011 int. $"/>
    <x v="13"/>
    <x v="13"/>
    <x v="92"/>
    <n v="10079"/>
  </r>
  <r>
    <x v="0"/>
    <s v="PPP constant 2011 int. $"/>
    <x v="13"/>
    <x v="13"/>
    <x v="93"/>
    <n v="10568"/>
  </r>
  <r>
    <x v="0"/>
    <s v="PPP constant 2011 int. $"/>
    <x v="13"/>
    <x v="13"/>
    <x v="94"/>
    <n v="10702"/>
  </r>
  <r>
    <x v="0"/>
    <s v="PPP constant 2011 int. $"/>
    <x v="13"/>
    <x v="13"/>
    <x v="95"/>
    <n v="10959"/>
  </r>
  <r>
    <x v="0"/>
    <s v="PPP constant 2011 int. $"/>
    <x v="13"/>
    <x v="13"/>
    <x v="96"/>
    <n v="10728"/>
  </r>
  <r>
    <x v="0"/>
    <s v="PPP constant 2011 int. $"/>
    <x v="13"/>
    <x v="13"/>
    <x v="97"/>
    <n v="11435"/>
  </r>
  <r>
    <x v="0"/>
    <s v="PPP constant 2011 int. $"/>
    <x v="13"/>
    <x v="13"/>
    <x v="98"/>
    <n v="12366"/>
  </r>
  <r>
    <x v="0"/>
    <s v="PPP constant 2011 int. $"/>
    <x v="13"/>
    <x v="13"/>
    <x v="99"/>
    <n v="13386"/>
  </r>
  <r>
    <x v="0"/>
    <s v="PPP constant 2011 int. $"/>
    <x v="13"/>
    <x v="13"/>
    <x v="100"/>
    <n v="14100"/>
  </r>
  <r>
    <x v="0"/>
    <s v="PPP constant 2011 int. $"/>
    <x v="13"/>
    <x v="13"/>
    <x v="101"/>
    <n v="15058"/>
  </r>
  <r>
    <x v="0"/>
    <s v="PPP constant 2011 int. $"/>
    <x v="13"/>
    <x v="13"/>
    <x v="102"/>
    <n v="14642"/>
  </r>
  <r>
    <x v="0"/>
    <s v="PPP constant 2011 int. $"/>
    <x v="13"/>
    <x v="13"/>
    <x v="103"/>
    <n v="13648"/>
  </r>
  <r>
    <x v="0"/>
    <s v="PPP constant 2011 int. $"/>
    <x v="13"/>
    <x v="13"/>
    <x v="104"/>
    <n v="13880"/>
  </r>
  <r>
    <x v="0"/>
    <s v="PPP constant 2011 int. $"/>
    <x v="13"/>
    <x v="13"/>
    <x v="105"/>
    <n v="14830"/>
  </r>
  <r>
    <x v="0"/>
    <s v="PPP constant 2011 int. $"/>
    <x v="13"/>
    <x v="13"/>
    <x v="106"/>
    <n v="16606"/>
  </r>
  <r>
    <x v="0"/>
    <s v="PPP constant 2011 int. $"/>
    <x v="13"/>
    <x v="13"/>
    <x v="107"/>
    <n v="17366"/>
  </r>
  <r>
    <x v="0"/>
    <s v="PPP constant 2011 int. $"/>
    <x v="13"/>
    <x v="13"/>
    <x v="108"/>
    <n v="18277"/>
  </r>
  <r>
    <x v="0"/>
    <s v="PPP constant 2011 int. $"/>
    <x v="13"/>
    <x v="13"/>
    <x v="109"/>
    <n v="19054"/>
  </r>
  <r>
    <x v="0"/>
    <s v="PPP constant 2011 int. $"/>
    <x v="13"/>
    <x v="13"/>
    <x v="110"/>
    <n v="18935"/>
  </r>
  <r>
    <x v="0"/>
    <s v="PPP constant 2011 int. $"/>
    <x v="13"/>
    <x v="13"/>
    <x v="111"/>
    <n v="19877"/>
  </r>
  <r>
    <x v="0"/>
    <s v="PPP constant 2011 int. $"/>
    <x v="13"/>
    <x v="13"/>
    <x v="112"/>
    <n v="21465"/>
  </r>
  <r>
    <x v="0"/>
    <s v="PPP constant 2011 int. $"/>
    <x v="13"/>
    <x v="13"/>
    <x v="113"/>
    <n v="22579"/>
  </r>
  <r>
    <x v="0"/>
    <s v="PPP constant 2011 int. $"/>
    <x v="13"/>
    <x v="13"/>
    <x v="114"/>
    <n v="23443"/>
  </r>
  <r>
    <x v="0"/>
    <s v="PPP constant 2011 int. $"/>
    <x v="13"/>
    <x v="13"/>
    <x v="115"/>
    <n v="24528"/>
  </r>
  <r>
    <x v="0"/>
    <s v="PPP constant 2011 int. $"/>
    <x v="13"/>
    <x v="13"/>
    <x v="116"/>
    <n v="25284"/>
  </r>
  <r>
    <x v="0"/>
    <s v="PPP constant 2011 int. $"/>
    <x v="13"/>
    <x v="13"/>
    <x v="117"/>
    <n v="25477"/>
  </r>
  <r>
    <x v="0"/>
    <s v="PPP constant 2011 int. $"/>
    <x v="13"/>
    <x v="13"/>
    <x v="118"/>
    <n v="24605"/>
  </r>
  <r>
    <x v="0"/>
    <s v="PPP constant 2011 int. $"/>
    <x v="13"/>
    <x v="13"/>
    <x v="119"/>
    <n v="25357"/>
  </r>
  <r>
    <x v="0"/>
    <s v="PPP constant 2011 int. $"/>
    <x v="13"/>
    <x v="13"/>
    <x v="120"/>
    <n v="25990"/>
  </r>
  <r>
    <x v="0"/>
    <s v="PPP constant 2011 int. $"/>
    <x v="13"/>
    <x v="13"/>
    <x v="121"/>
    <n v="27439"/>
  </r>
  <r>
    <x v="0"/>
    <s v="PPP constant 2011 int. $"/>
    <x v="13"/>
    <x v="13"/>
    <x v="122"/>
    <n v="29576"/>
  </r>
  <r>
    <x v="0"/>
    <s v="PPP constant 2011 int. $"/>
    <x v="13"/>
    <x v="13"/>
    <x v="123"/>
    <n v="28934"/>
  </r>
  <r>
    <x v="0"/>
    <s v="PPP constant 2011 int. $"/>
    <x v="13"/>
    <x v="13"/>
    <x v="124"/>
    <n v="28652"/>
  </r>
  <r>
    <x v="0"/>
    <s v="PPP constant 2011 int. $"/>
    <x v="13"/>
    <x v="13"/>
    <x v="125"/>
    <n v="28760"/>
  </r>
  <r>
    <x v="0"/>
    <s v="PPP constant 2011 int. $"/>
    <x v="13"/>
    <x v="13"/>
    <x v="126"/>
    <n v="28258.018"/>
  </r>
  <r>
    <x v="0"/>
    <s v="PPP constant 2011 int. $"/>
    <x v="13"/>
    <x v="13"/>
    <x v="127"/>
    <n v="26859.280999999999"/>
  </r>
  <r>
    <x v="0"/>
    <s v="PPP constant 2011 int. $"/>
    <x v="13"/>
    <x v="13"/>
    <x v="128"/>
    <n v="26833.8"/>
  </r>
  <r>
    <x v="0"/>
    <s v="PPP constant 2011 int. $"/>
    <x v="13"/>
    <x v="13"/>
    <x v="129"/>
    <n v="27457.807000000001"/>
  </r>
  <r>
    <x v="0"/>
    <s v="PPP constant 2011 int. $"/>
    <x v="13"/>
    <x v="13"/>
    <x v="130"/>
    <n v="27235.833999999999"/>
  </r>
  <r>
    <x v="0"/>
    <s v="PPP constant 2011 int. $"/>
    <x v="13"/>
    <x v="13"/>
    <x v="131"/>
    <n v="28277.787"/>
  </r>
  <r>
    <x v="0"/>
    <s v="PPP constant 2011 int. $"/>
    <x v="13"/>
    <x v="13"/>
    <x v="132"/>
    <n v="29939.143"/>
  </r>
  <r>
    <x v="0"/>
    <s v="PPP constant 2011 int. $"/>
    <x v="13"/>
    <x v="13"/>
    <x v="133"/>
    <n v="31444.615000000002"/>
  </r>
  <r>
    <x v="0"/>
    <s v="PPP constant 2011 int. $"/>
    <x v="13"/>
    <x v="13"/>
    <x v="134"/>
    <n v="32186.932000000001"/>
  </r>
  <r>
    <x v="0"/>
    <s v="PPP constant 2011 int. $"/>
    <x v="13"/>
    <x v="13"/>
    <x v="135"/>
    <n v="33108.29"/>
  </r>
  <r>
    <x v="0"/>
    <s v="PPP constant 2011 int. $"/>
    <x v="13"/>
    <x v="13"/>
    <x v="136"/>
    <n v="33794.453000000001"/>
  </r>
  <r>
    <x v="0"/>
    <s v="PPP constant 2011 int. $"/>
    <x v="13"/>
    <x v="13"/>
    <x v="137"/>
    <n v="33470.495999999999"/>
  </r>
  <r>
    <x v="0"/>
    <s v="PPP constant 2011 int. $"/>
    <x v="13"/>
    <x v="13"/>
    <x v="138"/>
    <n v="33920.707000000002"/>
  </r>
  <r>
    <x v="0"/>
    <s v="PPP constant 2011 int. $"/>
    <x v="13"/>
    <x v="13"/>
    <x v="139"/>
    <n v="36209.241999999998"/>
  </r>
  <r>
    <x v="0"/>
    <s v="PPP constant 2011 int. $"/>
    <x v="13"/>
    <x v="13"/>
    <x v="140"/>
    <n v="37884.06"/>
  </r>
  <r>
    <x v="0"/>
    <s v="PPP constant 2011 int. $"/>
    <x v="13"/>
    <x v="13"/>
    <x v="141"/>
    <n v="38707.214999999997"/>
  </r>
  <r>
    <x v="0"/>
    <s v="PPP constant 2011 int. $"/>
    <x v="13"/>
    <x v="13"/>
    <x v="142"/>
    <n v="41111.156000000003"/>
  </r>
  <r>
    <x v="0"/>
    <s v="PPP constant 2011 int. $"/>
    <x v="13"/>
    <x v="13"/>
    <x v="143"/>
    <n v="40810.230000000003"/>
  </r>
  <r>
    <x v="0"/>
    <s v="PPP constant 2011 int. $"/>
    <x v="13"/>
    <x v="13"/>
    <x v="144"/>
    <n v="37701.85"/>
  </r>
  <r>
    <x v="0"/>
    <s v="PPP constant 2011 int. $"/>
    <x v="13"/>
    <x v="13"/>
    <x v="145"/>
    <n v="36272.688000000002"/>
  </r>
  <r>
    <x v="0"/>
    <s v="PPP constant 2011 int. $"/>
    <x v="13"/>
    <x v="13"/>
    <x v="146"/>
    <n v="36740"/>
  </r>
  <r>
    <x v="0"/>
    <s v="PPP constant 2011 int. $"/>
    <x v="13"/>
    <x v="13"/>
    <x v="147"/>
    <n v="36933.894999999997"/>
  </r>
  <r>
    <x v="0"/>
    <s v="PPP constant 2011 int. $"/>
    <x v="13"/>
    <x v="13"/>
    <x v="148"/>
    <n v="38245.495999999999"/>
  </r>
  <r>
    <x v="0"/>
    <s v="PPP constant 2011 int. $"/>
    <x v="13"/>
    <x v="13"/>
    <x v="149"/>
    <n v="38463.027000000002"/>
  </r>
  <r>
    <x v="0"/>
    <s v="PPP constant 2011 int. $"/>
    <x v="13"/>
    <x v="13"/>
    <x v="150"/>
    <n v="39756.527000000002"/>
  </r>
  <r>
    <x v="0"/>
    <s v="PPP constant 2011 int. $"/>
    <x v="13"/>
    <x v="13"/>
    <x v="151"/>
    <n v="41682.866999999998"/>
  </r>
  <r>
    <x v="0"/>
    <s v="PPP constant 2011 int. $"/>
    <x v="13"/>
    <x v="13"/>
    <x v="152"/>
    <n v="42419.383000000002"/>
  </r>
  <r>
    <x v="0"/>
    <s v="PPP constant 2011 int. $"/>
    <x v="13"/>
    <x v="13"/>
    <x v="153"/>
    <n v="43321.061999999998"/>
  </r>
  <r>
    <x v="0"/>
    <s v="PPP constant 2011 int. $"/>
    <x v="13"/>
    <x v="13"/>
    <x v="154"/>
    <n v="43136.605000000003"/>
  </r>
  <r>
    <x v="0"/>
    <s v="PPP constant 2011 int. $"/>
    <x v="13"/>
    <x v="13"/>
    <x v="155"/>
    <n v="39368.400000000001"/>
  </r>
  <r>
    <x v="0"/>
    <s v="PPP constant 2011 int. $"/>
    <x v="13"/>
    <x v="13"/>
    <x v="156"/>
    <n v="40412.616999999998"/>
  </r>
  <r>
    <x v="0"/>
    <s v="PPP constant 2011 int. $"/>
    <x v="13"/>
    <x v="13"/>
    <x v="157"/>
    <n v="42145.593999999997"/>
  </r>
  <r>
    <x v="0"/>
    <s v="PPP constant 2011 int. $"/>
    <x v="14"/>
    <x v="14"/>
    <x v="0"/>
    <n v="1398"/>
  </r>
  <r>
    <x v="0"/>
    <s v="PPP constant 2011 int. $"/>
    <x v="14"/>
    <x v="14"/>
    <x v="5"/>
    <n v="2829"/>
  </r>
  <r>
    <x v="0"/>
    <s v="PPP constant 2011 int. $"/>
    <x v="14"/>
    <x v="14"/>
    <x v="48"/>
    <n v="4361"/>
  </r>
  <r>
    <x v="0"/>
    <s v="PPP constant 2011 int. $"/>
    <x v="14"/>
    <x v="14"/>
    <x v="56"/>
    <n v="4038"/>
  </r>
  <r>
    <x v="0"/>
    <s v="PPP constant 2011 int. $"/>
    <x v="14"/>
    <x v="14"/>
    <x v="57"/>
    <n v="4141"/>
  </r>
  <r>
    <x v="0"/>
    <s v="PPP constant 2011 int. $"/>
    <x v="14"/>
    <x v="14"/>
    <x v="58"/>
    <n v="4105"/>
  </r>
  <r>
    <x v="0"/>
    <s v="PPP constant 2011 int. $"/>
    <x v="14"/>
    <x v="14"/>
    <x v="59"/>
    <n v="4095"/>
  </r>
  <r>
    <x v="0"/>
    <s v="PPP constant 2011 int. $"/>
    <x v="14"/>
    <x v="14"/>
    <x v="60"/>
    <n v="4101"/>
  </r>
  <r>
    <x v="0"/>
    <s v="PPP constant 2011 int. $"/>
    <x v="14"/>
    <x v="14"/>
    <x v="61"/>
    <n v="4100"/>
  </r>
  <r>
    <x v="0"/>
    <s v="PPP constant 2011 int. $"/>
    <x v="14"/>
    <x v="14"/>
    <x v="62"/>
    <n v="4229"/>
  </r>
  <r>
    <x v="0"/>
    <s v="PPP constant 2011 int. $"/>
    <x v="14"/>
    <x v="14"/>
    <x v="63"/>
    <n v="4363"/>
  </r>
  <r>
    <x v="0"/>
    <s v="PPP constant 2011 int. $"/>
    <x v="14"/>
    <x v="14"/>
    <x v="64"/>
    <n v="4501"/>
  </r>
  <r>
    <x v="0"/>
    <s v="PPP constant 2011 int. $"/>
    <x v="14"/>
    <x v="14"/>
    <x v="65"/>
    <n v="4618"/>
  </r>
  <r>
    <x v="0"/>
    <s v="PPP constant 2011 int. $"/>
    <x v="14"/>
    <x v="14"/>
    <x v="66"/>
    <n v="4737"/>
  </r>
  <r>
    <x v="0"/>
    <s v="PPP constant 2011 int. $"/>
    <x v="14"/>
    <x v="14"/>
    <x v="67"/>
    <n v="4599"/>
  </r>
  <r>
    <x v="0"/>
    <s v="PPP constant 2011 int. $"/>
    <x v="14"/>
    <x v="14"/>
    <x v="68"/>
    <n v="4463"/>
  </r>
  <r>
    <x v="0"/>
    <s v="PPP constant 2011 int. $"/>
    <x v="14"/>
    <x v="14"/>
    <x v="69"/>
    <n v="4594"/>
  </r>
  <r>
    <x v="0"/>
    <s v="PPP constant 2011 int. $"/>
    <x v="14"/>
    <x v="14"/>
    <x v="70"/>
    <n v="4728"/>
  </r>
  <r>
    <x v="0"/>
    <s v="PPP constant 2011 int. $"/>
    <x v="14"/>
    <x v="14"/>
    <x v="71"/>
    <n v="4865"/>
  </r>
  <r>
    <x v="0"/>
    <s v="PPP constant 2011 int. $"/>
    <x v="14"/>
    <x v="14"/>
    <x v="72"/>
    <n v="4713"/>
  </r>
  <r>
    <x v="0"/>
    <s v="PPP constant 2011 int. $"/>
    <x v="14"/>
    <x v="14"/>
    <x v="73"/>
    <n v="4865"/>
  </r>
  <r>
    <x v="0"/>
    <s v="PPP constant 2011 int. $"/>
    <x v="14"/>
    <x v="14"/>
    <x v="74"/>
    <n v="4865"/>
  </r>
  <r>
    <x v="0"/>
    <s v="PPP constant 2011 int. $"/>
    <x v="14"/>
    <x v="14"/>
    <x v="75"/>
    <n v="4865"/>
  </r>
  <r>
    <x v="0"/>
    <s v="PPP constant 2011 int. $"/>
    <x v="14"/>
    <x v="14"/>
    <x v="76"/>
    <n v="4865"/>
  </r>
  <r>
    <x v="0"/>
    <s v="PPP constant 2011 int. $"/>
    <x v="14"/>
    <x v="14"/>
    <x v="77"/>
    <n v="4865"/>
  </r>
  <r>
    <x v="0"/>
    <s v="PPP constant 2011 int. $"/>
    <x v="14"/>
    <x v="14"/>
    <x v="78"/>
    <n v="4865"/>
  </r>
  <r>
    <x v="0"/>
    <s v="PPP constant 2011 int. $"/>
    <x v="14"/>
    <x v="14"/>
    <x v="79"/>
    <n v="4865"/>
  </r>
  <r>
    <x v="0"/>
    <s v="PPP constant 2011 int. $"/>
    <x v="14"/>
    <x v="14"/>
    <x v="80"/>
    <n v="4812"/>
  </r>
  <r>
    <x v="0"/>
    <s v="PPP constant 2011 int. $"/>
    <x v="14"/>
    <x v="14"/>
    <x v="81"/>
    <n v="4865"/>
  </r>
  <r>
    <x v="0"/>
    <s v="PPP constant 2011 int. $"/>
    <x v="14"/>
    <x v="14"/>
    <x v="82"/>
    <n v="4929"/>
  </r>
  <r>
    <x v="0"/>
    <s v="PPP constant 2011 int. $"/>
    <x v="14"/>
    <x v="14"/>
    <x v="83"/>
    <n v="5149"/>
  </r>
  <r>
    <x v="0"/>
    <s v="PPP constant 2011 int. $"/>
    <x v="14"/>
    <x v="14"/>
    <x v="84"/>
    <n v="5426"/>
  </r>
  <r>
    <x v="0"/>
    <s v="PPP constant 2011 int. $"/>
    <x v="14"/>
    <x v="14"/>
    <x v="85"/>
    <n v="5504"/>
  </r>
  <r>
    <x v="0"/>
    <s v="PPP constant 2011 int. $"/>
    <x v="14"/>
    <x v="14"/>
    <x v="86"/>
    <n v="5649"/>
  </r>
  <r>
    <x v="0"/>
    <s v="PPP constant 2011 int. $"/>
    <x v="14"/>
    <x v="14"/>
    <x v="87"/>
    <n v="5805"/>
  </r>
  <r>
    <x v="0"/>
    <s v="PPP constant 2011 int. $"/>
    <x v="14"/>
    <x v="14"/>
    <x v="88"/>
    <n v="5973"/>
  </r>
  <r>
    <x v="0"/>
    <s v="PPP constant 2011 int. $"/>
    <x v="14"/>
    <x v="14"/>
    <x v="89"/>
    <n v="6048"/>
  </r>
  <r>
    <x v="0"/>
    <s v="PPP constant 2011 int. $"/>
    <x v="14"/>
    <x v="14"/>
    <x v="90"/>
    <n v="6248"/>
  </r>
  <r>
    <x v="0"/>
    <s v="PPP constant 2011 int. $"/>
    <x v="14"/>
    <x v="14"/>
    <x v="91"/>
    <n v="6212"/>
  </r>
  <r>
    <x v="0"/>
    <s v="PPP constant 2011 int. $"/>
    <x v="14"/>
    <x v="14"/>
    <x v="92"/>
    <n v="6239"/>
  </r>
  <r>
    <x v="0"/>
    <s v="PPP constant 2011 int. $"/>
    <x v="14"/>
    <x v="14"/>
    <x v="93"/>
    <n v="6169"/>
  </r>
  <r>
    <x v="0"/>
    <s v="PPP constant 2011 int. $"/>
    <x v="14"/>
    <x v="14"/>
    <x v="94"/>
    <n v="6437"/>
  </r>
  <r>
    <x v="0"/>
    <s v="PPP constant 2011 int. $"/>
    <x v="14"/>
    <x v="14"/>
    <x v="95"/>
    <n v="6825"/>
  </r>
  <r>
    <x v="0"/>
    <s v="PPP constant 2011 int. $"/>
    <x v="14"/>
    <x v="14"/>
    <x v="96"/>
    <n v="7186"/>
  </r>
  <r>
    <x v="0"/>
    <s v="PPP constant 2011 int. $"/>
    <x v="14"/>
    <x v="14"/>
    <x v="97"/>
    <n v="7390"/>
  </r>
  <r>
    <x v="0"/>
    <s v="PPP constant 2011 int. $"/>
    <x v="14"/>
    <x v="14"/>
    <x v="98"/>
    <n v="7685"/>
  </r>
  <r>
    <x v="0"/>
    <s v="PPP constant 2011 int. $"/>
    <x v="14"/>
    <x v="14"/>
    <x v="99"/>
    <n v="7948"/>
  </r>
  <r>
    <x v="0"/>
    <s v="PPP constant 2011 int. $"/>
    <x v="14"/>
    <x v="14"/>
    <x v="100"/>
    <n v="8051"/>
  </r>
  <r>
    <x v="0"/>
    <s v="PPP constant 2011 int. $"/>
    <x v="14"/>
    <x v="14"/>
    <x v="101"/>
    <n v="8097"/>
  </r>
  <r>
    <x v="0"/>
    <s v="PPP constant 2011 int. $"/>
    <x v="14"/>
    <x v="14"/>
    <x v="102"/>
    <n v="8531"/>
  </r>
  <r>
    <x v="0"/>
    <s v="PPP constant 2011 int. $"/>
    <x v="14"/>
    <x v="14"/>
    <x v="103"/>
    <n v="9197"/>
  </r>
  <r>
    <x v="0"/>
    <s v="PPP constant 2011 int. $"/>
    <x v="14"/>
    <x v="14"/>
    <x v="104"/>
    <n v="9706"/>
  </r>
  <r>
    <x v="0"/>
    <s v="PPP constant 2011 int. $"/>
    <x v="14"/>
    <x v="14"/>
    <x v="105"/>
    <n v="9881"/>
  </r>
  <r>
    <x v="0"/>
    <s v="PPP constant 2011 int. $"/>
    <x v="14"/>
    <x v="14"/>
    <x v="106"/>
    <n v="10128"/>
  </r>
  <r>
    <x v="0"/>
    <s v="PPP constant 2011 int. $"/>
    <x v="14"/>
    <x v="14"/>
    <x v="107"/>
    <n v="10621"/>
  </r>
  <r>
    <x v="0"/>
    <s v="PPP constant 2011 int. $"/>
    <x v="14"/>
    <x v="14"/>
    <x v="108"/>
    <n v="10946"/>
  </r>
  <r>
    <x v="0"/>
    <s v="PPP constant 2011 int. $"/>
    <x v="14"/>
    <x v="14"/>
    <x v="109"/>
    <n v="11225"/>
  </r>
  <r>
    <x v="0"/>
    <s v="PPP constant 2011 int. $"/>
    <x v="14"/>
    <x v="14"/>
    <x v="110"/>
    <n v="11662"/>
  </r>
  <r>
    <x v="0"/>
    <s v="PPP constant 2011 int. $"/>
    <x v="14"/>
    <x v="14"/>
    <x v="111"/>
    <n v="11639"/>
  </r>
  <r>
    <x v="0"/>
    <s v="PPP constant 2011 int. $"/>
    <x v="14"/>
    <x v="14"/>
    <x v="112"/>
    <n v="12425"/>
  </r>
  <r>
    <x v="0"/>
    <s v="PPP constant 2011 int. $"/>
    <x v="14"/>
    <x v="14"/>
    <x v="113"/>
    <n v="13150"/>
  </r>
  <r>
    <x v="0"/>
    <s v="PPP constant 2011 int. $"/>
    <x v="14"/>
    <x v="14"/>
    <x v="114"/>
    <n v="13335"/>
  </r>
  <r>
    <x v="0"/>
    <s v="PPP constant 2011 int. $"/>
    <x v="14"/>
    <x v="14"/>
    <x v="115"/>
    <n v="13614"/>
  </r>
  <r>
    <x v="0"/>
    <s v="PPP constant 2011 int. $"/>
    <x v="14"/>
    <x v="14"/>
    <x v="116"/>
    <n v="13893"/>
  </r>
  <r>
    <x v="0"/>
    <s v="PPP constant 2011 int. $"/>
    <x v="14"/>
    <x v="14"/>
    <x v="117"/>
    <n v="14061"/>
  </r>
  <r>
    <x v="0"/>
    <s v="PPP constant 2011 int. $"/>
    <x v="14"/>
    <x v="14"/>
    <x v="118"/>
    <n v="13931"/>
  </r>
  <r>
    <x v="0"/>
    <s v="PPP constant 2011 int. $"/>
    <x v="14"/>
    <x v="14"/>
    <x v="119"/>
    <n v="14435"/>
  </r>
  <r>
    <x v="0"/>
    <s v="PPP constant 2011 int. $"/>
    <x v="14"/>
    <x v="14"/>
    <x v="120"/>
    <n v="14834"/>
  </r>
  <r>
    <x v="0"/>
    <s v="PPP constant 2011 int. $"/>
    <x v="14"/>
    <x v="14"/>
    <x v="121"/>
    <n v="14768"/>
  </r>
  <r>
    <x v="0"/>
    <s v="PPP constant 2011 int. $"/>
    <x v="14"/>
    <x v="14"/>
    <x v="122"/>
    <n v="15458"/>
  </r>
  <r>
    <x v="0"/>
    <s v="PPP constant 2011 int. $"/>
    <x v="14"/>
    <x v="14"/>
    <x v="123"/>
    <n v="16313"/>
  </r>
  <r>
    <x v="0"/>
    <s v="PPP constant 2011 int. $"/>
    <x v="14"/>
    <x v="14"/>
    <x v="124"/>
    <n v="17343"/>
  </r>
  <r>
    <x v="0"/>
    <s v="PPP constant 2011 int. $"/>
    <x v="14"/>
    <x v="14"/>
    <x v="125"/>
    <n v="18838"/>
  </r>
  <r>
    <x v="0"/>
    <s v="PPP constant 2011 int. $"/>
    <x v="14"/>
    <x v="14"/>
    <x v="126"/>
    <n v="19253.942999999999"/>
  </r>
  <r>
    <x v="0"/>
    <s v="PPP constant 2011 int. $"/>
    <x v="14"/>
    <x v="14"/>
    <x v="127"/>
    <n v="20032.719000000001"/>
  </r>
  <r>
    <x v="0"/>
    <s v="PPP constant 2011 int. $"/>
    <x v="14"/>
    <x v="14"/>
    <x v="128"/>
    <n v="20627.078000000001"/>
  </r>
  <r>
    <x v="0"/>
    <s v="PPP constant 2011 int. $"/>
    <x v="14"/>
    <x v="14"/>
    <x v="129"/>
    <n v="22004.813999999998"/>
  </r>
  <r>
    <x v="0"/>
    <s v="PPP constant 2011 int. $"/>
    <x v="14"/>
    <x v="14"/>
    <x v="130"/>
    <n v="24266.143"/>
  </r>
  <r>
    <x v="0"/>
    <s v="PPP constant 2011 int. $"/>
    <x v="14"/>
    <x v="14"/>
    <x v="131"/>
    <n v="26562.907999999999"/>
  </r>
  <r>
    <x v="0"/>
    <s v="PPP constant 2011 int. $"/>
    <x v="14"/>
    <x v="14"/>
    <x v="132"/>
    <n v="29455.919999999998"/>
  </r>
  <r>
    <x v="0"/>
    <s v="PPP constant 2011 int. $"/>
    <x v="14"/>
    <x v="14"/>
    <x v="133"/>
    <n v="31908.648000000001"/>
  </r>
  <r>
    <x v="0"/>
    <s v="PPP constant 2011 int. $"/>
    <x v="14"/>
    <x v="14"/>
    <x v="134"/>
    <n v="35377.163999999997"/>
  </r>
  <r>
    <x v="0"/>
    <s v="PPP constant 2011 int. $"/>
    <x v="14"/>
    <x v="14"/>
    <x v="135"/>
    <n v="38806.5"/>
  </r>
  <r>
    <x v="0"/>
    <s v="PPP constant 2011 int. $"/>
    <x v="14"/>
    <x v="14"/>
    <x v="136"/>
    <n v="40966.332000000002"/>
  </r>
  <r>
    <x v="0"/>
    <s v="PPP constant 2011 int. $"/>
    <x v="14"/>
    <x v="14"/>
    <x v="137"/>
    <n v="43012.815999999999"/>
  </r>
  <r>
    <x v="0"/>
    <s v="PPP constant 2011 int. $"/>
    <x v="14"/>
    <x v="14"/>
    <x v="138"/>
    <n v="44372.758000000002"/>
  </r>
  <r>
    <x v="0"/>
    <s v="PPP constant 2011 int. $"/>
    <x v="14"/>
    <x v="14"/>
    <x v="139"/>
    <n v="47028.862999999998"/>
  </r>
  <r>
    <x v="0"/>
    <s v="PPP constant 2011 int. $"/>
    <x v="14"/>
    <x v="14"/>
    <x v="140"/>
    <n v="49223.383000000002"/>
  </r>
  <r>
    <x v="0"/>
    <s v="PPP constant 2011 int. $"/>
    <x v="14"/>
    <x v="14"/>
    <x v="141"/>
    <n v="51296.195"/>
  </r>
  <r>
    <x v="0"/>
    <s v="PPP constant 2011 int. $"/>
    <x v="14"/>
    <x v="14"/>
    <x v="142"/>
    <n v="52322.23"/>
  </r>
  <r>
    <x v="0"/>
    <s v="PPP constant 2011 int. $"/>
    <x v="14"/>
    <x v="14"/>
    <x v="143"/>
    <n v="49583.14"/>
  </r>
  <r>
    <x v="0"/>
    <s v="PPP constant 2011 int. $"/>
    <x v="14"/>
    <x v="14"/>
    <x v="144"/>
    <n v="47375.733999999997"/>
  </r>
  <r>
    <x v="0"/>
    <s v="PPP constant 2011 int. $"/>
    <x v="14"/>
    <x v="14"/>
    <x v="145"/>
    <n v="48623.81"/>
  </r>
  <r>
    <x v="0"/>
    <s v="PPP constant 2011 int. $"/>
    <x v="14"/>
    <x v="14"/>
    <x v="146"/>
    <n v="48980"/>
  </r>
  <r>
    <x v="0"/>
    <s v="PPP constant 2011 int. $"/>
    <x v="14"/>
    <x v="14"/>
    <x v="147"/>
    <n v="47360.09"/>
  </r>
  <r>
    <x v="0"/>
    <s v="PPP constant 2011 int. $"/>
    <x v="14"/>
    <x v="14"/>
    <x v="148"/>
    <n v="48181.233999999997"/>
  </r>
  <r>
    <x v="0"/>
    <s v="PPP constant 2011 int. $"/>
    <x v="14"/>
    <x v="14"/>
    <x v="149"/>
    <n v="50732.347999999998"/>
  </r>
  <r>
    <x v="0"/>
    <s v="PPP constant 2011 int. $"/>
    <x v="14"/>
    <x v="14"/>
    <x v="150"/>
    <n v="53196.597999999998"/>
  </r>
  <r>
    <x v="0"/>
    <s v="PPP constant 2011 int. $"/>
    <x v="14"/>
    <x v="14"/>
    <x v="151"/>
    <n v="53686.843999999997"/>
  </r>
  <r>
    <x v="0"/>
    <s v="PPP constant 2011 int. $"/>
    <x v="14"/>
    <x v="14"/>
    <x v="152"/>
    <n v="55465.652000000002"/>
  </r>
  <r>
    <x v="0"/>
    <s v="PPP constant 2011 int. $"/>
    <x v="14"/>
    <x v="14"/>
    <x v="153"/>
    <n v="58083.45"/>
  </r>
  <r>
    <x v="0"/>
    <s v="PPP constant 2011 int. $"/>
    <x v="14"/>
    <x v="14"/>
    <x v="154"/>
    <n v="59733.91"/>
  </r>
  <r>
    <x v="0"/>
    <s v="PPP constant 2011 int. $"/>
    <x v="14"/>
    <x v="14"/>
    <x v="155"/>
    <n v="55134.855000000003"/>
  </r>
  <r>
    <x v="0"/>
    <s v="PPP constant 2011 int. $"/>
    <x v="14"/>
    <x v="14"/>
    <x v="156"/>
    <n v="57278.42"/>
  </r>
  <r>
    <x v="0"/>
    <s v="PPP constant 2011 int. $"/>
    <x v="14"/>
    <x v="14"/>
    <x v="157"/>
    <n v="60257.082000000002"/>
  </r>
  <r>
    <x v="0"/>
    <s v="PPP constant 2011 int. $"/>
    <x v="15"/>
    <x v="15"/>
    <x v="158"/>
    <n v="1407"/>
  </r>
  <r>
    <x v="0"/>
    <s v="PPP constant 2011 int. $"/>
    <x v="15"/>
    <x v="15"/>
    <x v="387"/>
    <n v="2529.9917"/>
  </r>
  <r>
    <x v="0"/>
    <s v="PPP constant 2011 int. $"/>
    <x v="15"/>
    <x v="15"/>
    <x v="436"/>
    <n v="2549.0698000000002"/>
  </r>
  <r>
    <x v="0"/>
    <s v="PPP constant 2011 int. $"/>
    <x v="15"/>
    <x v="15"/>
    <x v="485"/>
    <n v="2340.2687999999998"/>
  </r>
  <r>
    <x v="0"/>
    <s v="PPP constant 2011 int. $"/>
    <x v="15"/>
    <x v="15"/>
    <x v="534"/>
    <n v="2542.7103999999999"/>
  </r>
  <r>
    <x v="0"/>
    <s v="PPP constant 2011 int. $"/>
    <x v="15"/>
    <x v="15"/>
    <x v="583"/>
    <n v="2396.4436000000001"/>
  </r>
  <r>
    <x v="0"/>
    <s v="PPP constant 2011 int. $"/>
    <x v="15"/>
    <x v="15"/>
    <x v="632"/>
    <n v="2468.5173"/>
  </r>
  <r>
    <x v="0"/>
    <s v="PPP constant 2011 int. $"/>
    <x v="15"/>
    <x v="15"/>
    <x v="681"/>
    <n v="2485.4756000000002"/>
  </r>
  <r>
    <x v="0"/>
    <s v="PPP constant 2011 int. $"/>
    <x v="15"/>
    <x v="15"/>
    <x v="730"/>
    <n v="2515.1529999999998"/>
  </r>
  <r>
    <x v="0"/>
    <s v="PPP constant 2011 int. $"/>
    <x v="15"/>
    <x v="15"/>
    <x v="731"/>
    <n v="2510.9133000000002"/>
  </r>
  <r>
    <x v="0"/>
    <s v="PPP constant 2011 int. $"/>
    <x v="15"/>
    <x v="15"/>
    <x v="732"/>
    <n v="2517.2727"/>
  </r>
  <r>
    <x v="0"/>
    <s v="PPP constant 2011 int. $"/>
    <x v="15"/>
    <x v="15"/>
    <x v="733"/>
    <n v="2523.6323000000002"/>
  </r>
  <r>
    <x v="0"/>
    <s v="PPP constant 2011 int. $"/>
    <x v="15"/>
    <x v="15"/>
    <x v="734"/>
    <n v="2524.6921000000002"/>
  </r>
  <r>
    <x v="0"/>
    <s v="PPP constant 2011 int. $"/>
    <x v="15"/>
    <x v="15"/>
    <x v="735"/>
    <n v="2523.6323000000002"/>
  </r>
  <r>
    <x v="0"/>
    <s v="PPP constant 2011 int. $"/>
    <x v="15"/>
    <x v="15"/>
    <x v="736"/>
    <n v="2524.6921000000002"/>
  </r>
  <r>
    <x v="0"/>
    <s v="PPP constant 2011 int. $"/>
    <x v="15"/>
    <x v="15"/>
    <x v="737"/>
    <n v="2519.3926000000001"/>
  </r>
  <r>
    <x v="0"/>
    <s v="PPP constant 2011 int. $"/>
    <x v="15"/>
    <x v="15"/>
    <x v="738"/>
    <n v="2514.0929999999998"/>
  </r>
  <r>
    <x v="0"/>
    <s v="PPP constant 2011 int. $"/>
    <x v="15"/>
    <x v="15"/>
    <x v="739"/>
    <n v="2509.8535000000002"/>
  </r>
  <r>
    <x v="0"/>
    <s v="PPP constant 2011 int. $"/>
    <x v="15"/>
    <x v="15"/>
    <x v="740"/>
    <n v="2503.4940999999999"/>
  </r>
  <r>
    <x v="0"/>
    <s v="PPP constant 2011 int. $"/>
    <x v="15"/>
    <x v="15"/>
    <x v="165"/>
    <n v="2503.4940999999999"/>
  </r>
  <r>
    <x v="0"/>
    <s v="PPP constant 2011 int. $"/>
    <x v="15"/>
    <x v="15"/>
    <x v="741"/>
    <n v="2501.3742999999999"/>
  </r>
  <r>
    <x v="0"/>
    <s v="PPP constant 2011 int. $"/>
    <x v="15"/>
    <x v="15"/>
    <x v="742"/>
    <n v="2503.4940999999999"/>
  </r>
  <r>
    <x v="0"/>
    <s v="PPP constant 2011 int. $"/>
    <x v="15"/>
    <x v="15"/>
    <x v="743"/>
    <n v="2504.5540000000001"/>
  </r>
  <r>
    <x v="0"/>
    <s v="PPP constant 2011 int. $"/>
    <x v="15"/>
    <x v="15"/>
    <x v="744"/>
    <n v="2499.2543999999998"/>
  </r>
  <r>
    <x v="0"/>
    <s v="PPP constant 2011 int. $"/>
    <x v="15"/>
    <x v="15"/>
    <x v="745"/>
    <n v="2505.6138000000001"/>
  </r>
  <r>
    <x v="0"/>
    <s v="PPP constant 2011 int. $"/>
    <x v="15"/>
    <x v="15"/>
    <x v="746"/>
    <n v="2524.6921000000002"/>
  </r>
  <r>
    <x v="0"/>
    <s v="PPP constant 2011 int. $"/>
    <x v="15"/>
    <x v="15"/>
    <x v="747"/>
    <n v="2526.8119999999999"/>
  </r>
  <r>
    <x v="0"/>
    <s v="PPP constant 2011 int. $"/>
    <x v="15"/>
    <x v="15"/>
    <x v="0"/>
    <n v="2522.5722999999998"/>
  </r>
  <r>
    <x v="0"/>
    <s v="PPP constant 2011 int. $"/>
    <x v="15"/>
    <x v="15"/>
    <x v="188"/>
    <n v="2521.5124999999998"/>
  </r>
  <r>
    <x v="0"/>
    <s v="PPP constant 2011 int. $"/>
    <x v="15"/>
    <x v="15"/>
    <x v="189"/>
    <n v="2521.5124999999998"/>
  </r>
  <r>
    <x v="0"/>
    <s v="PPP constant 2011 int. $"/>
    <x v="15"/>
    <x v="15"/>
    <x v="190"/>
    <n v="2520.4526000000001"/>
  </r>
  <r>
    <x v="0"/>
    <s v="PPP constant 2011 int. $"/>
    <x v="15"/>
    <x v="15"/>
    <x v="191"/>
    <n v="2532.1116000000002"/>
  </r>
  <r>
    <x v="0"/>
    <s v="PPP constant 2011 int. $"/>
    <x v="15"/>
    <x v="15"/>
    <x v="192"/>
    <n v="2541.6505999999999"/>
  </r>
  <r>
    <x v="0"/>
    <s v="PPP constant 2011 int. $"/>
    <x v="15"/>
    <x v="15"/>
    <x v="193"/>
    <n v="2537.4110000000001"/>
  </r>
  <r>
    <x v="0"/>
    <s v="PPP constant 2011 int. $"/>
    <x v="15"/>
    <x v="15"/>
    <x v="194"/>
    <n v="2529.9917"/>
  </r>
  <r>
    <x v="0"/>
    <s v="PPP constant 2011 int. $"/>
    <x v="15"/>
    <x v="15"/>
    <x v="195"/>
    <n v="2523.6323000000002"/>
  </r>
  <r>
    <x v="0"/>
    <s v="PPP constant 2011 int. $"/>
    <x v="15"/>
    <x v="15"/>
    <x v="196"/>
    <n v="2516.2130000000002"/>
  </r>
  <r>
    <x v="0"/>
    <s v="PPP constant 2011 int. $"/>
    <x v="15"/>
    <x v="15"/>
    <x v="1"/>
    <n v="2513.0331999999999"/>
  </r>
  <r>
    <x v="0"/>
    <s v="PPP constant 2011 int. $"/>
    <x v="15"/>
    <x v="15"/>
    <x v="197"/>
    <n v="2510.9133000000002"/>
  </r>
  <r>
    <x v="0"/>
    <s v="PPP constant 2011 int. $"/>
    <x v="15"/>
    <x v="15"/>
    <x v="198"/>
    <n v="2506.6738"/>
  </r>
  <r>
    <x v="0"/>
    <s v="PPP constant 2011 int. $"/>
    <x v="15"/>
    <x v="15"/>
    <x v="199"/>
    <n v="2513.0331999999999"/>
  </r>
  <r>
    <x v="0"/>
    <s v="PPP constant 2011 int. $"/>
    <x v="15"/>
    <x v="15"/>
    <x v="200"/>
    <n v="2520.4526000000001"/>
  </r>
  <r>
    <x v="0"/>
    <s v="PPP constant 2011 int. $"/>
    <x v="15"/>
    <x v="15"/>
    <x v="201"/>
    <n v="2531.0515"/>
  </r>
  <r>
    <x v="0"/>
    <s v="PPP constant 2011 int. $"/>
    <x v="15"/>
    <x v="15"/>
    <x v="202"/>
    <n v="2524.6921000000002"/>
  </r>
  <r>
    <x v="0"/>
    <s v="PPP constant 2011 int. $"/>
    <x v="15"/>
    <x v="15"/>
    <x v="203"/>
    <n v="2525.752"/>
  </r>
  <r>
    <x v="0"/>
    <s v="PPP constant 2011 int. $"/>
    <x v="15"/>
    <x v="15"/>
    <x v="204"/>
    <n v="2514.0929999999998"/>
  </r>
  <r>
    <x v="0"/>
    <s v="PPP constant 2011 int. $"/>
    <x v="15"/>
    <x v="15"/>
    <x v="205"/>
    <n v="2511.9733999999999"/>
  </r>
  <r>
    <x v="0"/>
    <s v="PPP constant 2011 int. $"/>
    <x v="15"/>
    <x v="15"/>
    <x v="2"/>
    <n v="2513.0331999999999"/>
  </r>
  <r>
    <x v="0"/>
    <s v="PPP constant 2011 int. $"/>
    <x v="15"/>
    <x v="15"/>
    <x v="206"/>
    <n v="2514.0929999999998"/>
  </r>
  <r>
    <x v="0"/>
    <s v="PPP constant 2011 int. $"/>
    <x v="15"/>
    <x v="15"/>
    <x v="207"/>
    <n v="2506.6738"/>
  </r>
  <r>
    <x v="0"/>
    <s v="PPP constant 2011 int. $"/>
    <x v="15"/>
    <x v="15"/>
    <x v="208"/>
    <n v="2507.7336"/>
  </r>
  <r>
    <x v="0"/>
    <s v="PPP constant 2011 int. $"/>
    <x v="15"/>
    <x v="15"/>
    <x v="209"/>
    <n v="2540.5907999999999"/>
  </r>
  <r>
    <x v="0"/>
    <s v="PPP constant 2011 int. $"/>
    <x v="15"/>
    <x v="15"/>
    <x v="210"/>
    <n v="2542.7103999999999"/>
  </r>
  <r>
    <x v="0"/>
    <s v="PPP constant 2011 int. $"/>
    <x v="15"/>
    <x v="15"/>
    <x v="166"/>
    <n v="2538.471"/>
  </r>
  <r>
    <x v="0"/>
    <s v="PPP constant 2011 int. $"/>
    <x v="15"/>
    <x v="15"/>
    <x v="167"/>
    <n v="2536.3510000000001"/>
  </r>
  <r>
    <x v="0"/>
    <s v="PPP constant 2011 int. $"/>
    <x v="15"/>
    <x v="15"/>
    <x v="168"/>
    <n v="2536.3510000000001"/>
  </r>
  <r>
    <x v="0"/>
    <s v="PPP constant 2011 int. $"/>
    <x v="15"/>
    <x v="15"/>
    <x v="169"/>
    <n v="2538.471"/>
  </r>
  <r>
    <x v="0"/>
    <s v="PPP constant 2011 int. $"/>
    <x v="15"/>
    <x v="15"/>
    <x v="3"/>
    <n v="2540.5907999999999"/>
  </r>
  <r>
    <x v="0"/>
    <s v="PPP constant 2011 int. $"/>
    <x v="15"/>
    <x v="15"/>
    <x v="170"/>
    <n v="2542.7103999999999"/>
  </r>
  <r>
    <x v="0"/>
    <s v="PPP constant 2011 int. $"/>
    <x v="15"/>
    <x v="15"/>
    <x v="171"/>
    <n v="2540.5907999999999"/>
  </r>
  <r>
    <x v="0"/>
    <s v="PPP constant 2011 int. $"/>
    <x v="15"/>
    <x v="15"/>
    <x v="172"/>
    <n v="2549.0698000000002"/>
  </r>
  <r>
    <x v="0"/>
    <s v="PPP constant 2011 int. $"/>
    <x v="15"/>
    <x v="15"/>
    <x v="173"/>
    <n v="2548.0100000000002"/>
  </r>
  <r>
    <x v="0"/>
    <s v="PPP constant 2011 int. $"/>
    <x v="15"/>
    <x v="15"/>
    <x v="174"/>
    <n v="2570.268"/>
  </r>
  <r>
    <x v="0"/>
    <s v="PPP constant 2011 int. $"/>
    <x v="15"/>
    <x v="15"/>
    <x v="175"/>
    <n v="2562.8485999999998"/>
  </r>
  <r>
    <x v="0"/>
    <s v="PPP constant 2011 int. $"/>
    <x v="15"/>
    <x v="15"/>
    <x v="176"/>
    <n v="2557.549"/>
  </r>
  <r>
    <x v="0"/>
    <s v="PPP constant 2011 int. $"/>
    <x v="15"/>
    <x v="15"/>
    <x v="177"/>
    <n v="2551.1896999999999"/>
  </r>
  <r>
    <x v="0"/>
    <s v="PPP constant 2011 int. $"/>
    <x v="15"/>
    <x v="15"/>
    <x v="178"/>
    <n v="2544.8303000000001"/>
  </r>
  <r>
    <x v="0"/>
    <s v="PPP constant 2011 int. $"/>
    <x v="15"/>
    <x v="15"/>
    <x v="4"/>
    <n v="2538.471"/>
  </r>
  <r>
    <x v="0"/>
    <s v="PPP constant 2011 int. $"/>
    <x v="15"/>
    <x v="15"/>
    <x v="179"/>
    <n v="2558"/>
  </r>
  <r>
    <x v="0"/>
    <s v="PPP constant 2011 int. $"/>
    <x v="15"/>
    <x v="15"/>
    <x v="180"/>
    <n v="2634.3525"/>
  </r>
  <r>
    <x v="0"/>
    <s v="PPP constant 2011 int. $"/>
    <x v="15"/>
    <x v="15"/>
    <x v="181"/>
    <n v="2688.1147000000001"/>
  </r>
  <r>
    <x v="0"/>
    <s v="PPP constant 2011 int. $"/>
    <x v="15"/>
    <x v="15"/>
    <x v="182"/>
    <n v="2642.0327000000002"/>
  </r>
  <r>
    <x v="0"/>
    <s v="PPP constant 2011 int. $"/>
    <x v="15"/>
    <x v="15"/>
    <x v="183"/>
    <n v="2780.2788"/>
  </r>
  <r>
    <x v="0"/>
    <s v="PPP constant 2011 int. $"/>
    <x v="15"/>
    <x v="15"/>
    <x v="184"/>
    <n v="2588.2705000000001"/>
  </r>
  <r>
    <x v="0"/>
    <s v="PPP constant 2011 int. $"/>
    <x v="15"/>
    <x v="15"/>
    <x v="185"/>
    <n v="2611.3114999999998"/>
  </r>
  <r>
    <x v="0"/>
    <s v="PPP constant 2011 int. $"/>
    <x v="15"/>
    <x v="15"/>
    <x v="186"/>
    <n v="2626.672"/>
  </r>
  <r>
    <x v="0"/>
    <s v="PPP constant 2011 int. $"/>
    <x v="15"/>
    <x v="15"/>
    <x v="187"/>
    <n v="2695.7952"/>
  </r>
  <r>
    <x v="0"/>
    <s v="PPP constant 2011 int. $"/>
    <x v="15"/>
    <x v="15"/>
    <x v="5"/>
    <n v="2826.3606"/>
  </r>
  <r>
    <x v="0"/>
    <s v="PPP constant 2011 int. $"/>
    <x v="15"/>
    <x v="15"/>
    <x v="6"/>
    <n v="2811.12"/>
  </r>
  <r>
    <x v="0"/>
    <s v="PPP constant 2011 int. $"/>
    <x v="15"/>
    <x v="15"/>
    <x v="7"/>
    <n v="2593"/>
  </r>
  <r>
    <x v="0"/>
    <s v="PPP constant 2011 int. $"/>
    <x v="15"/>
    <x v="15"/>
    <x v="8"/>
    <n v="2581"/>
  </r>
  <r>
    <x v="0"/>
    <s v="PPP constant 2011 int. $"/>
    <x v="15"/>
    <x v="15"/>
    <x v="9"/>
    <n v="2715"/>
  </r>
  <r>
    <x v="0"/>
    <s v="PPP constant 2011 int. $"/>
    <x v="15"/>
    <x v="15"/>
    <x v="10"/>
    <n v="2727"/>
  </r>
  <r>
    <x v="0"/>
    <s v="PPP constant 2011 int. $"/>
    <x v="15"/>
    <x v="15"/>
    <x v="11"/>
    <n v="2662"/>
  </r>
  <r>
    <x v="0"/>
    <s v="PPP constant 2011 int. $"/>
    <x v="15"/>
    <x v="15"/>
    <x v="12"/>
    <n v="2678"/>
  </r>
  <r>
    <x v="0"/>
    <s v="PPP constant 2011 int. $"/>
    <x v="15"/>
    <x v="15"/>
    <x v="13"/>
    <n v="2745"/>
  </r>
  <r>
    <x v="0"/>
    <s v="PPP constant 2011 int. $"/>
    <x v="15"/>
    <x v="15"/>
    <x v="14"/>
    <n v="2753"/>
  </r>
  <r>
    <x v="0"/>
    <s v="PPP constant 2011 int. $"/>
    <x v="15"/>
    <x v="15"/>
    <x v="15"/>
    <n v="2796"/>
  </r>
  <r>
    <x v="0"/>
    <s v="PPP constant 2011 int. $"/>
    <x v="15"/>
    <x v="15"/>
    <x v="16"/>
    <n v="2880"/>
  </r>
  <r>
    <x v="0"/>
    <s v="PPP constant 2011 int. $"/>
    <x v="15"/>
    <x v="15"/>
    <x v="17"/>
    <n v="2915"/>
  </r>
  <r>
    <x v="0"/>
    <s v="PPP constant 2011 int. $"/>
    <x v="15"/>
    <x v="15"/>
    <x v="18"/>
    <n v="2942"/>
  </r>
  <r>
    <x v="0"/>
    <s v="PPP constant 2011 int. $"/>
    <x v="15"/>
    <x v="15"/>
    <x v="19"/>
    <n v="2898"/>
  </r>
  <r>
    <x v="0"/>
    <s v="PPP constant 2011 int. $"/>
    <x v="15"/>
    <x v="15"/>
    <x v="20"/>
    <n v="2941"/>
  </r>
  <r>
    <x v="0"/>
    <s v="PPP constant 2011 int. $"/>
    <x v="15"/>
    <x v="15"/>
    <x v="21"/>
    <n v="3005"/>
  </r>
  <r>
    <x v="0"/>
    <s v="PPP constant 2011 int. $"/>
    <x v="15"/>
    <x v="15"/>
    <x v="22"/>
    <n v="3081"/>
  </r>
  <r>
    <x v="0"/>
    <s v="PPP constant 2011 int. $"/>
    <x v="15"/>
    <x v="15"/>
    <x v="23"/>
    <n v="3065"/>
  </r>
  <r>
    <x v="0"/>
    <s v="PPP constant 2011 int. $"/>
    <x v="15"/>
    <x v="15"/>
    <x v="24"/>
    <n v="2971"/>
  </r>
  <r>
    <x v="0"/>
    <s v="PPP constant 2011 int. $"/>
    <x v="15"/>
    <x v="15"/>
    <x v="25"/>
    <n v="2974"/>
  </r>
  <r>
    <x v="0"/>
    <s v="PPP constant 2011 int. $"/>
    <x v="15"/>
    <x v="15"/>
    <x v="26"/>
    <n v="3014"/>
  </r>
  <r>
    <x v="0"/>
    <s v="PPP constant 2011 int. $"/>
    <x v="15"/>
    <x v="15"/>
    <x v="27"/>
    <n v="3017"/>
  </r>
  <r>
    <x v="0"/>
    <s v="PPP constant 2011 int. $"/>
    <x v="15"/>
    <x v="15"/>
    <x v="28"/>
    <n v="3064"/>
  </r>
  <r>
    <x v="0"/>
    <s v="PPP constant 2011 int. $"/>
    <x v="15"/>
    <x v="15"/>
    <x v="29"/>
    <n v="3081"/>
  </r>
  <r>
    <x v="0"/>
    <s v="PPP constant 2011 int. $"/>
    <x v="15"/>
    <x v="15"/>
    <x v="30"/>
    <n v="3107"/>
  </r>
  <r>
    <x v="0"/>
    <s v="PPP constant 2011 int. $"/>
    <x v="15"/>
    <x v="15"/>
    <x v="31"/>
    <n v="3153"/>
  </r>
  <r>
    <x v="0"/>
    <s v="PPP constant 2011 int. $"/>
    <x v="15"/>
    <x v="15"/>
    <x v="32"/>
    <n v="3158"/>
  </r>
  <r>
    <x v="0"/>
    <s v="PPP constant 2011 int. $"/>
    <x v="15"/>
    <x v="15"/>
    <x v="33"/>
    <n v="3145"/>
  </r>
  <r>
    <x v="0"/>
    <s v="PPP constant 2011 int. $"/>
    <x v="15"/>
    <x v="15"/>
    <x v="34"/>
    <n v="3180"/>
  </r>
  <r>
    <x v="0"/>
    <s v="PPP constant 2011 int. $"/>
    <x v="15"/>
    <x v="15"/>
    <x v="35"/>
    <n v="3264"/>
  </r>
  <r>
    <x v="0"/>
    <s v="PPP constant 2011 int. $"/>
    <x v="15"/>
    <x v="15"/>
    <x v="36"/>
    <n v="3317"/>
  </r>
  <r>
    <x v="0"/>
    <s v="PPP constant 2011 int. $"/>
    <x v="15"/>
    <x v="15"/>
    <x v="37"/>
    <n v="3371"/>
  </r>
  <r>
    <x v="0"/>
    <s v="PPP constant 2011 int. $"/>
    <x v="15"/>
    <x v="15"/>
    <x v="38"/>
    <n v="3402"/>
  </r>
  <r>
    <x v="0"/>
    <s v="PPP constant 2011 int. $"/>
    <x v="15"/>
    <x v="15"/>
    <x v="39"/>
    <n v="3461"/>
  </r>
  <r>
    <x v="0"/>
    <s v="PPP constant 2011 int. $"/>
    <x v="15"/>
    <x v="15"/>
    <x v="40"/>
    <n v="3532"/>
  </r>
  <r>
    <x v="0"/>
    <s v="PPP constant 2011 int. $"/>
    <x v="15"/>
    <x v="15"/>
    <x v="41"/>
    <n v="3652"/>
  </r>
  <r>
    <x v="0"/>
    <s v="PPP constant 2011 int. $"/>
    <x v="15"/>
    <x v="15"/>
    <x v="42"/>
    <n v="3716"/>
  </r>
  <r>
    <x v="0"/>
    <s v="PPP constant 2011 int. $"/>
    <x v="15"/>
    <x v="15"/>
    <x v="43"/>
    <n v="3795"/>
  </r>
  <r>
    <x v="0"/>
    <s v="PPP constant 2011 int. $"/>
    <x v="15"/>
    <x v="15"/>
    <x v="44"/>
    <n v="3826"/>
  </r>
  <r>
    <x v="0"/>
    <s v="PPP constant 2011 int. $"/>
    <x v="15"/>
    <x v="15"/>
    <x v="45"/>
    <n v="3829"/>
  </r>
  <r>
    <x v="0"/>
    <s v="PPP constant 2011 int. $"/>
    <x v="15"/>
    <x v="15"/>
    <x v="46"/>
    <n v="3870"/>
  </r>
  <r>
    <x v="0"/>
    <s v="PPP constant 2011 int. $"/>
    <x v="15"/>
    <x v="15"/>
    <x v="47"/>
    <n v="3875"/>
  </r>
  <r>
    <x v="0"/>
    <s v="PPP constant 2011 int. $"/>
    <x v="15"/>
    <x v="15"/>
    <x v="48"/>
    <n v="4057"/>
  </r>
  <r>
    <x v="0"/>
    <s v="PPP constant 2011 int. $"/>
    <x v="15"/>
    <x v="15"/>
    <x v="49"/>
    <n v="3835"/>
  </r>
  <r>
    <x v="0"/>
    <s v="PPP constant 2011 int. $"/>
    <x v="15"/>
    <x v="15"/>
    <x v="50"/>
    <n v="3642"/>
  </r>
  <r>
    <x v="0"/>
    <s v="PPP constant 2011 int. $"/>
    <x v="15"/>
    <x v="15"/>
    <x v="51"/>
    <n v="3942"/>
  </r>
  <r>
    <x v="0"/>
    <s v="PPP constant 2011 int. $"/>
    <x v="15"/>
    <x v="15"/>
    <x v="52"/>
    <n v="3955"/>
  </r>
  <r>
    <x v="0"/>
    <s v="PPP constant 2011 int. $"/>
    <x v="15"/>
    <x v="15"/>
    <x v="53"/>
    <n v="3856"/>
  </r>
  <r>
    <x v="0"/>
    <s v="PPP constant 2011 int. $"/>
    <x v="15"/>
    <x v="15"/>
    <x v="54"/>
    <n v="3701"/>
  </r>
  <r>
    <x v="0"/>
    <s v="PPP constant 2011 int. $"/>
    <x v="15"/>
    <x v="15"/>
    <x v="55"/>
    <n v="3789"/>
  </r>
  <r>
    <x v="0"/>
    <s v="PPP constant 2011 int. $"/>
    <x v="15"/>
    <x v="15"/>
    <x v="56"/>
    <n v="3660"/>
  </r>
  <r>
    <x v="0"/>
    <s v="PPP constant 2011 int. $"/>
    <x v="15"/>
    <x v="15"/>
    <x v="57"/>
    <n v="3928"/>
  </r>
  <r>
    <x v="0"/>
    <s v="PPP constant 2011 int. $"/>
    <x v="15"/>
    <x v="15"/>
    <x v="58"/>
    <n v="4248"/>
  </r>
  <r>
    <x v="0"/>
    <s v="PPP constant 2011 int. $"/>
    <x v="15"/>
    <x v="15"/>
    <x v="59"/>
    <n v="4324"/>
  </r>
  <r>
    <x v="0"/>
    <s v="PPP constant 2011 int. $"/>
    <x v="15"/>
    <x v="15"/>
    <x v="60"/>
    <n v="4580"/>
  </r>
  <r>
    <x v="0"/>
    <s v="PPP constant 2011 int. $"/>
    <x v="15"/>
    <x v="15"/>
    <x v="61"/>
    <n v="4576"/>
  </r>
  <r>
    <x v="0"/>
    <s v="PPP constant 2011 int. $"/>
    <x v="15"/>
    <x v="15"/>
    <x v="62"/>
    <n v="4454"/>
  </r>
  <r>
    <x v="0"/>
    <s v="PPP constant 2011 int. $"/>
    <x v="15"/>
    <x v="15"/>
    <x v="63"/>
    <n v="4693"/>
  </r>
  <r>
    <x v="0"/>
    <s v="PPP constant 2011 int. $"/>
    <x v="15"/>
    <x v="15"/>
    <x v="64"/>
    <n v="4889"/>
  </r>
  <r>
    <x v="0"/>
    <s v="PPP constant 2011 int. $"/>
    <x v="15"/>
    <x v="15"/>
    <x v="65"/>
    <n v="4631"/>
  </r>
  <r>
    <x v="0"/>
    <s v="PPP constant 2011 int. $"/>
    <x v="15"/>
    <x v="15"/>
    <x v="66"/>
    <n v="4538"/>
  </r>
  <r>
    <x v="0"/>
    <s v="PPP constant 2011 int. $"/>
    <x v="15"/>
    <x v="15"/>
    <x v="67"/>
    <n v="4602"/>
  </r>
  <r>
    <x v="0"/>
    <s v="PPP constant 2011 int. $"/>
    <x v="15"/>
    <x v="15"/>
    <x v="68"/>
    <n v="4514"/>
  </r>
  <r>
    <x v="0"/>
    <s v="PPP constant 2011 int. $"/>
    <x v="15"/>
    <x v="15"/>
    <x v="69"/>
    <n v="4466"/>
  </r>
  <r>
    <x v="0"/>
    <s v="PPP constant 2011 int. $"/>
    <x v="15"/>
    <x v="15"/>
    <x v="70"/>
    <n v="4670"/>
  </r>
  <r>
    <x v="0"/>
    <s v="PPP constant 2011 int. $"/>
    <x v="15"/>
    <x v="15"/>
    <x v="71"/>
    <n v="4471"/>
  </r>
  <r>
    <x v="0"/>
    <s v="PPP constant 2011 int. $"/>
    <x v="15"/>
    <x v="15"/>
    <x v="72"/>
    <n v="4879"/>
  </r>
  <r>
    <x v="0"/>
    <s v="PPP constant 2011 int. $"/>
    <x v="15"/>
    <x v="15"/>
    <x v="73"/>
    <n v="4981"/>
  </r>
  <r>
    <x v="0"/>
    <s v="PPP constant 2011 int. $"/>
    <x v="15"/>
    <x v="15"/>
    <x v="74"/>
    <n v="5246"/>
  </r>
  <r>
    <x v="0"/>
    <s v="PPP constant 2011 int. $"/>
    <x v="15"/>
    <x v="15"/>
    <x v="75"/>
    <n v="5099"/>
  </r>
  <r>
    <x v="0"/>
    <s v="PPP constant 2011 int. $"/>
    <x v="15"/>
    <x v="15"/>
    <x v="76"/>
    <n v="4967"/>
  </r>
  <r>
    <x v="0"/>
    <s v="PPP constant 2011 int. $"/>
    <x v="15"/>
    <x v="15"/>
    <x v="77"/>
    <n v="4661"/>
  </r>
  <r>
    <x v="0"/>
    <s v="PPP constant 2011 int. $"/>
    <x v="15"/>
    <x v="15"/>
    <x v="78"/>
    <n v="3931"/>
  </r>
  <r>
    <x v="0"/>
    <s v="PPP constant 2011 int. $"/>
    <x v="15"/>
    <x v="15"/>
    <x v="79"/>
    <n v="3162"/>
  </r>
  <r>
    <x v="0"/>
    <s v="PPP constant 2011 int. $"/>
    <x v="15"/>
    <x v="15"/>
    <x v="80"/>
    <n v="2831"/>
  </r>
  <r>
    <x v="0"/>
    <s v="PPP constant 2011 int. $"/>
    <x v="15"/>
    <x v="15"/>
    <x v="81"/>
    <n v="3805"/>
  </r>
  <r>
    <x v="0"/>
    <s v="PPP constant 2011 int. $"/>
    <x v="15"/>
    <x v="15"/>
    <x v="82"/>
    <n v="4498"/>
  </r>
  <r>
    <x v="0"/>
    <s v="PPP constant 2011 int. $"/>
    <x v="15"/>
    <x v="15"/>
    <x v="83"/>
    <n v="4814"/>
  </r>
  <r>
    <x v="0"/>
    <s v="PPP constant 2011 int. $"/>
    <x v="15"/>
    <x v="15"/>
    <x v="84"/>
    <n v="5188"/>
  </r>
  <r>
    <x v="0"/>
    <s v="PPP constant 2011 int. $"/>
    <x v="15"/>
    <x v="15"/>
    <x v="85"/>
    <n v="5582"/>
  </r>
  <r>
    <x v="0"/>
    <s v="PPP constant 2011 int. $"/>
    <x v="15"/>
    <x v="15"/>
    <x v="86"/>
    <n v="5958"/>
  </r>
  <r>
    <x v="0"/>
    <s v="PPP constant 2011 int. $"/>
    <x v="15"/>
    <x v="15"/>
    <x v="87"/>
    <n v="6371"/>
  </r>
  <r>
    <x v="0"/>
    <s v="PPP constant 2011 int. $"/>
    <x v="15"/>
    <x v="15"/>
    <x v="88"/>
    <n v="6790"/>
  </r>
  <r>
    <x v="0"/>
    <s v="PPP constant 2011 int. $"/>
    <x v="15"/>
    <x v="15"/>
    <x v="89"/>
    <n v="7092"/>
  </r>
  <r>
    <x v="0"/>
    <s v="PPP constant 2011 int. $"/>
    <x v="15"/>
    <x v="15"/>
    <x v="90"/>
    <n v="7453"/>
  </r>
  <r>
    <x v="0"/>
    <s v="PPP constant 2011 int. $"/>
    <x v="15"/>
    <x v="15"/>
    <x v="91"/>
    <n v="7745"/>
  </r>
  <r>
    <x v="0"/>
    <s v="PPP constant 2011 int. $"/>
    <x v="15"/>
    <x v="15"/>
    <x v="92"/>
    <n v="8158"/>
  </r>
  <r>
    <x v="0"/>
    <s v="PPP constant 2011 int. $"/>
    <x v="15"/>
    <x v="15"/>
    <x v="93"/>
    <n v="8544"/>
  </r>
  <r>
    <x v="0"/>
    <s v="PPP constant 2011 int. $"/>
    <x v="15"/>
    <x v="15"/>
    <x v="94"/>
    <n v="9011"/>
  </r>
  <r>
    <x v="0"/>
    <s v="PPP constant 2011 int. $"/>
    <x v="15"/>
    <x v="15"/>
    <x v="95"/>
    <n v="9430"/>
  </r>
  <r>
    <x v="0"/>
    <s v="PPP constant 2011 int. $"/>
    <x v="15"/>
    <x v="15"/>
    <x v="96"/>
    <n v="10158"/>
  </r>
  <r>
    <x v="0"/>
    <s v="PPP constant 2011 int. $"/>
    <x v="15"/>
    <x v="15"/>
    <x v="97"/>
    <n v="10882"/>
  </r>
  <r>
    <x v="0"/>
    <s v="PPP constant 2011 int. $"/>
    <x v="15"/>
    <x v="15"/>
    <x v="98"/>
    <n v="11576"/>
  </r>
  <r>
    <x v="0"/>
    <s v="PPP constant 2011 int. $"/>
    <x v="15"/>
    <x v="15"/>
    <x v="99"/>
    <n v="11934"/>
  </r>
  <r>
    <x v="0"/>
    <s v="PPP constant 2011 int. $"/>
    <x v="15"/>
    <x v="15"/>
    <x v="100"/>
    <n v="12111"/>
  </r>
  <r>
    <x v="0"/>
    <s v="PPP constant 2011 int. $"/>
    <x v="15"/>
    <x v="15"/>
    <x v="101"/>
    <n v="12659"/>
  </r>
  <r>
    <x v="0"/>
    <s v="PPP constant 2011 int. $"/>
    <x v="15"/>
    <x v="15"/>
    <x v="102"/>
    <n v="13476"/>
  </r>
  <r>
    <x v="0"/>
    <s v="PPP constant 2011 int. $"/>
    <x v="15"/>
    <x v="15"/>
    <x v="103"/>
    <n v="14513"/>
  </r>
  <r>
    <x v="0"/>
    <s v="PPP constant 2011 int. $"/>
    <x v="15"/>
    <x v="15"/>
    <x v="104"/>
    <n v="15248"/>
  </r>
  <r>
    <x v="0"/>
    <s v="PPP constant 2011 int. $"/>
    <x v="15"/>
    <x v="15"/>
    <x v="105"/>
    <n v="15492"/>
  </r>
  <r>
    <x v="0"/>
    <s v="PPP constant 2011 int. $"/>
    <x v="15"/>
    <x v="15"/>
    <x v="106"/>
    <n v="15683"/>
  </r>
  <r>
    <x v="0"/>
    <s v="PPP constant 2011 int. $"/>
    <x v="15"/>
    <x v="15"/>
    <x v="107"/>
    <n v="16035"/>
  </r>
  <r>
    <x v="0"/>
    <s v="PPP constant 2011 int. $"/>
    <x v="15"/>
    <x v="15"/>
    <x v="108"/>
    <n v="16950"/>
  </r>
  <r>
    <x v="0"/>
    <s v="PPP constant 2011 int. $"/>
    <x v="15"/>
    <x v="15"/>
    <x v="109"/>
    <n v="17607"/>
  </r>
  <r>
    <x v="0"/>
    <s v="PPP constant 2011 int. $"/>
    <x v="15"/>
    <x v="15"/>
    <x v="110"/>
    <n v="17123"/>
  </r>
  <r>
    <x v="0"/>
    <s v="PPP constant 2011 int. $"/>
    <x v="15"/>
    <x v="15"/>
    <x v="111"/>
    <n v="18147"/>
  </r>
  <r>
    <x v="0"/>
    <s v="PPP constant 2011 int. $"/>
    <x v="15"/>
    <x v="15"/>
    <x v="112"/>
    <n v="18599"/>
  </r>
  <r>
    <x v="0"/>
    <s v="PPP constant 2011 int. $"/>
    <x v="15"/>
    <x v="15"/>
    <x v="113"/>
    <n v="19230"/>
  </r>
  <r>
    <x v="0"/>
    <s v="PPP constant 2011 int. $"/>
    <x v="15"/>
    <x v="15"/>
    <x v="114"/>
    <n v="20275"/>
  </r>
  <r>
    <x v="0"/>
    <s v="PPP constant 2011 int. $"/>
    <x v="15"/>
    <x v="15"/>
    <x v="115"/>
    <n v="20959"/>
  </r>
  <r>
    <x v="0"/>
    <s v="PPP constant 2011 int. $"/>
    <x v="15"/>
    <x v="15"/>
    <x v="116"/>
    <n v="21041"/>
  </r>
  <r>
    <x v="0"/>
    <s v="PPP constant 2011 int. $"/>
    <x v="15"/>
    <x v="15"/>
    <x v="117"/>
    <n v="21123"/>
  </r>
  <r>
    <x v="0"/>
    <s v="PPP constant 2011 int. $"/>
    <x v="15"/>
    <x v="15"/>
    <x v="118"/>
    <n v="21345"/>
  </r>
  <r>
    <x v="0"/>
    <s v="PPP constant 2011 int. $"/>
    <x v="15"/>
    <x v="15"/>
    <x v="119"/>
    <n v="21868"/>
  </r>
  <r>
    <x v="0"/>
    <s v="PPP constant 2011 int. $"/>
    <x v="15"/>
    <x v="15"/>
    <x v="120"/>
    <n v="22469"/>
  </r>
  <r>
    <x v="0"/>
    <s v="PPP constant 2011 int. $"/>
    <x v="15"/>
    <x v="15"/>
    <x v="121"/>
    <n v="23106"/>
  </r>
  <r>
    <x v="0"/>
    <s v="PPP constant 2011 int. $"/>
    <x v="15"/>
    <x v="15"/>
    <x v="122"/>
    <n v="23824"/>
  </r>
  <r>
    <x v="0"/>
    <s v="PPP constant 2011 int. $"/>
    <x v="15"/>
    <x v="15"/>
    <x v="123"/>
    <n v="24743"/>
  </r>
  <r>
    <x v="0"/>
    <s v="PPP constant 2011 int. $"/>
    <x v="15"/>
    <x v="15"/>
    <x v="124"/>
    <n v="25454"/>
  </r>
  <r>
    <x v="0"/>
    <s v="PPP constant 2011 int. $"/>
    <x v="15"/>
    <x v="15"/>
    <x v="125"/>
    <n v="26003"/>
  </r>
  <r>
    <x v="0"/>
    <s v="PPP constant 2011 int. $"/>
    <x v="15"/>
    <x v="15"/>
    <x v="126"/>
    <n v="26570.363000000001"/>
  </r>
  <r>
    <x v="0"/>
    <s v="PPP constant 2011 int. $"/>
    <x v="15"/>
    <x v="15"/>
    <x v="127"/>
    <n v="26960.611000000001"/>
  </r>
  <r>
    <x v="0"/>
    <s v="PPP constant 2011 int. $"/>
    <x v="15"/>
    <x v="15"/>
    <x v="128"/>
    <n v="26902.398000000001"/>
  </r>
  <r>
    <x v="0"/>
    <s v="PPP constant 2011 int. $"/>
    <x v="15"/>
    <x v="15"/>
    <x v="129"/>
    <n v="27668.258000000002"/>
  </r>
  <r>
    <x v="0"/>
    <s v="PPP constant 2011 int. $"/>
    <x v="15"/>
    <x v="15"/>
    <x v="130"/>
    <n v="28666.351999999999"/>
  </r>
  <r>
    <x v="0"/>
    <s v="PPP constant 2011 int. $"/>
    <x v="15"/>
    <x v="15"/>
    <x v="131"/>
    <n v="29231.275000000001"/>
  </r>
  <r>
    <x v="0"/>
    <s v="PPP constant 2011 int. $"/>
    <x v="15"/>
    <x v="15"/>
    <x v="132"/>
    <n v="29960.7"/>
  </r>
  <r>
    <x v="0"/>
    <s v="PPP constant 2011 int. $"/>
    <x v="15"/>
    <x v="15"/>
    <x v="133"/>
    <n v="30649.629000000001"/>
  </r>
  <r>
    <x v="0"/>
    <s v="PPP constant 2011 int. $"/>
    <x v="15"/>
    <x v="15"/>
    <x v="134"/>
    <n v="31340.48"/>
  </r>
  <r>
    <x v="0"/>
    <s v="PPP constant 2011 int. $"/>
    <x v="15"/>
    <x v="15"/>
    <x v="135"/>
    <n v="32716.98"/>
  </r>
  <r>
    <x v="0"/>
    <s v="PPP constant 2011 int. $"/>
    <x v="15"/>
    <x v="15"/>
    <x v="136"/>
    <n v="33511.434000000001"/>
  </r>
  <r>
    <x v="0"/>
    <s v="PPP constant 2011 int. $"/>
    <x v="15"/>
    <x v="15"/>
    <x v="137"/>
    <n v="33780.055"/>
  </r>
  <r>
    <x v="0"/>
    <s v="PPP constant 2011 int. $"/>
    <x v="15"/>
    <x v="15"/>
    <x v="138"/>
    <n v="33917.800000000003"/>
  </r>
  <r>
    <x v="0"/>
    <s v="PPP constant 2011 int. $"/>
    <x v="15"/>
    <x v="15"/>
    <x v="139"/>
    <n v="34472.129999999997"/>
  </r>
  <r>
    <x v="0"/>
    <s v="PPP constant 2011 int. $"/>
    <x v="15"/>
    <x v="15"/>
    <x v="140"/>
    <n v="34872.125"/>
  </r>
  <r>
    <x v="0"/>
    <s v="PPP constant 2011 int. $"/>
    <x v="15"/>
    <x v="15"/>
    <x v="141"/>
    <n v="35713.805"/>
  </r>
  <r>
    <x v="0"/>
    <s v="PPP constant 2011 int. $"/>
    <x v="15"/>
    <x v="15"/>
    <x v="142"/>
    <n v="36310.733999999997"/>
  </r>
  <r>
    <x v="0"/>
    <s v="PPP constant 2011 int. $"/>
    <x v="15"/>
    <x v="15"/>
    <x v="143"/>
    <n v="35942.938000000002"/>
  </r>
  <r>
    <x v="0"/>
    <s v="PPP constant 2011 int. $"/>
    <x v="15"/>
    <x v="15"/>
    <x v="144"/>
    <n v="34055.226999999999"/>
  </r>
  <r>
    <x v="0"/>
    <s v="PPP constant 2011 int. $"/>
    <x v="15"/>
    <x v="15"/>
    <x v="145"/>
    <n v="34765.938000000002"/>
  </r>
  <r>
    <x v="0"/>
    <s v="PPP constant 2011 int. $"/>
    <x v="15"/>
    <x v="15"/>
    <x v="146"/>
    <n v="35151"/>
  </r>
  <r>
    <x v="0"/>
    <s v="PPP constant 2011 int. $"/>
    <x v="15"/>
    <x v="15"/>
    <x v="147"/>
    <n v="34010.035000000003"/>
  </r>
  <r>
    <x v="0"/>
    <s v="PPP constant 2011 int. $"/>
    <x v="15"/>
    <x v="15"/>
    <x v="148"/>
    <n v="33317.241999999998"/>
  </r>
  <r>
    <x v="0"/>
    <s v="PPP constant 2011 int. $"/>
    <x v="15"/>
    <x v="15"/>
    <x v="149"/>
    <n v="33310.703000000001"/>
  </r>
  <r>
    <x v="0"/>
    <s v="PPP constant 2011 int. $"/>
    <x v="15"/>
    <x v="15"/>
    <x v="150"/>
    <n v="33620.741999999998"/>
  </r>
  <r>
    <x v="0"/>
    <s v="PPP constant 2011 int. $"/>
    <x v="15"/>
    <x v="15"/>
    <x v="151"/>
    <n v="34120.42"/>
  </r>
  <r>
    <x v="0"/>
    <s v="PPP constant 2011 int. $"/>
    <x v="15"/>
    <x v="15"/>
    <x v="152"/>
    <n v="34754.769999999997"/>
  </r>
  <r>
    <x v="0"/>
    <s v="PPP constant 2011 int. $"/>
    <x v="15"/>
    <x v="15"/>
    <x v="153"/>
    <n v="35149.824000000001"/>
  </r>
  <r>
    <x v="0"/>
    <s v="PPP constant 2011 int. $"/>
    <x v="15"/>
    <x v="15"/>
    <x v="154"/>
    <n v="35407.241999999998"/>
  </r>
  <r>
    <x v="0"/>
    <s v="PPP constant 2011 int. $"/>
    <x v="15"/>
    <x v="15"/>
    <x v="155"/>
    <n v="32385.326000000001"/>
  </r>
  <r>
    <x v="0"/>
    <s v="PPP constant 2011 int. $"/>
    <x v="15"/>
    <x v="15"/>
    <x v="156"/>
    <n v="34827.137000000002"/>
  </r>
  <r>
    <x v="0"/>
    <s v="PPP constant 2011 int. $"/>
    <x v="15"/>
    <x v="15"/>
    <x v="157"/>
    <n v="36224.292999999998"/>
  </r>
  <r>
    <x v="0"/>
    <s v="PPP constant 2011 int. $"/>
    <x v="16"/>
    <x v="16"/>
    <x v="108"/>
    <n v="12506"/>
  </r>
  <r>
    <x v="0"/>
    <s v="PPP constant 2011 int. $"/>
    <x v="16"/>
    <x v="16"/>
    <x v="115"/>
    <n v="13739"/>
  </r>
  <r>
    <x v="0"/>
    <s v="PPP constant 2011 int. $"/>
    <x v="16"/>
    <x v="16"/>
    <x v="116"/>
    <n v="13970"/>
  </r>
  <r>
    <x v="0"/>
    <s v="PPP constant 2011 int. $"/>
    <x v="16"/>
    <x v="16"/>
    <x v="117"/>
    <n v="14190"/>
  </r>
  <r>
    <x v="0"/>
    <s v="PPP constant 2011 int. $"/>
    <x v="16"/>
    <x v="16"/>
    <x v="118"/>
    <n v="14376"/>
  </r>
  <r>
    <x v="0"/>
    <s v="PPP constant 2011 int. $"/>
    <x v="16"/>
    <x v="16"/>
    <x v="119"/>
    <n v="14682"/>
  </r>
  <r>
    <x v="0"/>
    <s v="PPP constant 2011 int. $"/>
    <x v="16"/>
    <x v="16"/>
    <x v="120"/>
    <n v="14273"/>
  </r>
  <r>
    <x v="0"/>
    <s v="PPP constant 2011 int. $"/>
    <x v="16"/>
    <x v="16"/>
    <x v="121"/>
    <n v="14539"/>
  </r>
  <r>
    <x v="0"/>
    <s v="PPP constant 2011 int. $"/>
    <x v="16"/>
    <x v="16"/>
    <x v="122"/>
    <n v="14360"/>
  </r>
  <r>
    <x v="0"/>
    <s v="PPP constant 2011 int. $"/>
    <x v="16"/>
    <x v="16"/>
    <x v="123"/>
    <n v="14875"/>
  </r>
  <r>
    <x v="0"/>
    <s v="PPP constant 2011 int. $"/>
    <x v="16"/>
    <x v="16"/>
    <x v="124"/>
    <n v="15661"/>
  </r>
  <r>
    <x v="0"/>
    <s v="PPP constant 2011 int. $"/>
    <x v="16"/>
    <x v="16"/>
    <x v="125"/>
    <n v="15806"/>
  </r>
  <r>
    <x v="0"/>
    <s v="PPP constant 2011 int. $"/>
    <x v="16"/>
    <x v="16"/>
    <x v="126"/>
    <n v="13774.933999999999"/>
  </r>
  <r>
    <x v="0"/>
    <s v="PPP constant 2011 int. $"/>
    <x v="16"/>
    <x v="16"/>
    <x v="127"/>
    <n v="9411.1949999999997"/>
  </r>
  <r>
    <x v="0"/>
    <s v="PPP constant 2011 int. $"/>
    <x v="16"/>
    <x v="16"/>
    <x v="128"/>
    <n v="8439.33"/>
  </r>
  <r>
    <x v="0"/>
    <s v="PPP constant 2011 int. $"/>
    <x v="16"/>
    <x v="16"/>
    <x v="129"/>
    <n v="8704.2669999999998"/>
  </r>
  <r>
    <x v="0"/>
    <s v="PPP constant 2011 int. $"/>
    <x v="16"/>
    <x v="16"/>
    <x v="130"/>
    <n v="8709.07"/>
  </r>
  <r>
    <x v="0"/>
    <s v="PPP constant 2011 int. $"/>
    <x v="16"/>
    <x v="16"/>
    <x v="131"/>
    <n v="8947.2690000000002"/>
  </r>
  <r>
    <x v="0"/>
    <s v="PPP constant 2011 int. $"/>
    <x v="16"/>
    <x v="16"/>
    <x v="132"/>
    <n v="9773.4989999999998"/>
  </r>
  <r>
    <x v="0"/>
    <s v="PPP constant 2011 int. $"/>
    <x v="16"/>
    <x v="16"/>
    <x v="133"/>
    <n v="10429.767"/>
  </r>
  <r>
    <x v="0"/>
    <s v="PPP constant 2011 int. $"/>
    <x v="16"/>
    <x v="16"/>
    <x v="134"/>
    <n v="10707.706"/>
  </r>
  <r>
    <x v="0"/>
    <s v="PPP constant 2011 int. $"/>
    <x v="16"/>
    <x v="16"/>
    <x v="135"/>
    <n v="11309.74"/>
  </r>
  <r>
    <x v="0"/>
    <s v="PPP constant 2011 int. $"/>
    <x v="16"/>
    <x v="16"/>
    <x v="136"/>
    <n v="12103.828"/>
  </r>
  <r>
    <x v="0"/>
    <s v="PPP constant 2011 int. $"/>
    <x v="16"/>
    <x v="16"/>
    <x v="137"/>
    <n v="13015.475"/>
  </r>
  <r>
    <x v="0"/>
    <s v="PPP constant 2011 int. $"/>
    <x v="16"/>
    <x v="16"/>
    <x v="138"/>
    <n v="14142.125"/>
  </r>
  <r>
    <x v="0"/>
    <s v="PPP constant 2011 int. $"/>
    <x v="16"/>
    <x v="16"/>
    <x v="139"/>
    <n v="15371.182000000001"/>
  </r>
  <r>
    <x v="0"/>
    <s v="PPP constant 2011 int. $"/>
    <x v="16"/>
    <x v="16"/>
    <x v="140"/>
    <n v="17069.655999999999"/>
  </r>
  <r>
    <x v="0"/>
    <s v="PPP constant 2011 int. $"/>
    <x v="16"/>
    <x v="16"/>
    <x v="141"/>
    <n v="19128.689999999999"/>
  </r>
  <r>
    <x v="0"/>
    <s v="PPP constant 2011 int. $"/>
    <x v="16"/>
    <x v="16"/>
    <x v="142"/>
    <n v="21042.366999999998"/>
  </r>
  <r>
    <x v="0"/>
    <s v="PPP constant 2011 int. $"/>
    <x v="16"/>
    <x v="16"/>
    <x v="143"/>
    <n v="20342.2"/>
  </r>
  <r>
    <x v="0"/>
    <s v="PPP constant 2011 int. $"/>
    <x v="16"/>
    <x v="16"/>
    <x v="144"/>
    <n v="17582.111000000001"/>
  </r>
  <r>
    <x v="0"/>
    <s v="PPP constant 2011 int. $"/>
    <x v="16"/>
    <x v="16"/>
    <x v="145"/>
    <n v="17140.226999999999"/>
  </r>
  <r>
    <x v="0"/>
    <s v="PPP constant 2011 int. $"/>
    <x v="16"/>
    <x v="16"/>
    <x v="146"/>
    <n v="18428"/>
  </r>
  <r>
    <x v="0"/>
    <s v="PPP constant 2011 int. $"/>
    <x v="16"/>
    <x v="16"/>
    <x v="147"/>
    <n v="19970.030999999999"/>
  </r>
  <r>
    <x v="0"/>
    <s v="PPP constant 2011 int. $"/>
    <x v="16"/>
    <x v="16"/>
    <x v="148"/>
    <n v="20581.918000000001"/>
  </r>
  <r>
    <x v="0"/>
    <s v="PPP constant 2011 int. $"/>
    <x v="16"/>
    <x v="16"/>
    <x v="149"/>
    <n v="21168.535"/>
  </r>
  <r>
    <x v="0"/>
    <s v="PPP constant 2011 int. $"/>
    <x v="16"/>
    <x v="16"/>
    <x v="150"/>
    <n v="22179.42"/>
  </r>
  <r>
    <x v="0"/>
    <s v="PPP constant 2011 int. $"/>
    <x v="16"/>
    <x v="16"/>
    <x v="151"/>
    <n v="22913.023000000001"/>
  </r>
  <r>
    <x v="0"/>
    <s v="PPP constant 2011 int. $"/>
    <x v="16"/>
    <x v="16"/>
    <x v="152"/>
    <n v="23893.831999999999"/>
  </r>
  <r>
    <x v="0"/>
    <s v="PPP constant 2011 int. $"/>
    <x v="16"/>
    <x v="16"/>
    <x v="153"/>
    <n v="25039.865000000002"/>
  </r>
  <r>
    <x v="0"/>
    <s v="PPP constant 2011 int. $"/>
    <x v="16"/>
    <x v="16"/>
    <x v="154"/>
    <n v="25858.601999999999"/>
  </r>
  <r>
    <x v="0"/>
    <s v="PPP constant 2011 int. $"/>
    <x v="16"/>
    <x v="16"/>
    <x v="155"/>
    <n v="25453.063999999998"/>
  </r>
  <r>
    <x v="0"/>
    <s v="PPP constant 2011 int. $"/>
    <x v="16"/>
    <x v="16"/>
    <x v="156"/>
    <n v="26738.615000000002"/>
  </r>
  <r>
    <x v="0"/>
    <s v="PPP constant 2011 int. $"/>
    <x v="16"/>
    <x v="16"/>
    <x v="157"/>
    <n v="27220.303"/>
  </r>
  <r>
    <x v="0"/>
    <s v="PPP constant 2011 int. $"/>
    <x v="17"/>
    <x v="17"/>
    <x v="108"/>
    <n v="12103"/>
  </r>
  <r>
    <x v="0"/>
    <s v="PPP constant 2011 int. $"/>
    <x v="17"/>
    <x v="17"/>
    <x v="115"/>
    <n v="12734"/>
  </r>
  <r>
    <x v="0"/>
    <s v="PPP constant 2011 int. $"/>
    <x v="17"/>
    <x v="17"/>
    <x v="116"/>
    <n v="13190"/>
  </r>
  <r>
    <x v="0"/>
    <s v="PPP constant 2011 int. $"/>
    <x v="17"/>
    <x v="17"/>
    <x v="117"/>
    <n v="13654"/>
  </r>
  <r>
    <x v="0"/>
    <s v="PPP constant 2011 int. $"/>
    <x v="17"/>
    <x v="17"/>
    <x v="118"/>
    <n v="13718"/>
  </r>
  <r>
    <x v="0"/>
    <s v="PPP constant 2011 int. $"/>
    <x v="17"/>
    <x v="17"/>
    <x v="119"/>
    <n v="13796"/>
  </r>
  <r>
    <x v="0"/>
    <s v="PPP constant 2011 int. $"/>
    <x v="17"/>
    <x v="17"/>
    <x v="120"/>
    <n v="13287"/>
  </r>
  <r>
    <x v="0"/>
    <s v="PPP constant 2011 int. $"/>
    <x v="17"/>
    <x v="17"/>
    <x v="121"/>
    <n v="13667"/>
  </r>
  <r>
    <x v="0"/>
    <s v="PPP constant 2011 int. $"/>
    <x v="17"/>
    <x v="17"/>
    <x v="122"/>
    <n v="13831"/>
  </r>
  <r>
    <x v="0"/>
    <s v="PPP constant 2011 int. $"/>
    <x v="17"/>
    <x v="17"/>
    <x v="123"/>
    <n v="14851"/>
  </r>
  <r>
    <x v="0"/>
    <s v="PPP constant 2011 int. $"/>
    <x v="17"/>
    <x v="17"/>
    <x v="124"/>
    <n v="14693"/>
  </r>
  <r>
    <x v="0"/>
    <s v="PPP constant 2011 int. $"/>
    <x v="17"/>
    <x v="17"/>
    <x v="125"/>
    <n v="13809"/>
  </r>
  <r>
    <x v="0"/>
    <s v="PPP constant 2011 int. $"/>
    <x v="17"/>
    <x v="17"/>
    <x v="126"/>
    <n v="12999.308999999999"/>
  </r>
  <r>
    <x v="0"/>
    <s v="PPP constant 2011 int. $"/>
    <x v="17"/>
    <x v="17"/>
    <x v="127"/>
    <n v="10240.939"/>
  </r>
  <r>
    <x v="0"/>
    <s v="PPP constant 2011 int. $"/>
    <x v="17"/>
    <x v="17"/>
    <x v="128"/>
    <n v="8621.0969999999998"/>
  </r>
  <r>
    <x v="0"/>
    <s v="PPP constant 2011 int. $"/>
    <x v="17"/>
    <x v="17"/>
    <x v="129"/>
    <n v="7830.0054"/>
  </r>
  <r>
    <x v="0"/>
    <s v="PPP constant 2011 int. $"/>
    <x v="17"/>
    <x v="17"/>
    <x v="130"/>
    <n v="8299.4699999999993"/>
  </r>
  <r>
    <x v="0"/>
    <s v="PPP constant 2011 int. $"/>
    <x v="17"/>
    <x v="17"/>
    <x v="131"/>
    <n v="8793.7009999999991"/>
  </r>
  <r>
    <x v="0"/>
    <s v="PPP constant 2011 int. $"/>
    <x v="17"/>
    <x v="17"/>
    <x v="132"/>
    <n v="9592.64"/>
  </r>
  <r>
    <x v="0"/>
    <s v="PPP constant 2011 int. $"/>
    <x v="17"/>
    <x v="17"/>
    <x v="133"/>
    <n v="10382.117"/>
  </r>
  <r>
    <x v="0"/>
    <s v="PPP constant 2011 int. $"/>
    <x v="17"/>
    <x v="17"/>
    <x v="134"/>
    <n v="10336.395500000001"/>
  </r>
  <r>
    <x v="0"/>
    <s v="PPP constant 2011 int. $"/>
    <x v="17"/>
    <x v="17"/>
    <x v="135"/>
    <n v="10806.874"/>
  </r>
  <r>
    <x v="0"/>
    <s v="PPP constant 2011 int. $"/>
    <x v="17"/>
    <x v="17"/>
    <x v="136"/>
    <n v="11606.728999999999"/>
  </r>
  <r>
    <x v="0"/>
    <s v="PPP constant 2011 int. $"/>
    <x v="17"/>
    <x v="17"/>
    <x v="137"/>
    <n v="12490.620999999999"/>
  </r>
  <r>
    <x v="0"/>
    <s v="PPP constant 2011 int. $"/>
    <x v="17"/>
    <x v="17"/>
    <x v="138"/>
    <n v="13917.508"/>
  </r>
  <r>
    <x v="0"/>
    <s v="PPP constant 2011 int. $"/>
    <x v="17"/>
    <x v="17"/>
    <x v="139"/>
    <n v="14995.767"/>
  </r>
  <r>
    <x v="0"/>
    <s v="PPP constant 2011 int. $"/>
    <x v="17"/>
    <x v="17"/>
    <x v="140"/>
    <n v="16417.95"/>
  </r>
  <r>
    <x v="0"/>
    <s v="PPP constant 2011 int. $"/>
    <x v="17"/>
    <x v="17"/>
    <x v="141"/>
    <n v="17916.059000000001"/>
  </r>
  <r>
    <x v="0"/>
    <s v="PPP constant 2011 int. $"/>
    <x v="17"/>
    <x v="17"/>
    <x v="142"/>
    <n v="20138.473000000002"/>
  </r>
  <r>
    <x v="0"/>
    <s v="PPP constant 2011 int. $"/>
    <x v="17"/>
    <x v="17"/>
    <x v="143"/>
    <n v="20879.803"/>
  </r>
  <r>
    <x v="0"/>
    <s v="PPP constant 2011 int. $"/>
    <x v="17"/>
    <x v="17"/>
    <x v="144"/>
    <n v="17983.349999999999"/>
  </r>
  <r>
    <x v="0"/>
    <s v="PPP constant 2011 int. $"/>
    <x v="17"/>
    <x v="17"/>
    <x v="145"/>
    <n v="18663.761999999999"/>
  </r>
  <r>
    <x v="0"/>
    <s v="PPP constant 2011 int. $"/>
    <x v="17"/>
    <x v="17"/>
    <x v="146"/>
    <n v="20243"/>
  </r>
  <r>
    <x v="0"/>
    <s v="PPP constant 2011 int. $"/>
    <x v="17"/>
    <x v="17"/>
    <x v="147"/>
    <n v="21305.004000000001"/>
  </r>
  <r>
    <x v="0"/>
    <s v="PPP constant 2011 int. $"/>
    <x v="17"/>
    <x v="17"/>
    <x v="148"/>
    <n v="22285.684000000001"/>
  </r>
  <r>
    <x v="0"/>
    <s v="PPP constant 2011 int. $"/>
    <x v="17"/>
    <x v="17"/>
    <x v="149"/>
    <n v="23273.171999999999"/>
  </r>
  <r>
    <x v="0"/>
    <s v="PPP constant 2011 int. $"/>
    <x v="17"/>
    <x v="17"/>
    <x v="150"/>
    <n v="23968.848000000002"/>
  </r>
  <r>
    <x v="0"/>
    <s v="PPP constant 2011 int. $"/>
    <x v="17"/>
    <x v="17"/>
    <x v="151"/>
    <n v="24886.84"/>
  </r>
  <r>
    <x v="0"/>
    <s v="PPP constant 2011 int. $"/>
    <x v="17"/>
    <x v="17"/>
    <x v="152"/>
    <n v="26318.023000000001"/>
  </r>
  <r>
    <x v="0"/>
    <s v="PPP constant 2011 int. $"/>
    <x v="17"/>
    <x v="17"/>
    <x v="153"/>
    <n v="27631.46"/>
  </r>
  <r>
    <x v="0"/>
    <s v="PPP constant 2011 int. $"/>
    <x v="17"/>
    <x v="17"/>
    <x v="154"/>
    <n v="28986.053"/>
  </r>
  <r>
    <x v="0"/>
    <s v="PPP constant 2011 int. $"/>
    <x v="17"/>
    <x v="17"/>
    <x v="155"/>
    <n v="28971.844000000001"/>
  </r>
  <r>
    <x v="0"/>
    <s v="PPP constant 2011 int. $"/>
    <x v="17"/>
    <x v="17"/>
    <x v="156"/>
    <n v="30557.03"/>
  </r>
  <r>
    <x v="0"/>
    <s v="PPP constant 2011 int. $"/>
    <x v="17"/>
    <x v="17"/>
    <x v="157"/>
    <n v="30863.32"/>
  </r>
  <r>
    <x v="0"/>
    <s v="PPP constant 2011 int. $"/>
    <x v="18"/>
    <x v="18"/>
    <x v="85"/>
    <n v="13378"/>
  </r>
  <r>
    <x v="0"/>
    <s v="PPP constant 2011 int. $"/>
    <x v="18"/>
    <x v="18"/>
    <x v="86"/>
    <n v="12337"/>
  </r>
  <r>
    <x v="0"/>
    <s v="PPP constant 2011 int. $"/>
    <x v="18"/>
    <x v="18"/>
    <x v="87"/>
    <n v="13162"/>
  </r>
  <r>
    <x v="0"/>
    <s v="PPP constant 2011 int. $"/>
    <x v="18"/>
    <x v="18"/>
    <x v="88"/>
    <n v="13256"/>
  </r>
  <r>
    <x v="0"/>
    <s v="PPP constant 2011 int. $"/>
    <x v="18"/>
    <x v="18"/>
    <x v="89"/>
    <n v="13238"/>
  </r>
  <r>
    <x v="0"/>
    <s v="PPP constant 2011 int. $"/>
    <x v="18"/>
    <x v="18"/>
    <x v="90"/>
    <n v="13818"/>
  </r>
  <r>
    <x v="0"/>
    <s v="PPP constant 2011 int. $"/>
    <x v="18"/>
    <x v="18"/>
    <x v="91"/>
    <n v="14343"/>
  </r>
  <r>
    <x v="0"/>
    <s v="PPP constant 2011 int. $"/>
    <x v="18"/>
    <x v="18"/>
    <x v="92"/>
    <n v="14961"/>
  </r>
  <r>
    <x v="0"/>
    <s v="PPP constant 2011 int. $"/>
    <x v="18"/>
    <x v="18"/>
    <x v="93"/>
    <n v="15093"/>
  </r>
  <r>
    <x v="0"/>
    <s v="PPP constant 2011 int. $"/>
    <x v="18"/>
    <x v="18"/>
    <x v="94"/>
    <n v="15382"/>
  </r>
  <r>
    <x v="0"/>
    <s v="PPP constant 2011 int. $"/>
    <x v="18"/>
    <x v="18"/>
    <x v="95"/>
    <n v="15870"/>
  </r>
  <r>
    <x v="0"/>
    <s v="PPP constant 2011 int. $"/>
    <x v="18"/>
    <x v="18"/>
    <x v="96"/>
    <n v="16349"/>
  </r>
  <r>
    <x v="0"/>
    <s v="PPP constant 2011 int. $"/>
    <x v="18"/>
    <x v="18"/>
    <x v="97"/>
    <n v="16370"/>
  </r>
  <r>
    <x v="0"/>
    <s v="PPP constant 2011 int. $"/>
    <x v="18"/>
    <x v="18"/>
    <x v="98"/>
    <n v="16766"/>
  </r>
  <r>
    <x v="0"/>
    <s v="PPP constant 2011 int. $"/>
    <x v="18"/>
    <x v="18"/>
    <x v="99"/>
    <n v="17864"/>
  </r>
  <r>
    <x v="0"/>
    <s v="PPP constant 2011 int. $"/>
    <x v="18"/>
    <x v="18"/>
    <x v="100"/>
    <n v="18002"/>
  </r>
  <r>
    <x v="0"/>
    <s v="PPP constant 2011 int. $"/>
    <x v="18"/>
    <x v="18"/>
    <x v="101"/>
    <n v="18084"/>
  </r>
  <r>
    <x v="0"/>
    <s v="PPP constant 2011 int. $"/>
    <x v="18"/>
    <x v="18"/>
    <x v="102"/>
    <n v="18066"/>
  </r>
  <r>
    <x v="0"/>
    <s v="PPP constant 2011 int. $"/>
    <x v="18"/>
    <x v="18"/>
    <x v="103"/>
    <n v="18774"/>
  </r>
  <r>
    <x v="0"/>
    <s v="PPP constant 2011 int. $"/>
    <x v="18"/>
    <x v="18"/>
    <x v="104"/>
    <n v="20516"/>
  </r>
  <r>
    <x v="0"/>
    <s v="PPP constant 2011 int. $"/>
    <x v="18"/>
    <x v="18"/>
    <x v="105"/>
    <n v="20763"/>
  </r>
  <r>
    <x v="0"/>
    <s v="PPP constant 2011 int. $"/>
    <x v="18"/>
    <x v="18"/>
    <x v="106"/>
    <n v="21117"/>
  </r>
  <r>
    <x v="0"/>
    <s v="PPP constant 2011 int. $"/>
    <x v="18"/>
    <x v="18"/>
    <x v="107"/>
    <n v="22236"/>
  </r>
  <r>
    <x v="0"/>
    <s v="PPP constant 2011 int. $"/>
    <x v="18"/>
    <x v="18"/>
    <x v="108"/>
    <n v="23820"/>
  </r>
  <r>
    <x v="0"/>
    <s v="PPP constant 2011 int. $"/>
    <x v="18"/>
    <x v="18"/>
    <x v="109"/>
    <n v="24503"/>
  </r>
  <r>
    <x v="0"/>
    <s v="PPP constant 2011 int. $"/>
    <x v="18"/>
    <x v="18"/>
    <x v="110"/>
    <n v="22643"/>
  </r>
  <r>
    <x v="0"/>
    <s v="PPP constant 2011 int. $"/>
    <x v="18"/>
    <x v="18"/>
    <x v="111"/>
    <n v="23100"/>
  </r>
  <r>
    <x v="0"/>
    <s v="PPP constant 2011 int. $"/>
    <x v="18"/>
    <x v="18"/>
    <x v="112"/>
    <n v="23417"/>
  </r>
  <r>
    <x v="0"/>
    <s v="PPP constant 2011 int. $"/>
    <x v="18"/>
    <x v="18"/>
    <x v="113"/>
    <n v="24331"/>
  </r>
  <r>
    <x v="0"/>
    <s v="PPP constant 2011 int. $"/>
    <x v="18"/>
    <x v="18"/>
    <x v="114"/>
    <n v="24836"/>
  </r>
  <r>
    <x v="0"/>
    <s v="PPP constant 2011 int. $"/>
    <x v="18"/>
    <x v="18"/>
    <x v="115"/>
    <n v="24951"/>
  </r>
  <r>
    <x v="0"/>
    <s v="PPP constant 2011 int. $"/>
    <x v="18"/>
    <x v="18"/>
    <x v="116"/>
    <n v="25136"/>
  </r>
  <r>
    <x v="0"/>
    <s v="PPP constant 2011 int. $"/>
    <x v="18"/>
    <x v="18"/>
    <x v="117"/>
    <n v="25005"/>
  </r>
  <r>
    <x v="0"/>
    <s v="PPP constant 2011 int. $"/>
    <x v="18"/>
    <x v="18"/>
    <x v="118"/>
    <n v="25738"/>
  </r>
  <r>
    <x v="0"/>
    <s v="PPP constant 2011 int. $"/>
    <x v="18"/>
    <x v="18"/>
    <x v="119"/>
    <n v="27303"/>
  </r>
  <r>
    <x v="0"/>
    <s v="PPP constant 2011 int. $"/>
    <x v="18"/>
    <x v="18"/>
    <x v="120"/>
    <n v="28032"/>
  </r>
  <r>
    <x v="0"/>
    <s v="PPP constant 2011 int. $"/>
    <x v="18"/>
    <x v="18"/>
    <x v="121"/>
    <n v="30051"/>
  </r>
  <r>
    <x v="0"/>
    <s v="PPP constant 2011 int. $"/>
    <x v="18"/>
    <x v="18"/>
    <x v="122"/>
    <n v="30533"/>
  </r>
  <r>
    <x v="0"/>
    <s v="PPP constant 2011 int. $"/>
    <x v="18"/>
    <x v="18"/>
    <x v="123"/>
    <n v="33351"/>
  </r>
  <r>
    <x v="0"/>
    <s v="PPP constant 2011 int. $"/>
    <x v="18"/>
    <x v="18"/>
    <x v="124"/>
    <n v="36442"/>
  </r>
  <r>
    <x v="0"/>
    <s v="PPP constant 2011 int. $"/>
    <x v="18"/>
    <x v="18"/>
    <x v="125"/>
    <n v="36706"/>
  </r>
  <r>
    <x v="0"/>
    <s v="PPP constant 2011 int. $"/>
    <x v="18"/>
    <x v="18"/>
    <x v="126"/>
    <n v="39198.300000000003"/>
  </r>
  <r>
    <x v="0"/>
    <s v="PPP constant 2011 int. $"/>
    <x v="18"/>
    <x v="18"/>
    <x v="127"/>
    <n v="39231.593999999997"/>
  </r>
  <r>
    <x v="0"/>
    <s v="PPP constant 2011 int. $"/>
    <x v="18"/>
    <x v="18"/>
    <x v="128"/>
    <n v="40179.495999999999"/>
  </r>
  <r>
    <x v="0"/>
    <s v="PPP constant 2011 int. $"/>
    <x v="18"/>
    <x v="18"/>
    <x v="129"/>
    <n v="40990.71"/>
  </r>
  <r>
    <x v="0"/>
    <s v="PPP constant 2011 int. $"/>
    <x v="18"/>
    <x v="18"/>
    <x v="130"/>
    <n v="40838.565999999999"/>
  </r>
  <r>
    <x v="0"/>
    <s v="PPP constant 2011 int. $"/>
    <x v="18"/>
    <x v="18"/>
    <x v="131"/>
    <n v="40687.902000000002"/>
  </r>
  <r>
    <x v="0"/>
    <s v="PPP constant 2011 int. $"/>
    <x v="18"/>
    <x v="18"/>
    <x v="132"/>
    <n v="42311.343999999997"/>
  </r>
  <r>
    <x v="0"/>
    <s v="PPP constant 2011 int. $"/>
    <x v="18"/>
    <x v="18"/>
    <x v="133"/>
    <n v="44142.559999999998"/>
  </r>
  <r>
    <x v="0"/>
    <s v="PPP constant 2011 int. $"/>
    <x v="18"/>
    <x v="18"/>
    <x v="134"/>
    <n v="47061.11"/>
  </r>
  <r>
    <x v="0"/>
    <s v="PPP constant 2011 int. $"/>
    <x v="18"/>
    <x v="18"/>
    <x v="135"/>
    <n v="50063.824000000001"/>
  </r>
  <r>
    <x v="0"/>
    <s v="PPP constant 2011 int. $"/>
    <x v="18"/>
    <x v="18"/>
    <x v="136"/>
    <n v="50527.663999999997"/>
  </r>
  <r>
    <x v="0"/>
    <s v="PPP constant 2011 int. $"/>
    <x v="18"/>
    <x v="18"/>
    <x v="137"/>
    <n v="51709.733999999997"/>
  </r>
  <r>
    <x v="0"/>
    <s v="PPP constant 2011 int. $"/>
    <x v="18"/>
    <x v="18"/>
    <x v="138"/>
    <n v="51717.03"/>
  </r>
  <r>
    <x v="0"/>
    <s v="PPP constant 2011 int. $"/>
    <x v="18"/>
    <x v="18"/>
    <x v="139"/>
    <n v="52624.163999999997"/>
  </r>
  <r>
    <x v="0"/>
    <s v="PPP constant 2011 int. $"/>
    <x v="18"/>
    <x v="18"/>
    <x v="140"/>
    <n v="53262.093999999997"/>
  </r>
  <r>
    <x v="0"/>
    <s v="PPP constant 2011 int. $"/>
    <x v="18"/>
    <x v="18"/>
    <x v="141"/>
    <n v="54920.81"/>
  </r>
  <r>
    <x v="0"/>
    <s v="PPP constant 2011 int. $"/>
    <x v="18"/>
    <x v="18"/>
    <x v="142"/>
    <n v="58369.703000000001"/>
  </r>
  <r>
    <x v="0"/>
    <s v="PPP constant 2011 int. $"/>
    <x v="18"/>
    <x v="18"/>
    <x v="143"/>
    <n v="56383.19"/>
  </r>
  <r>
    <x v="0"/>
    <s v="PPP constant 2011 int. $"/>
    <x v="18"/>
    <x v="18"/>
    <x v="144"/>
    <n v="52731.39"/>
  </r>
  <r>
    <x v="0"/>
    <s v="PPP constant 2011 int. $"/>
    <x v="18"/>
    <x v="18"/>
    <x v="145"/>
    <n v="54086.336000000003"/>
  </r>
  <r>
    <x v="0"/>
    <s v="PPP constant 2011 int. $"/>
    <x v="18"/>
    <x v="18"/>
    <x v="146"/>
    <n v="54031"/>
  </r>
  <r>
    <x v="0"/>
    <s v="PPP constant 2011 int. $"/>
    <x v="18"/>
    <x v="18"/>
    <x v="147"/>
    <n v="53675.46"/>
  </r>
  <r>
    <x v="0"/>
    <s v="PPP constant 2011 int. $"/>
    <x v="18"/>
    <x v="18"/>
    <x v="148"/>
    <n v="53973.394999999997"/>
  </r>
  <r>
    <x v="0"/>
    <s v="PPP constant 2011 int. $"/>
    <x v="18"/>
    <x v="18"/>
    <x v="149"/>
    <n v="54100.086000000003"/>
  </r>
  <r>
    <x v="0"/>
    <s v="PPP constant 2011 int. $"/>
    <x v="18"/>
    <x v="18"/>
    <x v="150"/>
    <n v="54251.45"/>
  </r>
  <r>
    <x v="0"/>
    <s v="PPP constant 2011 int. $"/>
    <x v="18"/>
    <x v="18"/>
    <x v="151"/>
    <n v="55516.097999999998"/>
  </r>
  <r>
    <x v="0"/>
    <s v="PPP constant 2011 int. $"/>
    <x v="18"/>
    <x v="18"/>
    <x v="152"/>
    <n v="55037.188000000002"/>
  </r>
  <r>
    <x v="0"/>
    <s v="PPP constant 2011 int. $"/>
    <x v="18"/>
    <x v="18"/>
    <x v="153"/>
    <n v="54625.96"/>
  </r>
  <r>
    <x v="0"/>
    <s v="PPP constant 2011 int. $"/>
    <x v="18"/>
    <x v="18"/>
    <x v="154"/>
    <n v="54751.6"/>
  </r>
  <r>
    <x v="0"/>
    <s v="PPP constant 2011 int. $"/>
    <x v="18"/>
    <x v="18"/>
    <x v="155"/>
    <n v="53489.332000000002"/>
  </r>
  <r>
    <x v="0"/>
    <s v="PPP constant 2011 int. $"/>
    <x v="18"/>
    <x v="18"/>
    <x v="156"/>
    <n v="55346.675999999999"/>
  </r>
  <r>
    <x v="0"/>
    <s v="PPP constant 2011 int. $"/>
    <x v="18"/>
    <x v="18"/>
    <x v="157"/>
    <n v="55484.777000000002"/>
  </r>
  <r>
    <x v="0"/>
    <s v="PPP constant 2011 int. $"/>
    <x v="19"/>
    <x v="19"/>
    <x v="85"/>
    <n v="1573"/>
  </r>
  <r>
    <x v="0"/>
    <s v="PPP constant 2011 int. $"/>
    <x v="19"/>
    <x v="19"/>
    <x v="86"/>
    <n v="1642"/>
  </r>
  <r>
    <x v="0"/>
    <s v="PPP constant 2011 int. $"/>
    <x v="19"/>
    <x v="19"/>
    <x v="87"/>
    <n v="1701"/>
  </r>
  <r>
    <x v="0"/>
    <s v="PPP constant 2011 int. $"/>
    <x v="19"/>
    <x v="19"/>
    <x v="88"/>
    <n v="1779"/>
  </r>
  <r>
    <x v="0"/>
    <s v="PPP constant 2011 int. $"/>
    <x v="19"/>
    <x v="19"/>
    <x v="89"/>
    <n v="1844"/>
  </r>
  <r>
    <x v="0"/>
    <s v="PPP constant 2011 int. $"/>
    <x v="19"/>
    <x v="19"/>
    <x v="90"/>
    <n v="1930"/>
  </r>
  <r>
    <x v="0"/>
    <s v="PPP constant 2011 int. $"/>
    <x v="19"/>
    <x v="19"/>
    <x v="91"/>
    <n v="2150"/>
  </r>
  <r>
    <x v="0"/>
    <s v="PPP constant 2011 int. $"/>
    <x v="19"/>
    <x v="19"/>
    <x v="92"/>
    <n v="2144"/>
  </r>
  <r>
    <x v="0"/>
    <s v="PPP constant 2011 int. $"/>
    <x v="19"/>
    <x v="19"/>
    <x v="93"/>
    <n v="2255"/>
  </r>
  <r>
    <x v="0"/>
    <s v="PPP constant 2011 int. $"/>
    <x v="19"/>
    <x v="19"/>
    <x v="94"/>
    <n v="2278"/>
  </r>
  <r>
    <x v="0"/>
    <s v="PPP constant 2011 int. $"/>
    <x v="19"/>
    <x v="19"/>
    <x v="95"/>
    <n v="2383"/>
  </r>
  <r>
    <x v="0"/>
    <s v="PPP constant 2011 int. $"/>
    <x v="19"/>
    <x v="19"/>
    <x v="96"/>
    <n v="2361"/>
  </r>
  <r>
    <x v="0"/>
    <s v="PPP constant 2011 int. $"/>
    <x v="19"/>
    <x v="19"/>
    <x v="97"/>
    <n v="2260"/>
  </r>
  <r>
    <x v="0"/>
    <s v="PPP constant 2011 int. $"/>
    <x v="19"/>
    <x v="19"/>
    <x v="98"/>
    <n v="2263"/>
  </r>
  <r>
    <x v="0"/>
    <s v="PPP constant 2011 int. $"/>
    <x v="19"/>
    <x v="19"/>
    <x v="99"/>
    <n v="2343"/>
  </r>
  <r>
    <x v="0"/>
    <s v="PPP constant 2011 int. $"/>
    <x v="19"/>
    <x v="19"/>
    <x v="100"/>
    <n v="2539"/>
  </r>
  <r>
    <x v="0"/>
    <s v="PPP constant 2011 int. $"/>
    <x v="19"/>
    <x v="19"/>
    <x v="101"/>
    <n v="2828"/>
  </r>
  <r>
    <x v="0"/>
    <s v="PPP constant 2011 int. $"/>
    <x v="19"/>
    <x v="19"/>
    <x v="102"/>
    <n v="3014"/>
  </r>
  <r>
    <x v="0"/>
    <s v="PPP constant 2011 int. $"/>
    <x v="19"/>
    <x v="19"/>
    <x v="103"/>
    <n v="3309"/>
  </r>
  <r>
    <x v="0"/>
    <s v="PPP constant 2011 int. $"/>
    <x v="19"/>
    <x v="19"/>
    <x v="104"/>
    <n v="3483"/>
  </r>
  <r>
    <x v="0"/>
    <s v="PPP constant 2011 int. $"/>
    <x v="19"/>
    <x v="19"/>
    <x v="105"/>
    <n v="3889"/>
  </r>
  <r>
    <x v="0"/>
    <s v="PPP constant 2011 int. $"/>
    <x v="19"/>
    <x v="19"/>
    <x v="106"/>
    <n v="3987"/>
  </r>
  <r>
    <x v="0"/>
    <s v="PPP constant 2011 int. $"/>
    <x v="19"/>
    <x v="19"/>
    <x v="107"/>
    <n v="4299"/>
  </r>
  <r>
    <x v="0"/>
    <s v="PPP constant 2011 int. $"/>
    <x v="19"/>
    <x v="19"/>
    <x v="108"/>
    <n v="4442"/>
  </r>
  <r>
    <x v="0"/>
    <s v="PPP constant 2011 int. $"/>
    <x v="19"/>
    <x v="19"/>
    <x v="109"/>
    <n v="4863"/>
  </r>
  <r>
    <x v="0"/>
    <s v="PPP constant 2011 int. $"/>
    <x v="19"/>
    <x v="19"/>
    <x v="110"/>
    <n v="5738"/>
  </r>
  <r>
    <x v="0"/>
    <s v="PPP constant 2011 int. $"/>
    <x v="19"/>
    <x v="19"/>
    <x v="111"/>
    <n v="6684"/>
  </r>
  <r>
    <x v="0"/>
    <s v="PPP constant 2011 int. $"/>
    <x v="19"/>
    <x v="19"/>
    <x v="112"/>
    <n v="7438"/>
  </r>
  <r>
    <x v="0"/>
    <s v="PPP constant 2011 int. $"/>
    <x v="19"/>
    <x v="19"/>
    <x v="113"/>
    <n v="8080"/>
  </r>
  <r>
    <x v="0"/>
    <s v="PPP constant 2011 int. $"/>
    <x v="19"/>
    <x v="19"/>
    <x v="114"/>
    <n v="8745"/>
  </r>
  <r>
    <x v="0"/>
    <s v="PPP constant 2011 int. $"/>
    <x v="19"/>
    <x v="19"/>
    <x v="115"/>
    <n v="8920"/>
  </r>
  <r>
    <x v="0"/>
    <s v="PPP constant 2011 int. $"/>
    <x v="19"/>
    <x v="19"/>
    <x v="116"/>
    <n v="9224"/>
  </r>
  <r>
    <x v="0"/>
    <s v="PPP constant 2011 int. $"/>
    <x v="19"/>
    <x v="19"/>
    <x v="117"/>
    <n v="9526"/>
  </r>
  <r>
    <x v="0"/>
    <s v="PPP constant 2011 int. $"/>
    <x v="19"/>
    <x v="19"/>
    <x v="118"/>
    <n v="9586"/>
  </r>
  <r>
    <x v="0"/>
    <s v="PPP constant 2011 int. $"/>
    <x v="19"/>
    <x v="19"/>
    <x v="119"/>
    <n v="9797"/>
  </r>
  <r>
    <x v="0"/>
    <s v="PPP constant 2011 int. $"/>
    <x v="19"/>
    <x v="19"/>
    <x v="120"/>
    <n v="10176"/>
  </r>
  <r>
    <x v="0"/>
    <s v="PPP constant 2011 int. $"/>
    <x v="19"/>
    <x v="19"/>
    <x v="121"/>
    <n v="10584"/>
  </r>
  <r>
    <x v="0"/>
    <s v="PPP constant 2011 int. $"/>
    <x v="19"/>
    <x v="19"/>
    <x v="122"/>
    <n v="10943"/>
  </r>
  <r>
    <x v="0"/>
    <s v="PPP constant 2011 int. $"/>
    <x v="19"/>
    <x v="19"/>
    <x v="123"/>
    <n v="11765"/>
  </r>
  <r>
    <x v="0"/>
    <s v="PPP constant 2011 int. $"/>
    <x v="19"/>
    <x v="19"/>
    <x v="124"/>
    <n v="12607"/>
  </r>
  <r>
    <x v="0"/>
    <s v="PPP constant 2011 int. $"/>
    <x v="19"/>
    <x v="19"/>
    <x v="125"/>
    <n v="13259"/>
  </r>
  <r>
    <x v="0"/>
    <s v="PPP constant 2011 int. $"/>
    <x v="19"/>
    <x v="19"/>
    <x v="126"/>
    <n v="13834.927"/>
  </r>
  <r>
    <x v="0"/>
    <s v="PPP constant 2011 int. $"/>
    <x v="19"/>
    <x v="19"/>
    <x v="127"/>
    <n v="14341.302"/>
  </r>
  <r>
    <x v="0"/>
    <s v="PPP constant 2011 int. $"/>
    <x v="19"/>
    <x v="19"/>
    <x v="128"/>
    <n v="14840.319"/>
  </r>
  <r>
    <x v="0"/>
    <s v="PPP constant 2011 int. $"/>
    <x v="19"/>
    <x v="19"/>
    <x v="129"/>
    <n v="15539.06"/>
  </r>
  <r>
    <x v="0"/>
    <s v="PPP constant 2011 int. $"/>
    <x v="19"/>
    <x v="19"/>
    <x v="130"/>
    <n v="16417.173999999999"/>
  </r>
  <r>
    <x v="0"/>
    <s v="PPP constant 2011 int. $"/>
    <x v="19"/>
    <x v="19"/>
    <x v="131"/>
    <n v="16932.046999999999"/>
  </r>
  <r>
    <x v="0"/>
    <s v="PPP constant 2011 int. $"/>
    <x v="19"/>
    <x v="19"/>
    <x v="132"/>
    <n v="17694.79"/>
  </r>
  <r>
    <x v="0"/>
    <s v="PPP constant 2011 int. $"/>
    <x v="19"/>
    <x v="19"/>
    <x v="133"/>
    <n v="18488.666000000001"/>
  </r>
  <r>
    <x v="0"/>
    <s v="PPP constant 2011 int. $"/>
    <x v="19"/>
    <x v="19"/>
    <x v="134"/>
    <n v="19254.365000000002"/>
  </r>
  <r>
    <x v="0"/>
    <s v="PPP constant 2011 int. $"/>
    <x v="19"/>
    <x v="19"/>
    <x v="135"/>
    <n v="20434.548999999999"/>
  </r>
  <r>
    <x v="0"/>
    <s v="PPP constant 2011 int. $"/>
    <x v="19"/>
    <x v="19"/>
    <x v="136"/>
    <n v="20413.05"/>
  </r>
  <r>
    <x v="0"/>
    <s v="PPP constant 2011 int. $"/>
    <x v="19"/>
    <x v="19"/>
    <x v="137"/>
    <n v="20873.984"/>
  </r>
  <r>
    <x v="0"/>
    <s v="PPP constant 2011 int. $"/>
    <x v="19"/>
    <x v="19"/>
    <x v="138"/>
    <n v="21273.134999999998"/>
  </r>
  <r>
    <x v="0"/>
    <s v="PPP constant 2011 int. $"/>
    <x v="19"/>
    <x v="19"/>
    <x v="139"/>
    <n v="21233.002"/>
  </r>
  <r>
    <x v="0"/>
    <s v="PPP constant 2011 int. $"/>
    <x v="19"/>
    <x v="19"/>
    <x v="140"/>
    <n v="21905.215"/>
  </r>
  <r>
    <x v="0"/>
    <s v="PPP constant 2011 int. $"/>
    <x v="19"/>
    <x v="19"/>
    <x v="141"/>
    <n v="22233.717000000001"/>
  </r>
  <r>
    <x v="0"/>
    <s v="PPP constant 2011 int. $"/>
    <x v="19"/>
    <x v="19"/>
    <x v="142"/>
    <n v="23048.263999999999"/>
  </r>
  <r>
    <x v="0"/>
    <s v="PPP constant 2011 int. $"/>
    <x v="19"/>
    <x v="19"/>
    <x v="143"/>
    <n v="23674.594000000001"/>
  </r>
  <r>
    <x v="0"/>
    <s v="PPP constant 2011 int. $"/>
    <x v="19"/>
    <x v="19"/>
    <x v="144"/>
    <n v="22927.653999999999"/>
  </r>
  <r>
    <x v="0"/>
    <s v="PPP constant 2011 int. $"/>
    <x v="19"/>
    <x v="19"/>
    <x v="145"/>
    <n v="23632.625"/>
  </r>
  <r>
    <x v="0"/>
    <s v="PPP constant 2011 int. $"/>
    <x v="19"/>
    <x v="19"/>
    <x v="146"/>
    <n v="23871"/>
  </r>
  <r>
    <x v="0"/>
    <s v="PPP constant 2011 int. $"/>
    <x v="19"/>
    <x v="19"/>
    <x v="147"/>
    <n v="24629.776999999998"/>
  </r>
  <r>
    <x v="0"/>
    <s v="PPP constant 2011 int. $"/>
    <x v="19"/>
    <x v="19"/>
    <x v="148"/>
    <n v="25611.120999999999"/>
  </r>
  <r>
    <x v="0"/>
    <s v="PPP constant 2011 int. $"/>
    <x v="19"/>
    <x v="19"/>
    <x v="149"/>
    <n v="27007.89"/>
  </r>
  <r>
    <x v="0"/>
    <s v="PPP constant 2011 int. $"/>
    <x v="19"/>
    <x v="19"/>
    <x v="150"/>
    <n v="28906.48"/>
  </r>
  <r>
    <x v="0"/>
    <s v="PPP constant 2011 int. $"/>
    <x v="19"/>
    <x v="19"/>
    <x v="151"/>
    <n v="29207.27"/>
  </r>
  <r>
    <x v="0"/>
    <s v="PPP constant 2011 int. $"/>
    <x v="19"/>
    <x v="19"/>
    <x v="152"/>
    <n v="31495.493999999999"/>
  </r>
  <r>
    <x v="0"/>
    <s v="PPP constant 2011 int. $"/>
    <x v="19"/>
    <x v="19"/>
    <x v="153"/>
    <n v="32292.822"/>
  </r>
  <r>
    <x v="0"/>
    <s v="PPP constant 2011 int. $"/>
    <x v="19"/>
    <x v="19"/>
    <x v="154"/>
    <n v="33220.285000000003"/>
  </r>
  <r>
    <x v="0"/>
    <s v="PPP constant 2011 int. $"/>
    <x v="19"/>
    <x v="19"/>
    <x v="155"/>
    <n v="29703.761999999999"/>
  </r>
  <r>
    <x v="0"/>
    <s v="PPP constant 2011 int. $"/>
    <x v="19"/>
    <x v="19"/>
    <x v="156"/>
    <n v="33031.184000000001"/>
  </r>
  <r>
    <x v="0"/>
    <s v="PPP constant 2011 int. $"/>
    <x v="19"/>
    <x v="19"/>
    <x v="157"/>
    <n v="34496.339999999997"/>
  </r>
  <r>
    <x v="0"/>
    <s v="PPP constant 2011 int. $"/>
    <x v="20"/>
    <x v="20"/>
    <x v="284"/>
    <n v="1404.6344999999999"/>
  </r>
  <r>
    <x v="0"/>
    <s v="PPP constant 2011 int. $"/>
    <x v="20"/>
    <x v="20"/>
    <x v="285"/>
    <n v="1459.8931"/>
  </r>
  <r>
    <x v="0"/>
    <s v="PPP constant 2011 int. $"/>
    <x v="20"/>
    <x v="20"/>
    <x v="286"/>
    <n v="1631.0160000000001"/>
  </r>
  <r>
    <x v="0"/>
    <s v="PPP constant 2011 int. $"/>
    <x v="20"/>
    <x v="20"/>
    <x v="287"/>
    <n v="1713.9037000000001"/>
  </r>
  <r>
    <x v="0"/>
    <s v="PPP constant 2011 int. $"/>
    <x v="20"/>
    <x v="20"/>
    <x v="288"/>
    <n v="1646.1676"/>
  </r>
  <r>
    <x v="0"/>
    <s v="PPP constant 2011 int. $"/>
    <x v="20"/>
    <x v="20"/>
    <x v="289"/>
    <n v="1654.1890000000001"/>
  </r>
  <r>
    <x v="0"/>
    <s v="PPP constant 2011 int. $"/>
    <x v="20"/>
    <x v="20"/>
    <x v="290"/>
    <n v="1655.0802000000001"/>
  </r>
  <r>
    <x v="0"/>
    <s v="PPP constant 2011 int. $"/>
    <x v="20"/>
    <x v="20"/>
    <x v="291"/>
    <n v="1682.7094999999999"/>
  </r>
  <r>
    <x v="0"/>
    <s v="PPP constant 2011 int. $"/>
    <x v="20"/>
    <x v="20"/>
    <x v="292"/>
    <n v="1742.4241999999999"/>
  </r>
  <r>
    <x v="0"/>
    <s v="PPP constant 2011 int. $"/>
    <x v="20"/>
    <x v="20"/>
    <x v="293"/>
    <n v="1745.9893"/>
  </r>
  <r>
    <x v="0"/>
    <s v="PPP constant 2011 int. $"/>
    <x v="20"/>
    <x v="20"/>
    <x v="294"/>
    <n v="1744.2067999999999"/>
  </r>
  <r>
    <x v="0"/>
    <s v="PPP constant 2011 int. $"/>
    <x v="20"/>
    <x v="20"/>
    <x v="295"/>
    <n v="1766.4884"/>
  </r>
  <r>
    <x v="0"/>
    <s v="PPP constant 2011 int. $"/>
    <x v="20"/>
    <x v="20"/>
    <x v="296"/>
    <n v="1739.7505000000001"/>
  </r>
  <r>
    <x v="0"/>
    <s v="PPP constant 2011 int. $"/>
    <x v="20"/>
    <x v="20"/>
    <x v="297"/>
    <n v="1780.7487000000001"/>
  </r>
  <r>
    <x v="0"/>
    <s v="PPP constant 2011 int. $"/>
    <x v="20"/>
    <x v="20"/>
    <x v="298"/>
    <n v="1778.0748000000001"/>
  </r>
  <r>
    <x v="0"/>
    <s v="PPP constant 2011 int. $"/>
    <x v="20"/>
    <x v="20"/>
    <x v="299"/>
    <n v="1749.5543"/>
  </r>
  <r>
    <x v="0"/>
    <s v="PPP constant 2011 int. $"/>
    <x v="20"/>
    <x v="20"/>
    <x v="300"/>
    <n v="1726.3815"/>
  </r>
  <r>
    <x v="0"/>
    <s v="PPP constant 2011 int. $"/>
    <x v="20"/>
    <x v="20"/>
    <x v="301"/>
    <n v="1729.0553"/>
  </r>
  <r>
    <x v="0"/>
    <s v="PPP constant 2011 int. $"/>
    <x v="20"/>
    <x v="20"/>
    <x v="302"/>
    <n v="1765.5971999999999"/>
  </r>
  <r>
    <x v="0"/>
    <s v="PPP constant 2011 int. $"/>
    <x v="20"/>
    <x v="20"/>
    <x v="303"/>
    <n v="1901.9608000000001"/>
  </r>
  <r>
    <x v="0"/>
    <s v="PPP constant 2011 int. $"/>
    <x v="20"/>
    <x v="20"/>
    <x v="304"/>
    <n v="1892.1569"/>
  </r>
  <r>
    <x v="0"/>
    <s v="PPP constant 2011 int. $"/>
    <x v="20"/>
    <x v="20"/>
    <x v="305"/>
    <n v="2097.1480000000001"/>
  </r>
  <r>
    <x v="0"/>
    <s v="PPP constant 2011 int. $"/>
    <x v="20"/>
    <x v="20"/>
    <x v="306"/>
    <n v="2132.7986000000001"/>
  </r>
  <r>
    <x v="0"/>
    <s v="PPP constant 2011 int. $"/>
    <x v="20"/>
    <x v="20"/>
    <x v="307"/>
    <n v="1942.9590000000001"/>
  </r>
  <r>
    <x v="0"/>
    <s v="PPP constant 2011 int. $"/>
    <x v="20"/>
    <x v="20"/>
    <x v="308"/>
    <n v="1896.6132"/>
  </r>
  <r>
    <x v="0"/>
    <s v="PPP constant 2011 int. $"/>
    <x v="20"/>
    <x v="20"/>
    <x v="309"/>
    <n v="1926.9163000000001"/>
  </r>
  <r>
    <x v="0"/>
    <s v="PPP constant 2011 int. $"/>
    <x v="20"/>
    <x v="20"/>
    <x v="310"/>
    <n v="1765.5971999999999"/>
  </r>
  <r>
    <x v="0"/>
    <s v="PPP constant 2011 int. $"/>
    <x v="20"/>
    <x v="20"/>
    <x v="311"/>
    <n v="1903.7433000000001"/>
  </r>
  <r>
    <x v="0"/>
    <s v="PPP constant 2011 int. $"/>
    <x v="20"/>
    <x v="20"/>
    <x v="312"/>
    <n v="1954.5454"/>
  </r>
  <r>
    <x v="0"/>
    <s v="PPP constant 2011 int. $"/>
    <x v="20"/>
    <x v="20"/>
    <x v="313"/>
    <n v="1975.9358"/>
  </r>
  <r>
    <x v="0"/>
    <s v="PPP constant 2011 int. $"/>
    <x v="20"/>
    <x v="20"/>
    <x v="314"/>
    <n v="2030.3030000000001"/>
  </r>
  <r>
    <x v="0"/>
    <s v="PPP constant 2011 int. $"/>
    <x v="20"/>
    <x v="20"/>
    <x v="315"/>
    <n v="1980.3922"/>
  </r>
  <r>
    <x v="0"/>
    <s v="PPP constant 2011 int. $"/>
    <x v="20"/>
    <x v="20"/>
    <x v="316"/>
    <n v="2055.2584999999999"/>
  </r>
  <r>
    <x v="0"/>
    <s v="PPP constant 2011 int. $"/>
    <x v="20"/>
    <x v="20"/>
    <x v="317"/>
    <n v="1950.0890999999999"/>
  </r>
  <r>
    <x v="0"/>
    <s v="PPP constant 2011 int. $"/>
    <x v="20"/>
    <x v="20"/>
    <x v="318"/>
    <n v="2010.6952000000001"/>
  </r>
  <r>
    <x v="0"/>
    <s v="PPP constant 2011 int. $"/>
    <x v="20"/>
    <x v="20"/>
    <x v="319"/>
    <n v="2144.3850000000002"/>
  </r>
  <r>
    <x v="0"/>
    <s v="PPP constant 2011 int. $"/>
    <x v="20"/>
    <x v="20"/>
    <x v="320"/>
    <n v="2297.6826000000001"/>
  </r>
  <r>
    <x v="0"/>
    <s v="PPP constant 2011 int. $"/>
    <x v="20"/>
    <x v="20"/>
    <x v="321"/>
    <n v="2123.886"/>
  </r>
  <r>
    <x v="0"/>
    <s v="PPP constant 2011 int. $"/>
    <x v="20"/>
    <x v="20"/>
    <x v="322"/>
    <n v="2248.663"/>
  </r>
  <r>
    <x v="0"/>
    <s v="PPP constant 2011 int. $"/>
    <x v="20"/>
    <x v="20"/>
    <x v="323"/>
    <n v="2072.1925999999999"/>
  </r>
  <r>
    <x v="0"/>
    <s v="PPP constant 2011 int. $"/>
    <x v="20"/>
    <x v="20"/>
    <x v="324"/>
    <n v="2108.7343999999998"/>
  </r>
  <r>
    <x v="0"/>
    <s v="PPP constant 2011 int. $"/>
    <x v="20"/>
    <x v="20"/>
    <x v="325"/>
    <n v="2365.4189999999999"/>
  </r>
  <r>
    <x v="0"/>
    <s v="PPP constant 2011 int. $"/>
    <x v="20"/>
    <x v="20"/>
    <x v="326"/>
    <n v="2265.5972000000002"/>
  </r>
  <r>
    <x v="0"/>
    <s v="PPP constant 2011 int. $"/>
    <x v="20"/>
    <x v="20"/>
    <x v="327"/>
    <n v="2169.3406"/>
  </r>
  <r>
    <x v="0"/>
    <s v="PPP constant 2011 int. $"/>
    <x v="20"/>
    <x v="20"/>
    <x v="328"/>
    <n v="2228.1640000000002"/>
  </r>
  <r>
    <x v="0"/>
    <s v="PPP constant 2011 int. $"/>
    <x v="20"/>
    <x v="20"/>
    <x v="329"/>
    <n v="2283.4223999999999"/>
  </r>
  <r>
    <x v="0"/>
    <s v="PPP constant 2011 int. $"/>
    <x v="20"/>
    <x v="20"/>
    <x v="330"/>
    <n v="2203.2085000000002"/>
  </r>
  <r>
    <x v="0"/>
    <s v="PPP constant 2011 int. $"/>
    <x v="20"/>
    <x v="20"/>
    <x v="331"/>
    <n v="2188.9481999999998"/>
  </r>
  <r>
    <x v="0"/>
    <s v="PPP constant 2011 int. $"/>
    <x v="20"/>
    <x v="20"/>
    <x v="332"/>
    <n v="2066.8449999999998"/>
  </r>
  <r>
    <x v="0"/>
    <s v="PPP constant 2011 int. $"/>
    <x v="20"/>
    <x v="20"/>
    <x v="333"/>
    <n v="1977.7184"/>
  </r>
  <r>
    <x v="0"/>
    <s v="PPP constant 2011 int. $"/>
    <x v="20"/>
    <x v="20"/>
    <x v="334"/>
    <n v="2138.1462000000001"/>
  </r>
  <r>
    <x v="0"/>
    <s v="PPP constant 2011 int. $"/>
    <x v="20"/>
    <x v="20"/>
    <x v="335"/>
    <n v="2017.8253"/>
  </r>
  <r>
    <x v="0"/>
    <s v="PPP constant 2011 int. $"/>
    <x v="20"/>
    <x v="20"/>
    <x v="336"/>
    <n v="1917.1123"/>
  </r>
  <r>
    <x v="0"/>
    <s v="PPP constant 2011 int. $"/>
    <x v="20"/>
    <x v="20"/>
    <x v="337"/>
    <n v="1943.8502000000001"/>
  </r>
  <r>
    <x v="0"/>
    <s v="PPP constant 2011 int. $"/>
    <x v="20"/>
    <x v="20"/>
    <x v="338"/>
    <n v="1880.5704000000001"/>
  </r>
  <r>
    <x v="0"/>
    <s v="PPP constant 2011 int. $"/>
    <x v="20"/>
    <x v="20"/>
    <x v="339"/>
    <n v="1957.2192"/>
  </r>
  <r>
    <x v="0"/>
    <s v="PPP constant 2011 int. $"/>
    <x v="20"/>
    <x v="20"/>
    <x v="340"/>
    <n v="2167.5578999999998"/>
  </r>
  <r>
    <x v="0"/>
    <s v="PPP constant 2011 int. $"/>
    <x v="20"/>
    <x v="20"/>
    <x v="341"/>
    <n v="2043.672"/>
  </r>
  <r>
    <x v="0"/>
    <s v="PPP constant 2011 int. $"/>
    <x v="20"/>
    <x v="20"/>
    <x v="342"/>
    <n v="2079.3227999999999"/>
  </r>
  <r>
    <x v="0"/>
    <s v="PPP constant 2011 int. $"/>
    <x v="20"/>
    <x v="20"/>
    <x v="343"/>
    <n v="2021.3904"/>
  </r>
  <r>
    <x v="0"/>
    <s v="PPP constant 2011 int. $"/>
    <x v="20"/>
    <x v="20"/>
    <x v="344"/>
    <n v="2058.8235"/>
  </r>
  <r>
    <x v="0"/>
    <s v="PPP constant 2011 int. $"/>
    <x v="20"/>
    <x v="20"/>
    <x v="345"/>
    <n v="1897.5045"/>
  </r>
  <r>
    <x v="0"/>
    <s v="PPP constant 2011 int. $"/>
    <x v="20"/>
    <x v="20"/>
    <x v="346"/>
    <n v="1966.1320000000001"/>
  </r>
  <r>
    <x v="0"/>
    <s v="PPP constant 2011 int. $"/>
    <x v="20"/>
    <x v="20"/>
    <x v="347"/>
    <n v="2063.2797999999998"/>
  </r>
  <r>
    <x v="0"/>
    <s v="PPP constant 2011 int. $"/>
    <x v="20"/>
    <x v="20"/>
    <x v="348"/>
    <n v="1950.9802999999999"/>
  </r>
  <r>
    <x v="0"/>
    <s v="PPP constant 2011 int. $"/>
    <x v="20"/>
    <x v="20"/>
    <x v="349"/>
    <n v="1861.8539000000001"/>
  </r>
  <r>
    <x v="0"/>
    <s v="PPP constant 2011 int. $"/>
    <x v="20"/>
    <x v="20"/>
    <x v="350"/>
    <n v="2098.9304000000002"/>
  </r>
  <r>
    <x v="0"/>
    <s v="PPP constant 2011 int. $"/>
    <x v="20"/>
    <x v="20"/>
    <x v="351"/>
    <n v="1932.2637999999999"/>
  </r>
  <r>
    <x v="0"/>
    <s v="PPP constant 2011 int. $"/>
    <x v="20"/>
    <x v="20"/>
    <x v="352"/>
    <n v="1890.3743999999999"/>
  </r>
  <r>
    <x v="0"/>
    <s v="PPP constant 2011 int. $"/>
    <x v="20"/>
    <x v="20"/>
    <x v="353"/>
    <n v="1900.1782000000001"/>
  </r>
  <r>
    <x v="0"/>
    <s v="PPP constant 2011 int. $"/>
    <x v="20"/>
    <x v="20"/>
    <x v="354"/>
    <n v="1912.6559999999999"/>
  </r>
  <r>
    <x v="0"/>
    <s v="PPP constant 2011 int. $"/>
    <x v="20"/>
    <x v="20"/>
    <x v="355"/>
    <n v="1913.5472"/>
  </r>
  <r>
    <x v="0"/>
    <s v="PPP constant 2011 int. $"/>
    <x v="20"/>
    <x v="20"/>
    <x v="356"/>
    <n v="1924.2424000000001"/>
  </r>
  <r>
    <x v="0"/>
    <s v="PPP constant 2011 int. $"/>
    <x v="20"/>
    <x v="20"/>
    <x v="357"/>
    <n v="1824.4206999999999"/>
  </r>
  <r>
    <x v="0"/>
    <s v="PPP constant 2011 int. $"/>
    <x v="20"/>
    <x v="20"/>
    <x v="358"/>
    <n v="1897.5045"/>
  </r>
  <r>
    <x v="0"/>
    <s v="PPP constant 2011 int. $"/>
    <x v="20"/>
    <x v="20"/>
    <x v="359"/>
    <n v="1920.6774"/>
  </r>
  <r>
    <x v="0"/>
    <s v="PPP constant 2011 int. $"/>
    <x v="20"/>
    <x v="20"/>
    <x v="360"/>
    <n v="2072.1925999999999"/>
  </r>
  <r>
    <x v="0"/>
    <s v="PPP constant 2011 int. $"/>
    <x v="20"/>
    <x v="20"/>
    <x v="361"/>
    <n v="1917.1123"/>
  </r>
  <r>
    <x v="0"/>
    <s v="PPP constant 2011 int. $"/>
    <x v="20"/>
    <x v="20"/>
    <x v="362"/>
    <n v="2093.5830000000001"/>
  </r>
  <r>
    <x v="0"/>
    <s v="PPP constant 2011 int. $"/>
    <x v="20"/>
    <x v="20"/>
    <x v="363"/>
    <n v="2267.3796000000002"/>
  </r>
  <r>
    <x v="0"/>
    <s v="PPP constant 2011 int. $"/>
    <x v="20"/>
    <x v="20"/>
    <x v="364"/>
    <n v="1880.5704000000001"/>
  </r>
  <r>
    <x v="0"/>
    <s v="PPP constant 2011 int. $"/>
    <x v="20"/>
    <x v="20"/>
    <x v="365"/>
    <n v="1909.0909999999999"/>
  </r>
  <r>
    <x v="0"/>
    <s v="PPP constant 2011 int. $"/>
    <x v="20"/>
    <x v="20"/>
    <x v="366"/>
    <n v="1914.4385"/>
  </r>
  <r>
    <x v="0"/>
    <s v="PPP constant 2011 int. $"/>
    <x v="20"/>
    <x v="20"/>
    <x v="367"/>
    <n v="1955.4367999999999"/>
  </r>
  <r>
    <x v="0"/>
    <s v="PPP constant 2011 int. $"/>
    <x v="20"/>
    <x v="20"/>
    <x v="368"/>
    <n v="2229.0551999999998"/>
  </r>
  <r>
    <x v="0"/>
    <s v="PPP constant 2011 int. $"/>
    <x v="20"/>
    <x v="20"/>
    <x v="369"/>
    <n v="2165.7754"/>
  </r>
  <r>
    <x v="0"/>
    <s v="PPP constant 2011 int. $"/>
    <x v="20"/>
    <x v="20"/>
    <x v="370"/>
    <n v="2239.7505000000001"/>
  </r>
  <r>
    <x v="0"/>
    <s v="PPP constant 2011 int. $"/>
    <x v="20"/>
    <x v="20"/>
    <x v="371"/>
    <n v="2319.9643999999998"/>
  </r>
  <r>
    <x v="0"/>
    <s v="PPP constant 2011 int. $"/>
    <x v="20"/>
    <x v="20"/>
    <x v="372"/>
    <n v="2135.4724000000001"/>
  </r>
  <r>
    <x v="0"/>
    <s v="PPP constant 2011 int. $"/>
    <x v="20"/>
    <x v="20"/>
    <x v="373"/>
    <n v="2177.3618000000001"/>
  </r>
  <r>
    <x v="0"/>
    <s v="PPP constant 2011 int. $"/>
    <x v="20"/>
    <x v="20"/>
    <x v="374"/>
    <n v="2133.69"/>
  </r>
  <r>
    <x v="0"/>
    <s v="PPP constant 2011 int. $"/>
    <x v="20"/>
    <x v="20"/>
    <x v="375"/>
    <n v="1982.1747"/>
  </r>
  <r>
    <x v="0"/>
    <s v="PPP constant 2011 int. $"/>
    <x v="20"/>
    <x v="20"/>
    <x v="376"/>
    <n v="2081.1052"/>
  </r>
  <r>
    <x v="0"/>
    <s v="PPP constant 2011 int. $"/>
    <x v="20"/>
    <x v="20"/>
    <x v="377"/>
    <n v="2131.0160000000001"/>
  </r>
  <r>
    <x v="0"/>
    <s v="PPP constant 2011 int. $"/>
    <x v="20"/>
    <x v="20"/>
    <x v="378"/>
    <n v="1996.4349"/>
  </r>
  <r>
    <x v="0"/>
    <s v="PPP constant 2011 int. $"/>
    <x v="20"/>
    <x v="20"/>
    <x v="379"/>
    <n v="2141.7112000000002"/>
  </r>
  <r>
    <x v="0"/>
    <s v="PPP constant 2011 int. $"/>
    <x v="20"/>
    <x v="20"/>
    <x v="380"/>
    <n v="2280.7487999999998"/>
  </r>
  <r>
    <x v="0"/>
    <s v="PPP constant 2011 int. $"/>
    <x v="20"/>
    <x v="20"/>
    <x v="381"/>
    <n v="2150.6237999999998"/>
  </r>
  <r>
    <x v="0"/>
    <s v="PPP constant 2011 int. $"/>
    <x v="20"/>
    <x v="20"/>
    <x v="382"/>
    <n v="2158.6453000000001"/>
  </r>
  <r>
    <x v="0"/>
    <s v="PPP constant 2011 int. $"/>
    <x v="20"/>
    <x v="20"/>
    <x v="383"/>
    <n v="2114.0819999999999"/>
  </r>
  <r>
    <x v="0"/>
    <s v="PPP constant 2011 int. $"/>
    <x v="20"/>
    <x v="20"/>
    <x v="384"/>
    <n v="2159.5365999999999"/>
  </r>
  <r>
    <x v="0"/>
    <s v="PPP constant 2011 int. $"/>
    <x v="20"/>
    <x v="20"/>
    <x v="385"/>
    <n v="2179.1442999999999"/>
  </r>
  <r>
    <x v="0"/>
    <s v="PPP constant 2011 int. $"/>
    <x v="20"/>
    <x v="20"/>
    <x v="386"/>
    <n v="2201.4259999999999"/>
  </r>
  <r>
    <x v="0"/>
    <s v="PPP constant 2011 int. $"/>
    <x v="20"/>
    <x v="20"/>
    <x v="387"/>
    <n v="2392.1570000000002"/>
  </r>
  <r>
    <x v="0"/>
    <s v="PPP constant 2011 int. $"/>
    <x v="20"/>
    <x v="20"/>
    <x v="388"/>
    <n v="2276.2921999999999"/>
  </r>
  <r>
    <x v="0"/>
    <s v="PPP constant 2011 int. $"/>
    <x v="20"/>
    <x v="20"/>
    <x v="389"/>
    <n v="2367.2013999999999"/>
  </r>
  <r>
    <x v="0"/>
    <s v="PPP constant 2011 int. $"/>
    <x v="20"/>
    <x v="20"/>
    <x v="390"/>
    <n v="2420.6772000000001"/>
  </r>
  <r>
    <x v="0"/>
    <s v="PPP constant 2011 int. $"/>
    <x v="20"/>
    <x v="20"/>
    <x v="391"/>
    <n v="2295.009"/>
  </r>
  <r>
    <x v="0"/>
    <s v="PPP constant 2011 int. $"/>
    <x v="20"/>
    <x v="20"/>
    <x v="392"/>
    <n v="2249.5544"/>
  </r>
  <r>
    <x v="0"/>
    <s v="PPP constant 2011 int. $"/>
    <x v="20"/>
    <x v="20"/>
    <x v="393"/>
    <n v="2209.4475000000002"/>
  </r>
  <r>
    <x v="0"/>
    <s v="PPP constant 2011 int. $"/>
    <x v="20"/>
    <x v="20"/>
    <x v="394"/>
    <n v="2248.663"/>
  </r>
  <r>
    <x v="0"/>
    <s v="PPP constant 2011 int. $"/>
    <x v="20"/>
    <x v="20"/>
    <x v="395"/>
    <n v="2304.8126999999999"/>
  </r>
  <r>
    <x v="0"/>
    <s v="PPP constant 2011 int. $"/>
    <x v="20"/>
    <x v="20"/>
    <x v="396"/>
    <n v="2321.7467999999999"/>
  </r>
  <r>
    <x v="0"/>
    <s v="PPP constant 2011 int. $"/>
    <x v="20"/>
    <x v="20"/>
    <x v="397"/>
    <n v="2262.0320000000002"/>
  </r>
  <r>
    <x v="0"/>
    <s v="PPP constant 2011 int. $"/>
    <x v="20"/>
    <x v="20"/>
    <x v="398"/>
    <n v="2368.9839999999999"/>
  </r>
  <r>
    <x v="0"/>
    <s v="PPP constant 2011 int. $"/>
    <x v="20"/>
    <x v="20"/>
    <x v="399"/>
    <n v="2362.7449999999999"/>
  </r>
  <r>
    <x v="0"/>
    <s v="PPP constant 2011 int. $"/>
    <x v="20"/>
    <x v="20"/>
    <x v="400"/>
    <n v="2357.3975"/>
  </r>
  <r>
    <x v="0"/>
    <s v="PPP constant 2011 int. $"/>
    <x v="20"/>
    <x v="20"/>
    <x v="401"/>
    <n v="2438.5027"/>
  </r>
  <r>
    <x v="0"/>
    <s v="PPP constant 2011 int. $"/>
    <x v="20"/>
    <x v="20"/>
    <x v="402"/>
    <n v="2338.681"/>
  </r>
  <r>
    <x v="0"/>
    <s v="PPP constant 2011 int. $"/>
    <x v="20"/>
    <x v="20"/>
    <x v="403"/>
    <n v="2292.3352"/>
  </r>
  <r>
    <x v="0"/>
    <s v="PPP constant 2011 int. $"/>
    <x v="20"/>
    <x v="20"/>
    <x v="404"/>
    <n v="2248.663"/>
  </r>
  <r>
    <x v="0"/>
    <s v="PPP constant 2011 int. $"/>
    <x v="20"/>
    <x v="20"/>
    <x v="405"/>
    <n v="2278.0749999999998"/>
  </r>
  <r>
    <x v="0"/>
    <s v="PPP constant 2011 int. $"/>
    <x v="20"/>
    <x v="20"/>
    <x v="406"/>
    <n v="2279.8573999999999"/>
  </r>
  <r>
    <x v="0"/>
    <s v="PPP constant 2011 int. $"/>
    <x v="20"/>
    <x v="20"/>
    <x v="407"/>
    <n v="2237.9679999999998"/>
  </r>
  <r>
    <x v="0"/>
    <s v="PPP constant 2011 int. $"/>
    <x v="20"/>
    <x v="20"/>
    <x v="408"/>
    <n v="2335.116"/>
  </r>
  <r>
    <x v="0"/>
    <s v="PPP constant 2011 int. $"/>
    <x v="20"/>
    <x v="20"/>
    <x v="409"/>
    <n v="2358.2887999999998"/>
  </r>
  <r>
    <x v="0"/>
    <s v="PPP constant 2011 int. $"/>
    <x v="20"/>
    <x v="20"/>
    <x v="410"/>
    <n v="2352.9412000000002"/>
  </r>
  <r>
    <x v="0"/>
    <s v="PPP constant 2011 int. $"/>
    <x v="20"/>
    <x v="20"/>
    <x v="411"/>
    <n v="2279.8573999999999"/>
  </r>
  <r>
    <x v="0"/>
    <s v="PPP constant 2011 int. $"/>
    <x v="20"/>
    <x v="20"/>
    <x v="412"/>
    <n v="2301.2478000000001"/>
  </r>
  <r>
    <x v="0"/>
    <s v="PPP constant 2011 int. $"/>
    <x v="20"/>
    <x v="20"/>
    <x v="413"/>
    <n v="2352.0497999999998"/>
  </r>
  <r>
    <x v="0"/>
    <s v="PPP constant 2011 int. $"/>
    <x v="20"/>
    <x v="20"/>
    <x v="414"/>
    <n v="2330.6594"/>
  </r>
  <r>
    <x v="0"/>
    <s v="PPP constant 2011 int. $"/>
    <x v="20"/>
    <x v="20"/>
    <x v="415"/>
    <n v="2272.7273"/>
  </r>
  <r>
    <x v="0"/>
    <s v="PPP constant 2011 int. $"/>
    <x v="20"/>
    <x v="20"/>
    <x v="416"/>
    <n v="2302.1390000000001"/>
  </r>
  <r>
    <x v="0"/>
    <s v="PPP constant 2011 int. $"/>
    <x v="20"/>
    <x v="20"/>
    <x v="417"/>
    <n v="2272.7273"/>
  </r>
  <r>
    <x v="0"/>
    <s v="PPP constant 2011 int. $"/>
    <x v="20"/>
    <x v="20"/>
    <x v="418"/>
    <n v="2200.5347000000002"/>
  </r>
  <r>
    <x v="0"/>
    <s v="PPP constant 2011 int. $"/>
    <x v="20"/>
    <x v="20"/>
    <x v="419"/>
    <n v="2197.8609999999999"/>
  </r>
  <r>
    <x v="0"/>
    <s v="PPP constant 2011 int. $"/>
    <x v="20"/>
    <x v="20"/>
    <x v="420"/>
    <n v="2252.2283000000002"/>
  </r>
  <r>
    <x v="0"/>
    <s v="PPP constant 2011 int. $"/>
    <x v="20"/>
    <x v="20"/>
    <x v="421"/>
    <n v="2222.8164000000002"/>
  </r>
  <r>
    <x v="0"/>
    <s v="PPP constant 2011 int. $"/>
    <x v="20"/>
    <x v="20"/>
    <x v="422"/>
    <n v="2235.2941999999998"/>
  </r>
  <r>
    <x v="0"/>
    <s v="PPP constant 2011 int. $"/>
    <x v="20"/>
    <x v="20"/>
    <x v="423"/>
    <n v="2239.7505000000001"/>
  </r>
  <r>
    <x v="0"/>
    <s v="PPP constant 2011 int. $"/>
    <x v="20"/>
    <x v="20"/>
    <x v="424"/>
    <n v="2248.663"/>
  </r>
  <r>
    <x v="0"/>
    <s v="PPP constant 2011 int. $"/>
    <x v="20"/>
    <x v="20"/>
    <x v="425"/>
    <n v="2214.7950000000001"/>
  </r>
  <r>
    <x v="0"/>
    <s v="PPP constant 2011 int. $"/>
    <x v="20"/>
    <x v="20"/>
    <x v="426"/>
    <n v="2272.7273"/>
  </r>
  <r>
    <x v="0"/>
    <s v="PPP constant 2011 int. $"/>
    <x v="20"/>
    <x v="20"/>
    <x v="427"/>
    <n v="2240.6415999999999"/>
  </r>
  <r>
    <x v="0"/>
    <s v="PPP constant 2011 int. $"/>
    <x v="20"/>
    <x v="20"/>
    <x v="428"/>
    <n v="2251.337"/>
  </r>
  <r>
    <x v="0"/>
    <s v="PPP constant 2011 int. $"/>
    <x v="20"/>
    <x v="20"/>
    <x v="429"/>
    <n v="2241.5329999999999"/>
  </r>
  <r>
    <x v="0"/>
    <s v="PPP constant 2011 int. $"/>
    <x v="20"/>
    <x v="20"/>
    <x v="430"/>
    <n v="2324.4207000000001"/>
  </r>
  <r>
    <x v="0"/>
    <s v="PPP constant 2011 int. $"/>
    <x v="20"/>
    <x v="20"/>
    <x v="431"/>
    <n v="2307.4866000000002"/>
  </r>
  <r>
    <x v="0"/>
    <s v="PPP constant 2011 int. $"/>
    <x v="20"/>
    <x v="20"/>
    <x v="432"/>
    <n v="2278.0749999999998"/>
  </r>
  <r>
    <x v="0"/>
    <s v="PPP constant 2011 int. $"/>
    <x v="20"/>
    <x v="20"/>
    <x v="433"/>
    <n v="2309.2689999999998"/>
  </r>
  <r>
    <x v="0"/>
    <s v="PPP constant 2011 int. $"/>
    <x v="20"/>
    <x v="20"/>
    <x v="434"/>
    <n v="2327.0945000000002"/>
  </r>
  <r>
    <x v="0"/>
    <s v="PPP constant 2011 int. $"/>
    <x v="20"/>
    <x v="20"/>
    <x v="435"/>
    <n v="2360.0713000000001"/>
  </r>
  <r>
    <x v="0"/>
    <s v="PPP constant 2011 int. $"/>
    <x v="20"/>
    <x v="20"/>
    <x v="159"/>
    <n v="2332.4421000000002"/>
  </r>
  <r>
    <x v="0"/>
    <s v="PPP constant 2011 int. $"/>
    <x v="20"/>
    <x v="20"/>
    <x v="436"/>
    <n v="2418.8948"/>
  </r>
  <r>
    <x v="0"/>
    <s v="PPP constant 2011 int. $"/>
    <x v="20"/>
    <x v="20"/>
    <x v="437"/>
    <n v="2329.7683000000002"/>
  </r>
  <r>
    <x v="0"/>
    <s v="PPP constant 2011 int. $"/>
    <x v="20"/>
    <x v="20"/>
    <x v="438"/>
    <n v="2332.4421000000002"/>
  </r>
  <r>
    <x v="0"/>
    <s v="PPP constant 2011 int. $"/>
    <x v="20"/>
    <x v="20"/>
    <x v="439"/>
    <n v="2480.3919999999998"/>
  </r>
  <r>
    <x v="0"/>
    <s v="PPP constant 2011 int. $"/>
    <x v="20"/>
    <x v="20"/>
    <x v="440"/>
    <n v="2311.0518000000002"/>
  </r>
  <r>
    <x v="0"/>
    <s v="PPP constant 2011 int. $"/>
    <x v="20"/>
    <x v="20"/>
    <x v="441"/>
    <n v="2307.4866000000002"/>
  </r>
  <r>
    <x v="0"/>
    <s v="PPP constant 2011 int. $"/>
    <x v="20"/>
    <x v="20"/>
    <x v="442"/>
    <n v="2314.6167"/>
  </r>
  <r>
    <x v="0"/>
    <s v="PPP constant 2011 int. $"/>
    <x v="20"/>
    <x v="20"/>
    <x v="443"/>
    <n v="2461.6754999999998"/>
  </r>
  <r>
    <x v="0"/>
    <s v="PPP constant 2011 int. $"/>
    <x v="20"/>
    <x v="20"/>
    <x v="444"/>
    <n v="2505.3476999999998"/>
  </r>
  <r>
    <x v="0"/>
    <s v="PPP constant 2011 int. $"/>
    <x v="20"/>
    <x v="20"/>
    <x v="445"/>
    <n v="2439.3939999999998"/>
  </r>
  <r>
    <x v="0"/>
    <s v="PPP constant 2011 int. $"/>
    <x v="20"/>
    <x v="20"/>
    <x v="446"/>
    <n v="2508.0214999999998"/>
  </r>
  <r>
    <x v="0"/>
    <s v="PPP constant 2011 int. $"/>
    <x v="20"/>
    <x v="20"/>
    <x v="447"/>
    <n v="2585.5614999999998"/>
  </r>
  <r>
    <x v="0"/>
    <s v="PPP constant 2011 int. $"/>
    <x v="20"/>
    <x v="20"/>
    <x v="448"/>
    <n v="2667.5578999999998"/>
  </r>
  <r>
    <x v="0"/>
    <s v="PPP constant 2011 int. $"/>
    <x v="20"/>
    <x v="20"/>
    <x v="449"/>
    <n v="2795.9000999999998"/>
  </r>
  <r>
    <x v="0"/>
    <s v="PPP constant 2011 int. $"/>
    <x v="20"/>
    <x v="20"/>
    <x v="450"/>
    <n v="2931.3726000000001"/>
  </r>
  <r>
    <x v="0"/>
    <s v="PPP constant 2011 int. $"/>
    <x v="20"/>
    <x v="20"/>
    <x v="451"/>
    <n v="2635.4724000000001"/>
  </r>
  <r>
    <x v="0"/>
    <s v="PPP constant 2011 int. $"/>
    <x v="20"/>
    <x v="20"/>
    <x v="452"/>
    <n v="2721.9250000000002"/>
  </r>
  <r>
    <x v="0"/>
    <s v="PPP constant 2011 int. $"/>
    <x v="20"/>
    <x v="20"/>
    <x v="453"/>
    <n v="2736.1853000000001"/>
  </r>
  <r>
    <x v="0"/>
    <s v="PPP constant 2011 int. $"/>
    <x v="20"/>
    <x v="20"/>
    <x v="454"/>
    <n v="2802.1390000000001"/>
  </r>
  <r>
    <x v="0"/>
    <s v="PPP constant 2011 int. $"/>
    <x v="20"/>
    <x v="20"/>
    <x v="455"/>
    <n v="3010.6950000000002"/>
  </r>
  <r>
    <x v="0"/>
    <s v="PPP constant 2011 int. $"/>
    <x v="20"/>
    <x v="20"/>
    <x v="456"/>
    <n v="3180.9270000000001"/>
  </r>
  <r>
    <x v="0"/>
    <s v="PPP constant 2011 int. $"/>
    <x v="20"/>
    <x v="20"/>
    <x v="457"/>
    <n v="2936.7202000000002"/>
  </r>
  <r>
    <x v="0"/>
    <s v="PPP constant 2011 int. $"/>
    <x v="20"/>
    <x v="20"/>
    <x v="458"/>
    <n v="2894.8305999999998"/>
  </r>
  <r>
    <x v="0"/>
    <s v="PPP constant 2011 int. $"/>
    <x v="20"/>
    <x v="20"/>
    <x v="459"/>
    <n v="2937.6113"/>
  </r>
  <r>
    <x v="0"/>
    <s v="PPP constant 2011 int. $"/>
    <x v="20"/>
    <x v="20"/>
    <x v="460"/>
    <n v="2789.6614"/>
  </r>
  <r>
    <x v="0"/>
    <s v="PPP constant 2011 int. $"/>
    <x v="20"/>
    <x v="20"/>
    <x v="461"/>
    <n v="2740.6415999999999"/>
  </r>
  <r>
    <x v="0"/>
    <s v="PPP constant 2011 int. $"/>
    <x v="20"/>
    <x v="20"/>
    <x v="462"/>
    <n v="2854.7235999999998"/>
  </r>
  <r>
    <x v="0"/>
    <s v="PPP constant 2011 int. $"/>
    <x v="20"/>
    <x v="20"/>
    <x v="463"/>
    <n v="2539.2156"/>
  </r>
  <r>
    <x v="0"/>
    <s v="PPP constant 2011 int. $"/>
    <x v="20"/>
    <x v="20"/>
    <x v="464"/>
    <n v="3213.9038"/>
  </r>
  <r>
    <x v="0"/>
    <s v="PPP constant 2011 int. $"/>
    <x v="20"/>
    <x v="20"/>
    <x v="465"/>
    <n v="3388.5918000000001"/>
  </r>
  <r>
    <x v="0"/>
    <s v="PPP constant 2011 int. $"/>
    <x v="20"/>
    <x v="20"/>
    <x v="466"/>
    <n v="3441.1765"/>
  </r>
  <r>
    <x v="0"/>
    <s v="PPP constant 2011 int. $"/>
    <x v="20"/>
    <x v="20"/>
    <x v="467"/>
    <n v="3222.8164000000002"/>
  </r>
  <r>
    <x v="0"/>
    <s v="PPP constant 2011 int. $"/>
    <x v="20"/>
    <x v="20"/>
    <x v="468"/>
    <n v="2835.116"/>
  </r>
  <r>
    <x v="0"/>
    <s v="PPP constant 2011 int. $"/>
    <x v="20"/>
    <x v="20"/>
    <x v="469"/>
    <n v="2998.2175000000002"/>
  </r>
  <r>
    <x v="0"/>
    <s v="PPP constant 2011 int. $"/>
    <x v="20"/>
    <x v="20"/>
    <x v="470"/>
    <n v="3110.5167999999999"/>
  </r>
  <r>
    <x v="0"/>
    <s v="PPP constant 2011 int. $"/>
    <x v="20"/>
    <x v="20"/>
    <x v="471"/>
    <n v="3453.6543000000001"/>
  </r>
  <r>
    <x v="0"/>
    <s v="PPP constant 2011 int. $"/>
    <x v="20"/>
    <x v="20"/>
    <x v="472"/>
    <n v="2778.9659999999999"/>
  </r>
  <r>
    <x v="0"/>
    <s v="PPP constant 2011 int. $"/>
    <x v="20"/>
    <x v="20"/>
    <x v="473"/>
    <n v="2916.221"/>
  </r>
  <r>
    <x v="0"/>
    <s v="PPP constant 2011 int. $"/>
    <x v="20"/>
    <x v="20"/>
    <x v="474"/>
    <n v="2645.2764000000002"/>
  </r>
  <r>
    <x v="0"/>
    <s v="PPP constant 2011 int. $"/>
    <x v="20"/>
    <x v="20"/>
    <x v="475"/>
    <n v="2403.7433999999998"/>
  </r>
  <r>
    <x v="0"/>
    <s v="PPP constant 2011 int. $"/>
    <x v="20"/>
    <x v="20"/>
    <x v="476"/>
    <n v="2213.9038"/>
  </r>
  <r>
    <x v="0"/>
    <s v="PPP constant 2011 int. $"/>
    <x v="20"/>
    <x v="20"/>
    <x v="477"/>
    <n v="2390.3742999999999"/>
  </r>
  <r>
    <x v="0"/>
    <s v="PPP constant 2011 int. $"/>
    <x v="20"/>
    <x v="20"/>
    <x v="478"/>
    <n v="2299.4652999999998"/>
  </r>
  <r>
    <x v="0"/>
    <s v="PPP constant 2011 int. $"/>
    <x v="20"/>
    <x v="20"/>
    <x v="479"/>
    <n v="2426.0250000000001"/>
  </r>
  <r>
    <x v="0"/>
    <s v="PPP constant 2011 int. $"/>
    <x v="20"/>
    <x v="20"/>
    <x v="480"/>
    <n v="2595.3654999999999"/>
  </r>
  <r>
    <x v="0"/>
    <s v="PPP constant 2011 int. $"/>
    <x v="20"/>
    <x v="20"/>
    <x v="481"/>
    <n v="2190.7310000000002"/>
  </r>
  <r>
    <x v="0"/>
    <s v="PPP constant 2011 int. $"/>
    <x v="20"/>
    <x v="20"/>
    <x v="482"/>
    <n v="2721.0340000000001"/>
  </r>
  <r>
    <x v="0"/>
    <s v="PPP constant 2011 int. $"/>
    <x v="20"/>
    <x v="20"/>
    <x v="483"/>
    <n v="2614.9731000000002"/>
  </r>
  <r>
    <x v="0"/>
    <s v="PPP constant 2011 int. $"/>
    <x v="20"/>
    <x v="20"/>
    <x v="484"/>
    <n v="2666.6667000000002"/>
  </r>
  <r>
    <x v="0"/>
    <s v="PPP constant 2011 int. $"/>
    <x v="20"/>
    <x v="20"/>
    <x v="160"/>
    <n v="2884.1354999999999"/>
  </r>
  <r>
    <x v="0"/>
    <s v="PPP constant 2011 int. $"/>
    <x v="20"/>
    <x v="20"/>
    <x v="485"/>
    <n v="2632.7986000000001"/>
  </r>
  <r>
    <x v="0"/>
    <s v="PPP constant 2011 int. $"/>
    <x v="20"/>
    <x v="20"/>
    <x v="486"/>
    <n v="3045.4546"/>
  </r>
  <r>
    <x v="0"/>
    <s v="PPP constant 2011 int. $"/>
    <x v="20"/>
    <x v="20"/>
    <x v="487"/>
    <n v="2557.9324000000001"/>
  </r>
  <r>
    <x v="0"/>
    <s v="PPP constant 2011 int. $"/>
    <x v="20"/>
    <x v="20"/>
    <x v="488"/>
    <n v="2741.5329999999999"/>
  </r>
  <r>
    <x v="0"/>
    <s v="PPP constant 2011 int. $"/>
    <x v="20"/>
    <x v="20"/>
    <x v="489"/>
    <n v="3078.4313999999999"/>
  </r>
  <r>
    <x v="0"/>
    <s v="PPP constant 2011 int. $"/>
    <x v="20"/>
    <x v="20"/>
    <x v="490"/>
    <n v="3499.1086"/>
  </r>
  <r>
    <x v="0"/>
    <s v="PPP constant 2011 int. $"/>
    <x v="20"/>
    <x v="20"/>
    <x v="491"/>
    <n v="3218.36"/>
  </r>
  <r>
    <x v="0"/>
    <s v="PPP constant 2011 int. $"/>
    <x v="20"/>
    <x v="20"/>
    <x v="492"/>
    <n v="3295.9000999999998"/>
  </r>
  <r>
    <x v="0"/>
    <s v="PPP constant 2011 int. $"/>
    <x v="20"/>
    <x v="20"/>
    <x v="493"/>
    <n v="2940.2851999999998"/>
  </r>
  <r>
    <x v="0"/>
    <s v="PPP constant 2011 int. $"/>
    <x v="20"/>
    <x v="20"/>
    <x v="494"/>
    <n v="3083.779"/>
  </r>
  <r>
    <x v="0"/>
    <s v="PPP constant 2011 int. $"/>
    <x v="20"/>
    <x v="20"/>
    <x v="495"/>
    <n v="3457.2192"/>
  </r>
  <r>
    <x v="0"/>
    <s v="PPP constant 2011 int. $"/>
    <x v="20"/>
    <x v="20"/>
    <x v="496"/>
    <n v="3827.0945000000002"/>
  </r>
  <r>
    <x v="0"/>
    <s v="PPP constant 2011 int. $"/>
    <x v="20"/>
    <x v="20"/>
    <x v="497"/>
    <n v="3490.1959999999999"/>
  </r>
  <r>
    <x v="0"/>
    <s v="PPP constant 2011 int. $"/>
    <x v="20"/>
    <x v="20"/>
    <x v="498"/>
    <n v="3520.4989999999998"/>
  </r>
  <r>
    <x v="0"/>
    <s v="PPP constant 2011 int. $"/>
    <x v="20"/>
    <x v="20"/>
    <x v="499"/>
    <n v="3655.9713999999999"/>
  </r>
  <r>
    <x v="0"/>
    <s v="PPP constant 2011 int. $"/>
    <x v="20"/>
    <x v="20"/>
    <x v="500"/>
    <n v="3084.6702"/>
  </r>
  <r>
    <x v="0"/>
    <s v="PPP constant 2011 int. $"/>
    <x v="20"/>
    <x v="20"/>
    <x v="501"/>
    <n v="3965.2406999999998"/>
  </r>
  <r>
    <x v="0"/>
    <s v="PPP constant 2011 int. $"/>
    <x v="20"/>
    <x v="20"/>
    <x v="502"/>
    <n v="4090.9092000000001"/>
  </r>
  <r>
    <x v="0"/>
    <s v="PPP constant 2011 int. $"/>
    <x v="20"/>
    <x v="20"/>
    <x v="503"/>
    <n v="2434.0464000000002"/>
  </r>
  <r>
    <x v="0"/>
    <s v="PPP constant 2011 int. $"/>
    <x v="20"/>
    <x v="20"/>
    <x v="504"/>
    <n v="2297.6826000000001"/>
  </r>
  <r>
    <x v="0"/>
    <s v="PPP constant 2011 int. $"/>
    <x v="20"/>
    <x v="20"/>
    <x v="505"/>
    <n v="2456.328"/>
  </r>
  <r>
    <x v="0"/>
    <s v="PPP constant 2011 int. $"/>
    <x v="20"/>
    <x v="20"/>
    <x v="506"/>
    <n v="2056.1496999999999"/>
  </r>
  <r>
    <x v="0"/>
    <s v="PPP constant 2011 int. $"/>
    <x v="20"/>
    <x v="20"/>
    <x v="507"/>
    <n v="2258.4670000000001"/>
  </r>
  <r>
    <x v="0"/>
    <s v="PPP constant 2011 int. $"/>
    <x v="20"/>
    <x v="20"/>
    <x v="508"/>
    <n v="2659.5365999999999"/>
  </r>
  <r>
    <x v="0"/>
    <s v="PPP constant 2011 int. $"/>
    <x v="20"/>
    <x v="20"/>
    <x v="509"/>
    <n v="2924.2424000000001"/>
  </r>
  <r>
    <x v="0"/>
    <s v="PPP constant 2011 int. $"/>
    <x v="20"/>
    <x v="20"/>
    <x v="510"/>
    <n v="2860.0713000000001"/>
  </r>
  <r>
    <x v="0"/>
    <s v="PPP constant 2011 int. $"/>
    <x v="20"/>
    <x v="20"/>
    <x v="511"/>
    <n v="3838.681"/>
  </r>
  <r>
    <x v="0"/>
    <s v="PPP constant 2011 int. $"/>
    <x v="20"/>
    <x v="20"/>
    <x v="512"/>
    <n v="4064.1711"/>
  </r>
  <r>
    <x v="0"/>
    <s v="PPP constant 2011 int. $"/>
    <x v="20"/>
    <x v="20"/>
    <x v="513"/>
    <n v="3180.9270000000001"/>
  </r>
  <r>
    <x v="0"/>
    <s v="PPP constant 2011 int. $"/>
    <x v="20"/>
    <x v="20"/>
    <x v="514"/>
    <n v="3292.3352"/>
  </r>
  <r>
    <x v="0"/>
    <s v="PPP constant 2011 int. $"/>
    <x v="20"/>
    <x v="20"/>
    <x v="515"/>
    <n v="3433.1550000000002"/>
  </r>
  <r>
    <x v="0"/>
    <s v="PPP constant 2011 int. $"/>
    <x v="20"/>
    <x v="20"/>
    <x v="516"/>
    <n v="3567.7359999999999"/>
  </r>
  <r>
    <x v="0"/>
    <s v="PPP constant 2011 int. $"/>
    <x v="20"/>
    <x v="20"/>
    <x v="517"/>
    <n v="3432.2640000000001"/>
  </r>
  <r>
    <x v="0"/>
    <s v="PPP constant 2011 int. $"/>
    <x v="20"/>
    <x v="20"/>
    <x v="518"/>
    <n v="3886.8092999999999"/>
  </r>
  <r>
    <x v="0"/>
    <s v="PPP constant 2011 int. $"/>
    <x v="20"/>
    <x v="20"/>
    <x v="519"/>
    <n v="3380.5702999999999"/>
  </r>
  <r>
    <x v="0"/>
    <s v="PPP constant 2011 int. $"/>
    <x v="20"/>
    <x v="20"/>
    <x v="520"/>
    <n v="3450.0889999999999"/>
  </r>
  <r>
    <x v="0"/>
    <s v="PPP constant 2011 int. $"/>
    <x v="20"/>
    <x v="20"/>
    <x v="521"/>
    <n v="3987.5221999999999"/>
  </r>
  <r>
    <x v="0"/>
    <s v="PPP constant 2011 int. $"/>
    <x v="20"/>
    <x v="20"/>
    <x v="522"/>
    <n v="3659.5365999999999"/>
  </r>
  <r>
    <x v="0"/>
    <s v="PPP constant 2011 int. $"/>
    <x v="20"/>
    <x v="20"/>
    <x v="523"/>
    <n v="3982.1747999999998"/>
  </r>
  <r>
    <x v="0"/>
    <s v="PPP constant 2011 int. $"/>
    <x v="20"/>
    <x v="20"/>
    <x v="524"/>
    <n v="4050.8022000000001"/>
  </r>
  <r>
    <x v="0"/>
    <s v="PPP constant 2011 int. $"/>
    <x v="20"/>
    <x v="20"/>
    <x v="525"/>
    <n v="3933.1550000000002"/>
  </r>
  <r>
    <x v="0"/>
    <s v="PPP constant 2011 int. $"/>
    <x v="20"/>
    <x v="20"/>
    <x v="526"/>
    <n v="3838.681"/>
  </r>
  <r>
    <x v="0"/>
    <s v="PPP constant 2011 int. $"/>
    <x v="20"/>
    <x v="20"/>
    <x v="527"/>
    <n v="3656.8627999999999"/>
  </r>
  <r>
    <x v="0"/>
    <s v="PPP constant 2011 int. $"/>
    <x v="20"/>
    <x v="20"/>
    <x v="528"/>
    <n v="3887.7004000000002"/>
  </r>
  <r>
    <x v="0"/>
    <s v="PPP constant 2011 int. $"/>
    <x v="20"/>
    <x v="20"/>
    <x v="529"/>
    <n v="4207.665"/>
  </r>
  <r>
    <x v="0"/>
    <s v="PPP constant 2011 int. $"/>
    <x v="20"/>
    <x v="20"/>
    <x v="530"/>
    <n v="4006.2388000000001"/>
  </r>
  <r>
    <x v="0"/>
    <s v="PPP constant 2011 int. $"/>
    <x v="20"/>
    <x v="20"/>
    <x v="531"/>
    <n v="4490.1962999999996"/>
  </r>
  <r>
    <x v="0"/>
    <s v="PPP constant 2011 int. $"/>
    <x v="20"/>
    <x v="20"/>
    <x v="532"/>
    <n v="3957.2192"/>
  </r>
  <r>
    <x v="0"/>
    <s v="PPP constant 2011 int. $"/>
    <x v="20"/>
    <x v="20"/>
    <x v="533"/>
    <n v="4152.4062000000004"/>
  </r>
  <r>
    <x v="0"/>
    <s v="PPP constant 2011 int. $"/>
    <x v="20"/>
    <x v="20"/>
    <x v="161"/>
    <n v="4270.0537000000004"/>
  </r>
  <r>
    <x v="0"/>
    <s v="PPP constant 2011 int. $"/>
    <x v="20"/>
    <x v="20"/>
    <x v="534"/>
    <n v="3790.5524999999998"/>
  </r>
  <r>
    <x v="0"/>
    <s v="PPP constant 2011 int. $"/>
    <x v="20"/>
    <x v="20"/>
    <x v="535"/>
    <n v="3265.5972000000002"/>
  </r>
  <r>
    <x v="0"/>
    <s v="PPP constant 2011 int. $"/>
    <x v="20"/>
    <x v="20"/>
    <x v="536"/>
    <n v="3849.3762000000002"/>
  </r>
  <r>
    <x v="0"/>
    <s v="PPP constant 2011 int. $"/>
    <x v="20"/>
    <x v="20"/>
    <x v="537"/>
    <n v="3924.2424000000001"/>
  </r>
  <r>
    <x v="0"/>
    <s v="PPP constant 2011 int. $"/>
    <x v="20"/>
    <x v="20"/>
    <x v="538"/>
    <n v="3278.0749999999998"/>
  </r>
  <r>
    <x v="0"/>
    <s v="PPP constant 2011 int. $"/>
    <x v="20"/>
    <x v="20"/>
    <x v="539"/>
    <n v="3622.1033000000002"/>
  </r>
  <r>
    <x v="0"/>
    <s v="PPP constant 2011 int. $"/>
    <x v="20"/>
    <x v="20"/>
    <x v="540"/>
    <n v="3196.0783999999999"/>
  </r>
  <r>
    <x v="0"/>
    <s v="PPP constant 2011 int. $"/>
    <x v="20"/>
    <x v="20"/>
    <x v="541"/>
    <n v="4798.5739999999996"/>
  </r>
  <r>
    <x v="0"/>
    <s v="PPP constant 2011 int. $"/>
    <x v="20"/>
    <x v="20"/>
    <x v="542"/>
    <n v="4054.3672000000001"/>
  </r>
  <r>
    <x v="0"/>
    <s v="PPP constant 2011 int. $"/>
    <x v="20"/>
    <x v="20"/>
    <x v="543"/>
    <n v="3365.4189999999999"/>
  </r>
  <r>
    <x v="0"/>
    <s v="PPP constant 2011 int. $"/>
    <x v="20"/>
    <x v="20"/>
    <x v="544"/>
    <n v="3567.7359999999999"/>
  </r>
  <r>
    <x v="0"/>
    <s v="PPP constant 2011 int. $"/>
    <x v="20"/>
    <x v="20"/>
    <x v="545"/>
    <n v="3383.2440999999999"/>
  </r>
  <r>
    <x v="0"/>
    <s v="PPP constant 2011 int. $"/>
    <x v="20"/>
    <x v="20"/>
    <x v="546"/>
    <n v="3217.4688000000001"/>
  </r>
  <r>
    <x v="0"/>
    <s v="PPP constant 2011 int. $"/>
    <x v="20"/>
    <x v="20"/>
    <x v="547"/>
    <n v="3391.2656000000002"/>
  </r>
  <r>
    <x v="0"/>
    <s v="PPP constant 2011 int. $"/>
    <x v="20"/>
    <x v="20"/>
    <x v="548"/>
    <n v="3064.1711"/>
  </r>
  <r>
    <x v="0"/>
    <s v="PPP constant 2011 int. $"/>
    <x v="20"/>
    <x v="20"/>
    <x v="549"/>
    <n v="3269.1619999999998"/>
  </r>
  <r>
    <x v="0"/>
    <s v="PPP constant 2011 int. $"/>
    <x v="20"/>
    <x v="20"/>
    <x v="550"/>
    <n v="3360.9625999999998"/>
  </r>
  <r>
    <x v="0"/>
    <s v="PPP constant 2011 int. $"/>
    <x v="20"/>
    <x v="20"/>
    <x v="551"/>
    <n v="5117.6469999999999"/>
  </r>
  <r>
    <x v="0"/>
    <s v="PPP constant 2011 int. $"/>
    <x v="20"/>
    <x v="20"/>
    <x v="552"/>
    <n v="4620.3209999999999"/>
  </r>
  <r>
    <x v="0"/>
    <s v="PPP constant 2011 int. $"/>
    <x v="20"/>
    <x v="20"/>
    <x v="553"/>
    <n v="3492.8699000000001"/>
  </r>
  <r>
    <x v="0"/>
    <s v="PPP constant 2011 int. $"/>
    <x v="20"/>
    <x v="20"/>
    <x v="554"/>
    <n v="4185.3833000000004"/>
  </r>
  <r>
    <x v="0"/>
    <s v="PPP constant 2011 int. $"/>
    <x v="20"/>
    <x v="20"/>
    <x v="555"/>
    <n v="4450.9804999999997"/>
  </r>
  <r>
    <x v="0"/>
    <s v="PPP constant 2011 int. $"/>
    <x v="20"/>
    <x v="20"/>
    <x v="556"/>
    <n v="3940.2851999999998"/>
  </r>
  <r>
    <x v="0"/>
    <s v="PPP constant 2011 int. $"/>
    <x v="20"/>
    <x v="20"/>
    <x v="557"/>
    <n v="3659.5365999999999"/>
  </r>
  <r>
    <x v="0"/>
    <s v="PPP constant 2011 int. $"/>
    <x v="20"/>
    <x v="20"/>
    <x v="558"/>
    <n v="3312.8341999999998"/>
  </r>
  <r>
    <x v="0"/>
    <s v="PPP constant 2011 int. $"/>
    <x v="20"/>
    <x v="20"/>
    <x v="559"/>
    <n v="4233.5117"/>
  </r>
  <r>
    <x v="0"/>
    <s v="PPP constant 2011 int. $"/>
    <x v="20"/>
    <x v="20"/>
    <x v="560"/>
    <n v="3380.5702999999999"/>
  </r>
  <r>
    <x v="0"/>
    <s v="PPP constant 2011 int. $"/>
    <x v="20"/>
    <x v="20"/>
    <x v="561"/>
    <n v="3441.1765"/>
  </r>
  <r>
    <x v="0"/>
    <s v="PPP constant 2011 int. $"/>
    <x v="20"/>
    <x v="20"/>
    <x v="562"/>
    <n v="3287.8789999999999"/>
  </r>
  <r>
    <x v="0"/>
    <s v="PPP constant 2011 int. $"/>
    <x v="20"/>
    <x v="20"/>
    <x v="563"/>
    <n v="3197.8609999999999"/>
  </r>
  <r>
    <x v="0"/>
    <s v="PPP constant 2011 int. $"/>
    <x v="20"/>
    <x v="20"/>
    <x v="564"/>
    <n v="4188.0569999999998"/>
  </r>
  <r>
    <x v="0"/>
    <s v="PPP constant 2011 int. $"/>
    <x v="20"/>
    <x v="20"/>
    <x v="565"/>
    <n v="3853.8325"/>
  </r>
  <r>
    <x v="0"/>
    <s v="PPP constant 2011 int. $"/>
    <x v="20"/>
    <x v="20"/>
    <x v="566"/>
    <n v="4184.4920000000002"/>
  </r>
  <r>
    <x v="0"/>
    <s v="PPP constant 2011 int. $"/>
    <x v="20"/>
    <x v="20"/>
    <x v="567"/>
    <n v="4006.2388000000001"/>
  </r>
  <r>
    <x v="0"/>
    <s v="PPP constant 2011 int. $"/>
    <x v="20"/>
    <x v="20"/>
    <x v="568"/>
    <n v="4372.549"/>
  </r>
  <r>
    <x v="0"/>
    <s v="PPP constant 2011 int. $"/>
    <x v="20"/>
    <x v="20"/>
    <x v="569"/>
    <n v="4093.5830000000001"/>
  </r>
  <r>
    <x v="0"/>
    <s v="PPP constant 2011 int. $"/>
    <x v="20"/>
    <x v="20"/>
    <x v="570"/>
    <n v="3502.6738"/>
  </r>
  <r>
    <x v="0"/>
    <s v="PPP constant 2011 int. $"/>
    <x v="20"/>
    <x v="20"/>
    <x v="571"/>
    <n v="3916.221"/>
  </r>
  <r>
    <x v="0"/>
    <s v="PPP constant 2011 int. $"/>
    <x v="20"/>
    <x v="20"/>
    <x v="572"/>
    <n v="3852.0497999999998"/>
  </r>
  <r>
    <x v="0"/>
    <s v="PPP constant 2011 int. $"/>
    <x v="20"/>
    <x v="20"/>
    <x v="573"/>
    <n v="3532.0853999999999"/>
  </r>
  <r>
    <x v="0"/>
    <s v="PPP constant 2011 int. $"/>
    <x v="20"/>
    <x v="20"/>
    <x v="574"/>
    <n v="3919.7860999999998"/>
  </r>
  <r>
    <x v="0"/>
    <s v="PPP constant 2011 int. $"/>
    <x v="20"/>
    <x v="20"/>
    <x v="575"/>
    <n v="4047.2370000000001"/>
  </r>
  <r>
    <x v="0"/>
    <s v="PPP constant 2011 int. $"/>
    <x v="20"/>
    <x v="20"/>
    <x v="576"/>
    <n v="3913.547"/>
  </r>
  <r>
    <x v="0"/>
    <s v="PPP constant 2011 int. $"/>
    <x v="20"/>
    <x v="20"/>
    <x v="577"/>
    <n v="4307.4870000000001"/>
  </r>
  <r>
    <x v="0"/>
    <s v="PPP constant 2011 int. $"/>
    <x v="20"/>
    <x v="20"/>
    <x v="578"/>
    <n v="3952.7629999999999"/>
  </r>
  <r>
    <x v="0"/>
    <s v="PPP constant 2011 int. $"/>
    <x v="20"/>
    <x v="20"/>
    <x v="579"/>
    <n v="3878.7878000000001"/>
  </r>
  <r>
    <x v="0"/>
    <s v="PPP constant 2011 int. $"/>
    <x v="20"/>
    <x v="20"/>
    <x v="580"/>
    <n v="3964.3494000000001"/>
  </r>
  <r>
    <x v="0"/>
    <s v="PPP constant 2011 int. $"/>
    <x v="20"/>
    <x v="20"/>
    <x v="581"/>
    <n v="4202.3173999999999"/>
  </r>
  <r>
    <x v="0"/>
    <s v="PPP constant 2011 int. $"/>
    <x v="20"/>
    <x v="20"/>
    <x v="582"/>
    <n v="4055.2584999999999"/>
  </r>
  <r>
    <x v="0"/>
    <s v="PPP constant 2011 int. $"/>
    <x v="20"/>
    <x v="20"/>
    <x v="162"/>
    <n v="4316.3994000000002"/>
  </r>
  <r>
    <x v="0"/>
    <s v="PPP constant 2011 int. $"/>
    <x v="20"/>
    <x v="20"/>
    <x v="583"/>
    <n v="3987.5221999999999"/>
  </r>
  <r>
    <x v="0"/>
    <s v="PPP constant 2011 int. $"/>
    <x v="20"/>
    <x v="20"/>
    <x v="584"/>
    <n v="3392.1570000000002"/>
  </r>
  <r>
    <x v="0"/>
    <s v="PPP constant 2011 int. $"/>
    <x v="20"/>
    <x v="20"/>
    <x v="585"/>
    <n v="3630.1248000000001"/>
  </r>
  <r>
    <x v="0"/>
    <s v="PPP constant 2011 int. $"/>
    <x v="20"/>
    <x v="20"/>
    <x v="586"/>
    <n v="3420.6772000000001"/>
  </r>
  <r>
    <x v="0"/>
    <s v="PPP constant 2011 int. $"/>
    <x v="20"/>
    <x v="20"/>
    <x v="587"/>
    <n v="3524.9553000000001"/>
  </r>
  <r>
    <x v="0"/>
    <s v="PPP constant 2011 int. $"/>
    <x v="20"/>
    <x v="20"/>
    <x v="588"/>
    <n v="3349.3762000000002"/>
  </r>
  <r>
    <x v="0"/>
    <s v="PPP constant 2011 int. $"/>
    <x v="20"/>
    <x v="20"/>
    <x v="589"/>
    <n v="3033.8681999999999"/>
  </r>
  <r>
    <x v="0"/>
    <s v="PPP constant 2011 int. $"/>
    <x v="20"/>
    <x v="20"/>
    <x v="590"/>
    <n v="3070.41"/>
  </r>
  <r>
    <x v="0"/>
    <s v="PPP constant 2011 int. $"/>
    <x v="20"/>
    <x v="20"/>
    <x v="591"/>
    <n v="3097.1480000000001"/>
  </r>
  <r>
    <x v="0"/>
    <s v="PPP constant 2011 int. $"/>
    <x v="20"/>
    <x v="20"/>
    <x v="592"/>
    <n v="3168.4492"/>
  </r>
  <r>
    <x v="0"/>
    <s v="PPP constant 2011 int. $"/>
    <x v="20"/>
    <x v="20"/>
    <x v="593"/>
    <n v="3172.9054999999998"/>
  </r>
  <r>
    <x v="0"/>
    <s v="PPP constant 2011 int. $"/>
    <x v="20"/>
    <x v="20"/>
    <x v="594"/>
    <n v="3561.4973"/>
  </r>
  <r>
    <x v="0"/>
    <s v="PPP constant 2011 int. $"/>
    <x v="20"/>
    <x v="20"/>
    <x v="595"/>
    <n v="3811.0518000000002"/>
  </r>
  <r>
    <x v="0"/>
    <s v="PPP constant 2011 int. $"/>
    <x v="20"/>
    <x v="20"/>
    <x v="596"/>
    <n v="3411.7646"/>
  </r>
  <r>
    <x v="0"/>
    <s v="PPP constant 2011 int. $"/>
    <x v="20"/>
    <x v="20"/>
    <x v="597"/>
    <n v="3265.5972000000002"/>
  </r>
  <r>
    <x v="0"/>
    <s v="PPP constant 2011 int. $"/>
    <x v="20"/>
    <x v="20"/>
    <x v="598"/>
    <n v="3176.4706999999999"/>
  </r>
  <r>
    <x v="0"/>
    <s v="PPP constant 2011 int. $"/>
    <x v="20"/>
    <x v="20"/>
    <x v="599"/>
    <n v="3401.9607000000001"/>
  </r>
  <r>
    <x v="0"/>
    <s v="PPP constant 2011 int. $"/>
    <x v="20"/>
    <x v="20"/>
    <x v="600"/>
    <n v="3671.123"/>
  </r>
  <r>
    <x v="0"/>
    <s v="PPP constant 2011 int. $"/>
    <x v="20"/>
    <x v="20"/>
    <x v="601"/>
    <n v="3448.3065999999999"/>
  </r>
  <r>
    <x v="0"/>
    <s v="PPP constant 2011 int. $"/>
    <x v="20"/>
    <x v="20"/>
    <x v="602"/>
    <n v="3475.9358000000002"/>
  </r>
  <r>
    <x v="0"/>
    <s v="PPP constant 2011 int. $"/>
    <x v="20"/>
    <x v="20"/>
    <x v="603"/>
    <n v="3235.2941999999998"/>
  </r>
  <r>
    <x v="0"/>
    <s v="PPP constant 2011 int. $"/>
    <x v="20"/>
    <x v="20"/>
    <x v="604"/>
    <n v="2923.3510000000001"/>
  </r>
  <r>
    <x v="0"/>
    <s v="PPP constant 2011 int. $"/>
    <x v="20"/>
    <x v="20"/>
    <x v="605"/>
    <n v="3171.123"/>
  </r>
  <r>
    <x v="0"/>
    <s v="PPP constant 2011 int. $"/>
    <x v="20"/>
    <x v="20"/>
    <x v="606"/>
    <n v="3522.2817"/>
  </r>
  <r>
    <x v="0"/>
    <s v="PPP constant 2011 int. $"/>
    <x v="20"/>
    <x v="20"/>
    <x v="607"/>
    <n v="3472.3708000000001"/>
  </r>
  <r>
    <x v="0"/>
    <s v="PPP constant 2011 int. $"/>
    <x v="20"/>
    <x v="20"/>
    <x v="608"/>
    <n v="3409.0907999999999"/>
  </r>
  <r>
    <x v="0"/>
    <s v="PPP constant 2011 int. $"/>
    <x v="20"/>
    <x v="20"/>
    <x v="609"/>
    <n v="3144.3850000000002"/>
  </r>
  <r>
    <x v="0"/>
    <s v="PPP constant 2011 int. $"/>
    <x v="20"/>
    <x v="20"/>
    <x v="610"/>
    <n v="3385.0268999999998"/>
  </r>
  <r>
    <x v="0"/>
    <s v="PPP constant 2011 int. $"/>
    <x v="20"/>
    <x v="20"/>
    <x v="611"/>
    <n v="3208.5562"/>
  </r>
  <r>
    <x v="0"/>
    <s v="PPP constant 2011 int. $"/>
    <x v="20"/>
    <x v="20"/>
    <x v="612"/>
    <n v="3549.0194999999999"/>
  </r>
  <r>
    <x v="0"/>
    <s v="PPP constant 2011 int. $"/>
    <x v="20"/>
    <x v="20"/>
    <x v="613"/>
    <n v="3376.114"/>
  </r>
  <r>
    <x v="0"/>
    <s v="PPP constant 2011 int. $"/>
    <x v="20"/>
    <x v="20"/>
    <x v="614"/>
    <n v="3368.9839999999999"/>
  </r>
  <r>
    <x v="0"/>
    <s v="PPP constant 2011 int. $"/>
    <x v="20"/>
    <x v="20"/>
    <x v="615"/>
    <n v="3346.7024000000001"/>
  </r>
  <r>
    <x v="0"/>
    <s v="PPP constant 2011 int. $"/>
    <x v="20"/>
    <x v="20"/>
    <x v="616"/>
    <n v="3290.5524999999998"/>
  </r>
  <r>
    <x v="0"/>
    <s v="PPP constant 2011 int. $"/>
    <x v="20"/>
    <x v="20"/>
    <x v="617"/>
    <n v="3609.6257000000001"/>
  </r>
  <r>
    <x v="0"/>
    <s v="PPP constant 2011 int. $"/>
    <x v="20"/>
    <x v="20"/>
    <x v="618"/>
    <n v="3684.4920000000002"/>
  </r>
  <r>
    <x v="0"/>
    <s v="PPP constant 2011 int. $"/>
    <x v="20"/>
    <x v="20"/>
    <x v="619"/>
    <n v="3630.1248000000001"/>
  </r>
  <r>
    <x v="0"/>
    <s v="PPP constant 2011 int. $"/>
    <x v="20"/>
    <x v="20"/>
    <x v="620"/>
    <n v="3817.2905000000001"/>
  </r>
  <r>
    <x v="0"/>
    <s v="PPP constant 2011 int. $"/>
    <x v="20"/>
    <x v="20"/>
    <x v="621"/>
    <n v="3741.5329999999999"/>
  </r>
  <r>
    <x v="0"/>
    <s v="PPP constant 2011 int. $"/>
    <x v="20"/>
    <x v="20"/>
    <x v="622"/>
    <n v="3915.3298"/>
  </r>
  <r>
    <x v="0"/>
    <s v="PPP constant 2011 int. $"/>
    <x v="20"/>
    <x v="20"/>
    <x v="623"/>
    <n v="3840.4634000000001"/>
  </r>
  <r>
    <x v="0"/>
    <s v="PPP constant 2011 int. $"/>
    <x v="20"/>
    <x v="20"/>
    <x v="624"/>
    <n v="3653.2975999999999"/>
  </r>
  <r>
    <x v="0"/>
    <s v="PPP constant 2011 int. $"/>
    <x v="20"/>
    <x v="20"/>
    <x v="625"/>
    <n v="4092.6916999999999"/>
  </r>
  <r>
    <x v="0"/>
    <s v="PPP constant 2011 int. $"/>
    <x v="20"/>
    <x v="20"/>
    <x v="626"/>
    <n v="3673.7968999999998"/>
  </r>
  <r>
    <x v="0"/>
    <s v="PPP constant 2011 int. $"/>
    <x v="20"/>
    <x v="20"/>
    <x v="627"/>
    <n v="3786.0962"/>
  </r>
  <r>
    <x v="0"/>
    <s v="PPP constant 2011 int. $"/>
    <x v="20"/>
    <x v="20"/>
    <x v="628"/>
    <n v="3429.59"/>
  </r>
  <r>
    <x v="0"/>
    <s v="PPP constant 2011 int. $"/>
    <x v="20"/>
    <x v="20"/>
    <x v="629"/>
    <n v="3653.2975999999999"/>
  </r>
  <r>
    <x v="0"/>
    <s v="PPP constant 2011 int. $"/>
    <x v="20"/>
    <x v="20"/>
    <x v="630"/>
    <n v="3612.2995999999998"/>
  </r>
  <r>
    <x v="0"/>
    <s v="PPP constant 2011 int. $"/>
    <x v="20"/>
    <x v="20"/>
    <x v="631"/>
    <n v="3967.9146000000001"/>
  </r>
  <r>
    <x v="0"/>
    <s v="PPP constant 2011 int. $"/>
    <x v="20"/>
    <x v="20"/>
    <x v="163"/>
    <n v="3377.0054"/>
  </r>
  <r>
    <x v="0"/>
    <s v="PPP constant 2011 int. $"/>
    <x v="20"/>
    <x v="20"/>
    <x v="632"/>
    <n v="3745.9893000000002"/>
  </r>
  <r>
    <x v="0"/>
    <s v="PPP constant 2011 int. $"/>
    <x v="20"/>
    <x v="20"/>
    <x v="633"/>
    <n v="4270.9449999999997"/>
  </r>
  <r>
    <x v="0"/>
    <s v="PPP constant 2011 int. $"/>
    <x v="20"/>
    <x v="20"/>
    <x v="634"/>
    <n v="3342.2460000000001"/>
  </r>
  <r>
    <x v="0"/>
    <s v="PPP constant 2011 int. $"/>
    <x v="20"/>
    <x v="20"/>
    <x v="635"/>
    <n v="3580.2139000000002"/>
  </r>
  <r>
    <x v="0"/>
    <s v="PPP constant 2011 int. $"/>
    <x v="20"/>
    <x v="20"/>
    <x v="636"/>
    <n v="4224.5990000000002"/>
  </r>
  <r>
    <x v="0"/>
    <s v="PPP constant 2011 int. $"/>
    <x v="20"/>
    <x v="20"/>
    <x v="637"/>
    <n v="3912.6559999999999"/>
  </r>
  <r>
    <x v="0"/>
    <s v="PPP constant 2011 int. $"/>
    <x v="20"/>
    <x v="20"/>
    <x v="638"/>
    <n v="4073.9749999999999"/>
  </r>
  <r>
    <x v="0"/>
    <s v="PPP constant 2011 int. $"/>
    <x v="20"/>
    <x v="20"/>
    <x v="639"/>
    <n v="3879.6792"/>
  </r>
  <r>
    <x v="0"/>
    <s v="PPP constant 2011 int. $"/>
    <x v="20"/>
    <x v="20"/>
    <x v="640"/>
    <n v="4131.0159999999996"/>
  </r>
  <r>
    <x v="0"/>
    <s v="PPP constant 2011 int. $"/>
    <x v="20"/>
    <x v="20"/>
    <x v="641"/>
    <n v="4221.9252999999999"/>
  </r>
  <r>
    <x v="0"/>
    <s v="PPP constant 2011 int. $"/>
    <x v="20"/>
    <x v="20"/>
    <x v="642"/>
    <n v="3957.2192"/>
  </r>
  <r>
    <x v="0"/>
    <s v="PPP constant 2011 int. $"/>
    <x v="20"/>
    <x v="20"/>
    <x v="643"/>
    <n v="4064.1711"/>
  </r>
  <r>
    <x v="0"/>
    <s v="PPP constant 2011 int. $"/>
    <x v="20"/>
    <x v="20"/>
    <x v="644"/>
    <n v="4254.902"/>
  </r>
  <r>
    <x v="0"/>
    <s v="PPP constant 2011 int. $"/>
    <x v="20"/>
    <x v="20"/>
    <x v="645"/>
    <n v="4165.7754000000004"/>
  </r>
  <r>
    <x v="0"/>
    <s v="PPP constant 2011 int. $"/>
    <x v="20"/>
    <x v="20"/>
    <x v="646"/>
    <n v="3793.2262999999998"/>
  </r>
  <r>
    <x v="0"/>
    <s v="PPP constant 2011 int. $"/>
    <x v="20"/>
    <x v="20"/>
    <x v="647"/>
    <n v="3406.4169999999999"/>
  </r>
  <r>
    <x v="0"/>
    <s v="PPP constant 2011 int. $"/>
    <x v="20"/>
    <x v="20"/>
    <x v="648"/>
    <n v="3663.1016"/>
  </r>
  <r>
    <x v="0"/>
    <s v="PPP constant 2011 int. $"/>
    <x v="20"/>
    <x v="20"/>
    <x v="649"/>
    <n v="3778.0749999999998"/>
  </r>
  <r>
    <x v="0"/>
    <s v="PPP constant 2011 int. $"/>
    <x v="20"/>
    <x v="20"/>
    <x v="650"/>
    <n v="3451.8715999999999"/>
  </r>
  <r>
    <x v="0"/>
    <s v="PPP constant 2011 int. $"/>
    <x v="20"/>
    <x v="20"/>
    <x v="651"/>
    <n v="3516.0427"/>
  </r>
  <r>
    <x v="0"/>
    <s v="PPP constant 2011 int. $"/>
    <x v="20"/>
    <x v="20"/>
    <x v="652"/>
    <n v="3409.0907999999999"/>
  </r>
  <r>
    <x v="0"/>
    <s v="PPP constant 2011 int. $"/>
    <x v="20"/>
    <x v="20"/>
    <x v="653"/>
    <n v="3397.5043999999998"/>
  </r>
  <r>
    <x v="0"/>
    <s v="PPP constant 2011 int. $"/>
    <x v="20"/>
    <x v="20"/>
    <x v="654"/>
    <n v="3539.2156"/>
  </r>
  <r>
    <x v="0"/>
    <s v="PPP constant 2011 int. $"/>
    <x v="20"/>
    <x v="20"/>
    <x v="655"/>
    <n v="3591.8002999999999"/>
  </r>
  <r>
    <x v="0"/>
    <s v="PPP constant 2011 int. $"/>
    <x v="20"/>
    <x v="20"/>
    <x v="656"/>
    <n v="3721.0340000000001"/>
  </r>
  <r>
    <x v="0"/>
    <s v="PPP constant 2011 int. $"/>
    <x v="20"/>
    <x v="20"/>
    <x v="657"/>
    <n v="3817.2905000000001"/>
  </r>
  <r>
    <x v="0"/>
    <s v="PPP constant 2011 int. $"/>
    <x v="20"/>
    <x v="20"/>
    <x v="658"/>
    <n v="3762.0320000000002"/>
  </r>
  <r>
    <x v="0"/>
    <s v="PPP constant 2011 int. $"/>
    <x v="20"/>
    <x v="20"/>
    <x v="659"/>
    <n v="3776.2921999999999"/>
  </r>
  <r>
    <x v="0"/>
    <s v="PPP constant 2011 int. $"/>
    <x v="20"/>
    <x v="20"/>
    <x v="660"/>
    <n v="3960.7844"/>
  </r>
  <r>
    <x v="0"/>
    <s v="PPP constant 2011 int. $"/>
    <x v="20"/>
    <x v="20"/>
    <x v="661"/>
    <n v="3693.4045000000001"/>
  </r>
  <r>
    <x v="0"/>
    <s v="PPP constant 2011 int. $"/>
    <x v="20"/>
    <x v="20"/>
    <x v="662"/>
    <n v="3518.7166000000002"/>
  </r>
  <r>
    <x v="0"/>
    <s v="PPP constant 2011 int. $"/>
    <x v="20"/>
    <x v="20"/>
    <x v="663"/>
    <n v="3540.9983000000002"/>
  </r>
  <r>
    <x v="0"/>
    <s v="PPP constant 2011 int. $"/>
    <x v="20"/>
    <x v="20"/>
    <x v="664"/>
    <n v="3523.1729"/>
  </r>
  <r>
    <x v="0"/>
    <s v="PPP constant 2011 int. $"/>
    <x v="20"/>
    <x v="20"/>
    <x v="665"/>
    <n v="3643.4937"/>
  </r>
  <r>
    <x v="0"/>
    <s v="PPP constant 2011 int. $"/>
    <x v="20"/>
    <x v="20"/>
    <x v="666"/>
    <n v="3639.0374000000002"/>
  </r>
  <r>
    <x v="0"/>
    <s v="PPP constant 2011 int. $"/>
    <x v="20"/>
    <x v="20"/>
    <x v="667"/>
    <n v="3507.1300999999999"/>
  </r>
  <r>
    <x v="0"/>
    <s v="PPP constant 2011 int. $"/>
    <x v="20"/>
    <x v="20"/>
    <x v="668"/>
    <n v="3463.4580000000001"/>
  </r>
  <r>
    <x v="0"/>
    <s v="PPP constant 2011 int. $"/>
    <x v="20"/>
    <x v="20"/>
    <x v="669"/>
    <n v="3490.1959999999999"/>
  </r>
  <r>
    <x v="0"/>
    <s v="PPP constant 2011 int. $"/>
    <x v="20"/>
    <x v="20"/>
    <x v="670"/>
    <n v="3491.9785000000002"/>
  </r>
  <r>
    <x v="0"/>
    <s v="PPP constant 2011 int. $"/>
    <x v="20"/>
    <x v="20"/>
    <x v="671"/>
    <n v="3465.2406999999998"/>
  </r>
  <r>
    <x v="0"/>
    <s v="PPP constant 2011 int. $"/>
    <x v="20"/>
    <x v="20"/>
    <x v="672"/>
    <n v="3441.1765"/>
  </r>
  <r>
    <x v="0"/>
    <s v="PPP constant 2011 int. $"/>
    <x v="20"/>
    <x v="20"/>
    <x v="673"/>
    <n v="3650.6237999999998"/>
  </r>
  <r>
    <x v="0"/>
    <s v="PPP constant 2011 int. $"/>
    <x v="20"/>
    <x v="20"/>
    <x v="674"/>
    <n v="3701.4259999999999"/>
  </r>
  <r>
    <x v="0"/>
    <s v="PPP constant 2011 int. $"/>
    <x v="20"/>
    <x v="20"/>
    <x v="675"/>
    <n v="4132.7983000000004"/>
  </r>
  <r>
    <x v="0"/>
    <s v="PPP constant 2011 int. $"/>
    <x v="20"/>
    <x v="20"/>
    <x v="676"/>
    <n v="3601.6042000000002"/>
  </r>
  <r>
    <x v="0"/>
    <s v="PPP constant 2011 int. $"/>
    <x v="20"/>
    <x v="20"/>
    <x v="677"/>
    <n v="3976.8271"/>
  </r>
  <r>
    <x v="0"/>
    <s v="PPP constant 2011 int. $"/>
    <x v="20"/>
    <x v="20"/>
    <x v="678"/>
    <n v="4557.0410000000002"/>
  </r>
  <r>
    <x v="0"/>
    <s v="PPP constant 2011 int. $"/>
    <x v="20"/>
    <x v="20"/>
    <x v="679"/>
    <n v="4393.0483000000004"/>
  </r>
  <r>
    <x v="0"/>
    <s v="PPP constant 2011 int. $"/>
    <x v="20"/>
    <x v="20"/>
    <x v="680"/>
    <n v="3844.9196999999999"/>
  </r>
  <r>
    <x v="0"/>
    <s v="PPP constant 2011 int. $"/>
    <x v="20"/>
    <x v="20"/>
    <x v="164"/>
    <n v="3777.1835999999998"/>
  </r>
  <r>
    <x v="0"/>
    <s v="PPP constant 2011 int. $"/>
    <x v="20"/>
    <x v="20"/>
    <x v="681"/>
    <n v="4046.3456999999999"/>
  </r>
  <r>
    <x v="0"/>
    <s v="PPP constant 2011 int. $"/>
    <x v="20"/>
    <x v="20"/>
    <x v="682"/>
    <n v="3885.0268999999998"/>
  </r>
  <r>
    <x v="0"/>
    <s v="PPP constant 2011 int. $"/>
    <x v="20"/>
    <x v="20"/>
    <x v="683"/>
    <n v="4217.4687999999996"/>
  </r>
  <r>
    <x v="0"/>
    <s v="PPP constant 2011 int. $"/>
    <x v="20"/>
    <x v="20"/>
    <x v="684"/>
    <n v="4048.1284000000001"/>
  </r>
  <r>
    <x v="0"/>
    <s v="PPP constant 2011 int. $"/>
    <x v="20"/>
    <x v="20"/>
    <x v="685"/>
    <n v="3920.6772000000001"/>
  </r>
  <r>
    <x v="0"/>
    <s v="PPP constant 2011 int. $"/>
    <x v="20"/>
    <x v="20"/>
    <x v="686"/>
    <n v="3578.4313999999999"/>
  </r>
  <r>
    <x v="0"/>
    <s v="PPP constant 2011 int. $"/>
    <x v="20"/>
    <x v="20"/>
    <x v="687"/>
    <n v="3984.8483999999999"/>
  </r>
  <r>
    <x v="0"/>
    <s v="PPP constant 2011 int. $"/>
    <x v="20"/>
    <x v="20"/>
    <x v="688"/>
    <n v="3887.7004000000002"/>
  </r>
  <r>
    <x v="0"/>
    <s v="PPP constant 2011 int. $"/>
    <x v="20"/>
    <x v="20"/>
    <x v="689"/>
    <n v="3786.0962"/>
  </r>
  <r>
    <x v="0"/>
    <s v="PPP constant 2011 int. $"/>
    <x v="20"/>
    <x v="20"/>
    <x v="690"/>
    <n v="3963.4580000000001"/>
  </r>
  <r>
    <x v="0"/>
    <s v="PPP constant 2011 int. $"/>
    <x v="20"/>
    <x v="20"/>
    <x v="691"/>
    <n v="3975.9358000000002"/>
  </r>
  <r>
    <x v="0"/>
    <s v="PPP constant 2011 int. $"/>
    <x v="20"/>
    <x v="20"/>
    <x v="692"/>
    <n v="4032.9767999999999"/>
  </r>
  <r>
    <x v="0"/>
    <s v="PPP constant 2011 int. $"/>
    <x v="20"/>
    <x v="20"/>
    <x v="693"/>
    <n v="4311.9430000000002"/>
  </r>
  <r>
    <x v="0"/>
    <s v="PPP constant 2011 int. $"/>
    <x v="20"/>
    <x v="20"/>
    <x v="694"/>
    <n v="4327.0940000000001"/>
  </r>
  <r>
    <x v="0"/>
    <s v="PPP constant 2011 int. $"/>
    <x v="20"/>
    <x v="20"/>
    <x v="695"/>
    <n v="4880.5703000000003"/>
  </r>
  <r>
    <x v="0"/>
    <s v="PPP constant 2011 int. $"/>
    <x v="20"/>
    <x v="20"/>
    <x v="696"/>
    <n v="4359.18"/>
  </r>
  <r>
    <x v="0"/>
    <s v="PPP constant 2011 int. $"/>
    <x v="20"/>
    <x v="20"/>
    <x v="697"/>
    <n v="4188.0569999999998"/>
  </r>
  <r>
    <x v="0"/>
    <s v="PPP constant 2011 int. $"/>
    <x v="20"/>
    <x v="20"/>
    <x v="698"/>
    <n v="4307.4870000000001"/>
  </r>
  <r>
    <x v="0"/>
    <s v="PPP constant 2011 int. $"/>
    <x v="20"/>
    <x v="20"/>
    <x v="699"/>
    <n v="4553.4759999999997"/>
  </r>
  <r>
    <x v="0"/>
    <s v="PPP constant 2011 int. $"/>
    <x v="20"/>
    <x v="20"/>
    <x v="700"/>
    <n v="4340.4633999999996"/>
  </r>
  <r>
    <x v="0"/>
    <s v="PPP constant 2011 int. $"/>
    <x v="20"/>
    <x v="20"/>
    <x v="701"/>
    <n v="4721.0337"/>
  </r>
  <r>
    <x v="0"/>
    <s v="PPP constant 2011 int. $"/>
    <x v="20"/>
    <x v="20"/>
    <x v="702"/>
    <n v="4799.4652999999998"/>
  </r>
  <r>
    <x v="0"/>
    <s v="PPP constant 2011 int. $"/>
    <x v="20"/>
    <x v="20"/>
    <x v="703"/>
    <n v="4561.4975999999997"/>
  </r>
  <r>
    <x v="0"/>
    <s v="PPP constant 2011 int. $"/>
    <x v="20"/>
    <x v="20"/>
    <x v="704"/>
    <n v="4573.0839999999998"/>
  </r>
  <r>
    <x v="0"/>
    <s v="PPP constant 2011 int. $"/>
    <x v="20"/>
    <x v="20"/>
    <x v="705"/>
    <n v="4485.7397000000001"/>
  </r>
  <r>
    <x v="0"/>
    <s v="PPP constant 2011 int. $"/>
    <x v="20"/>
    <x v="20"/>
    <x v="706"/>
    <n v="4431.3725999999997"/>
  </r>
  <r>
    <x v="0"/>
    <s v="PPP constant 2011 int. $"/>
    <x v="20"/>
    <x v="20"/>
    <x v="707"/>
    <n v="4578.4309999999996"/>
  </r>
  <r>
    <x v="0"/>
    <s v="PPP constant 2011 int. $"/>
    <x v="20"/>
    <x v="20"/>
    <x v="708"/>
    <n v="4497.326"/>
  </r>
  <r>
    <x v="0"/>
    <s v="PPP constant 2011 int. $"/>
    <x v="20"/>
    <x v="20"/>
    <x v="709"/>
    <n v="4254.0106999999998"/>
  </r>
  <r>
    <x v="0"/>
    <s v="PPP constant 2011 int. $"/>
    <x v="20"/>
    <x v="20"/>
    <x v="710"/>
    <n v="4552.5844999999999"/>
  </r>
  <r>
    <x v="0"/>
    <s v="PPP constant 2011 int. $"/>
    <x v="20"/>
    <x v="20"/>
    <x v="711"/>
    <n v="4108.7344000000003"/>
  </r>
  <r>
    <x v="0"/>
    <s v="PPP constant 2011 int. $"/>
    <x v="20"/>
    <x v="20"/>
    <x v="712"/>
    <n v="4336.8984"/>
  </r>
  <r>
    <x v="0"/>
    <s v="PPP constant 2011 int. $"/>
    <x v="20"/>
    <x v="20"/>
    <x v="713"/>
    <n v="4195.1869999999999"/>
  </r>
  <r>
    <x v="0"/>
    <s v="PPP constant 2011 int. $"/>
    <x v="20"/>
    <x v="20"/>
    <x v="714"/>
    <n v="4213.0127000000002"/>
  </r>
  <r>
    <x v="0"/>
    <s v="PPP constant 2011 int. $"/>
    <x v="20"/>
    <x v="20"/>
    <x v="715"/>
    <n v="4169.3402999999998"/>
  </r>
  <r>
    <x v="0"/>
    <s v="PPP constant 2011 int. $"/>
    <x v="20"/>
    <x v="20"/>
    <x v="716"/>
    <n v="3768.2710000000002"/>
  </r>
  <r>
    <x v="0"/>
    <s v="PPP constant 2011 int. $"/>
    <x v="20"/>
    <x v="20"/>
    <x v="717"/>
    <n v="3950.9805000000001"/>
  </r>
  <r>
    <x v="0"/>
    <s v="PPP constant 2011 int. $"/>
    <x v="20"/>
    <x v="20"/>
    <x v="718"/>
    <n v="3726.3813"/>
  </r>
  <r>
    <x v="0"/>
    <s v="PPP constant 2011 int. $"/>
    <x v="20"/>
    <x v="20"/>
    <x v="719"/>
    <n v="3876.114"/>
  </r>
  <r>
    <x v="0"/>
    <s v="PPP constant 2011 int. $"/>
    <x v="20"/>
    <x v="20"/>
    <x v="720"/>
    <n v="4198.7524000000003"/>
  </r>
  <r>
    <x v="0"/>
    <s v="PPP constant 2011 int. $"/>
    <x v="20"/>
    <x v="20"/>
    <x v="721"/>
    <n v="4246.8804"/>
  </r>
  <r>
    <x v="0"/>
    <s v="PPP constant 2011 int. $"/>
    <x v="20"/>
    <x v="20"/>
    <x v="722"/>
    <n v="4398.3954999999996"/>
  </r>
  <r>
    <x v="0"/>
    <s v="PPP constant 2011 int. $"/>
    <x v="20"/>
    <x v="20"/>
    <x v="723"/>
    <n v="4480.3919999999998"/>
  </r>
  <r>
    <x v="0"/>
    <s v="PPP constant 2011 int. $"/>
    <x v="20"/>
    <x v="20"/>
    <x v="724"/>
    <n v="4665.7754000000004"/>
  </r>
  <r>
    <x v="0"/>
    <s v="PPP constant 2011 int. $"/>
    <x v="20"/>
    <x v="20"/>
    <x v="725"/>
    <n v="3846.7024000000001"/>
  </r>
  <r>
    <x v="0"/>
    <s v="PPP constant 2011 int. $"/>
    <x v="20"/>
    <x v="20"/>
    <x v="726"/>
    <n v="4506.2389999999996"/>
  </r>
  <r>
    <x v="0"/>
    <s v="PPP constant 2011 int. $"/>
    <x v="20"/>
    <x v="20"/>
    <x v="727"/>
    <n v="4661.3190000000004"/>
  </r>
  <r>
    <x v="0"/>
    <s v="PPP constant 2011 int. $"/>
    <x v="20"/>
    <x v="20"/>
    <x v="728"/>
    <n v="4725.49"/>
  </r>
  <r>
    <x v="0"/>
    <s v="PPP constant 2011 int. $"/>
    <x v="20"/>
    <x v="20"/>
    <x v="729"/>
    <n v="4332.442"/>
  </r>
  <r>
    <x v="0"/>
    <s v="PPP constant 2011 int. $"/>
    <x v="20"/>
    <x v="20"/>
    <x v="211"/>
    <n v="4184.4920000000002"/>
  </r>
  <r>
    <x v="0"/>
    <s v="PPP constant 2011 int. $"/>
    <x v="20"/>
    <x v="20"/>
    <x v="730"/>
    <n v="4110.5169999999998"/>
  </r>
  <r>
    <x v="0"/>
    <s v="PPP constant 2011 int. $"/>
    <x v="20"/>
    <x v="20"/>
    <x v="731"/>
    <n v="4337.7896000000001"/>
  </r>
  <r>
    <x v="0"/>
    <s v="PPP constant 2011 int. $"/>
    <x v="20"/>
    <x v="20"/>
    <x v="732"/>
    <n v="4244.2065000000002"/>
  </r>
  <r>
    <x v="0"/>
    <s v="PPP constant 2011 int. $"/>
    <x v="20"/>
    <x v="20"/>
    <x v="733"/>
    <n v="4445.6329999999998"/>
  </r>
  <r>
    <x v="0"/>
    <s v="PPP constant 2011 int. $"/>
    <x v="20"/>
    <x v="20"/>
    <x v="734"/>
    <n v="4184.4920000000002"/>
  </r>
  <r>
    <x v="0"/>
    <s v="PPP constant 2011 int. $"/>
    <x v="20"/>
    <x v="20"/>
    <x v="735"/>
    <n v="4215.6859999999997"/>
  </r>
  <r>
    <x v="0"/>
    <s v="PPP constant 2011 int. $"/>
    <x v="20"/>
    <x v="20"/>
    <x v="736"/>
    <n v="3862.7449999999999"/>
  </r>
  <r>
    <x v="0"/>
    <s v="PPP constant 2011 int. $"/>
    <x v="20"/>
    <x v="20"/>
    <x v="737"/>
    <n v="2632"/>
  </r>
  <r>
    <x v="0"/>
    <s v="PPP constant 2011 int. $"/>
    <x v="20"/>
    <x v="20"/>
    <x v="743"/>
    <n v="3011"/>
  </r>
  <r>
    <x v="0"/>
    <s v="PPP constant 2011 int. $"/>
    <x v="20"/>
    <x v="20"/>
    <x v="744"/>
    <n v="2869"/>
  </r>
  <r>
    <x v="0"/>
    <s v="PPP constant 2011 int. $"/>
    <x v="20"/>
    <x v="20"/>
    <x v="745"/>
    <n v="2898"/>
  </r>
  <r>
    <x v="0"/>
    <s v="PPP constant 2011 int. $"/>
    <x v="20"/>
    <x v="20"/>
    <x v="746"/>
    <n v="2942"/>
  </r>
  <r>
    <x v="0"/>
    <s v="PPP constant 2011 int. $"/>
    <x v="20"/>
    <x v="20"/>
    <x v="747"/>
    <n v="2807"/>
  </r>
  <r>
    <x v="0"/>
    <s v="PPP constant 2011 int. $"/>
    <x v="20"/>
    <x v="20"/>
    <x v="0"/>
    <n v="3006"/>
  </r>
  <r>
    <x v="0"/>
    <s v="PPP constant 2011 int. $"/>
    <x v="20"/>
    <x v="20"/>
    <x v="188"/>
    <n v="2947"/>
  </r>
  <r>
    <x v="0"/>
    <s v="PPP constant 2011 int. $"/>
    <x v="20"/>
    <x v="20"/>
    <x v="189"/>
    <n v="2974"/>
  </r>
  <r>
    <x v="0"/>
    <s v="PPP constant 2011 int. $"/>
    <x v="20"/>
    <x v="20"/>
    <x v="190"/>
    <n v="3121"/>
  </r>
  <r>
    <x v="0"/>
    <s v="PPP constant 2011 int. $"/>
    <x v="20"/>
    <x v="20"/>
    <x v="191"/>
    <n v="3100"/>
  </r>
  <r>
    <x v="0"/>
    <s v="PPP constant 2011 int. $"/>
    <x v="20"/>
    <x v="20"/>
    <x v="192"/>
    <n v="3022"/>
  </r>
  <r>
    <x v="0"/>
    <s v="PPP constant 2011 int. $"/>
    <x v="20"/>
    <x v="20"/>
    <x v="193"/>
    <n v="3068"/>
  </r>
  <r>
    <x v="0"/>
    <s v="PPP constant 2011 int. $"/>
    <x v="20"/>
    <x v="20"/>
    <x v="194"/>
    <n v="3250"/>
  </r>
  <r>
    <x v="0"/>
    <s v="PPP constant 2011 int. $"/>
    <x v="20"/>
    <x v="20"/>
    <x v="195"/>
    <n v="3319"/>
  </r>
  <r>
    <x v="0"/>
    <s v="PPP constant 2011 int. $"/>
    <x v="20"/>
    <x v="20"/>
    <x v="196"/>
    <n v="3325"/>
  </r>
  <r>
    <x v="0"/>
    <s v="PPP constant 2011 int. $"/>
    <x v="20"/>
    <x v="20"/>
    <x v="1"/>
    <n v="3038"/>
  </r>
  <r>
    <x v="0"/>
    <s v="PPP constant 2011 int. $"/>
    <x v="20"/>
    <x v="20"/>
    <x v="197"/>
    <n v="3264"/>
  </r>
  <r>
    <x v="0"/>
    <s v="PPP constant 2011 int. $"/>
    <x v="20"/>
    <x v="20"/>
    <x v="198"/>
    <n v="3417"/>
  </r>
  <r>
    <x v="0"/>
    <s v="PPP constant 2011 int. $"/>
    <x v="20"/>
    <x v="20"/>
    <x v="199"/>
    <n v="3341"/>
  </r>
  <r>
    <x v="0"/>
    <s v="PPP constant 2011 int. $"/>
    <x v="20"/>
    <x v="20"/>
    <x v="200"/>
    <n v="3370"/>
  </r>
  <r>
    <x v="0"/>
    <s v="PPP constant 2011 int. $"/>
    <x v="20"/>
    <x v="20"/>
    <x v="201"/>
    <n v="3360"/>
  </r>
  <r>
    <x v="0"/>
    <s v="PPP constant 2011 int. $"/>
    <x v="20"/>
    <x v="20"/>
    <x v="202"/>
    <n v="3472"/>
  </r>
  <r>
    <x v="0"/>
    <s v="PPP constant 2011 int. $"/>
    <x v="20"/>
    <x v="20"/>
    <x v="203"/>
    <n v="3553"/>
  </r>
  <r>
    <x v="0"/>
    <s v="PPP constant 2011 int. $"/>
    <x v="20"/>
    <x v="20"/>
    <x v="204"/>
    <n v="3590"/>
  </r>
  <r>
    <x v="0"/>
    <s v="PPP constant 2011 int. $"/>
    <x v="20"/>
    <x v="20"/>
    <x v="205"/>
    <n v="3588"/>
  </r>
  <r>
    <x v="0"/>
    <s v="PPP constant 2011 int. $"/>
    <x v="20"/>
    <x v="20"/>
    <x v="2"/>
    <n v="3623"/>
  </r>
  <r>
    <x v="0"/>
    <s v="PPP constant 2011 int. $"/>
    <x v="20"/>
    <x v="20"/>
    <x v="206"/>
    <n v="3658"/>
  </r>
  <r>
    <x v="0"/>
    <s v="PPP constant 2011 int. $"/>
    <x v="20"/>
    <x v="20"/>
    <x v="207"/>
    <n v="3569"/>
  </r>
  <r>
    <x v="0"/>
    <s v="PPP constant 2011 int. $"/>
    <x v="20"/>
    <x v="20"/>
    <x v="208"/>
    <n v="3507"/>
  </r>
  <r>
    <x v="0"/>
    <s v="PPP constant 2011 int. $"/>
    <x v="20"/>
    <x v="20"/>
    <x v="209"/>
    <n v="3540"/>
  </r>
  <r>
    <x v="0"/>
    <s v="PPP constant 2011 int. $"/>
    <x v="20"/>
    <x v="20"/>
    <x v="210"/>
    <n v="3515"/>
  </r>
  <r>
    <x v="0"/>
    <s v="PPP constant 2011 int. $"/>
    <x v="20"/>
    <x v="20"/>
    <x v="166"/>
    <n v="3521"/>
  </r>
  <r>
    <x v="0"/>
    <s v="PPP constant 2011 int. $"/>
    <x v="20"/>
    <x v="20"/>
    <x v="167"/>
    <n v="3545"/>
  </r>
  <r>
    <x v="0"/>
    <s v="PPP constant 2011 int. $"/>
    <x v="20"/>
    <x v="20"/>
    <x v="168"/>
    <n v="3602"/>
  </r>
  <r>
    <x v="0"/>
    <s v="PPP constant 2011 int. $"/>
    <x v="20"/>
    <x v="20"/>
    <x v="169"/>
    <n v="3709"/>
  </r>
  <r>
    <x v="0"/>
    <s v="PPP constant 2011 int. $"/>
    <x v="20"/>
    <x v="20"/>
    <x v="3"/>
    <n v="3779"/>
  </r>
  <r>
    <x v="0"/>
    <s v="PPP constant 2011 int. $"/>
    <x v="20"/>
    <x v="20"/>
    <x v="170"/>
    <n v="3834"/>
  </r>
  <r>
    <x v="0"/>
    <s v="PPP constant 2011 int. $"/>
    <x v="20"/>
    <x v="20"/>
    <x v="171"/>
    <n v="3790"/>
  </r>
  <r>
    <x v="0"/>
    <s v="PPP constant 2011 int. $"/>
    <x v="20"/>
    <x v="20"/>
    <x v="172"/>
    <n v="3704"/>
  </r>
  <r>
    <x v="0"/>
    <s v="PPP constant 2011 int. $"/>
    <x v="20"/>
    <x v="20"/>
    <x v="173"/>
    <n v="3931"/>
  </r>
  <r>
    <x v="0"/>
    <s v="PPP constant 2011 int. $"/>
    <x v="20"/>
    <x v="20"/>
    <x v="174"/>
    <n v="3824"/>
  </r>
  <r>
    <x v="0"/>
    <s v="PPP constant 2011 int. $"/>
    <x v="20"/>
    <x v="20"/>
    <x v="175"/>
    <n v="3977"/>
  </r>
  <r>
    <x v="0"/>
    <s v="PPP constant 2011 int. $"/>
    <x v="20"/>
    <x v="20"/>
    <x v="176"/>
    <n v="3907"/>
  </r>
  <r>
    <x v="0"/>
    <s v="PPP constant 2011 int. $"/>
    <x v="20"/>
    <x v="20"/>
    <x v="177"/>
    <n v="3800"/>
  </r>
  <r>
    <x v="0"/>
    <s v="PPP constant 2011 int. $"/>
    <x v="20"/>
    <x v="20"/>
    <x v="178"/>
    <n v="3665"/>
  </r>
  <r>
    <x v="0"/>
    <s v="PPP constant 2011 int. $"/>
    <x v="20"/>
    <x v="20"/>
    <x v="4"/>
    <n v="3840"/>
  </r>
  <r>
    <x v="0"/>
    <s v="PPP constant 2011 int. $"/>
    <x v="20"/>
    <x v="20"/>
    <x v="179"/>
    <n v="3735"/>
  </r>
  <r>
    <x v="0"/>
    <s v="PPP constant 2011 int. $"/>
    <x v="20"/>
    <x v="20"/>
    <x v="180"/>
    <n v="3881"/>
  </r>
  <r>
    <x v="0"/>
    <s v="PPP constant 2011 int. $"/>
    <x v="20"/>
    <x v="20"/>
    <x v="181"/>
    <n v="3953"/>
  </r>
  <r>
    <x v="0"/>
    <s v="PPP constant 2011 int. $"/>
    <x v="20"/>
    <x v="20"/>
    <x v="182"/>
    <n v="4111"/>
  </r>
  <r>
    <x v="0"/>
    <s v="PPP constant 2011 int. $"/>
    <x v="20"/>
    <x v="20"/>
    <x v="183"/>
    <n v="4117"/>
  </r>
  <r>
    <x v="0"/>
    <s v="PPP constant 2011 int. $"/>
    <x v="20"/>
    <x v="20"/>
    <x v="184"/>
    <n v="4272"/>
  </r>
  <r>
    <x v="0"/>
    <s v="PPP constant 2011 int. $"/>
    <x v="20"/>
    <x v="20"/>
    <x v="185"/>
    <n v="4127"/>
  </r>
  <r>
    <x v="0"/>
    <s v="PPP constant 2011 int. $"/>
    <x v="20"/>
    <x v="20"/>
    <x v="186"/>
    <n v="4152"/>
  </r>
  <r>
    <x v="0"/>
    <s v="PPP constant 2011 int. $"/>
    <x v="20"/>
    <x v="20"/>
    <x v="187"/>
    <n v="4286"/>
  </r>
  <r>
    <x v="0"/>
    <s v="PPP constant 2011 int. $"/>
    <x v="20"/>
    <x v="20"/>
    <x v="5"/>
    <n v="4422"/>
  </r>
  <r>
    <x v="0"/>
    <s v="PPP constant 2011 int. $"/>
    <x v="20"/>
    <x v="20"/>
    <x v="6"/>
    <n v="4364"/>
  </r>
  <r>
    <x v="0"/>
    <s v="PPP constant 2011 int. $"/>
    <x v="20"/>
    <x v="20"/>
    <x v="7"/>
    <n v="4414"/>
  </r>
  <r>
    <x v="0"/>
    <s v="PPP constant 2011 int. $"/>
    <x v="20"/>
    <x v="20"/>
    <x v="8"/>
    <n v="4503"/>
  </r>
  <r>
    <x v="0"/>
    <s v="PPP constant 2011 int. $"/>
    <x v="20"/>
    <x v="20"/>
    <x v="9"/>
    <n v="4337"/>
  </r>
  <r>
    <x v="0"/>
    <s v="PPP constant 2011 int. $"/>
    <x v="20"/>
    <x v="20"/>
    <x v="10"/>
    <n v="4584"/>
  </r>
  <r>
    <x v="0"/>
    <s v="PPP constant 2011 int. $"/>
    <x v="20"/>
    <x v="20"/>
    <x v="11"/>
    <n v="4595"/>
  </r>
  <r>
    <x v="0"/>
    <s v="PPP constant 2011 int. $"/>
    <x v="20"/>
    <x v="20"/>
    <x v="12"/>
    <n v="4651"/>
  </r>
  <r>
    <x v="0"/>
    <s v="PPP constant 2011 int. $"/>
    <x v="20"/>
    <x v="20"/>
    <x v="13"/>
    <n v="4637"/>
  </r>
  <r>
    <x v="0"/>
    <s v="PPP constant 2011 int. $"/>
    <x v="20"/>
    <x v="20"/>
    <x v="14"/>
    <n v="4414"/>
  </r>
  <r>
    <x v="0"/>
    <s v="PPP constant 2011 int. $"/>
    <x v="20"/>
    <x v="20"/>
    <x v="15"/>
    <n v="4666"/>
  </r>
  <r>
    <x v="0"/>
    <s v="PPP constant 2011 int. $"/>
    <x v="20"/>
    <x v="20"/>
    <x v="16"/>
    <n v="4694"/>
  </r>
  <r>
    <x v="0"/>
    <s v="PPP constant 2011 int. $"/>
    <x v="20"/>
    <x v="20"/>
    <x v="17"/>
    <n v="4758"/>
  </r>
  <r>
    <x v="0"/>
    <s v="PPP constant 2011 int. $"/>
    <x v="20"/>
    <x v="20"/>
    <x v="18"/>
    <n v="5053"/>
  </r>
  <r>
    <x v="0"/>
    <s v="PPP constant 2011 int. $"/>
    <x v="20"/>
    <x v="20"/>
    <x v="19"/>
    <n v="5085"/>
  </r>
  <r>
    <x v="0"/>
    <s v="PPP constant 2011 int. $"/>
    <x v="20"/>
    <x v="20"/>
    <x v="20"/>
    <n v="5137"/>
  </r>
  <r>
    <x v="0"/>
    <s v="PPP constant 2011 int. $"/>
    <x v="20"/>
    <x v="20"/>
    <x v="21"/>
    <n v="5157"/>
  </r>
  <r>
    <x v="0"/>
    <s v="PPP constant 2011 int. $"/>
    <x v="20"/>
    <x v="20"/>
    <x v="22"/>
    <n v="5223"/>
  </r>
  <r>
    <x v="0"/>
    <s v="PPP constant 2011 int. $"/>
    <x v="20"/>
    <x v="20"/>
    <x v="23"/>
    <n v="5231"/>
  </r>
  <r>
    <x v="0"/>
    <s v="PPP constant 2011 int. $"/>
    <x v="20"/>
    <x v="20"/>
    <x v="24"/>
    <n v="5349"/>
  </r>
  <r>
    <x v="0"/>
    <s v="PPP constant 2011 int. $"/>
    <x v="20"/>
    <x v="20"/>
    <x v="25"/>
    <n v="5078"/>
  </r>
  <r>
    <x v="0"/>
    <s v="PPP constant 2011 int. $"/>
    <x v="20"/>
    <x v="20"/>
    <x v="26"/>
    <n v="5035"/>
  </r>
  <r>
    <x v="0"/>
    <s v="PPP constant 2011 int. $"/>
    <x v="20"/>
    <x v="20"/>
    <x v="27"/>
    <n v="5131"/>
  </r>
  <r>
    <x v="0"/>
    <s v="PPP constant 2011 int. $"/>
    <x v="20"/>
    <x v="20"/>
    <x v="28"/>
    <n v="5019"/>
  </r>
  <r>
    <x v="0"/>
    <s v="PPP constant 2011 int. $"/>
    <x v="20"/>
    <x v="20"/>
    <x v="29"/>
    <n v="5247"/>
  </r>
  <r>
    <x v="0"/>
    <s v="PPP constant 2011 int. $"/>
    <x v="20"/>
    <x v="20"/>
    <x v="30"/>
    <n v="5212"/>
  </r>
  <r>
    <x v="0"/>
    <s v="PPP constant 2011 int. $"/>
    <x v="20"/>
    <x v="20"/>
    <x v="31"/>
    <n v="5359"/>
  </r>
  <r>
    <x v="0"/>
    <s v="PPP constant 2011 int. $"/>
    <x v="20"/>
    <x v="20"/>
    <x v="32"/>
    <n v="5421"/>
  </r>
  <r>
    <x v="0"/>
    <s v="PPP constant 2011 int. $"/>
    <x v="20"/>
    <x v="20"/>
    <x v="33"/>
    <n v="5431"/>
  </r>
  <r>
    <x v="0"/>
    <s v="PPP constant 2011 int. $"/>
    <x v="20"/>
    <x v="20"/>
    <x v="34"/>
    <n v="5435"/>
  </r>
  <r>
    <x v="0"/>
    <s v="PPP constant 2011 int. $"/>
    <x v="20"/>
    <x v="20"/>
    <x v="35"/>
    <n v="5306"/>
  </r>
  <r>
    <x v="0"/>
    <s v="PPP constant 2011 int. $"/>
    <x v="20"/>
    <x v="20"/>
    <x v="36"/>
    <n v="5483"/>
  </r>
  <r>
    <x v="0"/>
    <s v="PPP constant 2011 int. $"/>
    <x v="20"/>
    <x v="20"/>
    <x v="37"/>
    <n v="5630"/>
  </r>
  <r>
    <x v="0"/>
    <s v="PPP constant 2011 int. $"/>
    <x v="20"/>
    <x v="20"/>
    <x v="38"/>
    <n v="5544"/>
  </r>
  <r>
    <x v="0"/>
    <s v="PPP constant 2011 int. $"/>
    <x v="20"/>
    <x v="20"/>
    <x v="39"/>
    <n v="5541"/>
  </r>
  <r>
    <x v="0"/>
    <s v="PPP constant 2011 int. $"/>
    <x v="20"/>
    <x v="20"/>
    <x v="40"/>
    <n v="5735"/>
  </r>
  <r>
    <x v="0"/>
    <s v="PPP constant 2011 int. $"/>
    <x v="20"/>
    <x v="20"/>
    <x v="41"/>
    <n v="5770"/>
  </r>
  <r>
    <x v="0"/>
    <s v="PPP constant 2011 int. $"/>
    <x v="20"/>
    <x v="20"/>
    <x v="42"/>
    <n v="5592"/>
  </r>
  <r>
    <x v="0"/>
    <s v="PPP constant 2011 int. $"/>
    <x v="20"/>
    <x v="20"/>
    <x v="43"/>
    <n v="5628"/>
  </r>
  <r>
    <x v="0"/>
    <s v="PPP constant 2011 int. $"/>
    <x v="20"/>
    <x v="20"/>
    <x v="44"/>
    <n v="5852"/>
  </r>
  <r>
    <x v="0"/>
    <s v="PPP constant 2011 int. $"/>
    <x v="20"/>
    <x v="20"/>
    <x v="45"/>
    <n v="6030"/>
  </r>
  <r>
    <x v="0"/>
    <s v="PPP constant 2011 int. $"/>
    <x v="20"/>
    <x v="20"/>
    <x v="46"/>
    <n v="6158"/>
  </r>
  <r>
    <x v="0"/>
    <s v="PPP constant 2011 int. $"/>
    <x v="20"/>
    <x v="20"/>
    <x v="47"/>
    <n v="6245"/>
  </r>
  <r>
    <x v="0"/>
    <s v="PPP constant 2011 int. $"/>
    <x v="20"/>
    <x v="20"/>
    <x v="48"/>
    <n v="6454"/>
  </r>
  <r>
    <x v="0"/>
    <s v="PPP constant 2011 int. $"/>
    <x v="20"/>
    <x v="20"/>
    <x v="49"/>
    <n v="6166"/>
  </r>
  <r>
    <x v="0"/>
    <s v="PPP constant 2011 int. $"/>
    <x v="20"/>
    <x v="20"/>
    <x v="50"/>
    <n v="6258"/>
  </r>
  <r>
    <x v="0"/>
    <s v="PPP constant 2011 int. $"/>
    <x v="20"/>
    <x v="20"/>
    <x v="51"/>
    <n v="6306"/>
  </r>
  <r>
    <x v="0"/>
    <s v="PPP constant 2011 int. $"/>
    <x v="20"/>
    <x v="20"/>
    <x v="52"/>
    <n v="5781"/>
  </r>
  <r>
    <x v="0"/>
    <s v="PPP constant 2011 int. $"/>
    <x v="20"/>
    <x v="20"/>
    <x v="53"/>
    <n v="5343"/>
  </r>
  <r>
    <x v="0"/>
    <s v="PPP constant 2011 int. $"/>
    <x v="20"/>
    <x v="20"/>
    <x v="54"/>
    <n v="6570"/>
  </r>
  <r>
    <x v="0"/>
    <s v="PPP constant 2011 int. $"/>
    <x v="20"/>
    <x v="20"/>
    <x v="55"/>
    <n v="6727"/>
  </r>
  <r>
    <x v="0"/>
    <s v="PPP constant 2011 int. $"/>
    <x v="20"/>
    <x v="20"/>
    <x v="56"/>
    <n v="7063"/>
  </r>
  <r>
    <x v="0"/>
    <s v="PPP constant 2011 int. $"/>
    <x v="20"/>
    <x v="20"/>
    <x v="57"/>
    <n v="7331"/>
  </r>
  <r>
    <x v="0"/>
    <s v="PPP constant 2011 int. $"/>
    <x v="20"/>
    <x v="20"/>
    <x v="58"/>
    <n v="7388"/>
  </r>
  <r>
    <x v="0"/>
    <s v="PPP constant 2011 int. $"/>
    <x v="20"/>
    <x v="20"/>
    <x v="59"/>
    <n v="7803"/>
  </r>
  <r>
    <x v="0"/>
    <s v="PPP constant 2011 int. $"/>
    <x v="20"/>
    <x v="20"/>
    <x v="60"/>
    <n v="8019"/>
  </r>
  <r>
    <x v="0"/>
    <s v="PPP constant 2011 int. $"/>
    <x v="20"/>
    <x v="20"/>
    <x v="61"/>
    <n v="8541"/>
  </r>
  <r>
    <x v="0"/>
    <s v="PPP constant 2011 int. $"/>
    <x v="20"/>
    <x v="20"/>
    <x v="62"/>
    <n v="8773"/>
  </r>
  <r>
    <x v="0"/>
    <s v="PPP constant 2011 int. $"/>
    <x v="20"/>
    <x v="20"/>
    <x v="63"/>
    <n v="9118"/>
  </r>
  <r>
    <x v="0"/>
    <s v="PPP constant 2011 int. $"/>
    <x v="20"/>
    <x v="20"/>
    <x v="64"/>
    <n v="9068"/>
  </r>
  <r>
    <x v="0"/>
    <s v="PPP constant 2011 int. $"/>
    <x v="20"/>
    <x v="20"/>
    <x v="65"/>
    <n v="8931"/>
  </r>
  <r>
    <x v="0"/>
    <s v="PPP constant 2011 int. $"/>
    <x v="20"/>
    <x v="20"/>
    <x v="66"/>
    <n v="8265"/>
  </r>
  <r>
    <x v="0"/>
    <s v="PPP constant 2011 int. $"/>
    <x v="20"/>
    <x v="20"/>
    <x v="67"/>
    <n v="8026"/>
  </r>
  <r>
    <x v="0"/>
    <s v="PPP constant 2011 int. $"/>
    <x v="20"/>
    <x v="20"/>
    <x v="68"/>
    <n v="7900"/>
  </r>
  <r>
    <x v="0"/>
    <s v="PPP constant 2011 int. $"/>
    <x v="20"/>
    <x v="20"/>
    <x v="69"/>
    <n v="7659"/>
  </r>
  <r>
    <x v="0"/>
    <s v="PPP constant 2011 int. $"/>
    <x v="20"/>
    <x v="20"/>
    <x v="70"/>
    <n v="7857"/>
  </r>
  <r>
    <x v="0"/>
    <s v="PPP constant 2011 int. $"/>
    <x v="20"/>
    <x v="20"/>
    <x v="71"/>
    <n v="8273"/>
  </r>
  <r>
    <x v="0"/>
    <s v="PPP constant 2011 int. $"/>
    <x v="20"/>
    <x v="20"/>
    <x v="72"/>
    <n v="8660"/>
  </r>
  <r>
    <x v="0"/>
    <s v="PPP constant 2011 int. $"/>
    <x v="20"/>
    <x v="20"/>
    <x v="73"/>
    <n v="8368"/>
  </r>
  <r>
    <x v="0"/>
    <s v="PPP constant 2011 int. $"/>
    <x v="20"/>
    <x v="20"/>
    <x v="74"/>
    <n v="8837"/>
  </r>
  <r>
    <x v="0"/>
    <s v="PPP constant 2011 int. $"/>
    <x v="20"/>
    <x v="20"/>
    <x v="75"/>
    <n v="7701"/>
  </r>
  <r>
    <x v="0"/>
    <s v="PPP constant 2011 int. $"/>
    <x v="20"/>
    <x v="20"/>
    <x v="76"/>
    <n v="7222"/>
  </r>
  <r>
    <x v="0"/>
    <s v="PPP constant 2011 int. $"/>
    <x v="20"/>
    <x v="20"/>
    <x v="77"/>
    <n v="6546"/>
  </r>
  <r>
    <x v="0"/>
    <s v="PPP constant 2011 int. $"/>
    <x v="20"/>
    <x v="20"/>
    <x v="78"/>
    <n v="6346"/>
  </r>
  <r>
    <x v="0"/>
    <s v="PPP constant 2011 int. $"/>
    <x v="20"/>
    <x v="20"/>
    <x v="79"/>
    <n v="4222"/>
  </r>
  <r>
    <x v="0"/>
    <s v="PPP constant 2011 int. $"/>
    <x v="20"/>
    <x v="20"/>
    <x v="80"/>
    <n v="4281"/>
  </r>
  <r>
    <x v="0"/>
    <s v="PPP constant 2011 int. $"/>
    <x v="20"/>
    <x v="20"/>
    <x v="81"/>
    <n v="7104"/>
  </r>
  <r>
    <x v="0"/>
    <s v="PPP constant 2011 int. $"/>
    <x v="20"/>
    <x v="20"/>
    <x v="82"/>
    <n v="8046"/>
  </r>
  <r>
    <x v="0"/>
    <s v="PPP constant 2011 int. $"/>
    <x v="20"/>
    <x v="20"/>
    <x v="83"/>
    <n v="8751"/>
  </r>
  <r>
    <x v="0"/>
    <s v="PPP constant 2011 int. $"/>
    <x v="20"/>
    <x v="20"/>
    <x v="84"/>
    <n v="9373"/>
  </r>
  <r>
    <x v="0"/>
    <s v="PPP constant 2011 int. $"/>
    <x v="20"/>
    <x v="20"/>
    <x v="85"/>
    <n v="9558"/>
  </r>
  <r>
    <x v="0"/>
    <s v="PPP constant 2011 int. $"/>
    <x v="20"/>
    <x v="20"/>
    <x v="86"/>
    <n v="9615"/>
  </r>
  <r>
    <x v="0"/>
    <s v="PPP constant 2011 int. $"/>
    <x v="20"/>
    <x v="20"/>
    <x v="87"/>
    <n v="9698"/>
  </r>
  <r>
    <x v="0"/>
    <s v="PPP constant 2011 int. $"/>
    <x v="20"/>
    <x v="20"/>
    <x v="88"/>
    <n v="10429"/>
  </r>
  <r>
    <x v="0"/>
    <s v="PPP constant 2011 int. $"/>
    <x v="20"/>
    <x v="20"/>
    <x v="89"/>
    <n v="11010"/>
  </r>
  <r>
    <x v="0"/>
    <s v="PPP constant 2011 int. $"/>
    <x v="20"/>
    <x v="20"/>
    <x v="90"/>
    <n v="11678"/>
  </r>
  <r>
    <x v="0"/>
    <s v="PPP constant 2011 int. $"/>
    <x v="20"/>
    <x v="20"/>
    <x v="91"/>
    <n v="11953"/>
  </r>
  <r>
    <x v="0"/>
    <s v="PPP constant 2011 int. $"/>
    <x v="20"/>
    <x v="20"/>
    <x v="92"/>
    <n v="12137"/>
  </r>
  <r>
    <x v="0"/>
    <s v="PPP constant 2011 int. $"/>
    <x v="20"/>
    <x v="20"/>
    <x v="93"/>
    <n v="11926"/>
  </r>
  <r>
    <x v="0"/>
    <s v="PPP constant 2011 int. $"/>
    <x v="20"/>
    <x v="20"/>
    <x v="94"/>
    <n v="12333"/>
  </r>
  <r>
    <x v="0"/>
    <s v="PPP constant 2011 int. $"/>
    <x v="20"/>
    <x v="20"/>
    <x v="95"/>
    <n v="13209"/>
  </r>
  <r>
    <x v="0"/>
    <s v="PPP constant 2011 int. $"/>
    <x v="20"/>
    <x v="20"/>
    <x v="96"/>
    <n v="13074"/>
  </r>
  <r>
    <x v="0"/>
    <s v="PPP constant 2011 int. $"/>
    <x v="20"/>
    <x v="20"/>
    <x v="97"/>
    <n v="13770"/>
  </r>
  <r>
    <x v="0"/>
    <s v="PPP constant 2011 int. $"/>
    <x v="20"/>
    <x v="20"/>
    <x v="98"/>
    <n v="14078"/>
  </r>
  <r>
    <x v="0"/>
    <s v="PPP constant 2011 int. $"/>
    <x v="20"/>
    <x v="20"/>
    <x v="99"/>
    <n v="15042"/>
  </r>
  <r>
    <x v="0"/>
    <s v="PPP constant 2011 int. $"/>
    <x v="20"/>
    <x v="20"/>
    <x v="100"/>
    <n v="15618"/>
  </r>
  <r>
    <x v="0"/>
    <s v="PPP constant 2011 int. $"/>
    <x v="20"/>
    <x v="20"/>
    <x v="101"/>
    <n v="15838"/>
  </r>
  <r>
    <x v="0"/>
    <s v="PPP constant 2011 int. $"/>
    <x v="20"/>
    <x v="20"/>
    <x v="102"/>
    <n v="16483"/>
  </r>
  <r>
    <x v="0"/>
    <s v="PPP constant 2011 int. $"/>
    <x v="20"/>
    <x v="20"/>
    <x v="103"/>
    <n v="17365"/>
  </r>
  <r>
    <x v="0"/>
    <s v="PPP constant 2011 int. $"/>
    <x v="20"/>
    <x v="20"/>
    <x v="104"/>
    <n v="18270"/>
  </r>
  <r>
    <x v="0"/>
    <s v="PPP constant 2011 int. $"/>
    <x v="20"/>
    <x v="20"/>
    <x v="105"/>
    <n v="19075"/>
  </r>
  <r>
    <x v="0"/>
    <s v="PPP constant 2011 int. $"/>
    <x v="20"/>
    <x v="20"/>
    <x v="106"/>
    <n v="19636"/>
  </r>
  <r>
    <x v="0"/>
    <s v="PPP constant 2011 int. $"/>
    <x v="20"/>
    <x v="20"/>
    <x v="107"/>
    <n v="20079"/>
  </r>
  <r>
    <x v="0"/>
    <s v="PPP constant 2011 int. $"/>
    <x v="20"/>
    <x v="20"/>
    <x v="108"/>
    <n v="20851"/>
  </r>
  <r>
    <x v="0"/>
    <s v="PPP constant 2011 int. $"/>
    <x v="20"/>
    <x v="20"/>
    <x v="109"/>
    <n v="21514"/>
  </r>
  <r>
    <x v="0"/>
    <s v="PPP constant 2011 int. $"/>
    <x v="20"/>
    <x v="20"/>
    <x v="110"/>
    <n v="21318"/>
  </r>
  <r>
    <x v="0"/>
    <s v="PPP constant 2011 int. $"/>
    <x v="20"/>
    <x v="20"/>
    <x v="111"/>
    <n v="22132"/>
  </r>
  <r>
    <x v="0"/>
    <s v="PPP constant 2011 int. $"/>
    <x v="20"/>
    <x v="20"/>
    <x v="112"/>
    <n v="22598"/>
  </r>
  <r>
    <x v="0"/>
    <s v="PPP constant 2011 int. $"/>
    <x v="20"/>
    <x v="20"/>
    <x v="113"/>
    <n v="22992"/>
  </r>
  <r>
    <x v="0"/>
    <s v="PPP constant 2011 int. $"/>
    <x v="20"/>
    <x v="20"/>
    <x v="114"/>
    <n v="23347"/>
  </r>
  <r>
    <x v="0"/>
    <s v="PPP constant 2011 int. $"/>
    <x v="20"/>
    <x v="20"/>
    <x v="115"/>
    <n v="23438"/>
  </r>
  <r>
    <x v="0"/>
    <s v="PPP constant 2011 int. $"/>
    <x v="20"/>
    <x v="20"/>
    <x v="116"/>
    <n v="23153"/>
  </r>
  <r>
    <x v="0"/>
    <s v="PPP constant 2011 int. $"/>
    <x v="20"/>
    <x v="20"/>
    <x v="117"/>
    <n v="22780"/>
  </r>
  <r>
    <x v="0"/>
    <s v="PPP constant 2011 int. $"/>
    <x v="20"/>
    <x v="20"/>
    <x v="118"/>
    <n v="23086"/>
  </r>
  <r>
    <x v="0"/>
    <s v="PPP constant 2011 int. $"/>
    <x v="20"/>
    <x v="20"/>
    <x v="119"/>
    <n v="23750"/>
  </r>
  <r>
    <x v="0"/>
    <s v="PPP constant 2011 int. $"/>
    <x v="20"/>
    <x v="20"/>
    <x v="120"/>
    <n v="24361"/>
  </r>
  <r>
    <x v="0"/>
    <s v="PPP constant 2011 int. $"/>
    <x v="20"/>
    <x v="20"/>
    <x v="121"/>
    <n v="24893"/>
  </r>
  <r>
    <x v="0"/>
    <s v="PPP constant 2011 int. $"/>
    <x v="20"/>
    <x v="20"/>
    <x v="122"/>
    <n v="25085"/>
  </r>
  <r>
    <x v="0"/>
    <s v="PPP constant 2011 int. $"/>
    <x v="20"/>
    <x v="20"/>
    <x v="123"/>
    <n v="25574"/>
  </r>
  <r>
    <x v="0"/>
    <s v="PPP constant 2011 int. $"/>
    <x v="20"/>
    <x v="20"/>
    <x v="124"/>
    <n v="26612"/>
  </r>
  <r>
    <x v="0"/>
    <s v="PPP constant 2011 int. $"/>
    <x v="20"/>
    <x v="20"/>
    <x v="125"/>
    <n v="27515"/>
  </r>
  <r>
    <x v="0"/>
    <s v="PPP constant 2011 int. $"/>
    <x v="20"/>
    <x v="20"/>
    <x v="126"/>
    <n v="28126.780999999999"/>
  </r>
  <r>
    <x v="0"/>
    <s v="PPP constant 2011 int. $"/>
    <x v="20"/>
    <x v="20"/>
    <x v="127"/>
    <n v="28555.732"/>
  </r>
  <r>
    <x v="0"/>
    <s v="PPP constant 2011 int. $"/>
    <x v="20"/>
    <x v="20"/>
    <x v="128"/>
    <n v="28879.995999999999"/>
  </r>
  <r>
    <x v="0"/>
    <s v="PPP constant 2011 int. $"/>
    <x v="20"/>
    <x v="20"/>
    <x v="129"/>
    <n v="29727.557000000001"/>
  </r>
  <r>
    <x v="0"/>
    <s v="PPP constant 2011 int. $"/>
    <x v="20"/>
    <x v="20"/>
    <x v="130"/>
    <n v="30680.348000000002"/>
  </r>
  <r>
    <x v="0"/>
    <s v="PPP constant 2011 int. $"/>
    <x v="20"/>
    <x v="20"/>
    <x v="131"/>
    <n v="31811.738000000001"/>
  </r>
  <r>
    <x v="0"/>
    <s v="PPP constant 2011 int. $"/>
    <x v="20"/>
    <x v="20"/>
    <x v="132"/>
    <n v="33199.633000000002"/>
  </r>
  <r>
    <x v="0"/>
    <s v="PPP constant 2011 int. $"/>
    <x v="20"/>
    <x v="20"/>
    <x v="133"/>
    <n v="34688.550000000003"/>
  </r>
  <r>
    <x v="0"/>
    <s v="PPP constant 2011 int. $"/>
    <x v="20"/>
    <x v="20"/>
    <x v="134"/>
    <n v="36409.08"/>
  </r>
  <r>
    <x v="0"/>
    <s v="PPP constant 2011 int. $"/>
    <x v="20"/>
    <x v="20"/>
    <x v="135"/>
    <n v="37899.949999999997"/>
  </r>
  <r>
    <x v="0"/>
    <s v="PPP constant 2011 int. $"/>
    <x v="20"/>
    <x v="20"/>
    <x v="136"/>
    <n v="38636.222999999998"/>
  </r>
  <r>
    <x v="0"/>
    <s v="PPP constant 2011 int. $"/>
    <x v="20"/>
    <x v="20"/>
    <x v="137"/>
    <n v="38653.125"/>
  </r>
  <r>
    <x v="0"/>
    <s v="PPP constant 2011 int. $"/>
    <x v="20"/>
    <x v="20"/>
    <x v="138"/>
    <n v="38803.957000000002"/>
  </r>
  <r>
    <x v="0"/>
    <s v="PPP constant 2011 int. $"/>
    <x v="20"/>
    <x v="20"/>
    <x v="139"/>
    <n v="39682.375"/>
  </r>
  <r>
    <x v="0"/>
    <s v="PPP constant 2011 int. $"/>
    <x v="20"/>
    <x v="20"/>
    <x v="140"/>
    <n v="40679.49"/>
  </r>
  <r>
    <x v="0"/>
    <s v="PPP constant 2011 int. $"/>
    <x v="20"/>
    <x v="20"/>
    <x v="141"/>
    <n v="42286.51"/>
  </r>
  <r>
    <x v="0"/>
    <s v="PPP constant 2011 int. $"/>
    <x v="20"/>
    <x v="20"/>
    <x v="142"/>
    <n v="44008.75"/>
  </r>
  <r>
    <x v="0"/>
    <s v="PPP constant 2011 int. $"/>
    <x v="20"/>
    <x v="20"/>
    <x v="143"/>
    <n v="44840.71"/>
  </r>
  <r>
    <x v="0"/>
    <s v="PPP constant 2011 int. $"/>
    <x v="20"/>
    <x v="20"/>
    <x v="144"/>
    <n v="43178.508000000002"/>
  </r>
  <r>
    <x v="0"/>
    <s v="PPP constant 2011 int. $"/>
    <x v="20"/>
    <x v="20"/>
    <x v="145"/>
    <n v="43812.347999999998"/>
  </r>
  <r>
    <x v="0"/>
    <s v="PPP constant 2011 int. $"/>
    <x v="20"/>
    <x v="20"/>
    <x v="146"/>
    <n v="44591"/>
  </r>
  <r>
    <x v="0"/>
    <s v="PPP constant 2011 int. $"/>
    <x v="20"/>
    <x v="20"/>
    <x v="147"/>
    <n v="43968.254000000001"/>
  </r>
  <r>
    <x v="0"/>
    <s v="PPP constant 2011 int. $"/>
    <x v="20"/>
    <x v="20"/>
    <x v="148"/>
    <n v="43782.97"/>
  </r>
  <r>
    <x v="0"/>
    <s v="PPP constant 2011 int. $"/>
    <x v="20"/>
    <x v="20"/>
    <x v="149"/>
    <n v="44245.56"/>
  </r>
  <r>
    <x v="0"/>
    <s v="PPP constant 2011 int. $"/>
    <x v="20"/>
    <x v="20"/>
    <x v="150"/>
    <n v="44912.663999999997"/>
  </r>
  <r>
    <x v="0"/>
    <s v="PPP constant 2011 int. $"/>
    <x v="20"/>
    <x v="20"/>
    <x v="151"/>
    <n v="45654.47"/>
  </r>
  <r>
    <x v="0"/>
    <s v="PPP constant 2011 int. $"/>
    <x v="20"/>
    <x v="20"/>
    <x v="152"/>
    <n v="46706.438000000002"/>
  </r>
  <r>
    <x v="0"/>
    <s v="PPP constant 2011 int. $"/>
    <x v="20"/>
    <x v="20"/>
    <x v="153"/>
    <n v="47528.902000000002"/>
  </r>
  <r>
    <x v="0"/>
    <s v="PPP constant 2011 int. $"/>
    <x v="20"/>
    <x v="20"/>
    <x v="154"/>
    <n v="48142.67"/>
  </r>
  <r>
    <x v="0"/>
    <s v="PPP constant 2011 int. $"/>
    <x v="20"/>
    <x v="20"/>
    <x v="155"/>
    <n v="46014.483999999997"/>
  </r>
  <r>
    <x v="0"/>
    <s v="PPP constant 2011 int. $"/>
    <x v="20"/>
    <x v="20"/>
    <x v="156"/>
    <n v="48001.84"/>
  </r>
  <r>
    <x v="0"/>
    <s v="PPP constant 2011 int. $"/>
    <x v="20"/>
    <x v="20"/>
    <x v="157"/>
    <n v="49669.866999999998"/>
  </r>
  <r>
    <x v="0"/>
    <s v="PPP constant 2011 int. $"/>
    <x v="21"/>
    <x v="21"/>
    <x v="0"/>
    <n v="1384"/>
  </r>
  <r>
    <x v="0"/>
    <s v="PPP constant 2011 int. $"/>
    <x v="21"/>
    <x v="21"/>
    <x v="1"/>
    <n v="1441"/>
  </r>
  <r>
    <x v="0"/>
    <s v="PPP constant 2011 int. $"/>
    <x v="21"/>
    <x v="21"/>
    <x v="197"/>
    <n v="1355"/>
  </r>
  <r>
    <x v="0"/>
    <s v="PPP constant 2011 int. $"/>
    <x v="21"/>
    <x v="21"/>
    <x v="198"/>
    <n v="1393"/>
  </r>
  <r>
    <x v="0"/>
    <s v="PPP constant 2011 int. $"/>
    <x v="21"/>
    <x v="21"/>
    <x v="199"/>
    <n v="1508"/>
  </r>
  <r>
    <x v="0"/>
    <s v="PPP constant 2011 int. $"/>
    <x v="21"/>
    <x v="21"/>
    <x v="200"/>
    <n v="1527"/>
  </r>
  <r>
    <x v="0"/>
    <s v="PPP constant 2011 int. $"/>
    <x v="21"/>
    <x v="21"/>
    <x v="201"/>
    <n v="1503"/>
  </r>
  <r>
    <x v="0"/>
    <s v="PPP constant 2011 int. $"/>
    <x v="21"/>
    <x v="21"/>
    <x v="202"/>
    <n v="1466"/>
  </r>
  <r>
    <x v="0"/>
    <s v="PPP constant 2011 int. $"/>
    <x v="21"/>
    <x v="21"/>
    <x v="203"/>
    <n v="1463"/>
  </r>
  <r>
    <x v="0"/>
    <s v="PPP constant 2011 int. $"/>
    <x v="21"/>
    <x v="21"/>
    <x v="204"/>
    <n v="1482"/>
  </r>
  <r>
    <x v="0"/>
    <s v="PPP constant 2011 int. $"/>
    <x v="21"/>
    <x v="21"/>
    <x v="205"/>
    <n v="1495"/>
  </r>
  <r>
    <x v="0"/>
    <s v="PPP constant 2011 int. $"/>
    <x v="21"/>
    <x v="21"/>
    <x v="2"/>
    <n v="1607"/>
  </r>
  <r>
    <x v="0"/>
    <s v="PPP constant 2011 int. $"/>
    <x v="21"/>
    <x v="21"/>
    <x v="206"/>
    <n v="1592"/>
  </r>
  <r>
    <x v="0"/>
    <s v="PPP constant 2011 int. $"/>
    <x v="21"/>
    <x v="21"/>
    <x v="207"/>
    <n v="1580"/>
  </r>
  <r>
    <x v="0"/>
    <s v="PPP constant 2011 int. $"/>
    <x v="21"/>
    <x v="21"/>
    <x v="208"/>
    <n v="1521"/>
  </r>
  <r>
    <x v="0"/>
    <s v="PPP constant 2011 int. $"/>
    <x v="21"/>
    <x v="21"/>
    <x v="209"/>
    <n v="1567"/>
  </r>
  <r>
    <x v="0"/>
    <s v="PPP constant 2011 int. $"/>
    <x v="21"/>
    <x v="21"/>
    <x v="210"/>
    <n v="1631"/>
  </r>
  <r>
    <x v="0"/>
    <s v="PPP constant 2011 int. $"/>
    <x v="21"/>
    <x v="21"/>
    <x v="166"/>
    <n v="1619"/>
  </r>
  <r>
    <x v="0"/>
    <s v="PPP constant 2011 int. $"/>
    <x v="21"/>
    <x v="21"/>
    <x v="167"/>
    <n v="1670"/>
  </r>
  <r>
    <x v="0"/>
    <s v="PPP constant 2011 int. $"/>
    <x v="21"/>
    <x v="21"/>
    <x v="168"/>
    <n v="1533"/>
  </r>
  <r>
    <x v="0"/>
    <s v="PPP constant 2011 int. $"/>
    <x v="21"/>
    <x v="21"/>
    <x v="169"/>
    <n v="1559"/>
  </r>
  <r>
    <x v="0"/>
    <s v="PPP constant 2011 int. $"/>
    <x v="21"/>
    <x v="21"/>
    <x v="3"/>
    <n v="1623"/>
  </r>
  <r>
    <x v="0"/>
    <s v="PPP constant 2011 int. $"/>
    <x v="21"/>
    <x v="21"/>
    <x v="170"/>
    <n v="1663"/>
  </r>
  <r>
    <x v="0"/>
    <s v="PPP constant 2011 int. $"/>
    <x v="21"/>
    <x v="21"/>
    <x v="171"/>
    <n v="1686"/>
  </r>
  <r>
    <x v="0"/>
    <s v="PPP constant 2011 int. $"/>
    <x v="21"/>
    <x v="21"/>
    <x v="172"/>
    <n v="1776"/>
  </r>
  <r>
    <x v="0"/>
    <s v="PPP constant 2011 int. $"/>
    <x v="21"/>
    <x v="21"/>
    <x v="173"/>
    <n v="1859"/>
  </r>
  <r>
    <x v="0"/>
    <s v="PPP constant 2011 int. $"/>
    <x v="21"/>
    <x v="21"/>
    <x v="174"/>
    <n v="1897"/>
  </r>
  <r>
    <x v="0"/>
    <s v="PPP constant 2011 int. $"/>
    <x v="21"/>
    <x v="21"/>
    <x v="175"/>
    <n v="1860"/>
  </r>
  <r>
    <x v="0"/>
    <s v="PPP constant 2011 int. $"/>
    <x v="21"/>
    <x v="21"/>
    <x v="176"/>
    <n v="1763"/>
  </r>
  <r>
    <x v="0"/>
    <s v="PPP constant 2011 int. $"/>
    <x v="21"/>
    <x v="21"/>
    <x v="177"/>
    <n v="1865"/>
  </r>
  <r>
    <x v="0"/>
    <s v="PPP constant 2011 int. $"/>
    <x v="21"/>
    <x v="21"/>
    <x v="178"/>
    <n v="1817"/>
  </r>
  <r>
    <x v="0"/>
    <s v="PPP constant 2011 int. $"/>
    <x v="21"/>
    <x v="21"/>
    <x v="4"/>
    <n v="1887"/>
  </r>
  <r>
    <x v="0"/>
    <s v="PPP constant 2011 int. $"/>
    <x v="21"/>
    <x v="21"/>
    <x v="179"/>
    <n v="1879"/>
  </r>
  <r>
    <x v="0"/>
    <s v="PPP constant 2011 int. $"/>
    <x v="21"/>
    <x v="21"/>
    <x v="180"/>
    <n v="2007"/>
  </r>
  <r>
    <x v="0"/>
    <s v="PPP constant 2011 int. $"/>
    <x v="21"/>
    <x v="21"/>
    <x v="181"/>
    <n v="1959"/>
  </r>
  <r>
    <x v="0"/>
    <s v="PPP constant 2011 int. $"/>
    <x v="21"/>
    <x v="21"/>
    <x v="182"/>
    <n v="1986"/>
  </r>
  <r>
    <x v="0"/>
    <s v="PPP constant 2011 int. $"/>
    <x v="21"/>
    <x v="21"/>
    <x v="183"/>
    <n v="2077"/>
  </r>
  <r>
    <x v="0"/>
    <s v="PPP constant 2011 int. $"/>
    <x v="21"/>
    <x v="21"/>
    <x v="184"/>
    <n v="1975"/>
  </r>
  <r>
    <x v="0"/>
    <s v="PPP constant 2011 int. $"/>
    <x v="21"/>
    <x v="21"/>
    <x v="185"/>
    <n v="1991"/>
  </r>
  <r>
    <x v="0"/>
    <s v="PPP constant 2011 int. $"/>
    <x v="21"/>
    <x v="21"/>
    <x v="186"/>
    <n v="1975"/>
  </r>
  <r>
    <x v="0"/>
    <s v="PPP constant 2011 int. $"/>
    <x v="21"/>
    <x v="21"/>
    <x v="187"/>
    <n v="2079"/>
  </r>
  <r>
    <x v="0"/>
    <s v="PPP constant 2011 int. $"/>
    <x v="21"/>
    <x v="21"/>
    <x v="5"/>
    <n v="2177"/>
  </r>
  <r>
    <x v="0"/>
    <s v="PPP constant 2011 int. $"/>
    <x v="21"/>
    <x v="21"/>
    <x v="6"/>
    <n v="2276"/>
  </r>
  <r>
    <x v="0"/>
    <s v="PPP constant 2011 int. $"/>
    <x v="21"/>
    <x v="21"/>
    <x v="7"/>
    <n v="2342"/>
  </r>
  <r>
    <x v="0"/>
    <s v="PPP constant 2011 int. $"/>
    <x v="21"/>
    <x v="21"/>
    <x v="8"/>
    <n v="2421"/>
  </r>
  <r>
    <x v="0"/>
    <s v="PPP constant 2011 int. $"/>
    <x v="21"/>
    <x v="21"/>
    <x v="9"/>
    <n v="2348"/>
  </r>
  <r>
    <x v="0"/>
    <s v="PPP constant 2011 int. $"/>
    <x v="21"/>
    <x v="21"/>
    <x v="10"/>
    <n v="2410"/>
  </r>
  <r>
    <x v="0"/>
    <s v="PPP constant 2011 int. $"/>
    <x v="21"/>
    <x v="21"/>
    <x v="11"/>
    <n v="2477"/>
  </r>
  <r>
    <x v="0"/>
    <s v="PPP constant 2011 int. $"/>
    <x v="21"/>
    <x v="21"/>
    <x v="12"/>
    <n v="2450"/>
  </r>
  <r>
    <x v="0"/>
    <s v="PPP constant 2011 int. $"/>
    <x v="21"/>
    <x v="21"/>
    <x v="13"/>
    <n v="2337"/>
  </r>
  <r>
    <x v="0"/>
    <s v="PPP constant 2011 int. $"/>
    <x v="21"/>
    <x v="21"/>
    <x v="14"/>
    <n v="2429"/>
  </r>
  <r>
    <x v="0"/>
    <s v="PPP constant 2011 int. $"/>
    <x v="21"/>
    <x v="21"/>
    <x v="15"/>
    <n v="2503"/>
  </r>
  <r>
    <x v="0"/>
    <s v="PPP constant 2011 int. $"/>
    <x v="21"/>
    <x v="21"/>
    <x v="16"/>
    <n v="2439"/>
  </r>
  <r>
    <x v="0"/>
    <s v="PPP constant 2011 int. $"/>
    <x v="21"/>
    <x v="21"/>
    <x v="17"/>
    <n v="2528"/>
  </r>
  <r>
    <x v="0"/>
    <s v="PPP constant 2011 int. $"/>
    <x v="21"/>
    <x v="21"/>
    <x v="18"/>
    <n v="2582"/>
  </r>
  <r>
    <x v="0"/>
    <s v="PPP constant 2011 int. $"/>
    <x v="21"/>
    <x v="21"/>
    <x v="19"/>
    <n v="2518"/>
  </r>
  <r>
    <x v="0"/>
    <s v="PPP constant 2011 int. $"/>
    <x v="21"/>
    <x v="21"/>
    <x v="20"/>
    <n v="2499"/>
  </r>
  <r>
    <x v="0"/>
    <s v="PPP constant 2011 int. $"/>
    <x v="21"/>
    <x v="21"/>
    <x v="21"/>
    <n v="2528"/>
  </r>
  <r>
    <x v="0"/>
    <s v="PPP constant 2011 int. $"/>
    <x v="21"/>
    <x v="21"/>
    <x v="22"/>
    <n v="2570"/>
  </r>
  <r>
    <x v="0"/>
    <s v="PPP constant 2011 int. $"/>
    <x v="21"/>
    <x v="21"/>
    <x v="23"/>
    <n v="2692"/>
  </r>
  <r>
    <x v="0"/>
    <s v="PPP constant 2011 int. $"/>
    <x v="21"/>
    <x v="21"/>
    <x v="24"/>
    <n v="2775"/>
  </r>
  <r>
    <x v="0"/>
    <s v="PPP constant 2011 int. $"/>
    <x v="21"/>
    <x v="21"/>
    <x v="25"/>
    <n v="2769"/>
  </r>
  <r>
    <x v="0"/>
    <s v="PPP constant 2011 int. $"/>
    <x v="21"/>
    <x v="21"/>
    <x v="26"/>
    <n v="2762"/>
  </r>
  <r>
    <x v="0"/>
    <s v="PPP constant 2011 int. $"/>
    <x v="21"/>
    <x v="21"/>
    <x v="27"/>
    <n v="2748"/>
  </r>
  <r>
    <x v="0"/>
    <s v="PPP constant 2011 int. $"/>
    <x v="21"/>
    <x v="21"/>
    <x v="28"/>
    <n v="2820"/>
  </r>
  <r>
    <x v="0"/>
    <s v="PPP constant 2011 int. $"/>
    <x v="21"/>
    <x v="21"/>
    <x v="29"/>
    <n v="2935"/>
  </r>
  <r>
    <x v="0"/>
    <s v="PPP constant 2011 int. $"/>
    <x v="21"/>
    <x v="21"/>
    <x v="30"/>
    <n v="3052"/>
  </r>
  <r>
    <x v="0"/>
    <s v="PPP constant 2011 int. $"/>
    <x v="21"/>
    <x v="21"/>
    <x v="31"/>
    <n v="3102"/>
  </r>
  <r>
    <x v="0"/>
    <s v="PPP constant 2011 int. $"/>
    <x v="21"/>
    <x v="21"/>
    <x v="32"/>
    <n v="3218"/>
  </r>
  <r>
    <x v="0"/>
    <s v="PPP constant 2011 int. $"/>
    <x v="21"/>
    <x v="21"/>
    <x v="33"/>
    <n v="3266"/>
  </r>
  <r>
    <x v="0"/>
    <s v="PPP constant 2011 int. $"/>
    <x v="21"/>
    <x v="21"/>
    <x v="34"/>
    <n v="3244"/>
  </r>
  <r>
    <x v="0"/>
    <s v="PPP constant 2011 int. $"/>
    <x v="21"/>
    <x v="21"/>
    <x v="35"/>
    <n v="3249"/>
  </r>
  <r>
    <x v="0"/>
    <s v="PPP constant 2011 int. $"/>
    <x v="21"/>
    <x v="21"/>
    <x v="36"/>
    <n v="3271"/>
  </r>
  <r>
    <x v="0"/>
    <s v="PPP constant 2011 int. $"/>
    <x v="21"/>
    <x v="21"/>
    <x v="37"/>
    <n v="3268"/>
  </r>
  <r>
    <x v="0"/>
    <s v="PPP constant 2011 int. $"/>
    <x v="21"/>
    <x v="21"/>
    <x v="38"/>
    <n v="3290"/>
  </r>
  <r>
    <x v="0"/>
    <s v="PPP constant 2011 int. $"/>
    <x v="21"/>
    <x v="21"/>
    <x v="39"/>
    <n v="3288"/>
  </r>
  <r>
    <x v="0"/>
    <s v="PPP constant 2011 int. $"/>
    <x v="21"/>
    <x v="21"/>
    <x v="40"/>
    <n v="3322"/>
  </r>
  <r>
    <x v="0"/>
    <s v="PPP constant 2011 int. $"/>
    <x v="21"/>
    <x v="21"/>
    <x v="41"/>
    <n v="3496"/>
  </r>
  <r>
    <x v="0"/>
    <s v="PPP constant 2011 int. $"/>
    <x v="21"/>
    <x v="21"/>
    <x v="42"/>
    <n v="3537"/>
  </r>
  <r>
    <x v="0"/>
    <s v="PPP constant 2011 int. $"/>
    <x v="21"/>
    <x v="21"/>
    <x v="43"/>
    <n v="3612"/>
  </r>
  <r>
    <x v="0"/>
    <s v="PPP constant 2011 int. $"/>
    <x v="21"/>
    <x v="21"/>
    <x v="44"/>
    <n v="3642"/>
  </r>
  <r>
    <x v="0"/>
    <s v="PPP constant 2011 int. $"/>
    <x v="21"/>
    <x v="21"/>
    <x v="45"/>
    <n v="3826"/>
  </r>
  <r>
    <x v="0"/>
    <s v="PPP constant 2011 int. $"/>
    <x v="21"/>
    <x v="21"/>
    <x v="46"/>
    <n v="3947"/>
  </r>
  <r>
    <x v="0"/>
    <s v="PPP constant 2011 int. $"/>
    <x v="21"/>
    <x v="21"/>
    <x v="47"/>
    <n v="4050"/>
  </r>
  <r>
    <x v="0"/>
    <s v="PPP constant 2011 int. $"/>
    <x v="21"/>
    <x v="21"/>
    <x v="48"/>
    <n v="4415"/>
  </r>
  <r>
    <x v="0"/>
    <s v="PPP constant 2011 int. $"/>
    <x v="21"/>
    <x v="21"/>
    <x v="49"/>
    <n v="4336"/>
  </r>
  <r>
    <x v="0"/>
    <s v="PPP constant 2011 int. $"/>
    <x v="21"/>
    <x v="21"/>
    <x v="50"/>
    <n v="4407"/>
  </r>
  <r>
    <x v="0"/>
    <s v="PPP constant 2011 int. $"/>
    <x v="21"/>
    <x v="21"/>
    <x v="51"/>
    <n v="4803"/>
  </r>
  <r>
    <x v="0"/>
    <s v="PPP constant 2011 int. $"/>
    <x v="21"/>
    <x v="21"/>
    <x v="52"/>
    <n v="4286"/>
  </r>
  <r>
    <x v="0"/>
    <s v="PPP constant 2011 int. $"/>
    <x v="21"/>
    <x v="21"/>
    <x v="53"/>
    <n v="4023"/>
  </r>
  <r>
    <x v="0"/>
    <s v="PPP constant 2011 int. $"/>
    <x v="21"/>
    <x v="21"/>
    <x v="54"/>
    <n v="4605"/>
  </r>
  <r>
    <x v="0"/>
    <s v="PPP constant 2011 int. $"/>
    <x v="21"/>
    <x v="21"/>
    <x v="55"/>
    <n v="4739"/>
  </r>
  <r>
    <x v="0"/>
    <s v="PPP constant 2011 int. $"/>
    <x v="21"/>
    <x v="21"/>
    <x v="56"/>
    <n v="4222"/>
  </r>
  <r>
    <x v="0"/>
    <s v="PPP constant 2011 int. $"/>
    <x v="21"/>
    <x v="21"/>
    <x v="57"/>
    <n v="4570"/>
  </r>
  <r>
    <x v="0"/>
    <s v="PPP constant 2011 int. $"/>
    <x v="21"/>
    <x v="21"/>
    <x v="58"/>
    <n v="4870"/>
  </r>
  <r>
    <x v="0"/>
    <s v="PPP constant 2011 int. $"/>
    <x v="21"/>
    <x v="21"/>
    <x v="59"/>
    <n v="4787"/>
  </r>
  <r>
    <x v="0"/>
    <s v="PPP constant 2011 int. $"/>
    <x v="21"/>
    <x v="21"/>
    <x v="60"/>
    <n v="4733"/>
  </r>
  <r>
    <x v="0"/>
    <s v="PPP constant 2011 int. $"/>
    <x v="21"/>
    <x v="21"/>
    <x v="61"/>
    <n v="4750"/>
  </r>
  <r>
    <x v="0"/>
    <s v="PPP constant 2011 int. $"/>
    <x v="21"/>
    <x v="21"/>
    <x v="62"/>
    <n v="4992"/>
  </r>
  <r>
    <x v="0"/>
    <s v="PPP constant 2011 int. $"/>
    <x v="21"/>
    <x v="21"/>
    <x v="63"/>
    <n v="5241"/>
  </r>
  <r>
    <x v="0"/>
    <s v="PPP constant 2011 int. $"/>
    <x v="21"/>
    <x v="21"/>
    <x v="64"/>
    <n v="5581"/>
  </r>
  <r>
    <x v="0"/>
    <s v="PPP constant 2011 int. $"/>
    <x v="21"/>
    <x v="21"/>
    <x v="65"/>
    <n v="5781"/>
  </r>
  <r>
    <x v="0"/>
    <s v="PPP constant 2011 int. $"/>
    <x v="21"/>
    <x v="21"/>
    <x v="66"/>
    <n v="5297"/>
  </r>
  <r>
    <x v="0"/>
    <s v="PPP constant 2011 int. $"/>
    <x v="21"/>
    <x v="21"/>
    <x v="67"/>
    <n v="5526"/>
  </r>
  <r>
    <x v="0"/>
    <s v="PPP constant 2011 int. $"/>
    <x v="21"/>
    <x v="21"/>
    <x v="68"/>
    <n v="5633"/>
  </r>
  <r>
    <x v="0"/>
    <s v="PPP constant 2011 int. $"/>
    <x v="21"/>
    <x v="21"/>
    <x v="69"/>
    <n v="5799"/>
  </r>
  <r>
    <x v="0"/>
    <s v="PPP constant 2011 int. $"/>
    <x v="21"/>
    <x v="21"/>
    <x v="70"/>
    <n v="6057"/>
  </r>
  <r>
    <x v="0"/>
    <s v="PPP constant 2011 int. $"/>
    <x v="21"/>
    <x v="21"/>
    <x v="71"/>
    <n v="6432"/>
  </r>
  <r>
    <x v="0"/>
    <s v="PPP constant 2011 int. $"/>
    <x v="21"/>
    <x v="21"/>
    <x v="72"/>
    <n v="6684"/>
  </r>
  <r>
    <x v="0"/>
    <s v="PPP constant 2011 int. $"/>
    <x v="21"/>
    <x v="21"/>
    <x v="73"/>
    <n v="6794"/>
  </r>
  <r>
    <x v="0"/>
    <s v="PPP constant 2011 int. $"/>
    <x v="21"/>
    <x v="21"/>
    <x v="74"/>
    <n v="7079"/>
  </r>
  <r>
    <x v="0"/>
    <s v="PPP constant 2011 int. $"/>
    <x v="21"/>
    <x v="21"/>
    <x v="75"/>
    <n v="6437"/>
  </r>
  <r>
    <x v="0"/>
    <s v="PPP constant 2011 int. $"/>
    <x v="21"/>
    <x v="21"/>
    <x v="76"/>
    <n v="6554"/>
  </r>
  <r>
    <x v="0"/>
    <s v="PPP constant 2011 int. $"/>
    <x v="21"/>
    <x v="21"/>
    <x v="77"/>
    <n v="6261"/>
  </r>
  <r>
    <x v="0"/>
    <s v="PPP constant 2011 int. $"/>
    <x v="21"/>
    <x v="21"/>
    <x v="78"/>
    <n v="6089"/>
  </r>
  <r>
    <x v="0"/>
    <s v="PPP constant 2011 int. $"/>
    <x v="21"/>
    <x v="21"/>
    <x v="79"/>
    <n v="5719"/>
  </r>
  <r>
    <x v="0"/>
    <s v="PPP constant 2011 int. $"/>
    <x v="21"/>
    <x v="21"/>
    <x v="80"/>
    <n v="6344"/>
  </r>
  <r>
    <x v="0"/>
    <s v="PPP constant 2011 int. $"/>
    <x v="21"/>
    <x v="21"/>
    <x v="81"/>
    <n v="6910"/>
  </r>
  <r>
    <x v="0"/>
    <s v="PPP constant 2011 int. $"/>
    <x v="21"/>
    <x v="21"/>
    <x v="82"/>
    <n v="7753"/>
  </r>
  <r>
    <x v="0"/>
    <s v="PPP constant 2011 int. $"/>
    <x v="21"/>
    <x v="21"/>
    <x v="83"/>
    <n v="8199"/>
  </r>
  <r>
    <x v="0"/>
    <s v="PPP constant 2011 int. $"/>
    <x v="21"/>
    <x v="21"/>
    <x v="84"/>
    <n v="8332"/>
  </r>
  <r>
    <x v="0"/>
    <s v="PPP constant 2011 int. $"/>
    <x v="21"/>
    <x v="21"/>
    <x v="85"/>
    <n v="8655"/>
  </r>
  <r>
    <x v="0"/>
    <s v="PPP constant 2011 int. $"/>
    <x v="21"/>
    <x v="21"/>
    <x v="86"/>
    <n v="9038"/>
  </r>
  <r>
    <x v="0"/>
    <s v="PPP constant 2011 int. $"/>
    <x v="21"/>
    <x v="21"/>
    <x v="87"/>
    <n v="9267"/>
  </r>
  <r>
    <x v="0"/>
    <s v="PPP constant 2011 int. $"/>
    <x v="21"/>
    <x v="21"/>
    <x v="88"/>
    <n v="9540"/>
  </r>
  <r>
    <x v="0"/>
    <s v="PPP constant 2011 int. $"/>
    <x v="21"/>
    <x v="21"/>
    <x v="89"/>
    <n v="9923"/>
  </r>
  <r>
    <x v="0"/>
    <s v="PPP constant 2011 int. $"/>
    <x v="21"/>
    <x v="21"/>
    <x v="90"/>
    <n v="10044"/>
  </r>
  <r>
    <x v="0"/>
    <s v="PPP constant 2011 int. $"/>
    <x v="21"/>
    <x v="21"/>
    <x v="91"/>
    <n v="10480"/>
  </r>
  <r>
    <x v="0"/>
    <s v="PPP constant 2011 int. $"/>
    <x v="21"/>
    <x v="21"/>
    <x v="92"/>
    <n v="10697"/>
  </r>
  <r>
    <x v="0"/>
    <s v="PPP constant 2011 int. $"/>
    <x v="21"/>
    <x v="21"/>
    <x v="93"/>
    <n v="10603"/>
  </r>
  <r>
    <x v="0"/>
    <s v="PPP constant 2011 int. $"/>
    <x v="21"/>
    <x v="21"/>
    <x v="94"/>
    <n v="10957"/>
  </r>
  <r>
    <x v="0"/>
    <s v="PPP constant 2011 int. $"/>
    <x v="21"/>
    <x v="21"/>
    <x v="95"/>
    <n v="11483"/>
  </r>
  <r>
    <x v="0"/>
    <s v="PPP constant 2011 int. $"/>
    <x v="21"/>
    <x v="21"/>
    <x v="96"/>
    <n v="12106"/>
  </r>
  <r>
    <x v="0"/>
    <s v="PPP constant 2011 int. $"/>
    <x v="21"/>
    <x v="21"/>
    <x v="97"/>
    <n v="12347"/>
  </r>
  <r>
    <x v="0"/>
    <s v="PPP constant 2011 int. $"/>
    <x v="21"/>
    <x v="21"/>
    <x v="98"/>
    <n v="12723"/>
  </r>
  <r>
    <x v="0"/>
    <s v="PPP constant 2011 int. $"/>
    <x v="21"/>
    <x v="21"/>
    <x v="99"/>
    <n v="13256"/>
  </r>
  <r>
    <x v="0"/>
    <s v="PPP constant 2011 int. $"/>
    <x v="21"/>
    <x v="21"/>
    <x v="100"/>
    <n v="13852"/>
  </r>
  <r>
    <x v="0"/>
    <s v="PPP constant 2011 int. $"/>
    <x v="21"/>
    <x v="21"/>
    <x v="101"/>
    <n v="14258"/>
  </r>
  <r>
    <x v="0"/>
    <s v="PPP constant 2011 int. $"/>
    <x v="21"/>
    <x v="21"/>
    <x v="102"/>
    <n v="15020"/>
  </r>
  <r>
    <x v="0"/>
    <s v="PPP constant 2011 int. $"/>
    <x v="21"/>
    <x v="21"/>
    <x v="103"/>
    <n v="15224"/>
  </r>
  <r>
    <x v="0"/>
    <s v="PPP constant 2011 int. $"/>
    <x v="21"/>
    <x v="21"/>
    <x v="104"/>
    <n v="15779"/>
  </r>
  <r>
    <x v="0"/>
    <s v="PPP constant 2011 int. $"/>
    <x v="21"/>
    <x v="21"/>
    <x v="105"/>
    <n v="15983"/>
  </r>
  <r>
    <x v="0"/>
    <s v="PPP constant 2011 int. $"/>
    <x v="21"/>
    <x v="21"/>
    <x v="106"/>
    <n v="16692"/>
  </r>
  <r>
    <x v="0"/>
    <s v="PPP constant 2011 int. $"/>
    <x v="21"/>
    <x v="21"/>
    <x v="107"/>
    <n v="17409"/>
  </r>
  <r>
    <x v="0"/>
    <s v="PPP constant 2011 int. $"/>
    <x v="21"/>
    <x v="21"/>
    <x v="108"/>
    <n v="18050"/>
  </r>
  <r>
    <x v="0"/>
    <s v="PPP constant 2011 int. $"/>
    <x v="21"/>
    <x v="21"/>
    <x v="109"/>
    <n v="18691"/>
  </r>
  <r>
    <x v="0"/>
    <s v="PPP constant 2011 int. $"/>
    <x v="21"/>
    <x v="21"/>
    <x v="110"/>
    <n v="19560"/>
  </r>
  <r>
    <x v="0"/>
    <s v="PPP constant 2011 int. $"/>
    <x v="21"/>
    <x v="21"/>
    <x v="111"/>
    <n v="20610"/>
  </r>
  <r>
    <x v="0"/>
    <s v="PPP constant 2011 int. $"/>
    <x v="21"/>
    <x v="21"/>
    <x v="112"/>
    <n v="21399"/>
  </r>
  <r>
    <x v="0"/>
    <s v="PPP constant 2011 int. $"/>
    <x v="21"/>
    <x v="21"/>
    <x v="113"/>
    <n v="22061"/>
  </r>
  <r>
    <x v="0"/>
    <s v="PPP constant 2011 int. $"/>
    <x v="21"/>
    <x v="21"/>
    <x v="114"/>
    <n v="22971"/>
  </r>
  <r>
    <x v="0"/>
    <s v="PPP constant 2011 int. $"/>
    <x v="21"/>
    <x v="21"/>
    <x v="115"/>
    <n v="24031"/>
  </r>
  <r>
    <x v="0"/>
    <s v="PPP constant 2011 int. $"/>
    <x v="21"/>
    <x v="21"/>
    <x v="116"/>
    <n v="24179"/>
  </r>
  <r>
    <x v="0"/>
    <s v="PPP constant 2011 int. $"/>
    <x v="21"/>
    <x v="21"/>
    <x v="117"/>
    <n v="24141"/>
  </r>
  <r>
    <x v="0"/>
    <s v="PPP constant 2011 int. $"/>
    <x v="21"/>
    <x v="21"/>
    <x v="118"/>
    <n v="24924"/>
  </r>
  <r>
    <x v="0"/>
    <s v="PPP constant 2011 int. $"/>
    <x v="21"/>
    <x v="21"/>
    <x v="119"/>
    <n v="26321"/>
  </r>
  <r>
    <x v="0"/>
    <s v="PPP constant 2011 int. $"/>
    <x v="21"/>
    <x v="21"/>
    <x v="120"/>
    <n v="27608"/>
  </r>
  <r>
    <x v="0"/>
    <s v="PPP constant 2011 int. $"/>
    <x v="21"/>
    <x v="21"/>
    <x v="121"/>
    <n v="28504"/>
  </r>
  <r>
    <x v="0"/>
    <s v="PPP constant 2011 int. $"/>
    <x v="21"/>
    <x v="21"/>
    <x v="122"/>
    <n v="28953"/>
  </r>
  <r>
    <x v="0"/>
    <s v="PPP constant 2011 int. $"/>
    <x v="21"/>
    <x v="21"/>
    <x v="123"/>
    <n v="28786"/>
  </r>
  <r>
    <x v="0"/>
    <s v="PPP constant 2011 int. $"/>
    <x v="21"/>
    <x v="21"/>
    <x v="124"/>
    <n v="28942"/>
  </r>
  <r>
    <x v="0"/>
    <s v="PPP constant 2011 int. $"/>
    <x v="21"/>
    <x v="21"/>
    <x v="125"/>
    <n v="29434"/>
  </r>
  <r>
    <x v="0"/>
    <s v="PPP constant 2011 int. $"/>
    <x v="21"/>
    <x v="21"/>
    <x v="126"/>
    <n v="31127.675999999999"/>
  </r>
  <r>
    <x v="0"/>
    <s v="PPP constant 2011 int. $"/>
    <x v="21"/>
    <x v="21"/>
    <x v="127"/>
    <n v="33041.207000000002"/>
  </r>
  <r>
    <x v="0"/>
    <s v="PPP constant 2011 int. $"/>
    <x v="21"/>
    <x v="21"/>
    <x v="128"/>
    <n v="34819.516000000003"/>
  </r>
  <r>
    <x v="0"/>
    <s v="PPP constant 2011 int. $"/>
    <x v="21"/>
    <x v="21"/>
    <x v="129"/>
    <n v="37492.836000000003"/>
  </r>
  <r>
    <x v="0"/>
    <s v="PPP constant 2011 int. $"/>
    <x v="21"/>
    <x v="21"/>
    <x v="130"/>
    <n v="40043.796999999999"/>
  </r>
  <r>
    <x v="0"/>
    <s v="PPP constant 2011 int. $"/>
    <x v="21"/>
    <x v="21"/>
    <x v="131"/>
    <n v="43133.144999999997"/>
  </r>
  <r>
    <x v="0"/>
    <s v="PPP constant 2011 int. $"/>
    <x v="21"/>
    <x v="21"/>
    <x v="132"/>
    <n v="46556.480000000003"/>
  </r>
  <r>
    <x v="0"/>
    <s v="PPP constant 2011 int. $"/>
    <x v="21"/>
    <x v="21"/>
    <x v="133"/>
    <n v="48956.73"/>
  </r>
  <r>
    <x v="0"/>
    <s v="PPP constant 2011 int. $"/>
    <x v="21"/>
    <x v="21"/>
    <x v="134"/>
    <n v="51129.184000000001"/>
  </r>
  <r>
    <x v="0"/>
    <s v="PPP constant 2011 int. $"/>
    <x v="21"/>
    <x v="21"/>
    <x v="135"/>
    <n v="54039.96"/>
  </r>
  <r>
    <x v="0"/>
    <s v="PPP constant 2011 int. $"/>
    <x v="21"/>
    <x v="21"/>
    <x v="136"/>
    <n v="56578.38"/>
  </r>
  <r>
    <x v="0"/>
    <s v="PPP constant 2011 int. $"/>
    <x v="21"/>
    <x v="21"/>
    <x v="137"/>
    <n v="58840.413999999997"/>
  </r>
  <r>
    <x v="0"/>
    <s v="PPP constant 2011 int. $"/>
    <x v="21"/>
    <x v="21"/>
    <x v="138"/>
    <n v="60852.258000000002"/>
  </r>
  <r>
    <x v="0"/>
    <s v="PPP constant 2011 int. $"/>
    <x v="21"/>
    <x v="21"/>
    <x v="139"/>
    <n v="64824.144999999997"/>
  </r>
  <r>
    <x v="0"/>
    <s v="PPP constant 2011 int. $"/>
    <x v="21"/>
    <x v="21"/>
    <x v="140"/>
    <n v="68108.554999999993"/>
  </r>
  <r>
    <x v="0"/>
    <s v="PPP constant 2011 int. $"/>
    <x v="21"/>
    <x v="21"/>
    <x v="141"/>
    <n v="71310.53"/>
  </r>
  <r>
    <x v="0"/>
    <s v="PPP constant 2011 int. $"/>
    <x v="21"/>
    <x v="21"/>
    <x v="142"/>
    <n v="74879.81"/>
  </r>
  <r>
    <x v="0"/>
    <s v="PPP constant 2011 int. $"/>
    <x v="21"/>
    <x v="21"/>
    <x v="143"/>
    <n v="76522.06"/>
  </r>
  <r>
    <x v="0"/>
    <s v="PPP constant 2011 int. $"/>
    <x v="21"/>
    <x v="21"/>
    <x v="144"/>
    <n v="76625.63"/>
  </r>
  <r>
    <x v="0"/>
    <s v="PPP constant 2011 int. $"/>
    <x v="21"/>
    <x v="21"/>
    <x v="145"/>
    <n v="78476.149999999994"/>
  </r>
  <r>
    <x v="0"/>
    <s v="PPP constant 2011 int. $"/>
    <x v="21"/>
    <x v="21"/>
    <x v="146"/>
    <n v="80623"/>
  </r>
  <r>
    <x v="0"/>
    <s v="PPP constant 2011 int. $"/>
    <x v="21"/>
    <x v="21"/>
    <x v="147"/>
    <n v="81725.22"/>
  </r>
  <r>
    <x v="0"/>
    <s v="PPP constant 2011 int. $"/>
    <x v="21"/>
    <x v="21"/>
    <x v="148"/>
    <n v="81564.3"/>
  </r>
  <r>
    <x v="0"/>
    <s v="PPP constant 2011 int. $"/>
    <x v="21"/>
    <x v="21"/>
    <x v="149"/>
    <n v="82311.33"/>
  </r>
  <r>
    <x v="0"/>
    <s v="PPP constant 2011 int. $"/>
    <x v="21"/>
    <x v="21"/>
    <x v="150"/>
    <n v="82983.990000000005"/>
  </r>
  <r>
    <x v="0"/>
    <s v="PPP constant 2011 int. $"/>
    <x v="21"/>
    <x v="21"/>
    <x v="151"/>
    <n v="83213.016000000003"/>
  </r>
  <r>
    <x v="0"/>
    <s v="PPP constant 2011 int. $"/>
    <x v="21"/>
    <x v="21"/>
    <x v="152"/>
    <n v="84600.71"/>
  </r>
  <r>
    <x v="0"/>
    <s v="PPP constant 2011 int. $"/>
    <x v="21"/>
    <x v="21"/>
    <x v="153"/>
    <n v="84739.92"/>
  </r>
  <r>
    <x v="0"/>
    <s v="PPP constant 2011 int. $"/>
    <x v="21"/>
    <x v="21"/>
    <x v="154"/>
    <n v="85115.32"/>
  </r>
  <r>
    <x v="0"/>
    <s v="PPP constant 2011 int. $"/>
    <x v="21"/>
    <x v="21"/>
    <x v="155"/>
    <n v="83543.100000000006"/>
  </r>
  <r>
    <x v="0"/>
    <s v="PPP constant 2011 int. $"/>
    <x v="21"/>
    <x v="21"/>
    <x v="156"/>
    <n v="86334.59"/>
  </r>
  <r>
    <x v="0"/>
    <s v="PPP constant 2011 int. $"/>
    <x v="21"/>
    <x v="21"/>
    <x v="157"/>
    <n v="88366.22"/>
  </r>
  <r>
    <x v="0"/>
    <s v="PPP constant 2011 int. $"/>
    <x v="22"/>
    <x v="22"/>
    <x v="158"/>
    <n v="956"/>
  </r>
  <r>
    <x v="0"/>
    <s v="PPP constant 2011 int. $"/>
    <x v="22"/>
    <x v="22"/>
    <x v="465"/>
    <n v="1281.1161999999999"/>
  </r>
  <r>
    <x v="0"/>
    <s v="PPP constant 2011 int. $"/>
    <x v="22"/>
    <x v="22"/>
    <x v="466"/>
    <n v="1382.3549"/>
  </r>
  <r>
    <x v="0"/>
    <s v="PPP constant 2011 int. $"/>
    <x v="22"/>
    <x v="22"/>
    <x v="467"/>
    <n v="1416.7593999999999"/>
  </r>
  <r>
    <x v="0"/>
    <s v="PPP constant 2011 int. $"/>
    <x v="22"/>
    <x v="22"/>
    <x v="468"/>
    <n v="1461.5328"/>
  </r>
  <r>
    <x v="0"/>
    <s v="PPP constant 2011 int. $"/>
    <x v="22"/>
    <x v="22"/>
    <x v="469"/>
    <n v="1360.8868"/>
  </r>
  <r>
    <x v="0"/>
    <s v="PPP constant 2011 int. $"/>
    <x v="22"/>
    <x v="22"/>
    <x v="470"/>
    <n v="1289.7028"/>
  </r>
  <r>
    <x v="0"/>
    <s v="PPP constant 2011 int. $"/>
    <x v="22"/>
    <x v="22"/>
    <x v="471"/>
    <n v="1355.8561999999999"/>
  </r>
  <r>
    <x v="0"/>
    <s v="PPP constant 2011 int. $"/>
    <x v="22"/>
    <x v="22"/>
    <x v="472"/>
    <n v="1274.8594000000001"/>
  </r>
  <r>
    <x v="0"/>
    <s v="PPP constant 2011 int. $"/>
    <x v="22"/>
    <x v="22"/>
    <x v="473"/>
    <n v="1209.8751"/>
  </r>
  <r>
    <x v="0"/>
    <s v="PPP constant 2011 int. $"/>
    <x v="22"/>
    <x v="22"/>
    <x v="474"/>
    <n v="1247.6124"/>
  </r>
  <r>
    <x v="0"/>
    <s v="PPP constant 2011 int. $"/>
    <x v="22"/>
    <x v="22"/>
    <x v="475"/>
    <n v="1217.8507999999999"/>
  </r>
  <r>
    <x v="0"/>
    <s v="PPP constant 2011 int. $"/>
    <x v="22"/>
    <x v="22"/>
    <x v="476"/>
    <n v="1260.7366999999999"/>
  </r>
  <r>
    <x v="0"/>
    <s v="PPP constant 2011 int. $"/>
    <x v="22"/>
    <x v="22"/>
    <x v="477"/>
    <n v="1282.046"/>
  </r>
  <r>
    <x v="0"/>
    <s v="PPP constant 2011 int. $"/>
    <x v="22"/>
    <x v="22"/>
    <x v="478"/>
    <n v="1301.0337999999999"/>
  </r>
  <r>
    <x v="0"/>
    <s v="PPP constant 2011 int. $"/>
    <x v="22"/>
    <x v="22"/>
    <x v="479"/>
    <n v="1274.0546999999999"/>
  </r>
  <r>
    <x v="0"/>
    <s v="PPP constant 2011 int. $"/>
    <x v="22"/>
    <x v="22"/>
    <x v="480"/>
    <n v="1267.1521"/>
  </r>
  <r>
    <x v="0"/>
    <s v="PPP constant 2011 int. $"/>
    <x v="22"/>
    <x v="22"/>
    <x v="481"/>
    <n v="1351.9358"/>
  </r>
  <r>
    <x v="0"/>
    <s v="PPP constant 2011 int. $"/>
    <x v="22"/>
    <x v="22"/>
    <x v="482"/>
    <n v="1384.6626000000001"/>
  </r>
  <r>
    <x v="0"/>
    <s v="PPP constant 2011 int. $"/>
    <x v="22"/>
    <x v="22"/>
    <x v="483"/>
    <n v="1396.7185999999999"/>
  </r>
  <r>
    <x v="0"/>
    <s v="PPP constant 2011 int. $"/>
    <x v="22"/>
    <x v="22"/>
    <x v="484"/>
    <n v="1361.9049"/>
  </r>
  <r>
    <x v="0"/>
    <s v="PPP constant 2011 int. $"/>
    <x v="22"/>
    <x v="22"/>
    <x v="160"/>
    <n v="1330.7799"/>
  </r>
  <r>
    <x v="0"/>
    <s v="PPP constant 2011 int. $"/>
    <x v="22"/>
    <x v="22"/>
    <x v="485"/>
    <n v="1310.0496000000001"/>
  </r>
  <r>
    <x v="0"/>
    <s v="PPP constant 2011 int. $"/>
    <x v="22"/>
    <x v="22"/>
    <x v="486"/>
    <n v="1413.9132"/>
  </r>
  <r>
    <x v="0"/>
    <s v="PPP constant 2011 int. $"/>
    <x v="22"/>
    <x v="22"/>
    <x v="487"/>
    <n v="1630.6813999999999"/>
  </r>
  <r>
    <x v="0"/>
    <s v="PPP constant 2011 int. $"/>
    <x v="22"/>
    <x v="22"/>
    <x v="488"/>
    <n v="1518.4259"/>
  </r>
  <r>
    <x v="0"/>
    <s v="PPP constant 2011 int. $"/>
    <x v="22"/>
    <x v="22"/>
    <x v="489"/>
    <n v="1347.5032000000001"/>
  </r>
  <r>
    <x v="0"/>
    <s v="PPP constant 2011 int. $"/>
    <x v="22"/>
    <x v="22"/>
    <x v="490"/>
    <n v="1221.4297999999999"/>
  </r>
  <r>
    <x v="0"/>
    <s v="PPP constant 2011 int. $"/>
    <x v="22"/>
    <x v="22"/>
    <x v="491"/>
    <n v="1235.0554999999999"/>
  </r>
  <r>
    <x v="0"/>
    <s v="PPP constant 2011 int. $"/>
    <x v="22"/>
    <x v="22"/>
    <x v="492"/>
    <n v="1320.7571"/>
  </r>
  <r>
    <x v="0"/>
    <s v="PPP constant 2011 int. $"/>
    <x v="22"/>
    <x v="22"/>
    <x v="493"/>
    <n v="1353.8069"/>
  </r>
  <r>
    <x v="0"/>
    <s v="PPP constant 2011 int. $"/>
    <x v="22"/>
    <x v="22"/>
    <x v="494"/>
    <n v="1564.7277999999999"/>
  </r>
  <r>
    <x v="0"/>
    <s v="PPP constant 2011 int. $"/>
    <x v="22"/>
    <x v="22"/>
    <x v="495"/>
    <n v="1390.4708000000001"/>
  </r>
  <r>
    <x v="0"/>
    <s v="PPP constant 2011 int. $"/>
    <x v="22"/>
    <x v="22"/>
    <x v="496"/>
    <n v="1385.8916999999999"/>
  </r>
  <r>
    <x v="0"/>
    <s v="PPP constant 2011 int. $"/>
    <x v="22"/>
    <x v="22"/>
    <x v="497"/>
    <n v="1389.1425999999999"/>
  </r>
  <r>
    <x v="0"/>
    <s v="PPP constant 2011 int. $"/>
    <x v="22"/>
    <x v="22"/>
    <x v="498"/>
    <n v="1454.1081999999999"/>
  </r>
  <r>
    <x v="0"/>
    <s v="PPP constant 2011 int. $"/>
    <x v="22"/>
    <x v="22"/>
    <x v="499"/>
    <n v="1474.5426"/>
  </r>
  <r>
    <x v="0"/>
    <s v="PPP constant 2011 int. $"/>
    <x v="22"/>
    <x v="22"/>
    <x v="500"/>
    <n v="1422.1393"/>
  </r>
  <r>
    <x v="0"/>
    <s v="PPP constant 2011 int. $"/>
    <x v="22"/>
    <x v="22"/>
    <x v="501"/>
    <n v="1456.6747"/>
  </r>
  <r>
    <x v="0"/>
    <s v="PPP constant 2011 int. $"/>
    <x v="22"/>
    <x v="22"/>
    <x v="502"/>
    <n v="1424.5054"/>
  </r>
  <r>
    <x v="0"/>
    <s v="PPP constant 2011 int. $"/>
    <x v="22"/>
    <x v="22"/>
    <x v="503"/>
    <n v="1376.2887000000001"/>
  </r>
  <r>
    <x v="0"/>
    <s v="PPP constant 2011 int. $"/>
    <x v="22"/>
    <x v="22"/>
    <x v="504"/>
    <n v="1433.4099000000001"/>
  </r>
  <r>
    <x v="0"/>
    <s v="PPP constant 2011 int. $"/>
    <x v="22"/>
    <x v="22"/>
    <x v="505"/>
    <n v="1549.3176000000001"/>
  </r>
  <r>
    <x v="0"/>
    <s v="PPP constant 2011 int. $"/>
    <x v="22"/>
    <x v="22"/>
    <x v="506"/>
    <n v="1573.9391000000001"/>
  </r>
  <r>
    <x v="0"/>
    <s v="PPP constant 2011 int. $"/>
    <x v="22"/>
    <x v="22"/>
    <x v="507"/>
    <n v="1703.2444"/>
  </r>
  <r>
    <x v="0"/>
    <s v="PPP constant 2011 int. $"/>
    <x v="22"/>
    <x v="22"/>
    <x v="508"/>
    <n v="1632.6614999999999"/>
  </r>
  <r>
    <x v="0"/>
    <s v="PPP constant 2011 int. $"/>
    <x v="22"/>
    <x v="22"/>
    <x v="509"/>
    <n v="1344.5824"/>
  </r>
  <r>
    <x v="0"/>
    <s v="PPP constant 2011 int. $"/>
    <x v="22"/>
    <x v="22"/>
    <x v="510"/>
    <n v="1236.9227000000001"/>
  </r>
  <r>
    <x v="0"/>
    <s v="PPP constant 2011 int. $"/>
    <x v="22"/>
    <x v="22"/>
    <x v="511"/>
    <n v="1222.8674000000001"/>
  </r>
  <r>
    <x v="0"/>
    <s v="PPP constant 2011 int. $"/>
    <x v="22"/>
    <x v="22"/>
    <x v="512"/>
    <n v="1325.8010999999999"/>
  </r>
  <r>
    <x v="0"/>
    <s v="PPP constant 2011 int. $"/>
    <x v="22"/>
    <x v="22"/>
    <x v="513"/>
    <n v="1334.9070999999999"/>
  </r>
  <r>
    <x v="0"/>
    <s v="PPP constant 2011 int. $"/>
    <x v="22"/>
    <x v="22"/>
    <x v="514"/>
    <n v="1154.7009"/>
  </r>
  <r>
    <x v="0"/>
    <s v="PPP constant 2011 int. $"/>
    <x v="22"/>
    <x v="22"/>
    <x v="515"/>
    <n v="1204.5853999999999"/>
  </r>
  <r>
    <x v="0"/>
    <s v="PPP constant 2011 int. $"/>
    <x v="22"/>
    <x v="22"/>
    <x v="516"/>
    <n v="1221.2695000000001"/>
  </r>
  <r>
    <x v="0"/>
    <s v="PPP constant 2011 int. $"/>
    <x v="22"/>
    <x v="22"/>
    <x v="517"/>
    <n v="1256.7972"/>
  </r>
  <r>
    <x v="0"/>
    <s v="PPP constant 2011 int. $"/>
    <x v="22"/>
    <x v="22"/>
    <x v="518"/>
    <n v="1308.1804999999999"/>
  </r>
  <r>
    <x v="0"/>
    <s v="PPP constant 2011 int. $"/>
    <x v="22"/>
    <x v="22"/>
    <x v="519"/>
    <n v="1242.3644999999999"/>
  </r>
  <r>
    <x v="0"/>
    <s v="PPP constant 2011 int. $"/>
    <x v="22"/>
    <x v="22"/>
    <x v="520"/>
    <n v="1385.9348"/>
  </r>
  <r>
    <x v="0"/>
    <s v="PPP constant 2011 int. $"/>
    <x v="22"/>
    <x v="22"/>
    <x v="521"/>
    <n v="1367.0257999999999"/>
  </r>
  <r>
    <x v="0"/>
    <s v="PPP constant 2011 int. $"/>
    <x v="22"/>
    <x v="22"/>
    <x v="522"/>
    <n v="1286.6111000000001"/>
  </r>
  <r>
    <x v="0"/>
    <s v="PPP constant 2011 int. $"/>
    <x v="22"/>
    <x v="22"/>
    <x v="523"/>
    <n v="1208.4927"/>
  </r>
  <r>
    <x v="0"/>
    <s v="PPP constant 2011 int. $"/>
    <x v="22"/>
    <x v="22"/>
    <x v="524"/>
    <n v="1312.7738999999999"/>
  </r>
  <r>
    <x v="0"/>
    <s v="PPP constant 2011 int. $"/>
    <x v="22"/>
    <x v="22"/>
    <x v="525"/>
    <n v="1163.4255000000001"/>
  </r>
  <r>
    <x v="0"/>
    <s v="PPP constant 2011 int. $"/>
    <x v="22"/>
    <x v="22"/>
    <x v="526"/>
    <n v="1265.222"/>
  </r>
  <r>
    <x v="0"/>
    <s v="PPP constant 2011 int. $"/>
    <x v="22"/>
    <x v="22"/>
    <x v="527"/>
    <n v="1321.0945999999999"/>
  </r>
  <r>
    <x v="0"/>
    <s v="PPP constant 2011 int. $"/>
    <x v="22"/>
    <x v="22"/>
    <x v="528"/>
    <n v="1425.423"/>
  </r>
  <r>
    <x v="0"/>
    <s v="PPP constant 2011 int. $"/>
    <x v="22"/>
    <x v="22"/>
    <x v="529"/>
    <n v="1420.2252000000001"/>
  </r>
  <r>
    <x v="0"/>
    <s v="PPP constant 2011 int. $"/>
    <x v="22"/>
    <x v="22"/>
    <x v="530"/>
    <n v="1204.8690999999999"/>
  </r>
  <r>
    <x v="0"/>
    <s v="PPP constant 2011 int. $"/>
    <x v="22"/>
    <x v="22"/>
    <x v="531"/>
    <n v="1081.1184000000001"/>
  </r>
  <r>
    <x v="0"/>
    <s v="PPP constant 2011 int. $"/>
    <x v="22"/>
    <x v="22"/>
    <x v="532"/>
    <n v="1041.8306"/>
  </r>
  <r>
    <x v="0"/>
    <s v="PPP constant 2011 int. $"/>
    <x v="22"/>
    <x v="22"/>
    <x v="533"/>
    <n v="1049.3429000000001"/>
  </r>
  <r>
    <x v="0"/>
    <s v="PPP constant 2011 int. $"/>
    <x v="22"/>
    <x v="22"/>
    <x v="161"/>
    <n v="1258.481"/>
  </r>
  <r>
    <x v="0"/>
    <s v="PPP constant 2011 int. $"/>
    <x v="22"/>
    <x v="22"/>
    <x v="534"/>
    <n v="1393.8262999999999"/>
  </r>
  <r>
    <x v="0"/>
    <s v="PPP constant 2011 int. $"/>
    <x v="22"/>
    <x v="22"/>
    <x v="535"/>
    <n v="1445.7689"/>
  </r>
  <r>
    <x v="0"/>
    <s v="PPP constant 2011 int. $"/>
    <x v="22"/>
    <x v="22"/>
    <x v="536"/>
    <n v="1299.7489"/>
  </r>
  <r>
    <x v="0"/>
    <s v="PPP constant 2011 int. $"/>
    <x v="22"/>
    <x v="22"/>
    <x v="537"/>
    <n v="1281.9594"/>
  </r>
  <r>
    <x v="0"/>
    <s v="PPP constant 2011 int. $"/>
    <x v="22"/>
    <x v="22"/>
    <x v="538"/>
    <n v="1365.5426"/>
  </r>
  <r>
    <x v="0"/>
    <s v="PPP constant 2011 int. $"/>
    <x v="22"/>
    <x v="22"/>
    <x v="539"/>
    <n v="1385.2304999999999"/>
  </r>
  <r>
    <x v="0"/>
    <s v="PPP constant 2011 int. $"/>
    <x v="22"/>
    <x v="22"/>
    <x v="540"/>
    <n v="1350.318"/>
  </r>
  <r>
    <x v="0"/>
    <s v="PPP constant 2011 int. $"/>
    <x v="22"/>
    <x v="22"/>
    <x v="541"/>
    <n v="1281.2501"/>
  </r>
  <r>
    <x v="0"/>
    <s v="PPP constant 2011 int. $"/>
    <x v="22"/>
    <x v="22"/>
    <x v="542"/>
    <n v="1312.6178"/>
  </r>
  <r>
    <x v="0"/>
    <s v="PPP constant 2011 int. $"/>
    <x v="22"/>
    <x v="22"/>
    <x v="543"/>
    <n v="1471.3887"/>
  </r>
  <r>
    <x v="0"/>
    <s v="PPP constant 2011 int. $"/>
    <x v="22"/>
    <x v="22"/>
    <x v="544"/>
    <n v="1429.3345999999999"/>
  </r>
  <r>
    <x v="0"/>
    <s v="PPP constant 2011 int. $"/>
    <x v="22"/>
    <x v="22"/>
    <x v="545"/>
    <n v="1349.0803000000001"/>
  </r>
  <r>
    <x v="0"/>
    <s v="PPP constant 2011 int. $"/>
    <x v="22"/>
    <x v="22"/>
    <x v="546"/>
    <n v="1306.5477000000001"/>
  </r>
  <r>
    <x v="0"/>
    <s v="PPP constant 2011 int. $"/>
    <x v="22"/>
    <x v="22"/>
    <x v="547"/>
    <n v="1352.7376999999999"/>
  </r>
  <r>
    <x v="0"/>
    <s v="PPP constant 2011 int. $"/>
    <x v="22"/>
    <x v="22"/>
    <x v="548"/>
    <n v="1423.83"/>
  </r>
  <r>
    <x v="0"/>
    <s v="PPP constant 2011 int. $"/>
    <x v="22"/>
    <x v="22"/>
    <x v="549"/>
    <n v="1462.5920000000001"/>
  </r>
  <r>
    <x v="0"/>
    <s v="PPP constant 2011 int. $"/>
    <x v="22"/>
    <x v="22"/>
    <x v="550"/>
    <n v="1369.6223"/>
  </r>
  <r>
    <x v="0"/>
    <s v="PPP constant 2011 int. $"/>
    <x v="22"/>
    <x v="22"/>
    <x v="551"/>
    <n v="1283.2391"/>
  </r>
  <r>
    <x v="0"/>
    <s v="PPP constant 2011 int. $"/>
    <x v="22"/>
    <x v="22"/>
    <x v="552"/>
    <n v="1283.5174999999999"/>
  </r>
  <r>
    <x v="0"/>
    <s v="PPP constant 2011 int. $"/>
    <x v="22"/>
    <x v="22"/>
    <x v="553"/>
    <n v="1445.8651"/>
  </r>
  <r>
    <x v="0"/>
    <s v="PPP constant 2011 int. $"/>
    <x v="22"/>
    <x v="22"/>
    <x v="554"/>
    <n v="1445.6977999999999"/>
  </r>
  <r>
    <x v="0"/>
    <s v="PPP constant 2011 int. $"/>
    <x v="22"/>
    <x v="22"/>
    <x v="555"/>
    <n v="1406.8526999999999"/>
  </r>
  <r>
    <x v="0"/>
    <s v="PPP constant 2011 int. $"/>
    <x v="22"/>
    <x v="22"/>
    <x v="556"/>
    <n v="1341.2974999999999"/>
  </r>
  <r>
    <x v="0"/>
    <s v="PPP constant 2011 int. $"/>
    <x v="22"/>
    <x v="22"/>
    <x v="557"/>
    <n v="1411.8477"/>
  </r>
  <r>
    <x v="0"/>
    <s v="PPP constant 2011 int. $"/>
    <x v="22"/>
    <x v="22"/>
    <x v="558"/>
    <n v="1529.9684999999999"/>
  </r>
  <r>
    <x v="0"/>
    <s v="PPP constant 2011 int. $"/>
    <x v="22"/>
    <x v="22"/>
    <x v="559"/>
    <n v="1428.7302"/>
  </r>
  <r>
    <x v="0"/>
    <s v="PPP constant 2011 int. $"/>
    <x v="22"/>
    <x v="22"/>
    <x v="560"/>
    <n v="1328.1239"/>
  </r>
  <r>
    <x v="0"/>
    <s v="PPP constant 2011 int. $"/>
    <x v="22"/>
    <x v="22"/>
    <x v="561"/>
    <n v="1255.3981000000001"/>
  </r>
  <r>
    <x v="0"/>
    <s v="PPP constant 2011 int. $"/>
    <x v="22"/>
    <x v="22"/>
    <x v="562"/>
    <n v="1310.0499"/>
  </r>
  <r>
    <x v="0"/>
    <s v="PPP constant 2011 int. $"/>
    <x v="22"/>
    <x v="22"/>
    <x v="563"/>
    <n v="1250.8389999999999"/>
  </r>
  <r>
    <x v="0"/>
    <s v="PPP constant 2011 int. $"/>
    <x v="22"/>
    <x v="22"/>
    <x v="564"/>
    <n v="1146.3422"/>
  </r>
  <r>
    <x v="0"/>
    <s v="PPP constant 2011 int. $"/>
    <x v="22"/>
    <x v="22"/>
    <x v="565"/>
    <n v="1116.4607000000001"/>
  </r>
  <r>
    <x v="0"/>
    <s v="PPP constant 2011 int. $"/>
    <x v="22"/>
    <x v="22"/>
    <x v="566"/>
    <n v="1230.1346000000001"/>
  </r>
  <r>
    <x v="0"/>
    <s v="PPP constant 2011 int. $"/>
    <x v="22"/>
    <x v="22"/>
    <x v="567"/>
    <n v="1405.2449999999999"/>
  </r>
  <r>
    <x v="0"/>
    <s v="PPP constant 2011 int. $"/>
    <x v="22"/>
    <x v="22"/>
    <x v="568"/>
    <n v="1307.7892999999999"/>
  </r>
  <r>
    <x v="0"/>
    <s v="PPP constant 2011 int. $"/>
    <x v="22"/>
    <x v="22"/>
    <x v="569"/>
    <n v="1128.9446"/>
  </r>
  <r>
    <x v="0"/>
    <s v="PPP constant 2011 int. $"/>
    <x v="22"/>
    <x v="22"/>
    <x v="570"/>
    <n v="1184.1442"/>
  </r>
  <r>
    <x v="0"/>
    <s v="PPP constant 2011 int. $"/>
    <x v="22"/>
    <x v="22"/>
    <x v="571"/>
    <n v="1333.5887"/>
  </r>
  <r>
    <x v="0"/>
    <s v="PPP constant 2011 int. $"/>
    <x v="22"/>
    <x v="22"/>
    <x v="572"/>
    <n v="1435.5364"/>
  </r>
  <r>
    <x v="0"/>
    <s v="PPP constant 2011 int. $"/>
    <x v="22"/>
    <x v="22"/>
    <x v="573"/>
    <n v="1424.6605999999999"/>
  </r>
  <r>
    <x v="0"/>
    <s v="PPP constant 2011 int. $"/>
    <x v="22"/>
    <x v="22"/>
    <x v="574"/>
    <n v="1612.2251000000001"/>
  </r>
  <r>
    <x v="0"/>
    <s v="PPP constant 2011 int. $"/>
    <x v="22"/>
    <x v="22"/>
    <x v="575"/>
    <n v="1503.7963999999999"/>
  </r>
  <r>
    <x v="0"/>
    <s v="PPP constant 2011 int. $"/>
    <x v="22"/>
    <x v="22"/>
    <x v="576"/>
    <n v="1597.559"/>
  </r>
  <r>
    <x v="0"/>
    <s v="PPP constant 2011 int. $"/>
    <x v="22"/>
    <x v="22"/>
    <x v="577"/>
    <n v="1538.7201"/>
  </r>
  <r>
    <x v="0"/>
    <s v="PPP constant 2011 int. $"/>
    <x v="22"/>
    <x v="22"/>
    <x v="578"/>
    <n v="1575.9459999999999"/>
  </r>
  <r>
    <x v="0"/>
    <s v="PPP constant 2011 int. $"/>
    <x v="22"/>
    <x v="22"/>
    <x v="579"/>
    <n v="1511.3849"/>
  </r>
  <r>
    <x v="0"/>
    <s v="PPP constant 2011 int. $"/>
    <x v="22"/>
    <x v="22"/>
    <x v="580"/>
    <n v="1500.4031"/>
  </r>
  <r>
    <x v="0"/>
    <s v="PPP constant 2011 int. $"/>
    <x v="22"/>
    <x v="22"/>
    <x v="581"/>
    <n v="1478.9494999999999"/>
  </r>
  <r>
    <x v="0"/>
    <s v="PPP constant 2011 int. $"/>
    <x v="22"/>
    <x v="22"/>
    <x v="582"/>
    <n v="1447.5732"/>
  </r>
  <r>
    <x v="0"/>
    <s v="PPP constant 2011 int. $"/>
    <x v="22"/>
    <x v="22"/>
    <x v="162"/>
    <n v="1321.6974"/>
  </r>
  <r>
    <x v="0"/>
    <s v="PPP constant 2011 int. $"/>
    <x v="22"/>
    <x v="22"/>
    <x v="583"/>
    <n v="1258.9450999999999"/>
  </r>
  <r>
    <x v="0"/>
    <s v="PPP constant 2011 int. $"/>
    <x v="22"/>
    <x v="22"/>
    <x v="584"/>
    <n v="1349.4718"/>
  </r>
  <r>
    <x v="0"/>
    <s v="PPP constant 2011 int. $"/>
    <x v="22"/>
    <x v="22"/>
    <x v="585"/>
    <n v="1389.3818000000001"/>
  </r>
  <r>
    <x v="0"/>
    <s v="PPP constant 2011 int. $"/>
    <x v="22"/>
    <x v="22"/>
    <x v="586"/>
    <n v="1485.2719999999999"/>
  </r>
  <r>
    <x v="0"/>
    <s v="PPP constant 2011 int. $"/>
    <x v="22"/>
    <x v="22"/>
    <x v="587"/>
    <n v="1436.3356000000001"/>
  </r>
  <r>
    <x v="0"/>
    <s v="PPP constant 2011 int. $"/>
    <x v="22"/>
    <x v="22"/>
    <x v="588"/>
    <n v="1436.2274"/>
  </r>
  <r>
    <x v="0"/>
    <s v="PPP constant 2011 int. $"/>
    <x v="22"/>
    <x v="22"/>
    <x v="589"/>
    <n v="1489.8244999999999"/>
  </r>
  <r>
    <x v="0"/>
    <s v="PPP constant 2011 int. $"/>
    <x v="22"/>
    <x v="22"/>
    <x v="590"/>
    <n v="1462.0239999999999"/>
  </r>
  <r>
    <x v="0"/>
    <s v="PPP constant 2011 int. $"/>
    <x v="22"/>
    <x v="22"/>
    <x v="591"/>
    <n v="1431.7715000000001"/>
  </r>
  <r>
    <x v="0"/>
    <s v="PPP constant 2011 int. $"/>
    <x v="22"/>
    <x v="22"/>
    <x v="592"/>
    <n v="1459.6068"/>
  </r>
  <r>
    <x v="0"/>
    <s v="PPP constant 2011 int. $"/>
    <x v="22"/>
    <x v="22"/>
    <x v="593"/>
    <n v="1490.3543999999999"/>
  </r>
  <r>
    <x v="0"/>
    <s v="PPP constant 2011 int. $"/>
    <x v="22"/>
    <x v="22"/>
    <x v="594"/>
    <n v="1347.6525999999999"/>
  </r>
  <r>
    <x v="0"/>
    <s v="PPP constant 2011 int. $"/>
    <x v="22"/>
    <x v="22"/>
    <x v="595"/>
    <n v="1522.2898"/>
  </r>
  <r>
    <x v="0"/>
    <s v="PPP constant 2011 int. $"/>
    <x v="22"/>
    <x v="22"/>
    <x v="596"/>
    <n v="1613.3933999999999"/>
  </r>
  <r>
    <x v="0"/>
    <s v="PPP constant 2011 int. $"/>
    <x v="22"/>
    <x v="22"/>
    <x v="597"/>
    <n v="1522.8510000000001"/>
  </r>
  <r>
    <x v="0"/>
    <s v="PPP constant 2011 int. $"/>
    <x v="22"/>
    <x v="22"/>
    <x v="598"/>
    <n v="1483.3859"/>
  </r>
  <r>
    <x v="0"/>
    <s v="PPP constant 2011 int. $"/>
    <x v="22"/>
    <x v="22"/>
    <x v="599"/>
    <n v="1404.9984999999999"/>
  </r>
  <r>
    <x v="0"/>
    <s v="PPP constant 2011 int. $"/>
    <x v="22"/>
    <x v="22"/>
    <x v="600"/>
    <n v="1575.9170999999999"/>
  </r>
  <r>
    <x v="0"/>
    <s v="PPP constant 2011 int. $"/>
    <x v="22"/>
    <x v="22"/>
    <x v="601"/>
    <n v="1747.1312"/>
  </r>
  <r>
    <x v="0"/>
    <s v="PPP constant 2011 int. $"/>
    <x v="22"/>
    <x v="22"/>
    <x v="602"/>
    <n v="1717.8158000000001"/>
  </r>
  <r>
    <x v="0"/>
    <s v="PPP constant 2011 int. $"/>
    <x v="22"/>
    <x v="22"/>
    <x v="603"/>
    <n v="1640.4888000000001"/>
  </r>
  <r>
    <x v="0"/>
    <s v="PPP constant 2011 int. $"/>
    <x v="22"/>
    <x v="22"/>
    <x v="604"/>
    <n v="1692.7722000000001"/>
  </r>
  <r>
    <x v="0"/>
    <s v="PPP constant 2011 int. $"/>
    <x v="22"/>
    <x v="22"/>
    <x v="605"/>
    <n v="1692.3783000000001"/>
  </r>
  <r>
    <x v="0"/>
    <s v="PPP constant 2011 int. $"/>
    <x v="22"/>
    <x v="22"/>
    <x v="606"/>
    <n v="1684.9672"/>
  </r>
  <r>
    <x v="0"/>
    <s v="PPP constant 2011 int. $"/>
    <x v="22"/>
    <x v="22"/>
    <x v="607"/>
    <n v="1692.9855"/>
  </r>
  <r>
    <x v="0"/>
    <s v="PPP constant 2011 int. $"/>
    <x v="22"/>
    <x v="22"/>
    <x v="608"/>
    <n v="1744.1333"/>
  </r>
  <r>
    <x v="0"/>
    <s v="PPP constant 2011 int. $"/>
    <x v="22"/>
    <x v="22"/>
    <x v="609"/>
    <n v="1742.3318999999999"/>
  </r>
  <r>
    <x v="0"/>
    <s v="PPP constant 2011 int. $"/>
    <x v="22"/>
    <x v="22"/>
    <x v="610"/>
    <n v="1700.3842"/>
  </r>
  <r>
    <x v="0"/>
    <s v="PPP constant 2011 int. $"/>
    <x v="22"/>
    <x v="22"/>
    <x v="611"/>
    <n v="1561.5953"/>
  </r>
  <r>
    <x v="0"/>
    <s v="PPP constant 2011 int. $"/>
    <x v="22"/>
    <x v="22"/>
    <x v="612"/>
    <n v="1609.2981"/>
  </r>
  <r>
    <x v="0"/>
    <s v="PPP constant 2011 int. $"/>
    <x v="22"/>
    <x v="22"/>
    <x v="613"/>
    <n v="1531.5703000000001"/>
  </r>
  <r>
    <x v="0"/>
    <s v="PPP constant 2011 int. $"/>
    <x v="22"/>
    <x v="22"/>
    <x v="614"/>
    <n v="1682.4630999999999"/>
  </r>
  <r>
    <x v="0"/>
    <s v="PPP constant 2011 int. $"/>
    <x v="22"/>
    <x v="22"/>
    <x v="615"/>
    <n v="1673.673"/>
  </r>
  <r>
    <x v="0"/>
    <s v="PPP constant 2011 int. $"/>
    <x v="22"/>
    <x v="22"/>
    <x v="616"/>
    <n v="1662.8430000000001"/>
  </r>
  <r>
    <x v="0"/>
    <s v="PPP constant 2011 int. $"/>
    <x v="22"/>
    <x v="22"/>
    <x v="617"/>
    <n v="1468.7439999999999"/>
  </r>
  <r>
    <x v="0"/>
    <s v="PPP constant 2011 int. $"/>
    <x v="22"/>
    <x v="22"/>
    <x v="618"/>
    <n v="1545.4060999999999"/>
  </r>
  <r>
    <x v="0"/>
    <s v="PPP constant 2011 int. $"/>
    <x v="22"/>
    <x v="22"/>
    <x v="619"/>
    <n v="1672.3683000000001"/>
  </r>
  <r>
    <x v="0"/>
    <s v="PPP constant 2011 int. $"/>
    <x v="22"/>
    <x v="22"/>
    <x v="620"/>
    <n v="2071.1457999999998"/>
  </r>
  <r>
    <x v="0"/>
    <s v="PPP constant 2011 int. $"/>
    <x v="22"/>
    <x v="22"/>
    <x v="621"/>
    <n v="2114.4594999999999"/>
  </r>
  <r>
    <x v="0"/>
    <s v="PPP constant 2011 int. $"/>
    <x v="22"/>
    <x v="22"/>
    <x v="622"/>
    <n v="1954.2257999999999"/>
  </r>
  <r>
    <x v="0"/>
    <s v="PPP constant 2011 int. $"/>
    <x v="22"/>
    <x v="22"/>
    <x v="623"/>
    <n v="1968.0953"/>
  </r>
  <r>
    <x v="0"/>
    <s v="PPP constant 2011 int. $"/>
    <x v="22"/>
    <x v="22"/>
    <x v="624"/>
    <n v="2009.2727"/>
  </r>
  <r>
    <x v="0"/>
    <s v="PPP constant 2011 int. $"/>
    <x v="22"/>
    <x v="22"/>
    <x v="625"/>
    <n v="1871.89"/>
  </r>
  <r>
    <x v="0"/>
    <s v="PPP constant 2011 int. $"/>
    <x v="22"/>
    <x v="22"/>
    <x v="626"/>
    <n v="1866.7155"/>
  </r>
  <r>
    <x v="0"/>
    <s v="PPP constant 2011 int. $"/>
    <x v="22"/>
    <x v="22"/>
    <x v="627"/>
    <n v="1574.4135000000001"/>
  </r>
  <r>
    <x v="0"/>
    <s v="PPP constant 2011 int. $"/>
    <x v="22"/>
    <x v="22"/>
    <x v="628"/>
    <n v="1559.6093000000001"/>
  </r>
  <r>
    <x v="0"/>
    <s v="PPP constant 2011 int. $"/>
    <x v="22"/>
    <x v="22"/>
    <x v="629"/>
    <n v="1742.655"/>
  </r>
  <r>
    <x v="0"/>
    <s v="PPP constant 2011 int. $"/>
    <x v="22"/>
    <x v="22"/>
    <x v="630"/>
    <n v="1745.5795000000001"/>
  </r>
  <r>
    <x v="0"/>
    <s v="PPP constant 2011 int. $"/>
    <x v="22"/>
    <x v="22"/>
    <x v="631"/>
    <n v="1495.7660000000001"/>
  </r>
  <r>
    <x v="0"/>
    <s v="PPP constant 2011 int. $"/>
    <x v="22"/>
    <x v="22"/>
    <x v="163"/>
    <n v="1572.1237000000001"/>
  </r>
  <r>
    <x v="0"/>
    <s v="PPP constant 2011 int. $"/>
    <x v="22"/>
    <x v="22"/>
    <x v="632"/>
    <n v="1790.6337000000001"/>
  </r>
  <r>
    <x v="0"/>
    <s v="PPP constant 2011 int. $"/>
    <x v="22"/>
    <x v="22"/>
    <x v="633"/>
    <n v="1706.9287999999999"/>
  </r>
  <r>
    <x v="0"/>
    <s v="PPP constant 2011 int. $"/>
    <x v="22"/>
    <x v="22"/>
    <x v="634"/>
    <n v="1573.3715999999999"/>
  </r>
  <r>
    <x v="0"/>
    <s v="PPP constant 2011 int. $"/>
    <x v="22"/>
    <x v="22"/>
    <x v="635"/>
    <n v="1540.1621"/>
  </r>
  <r>
    <x v="0"/>
    <s v="PPP constant 2011 int. $"/>
    <x v="22"/>
    <x v="22"/>
    <x v="636"/>
    <n v="1654.5446999999999"/>
  </r>
  <r>
    <x v="0"/>
    <s v="PPP constant 2011 int. $"/>
    <x v="22"/>
    <x v="22"/>
    <x v="637"/>
    <n v="1697.9748999999999"/>
  </r>
  <r>
    <x v="0"/>
    <s v="PPP constant 2011 int. $"/>
    <x v="22"/>
    <x v="22"/>
    <x v="638"/>
    <n v="1615.5802000000001"/>
  </r>
  <r>
    <x v="0"/>
    <s v="PPP constant 2011 int. $"/>
    <x v="22"/>
    <x v="22"/>
    <x v="639"/>
    <n v="1585.7285999999999"/>
  </r>
  <r>
    <x v="0"/>
    <s v="PPP constant 2011 int. $"/>
    <x v="22"/>
    <x v="22"/>
    <x v="640"/>
    <n v="1484.7699"/>
  </r>
  <r>
    <x v="0"/>
    <s v="PPP constant 2011 int. $"/>
    <x v="22"/>
    <x v="22"/>
    <x v="641"/>
    <n v="1352.4047"/>
  </r>
  <r>
    <x v="0"/>
    <s v="PPP constant 2011 int. $"/>
    <x v="22"/>
    <x v="22"/>
    <x v="642"/>
    <n v="1267.5450000000001"/>
  </r>
  <r>
    <x v="0"/>
    <s v="PPP constant 2011 int. $"/>
    <x v="22"/>
    <x v="22"/>
    <x v="643"/>
    <n v="1376.2461000000001"/>
  </r>
  <r>
    <x v="0"/>
    <s v="PPP constant 2011 int. $"/>
    <x v="22"/>
    <x v="22"/>
    <x v="644"/>
    <n v="1520.8297"/>
  </r>
  <r>
    <x v="0"/>
    <s v="PPP constant 2011 int. $"/>
    <x v="22"/>
    <x v="22"/>
    <x v="645"/>
    <n v="1590.5597"/>
  </r>
  <r>
    <x v="0"/>
    <s v="PPP constant 2011 int. $"/>
    <x v="22"/>
    <x v="22"/>
    <x v="646"/>
    <n v="1613.3746000000001"/>
  </r>
  <r>
    <x v="0"/>
    <s v="PPP constant 2011 int. $"/>
    <x v="22"/>
    <x v="22"/>
    <x v="647"/>
    <n v="1624.0129999999999"/>
  </r>
  <r>
    <x v="0"/>
    <s v="PPP constant 2011 int. $"/>
    <x v="22"/>
    <x v="22"/>
    <x v="648"/>
    <n v="1758.1188"/>
  </r>
  <r>
    <x v="0"/>
    <s v="PPP constant 2011 int. $"/>
    <x v="22"/>
    <x v="22"/>
    <x v="649"/>
    <n v="1815.8223"/>
  </r>
  <r>
    <x v="0"/>
    <s v="PPP constant 2011 int. $"/>
    <x v="22"/>
    <x v="22"/>
    <x v="650"/>
    <n v="1775.9855"/>
  </r>
  <r>
    <x v="0"/>
    <s v="PPP constant 2011 int. $"/>
    <x v="22"/>
    <x v="22"/>
    <x v="651"/>
    <n v="1849.8177000000001"/>
  </r>
  <r>
    <x v="0"/>
    <s v="PPP constant 2011 int. $"/>
    <x v="22"/>
    <x v="22"/>
    <x v="652"/>
    <n v="1774.6052999999999"/>
  </r>
  <r>
    <x v="0"/>
    <s v="PPP constant 2011 int. $"/>
    <x v="22"/>
    <x v="22"/>
    <x v="653"/>
    <n v="1674.4037000000001"/>
  </r>
  <r>
    <x v="0"/>
    <s v="PPP constant 2011 int. $"/>
    <x v="22"/>
    <x v="22"/>
    <x v="654"/>
    <n v="1841.1104"/>
  </r>
  <r>
    <x v="0"/>
    <s v="PPP constant 2011 int. $"/>
    <x v="22"/>
    <x v="22"/>
    <x v="655"/>
    <n v="1816.4744000000001"/>
  </r>
  <r>
    <x v="0"/>
    <s v="PPP constant 2011 int. $"/>
    <x v="22"/>
    <x v="22"/>
    <x v="656"/>
    <n v="1977.7083"/>
  </r>
  <r>
    <x v="0"/>
    <s v="PPP constant 2011 int. $"/>
    <x v="22"/>
    <x v="22"/>
    <x v="657"/>
    <n v="1941.2860000000001"/>
  </r>
  <r>
    <x v="0"/>
    <s v="PPP constant 2011 int. $"/>
    <x v="22"/>
    <x v="22"/>
    <x v="658"/>
    <n v="1741.5636999999999"/>
  </r>
  <r>
    <x v="0"/>
    <s v="PPP constant 2011 int. $"/>
    <x v="22"/>
    <x v="22"/>
    <x v="659"/>
    <n v="1881.087"/>
  </r>
  <r>
    <x v="0"/>
    <s v="PPP constant 2011 int. $"/>
    <x v="22"/>
    <x v="22"/>
    <x v="660"/>
    <n v="1948.5698"/>
  </r>
  <r>
    <x v="0"/>
    <s v="PPP constant 2011 int. $"/>
    <x v="22"/>
    <x v="22"/>
    <x v="661"/>
    <n v="1984.7252000000001"/>
  </r>
  <r>
    <x v="0"/>
    <s v="PPP constant 2011 int. $"/>
    <x v="22"/>
    <x v="22"/>
    <x v="662"/>
    <n v="1954.6157000000001"/>
  </r>
  <r>
    <x v="0"/>
    <s v="PPP constant 2011 int. $"/>
    <x v="22"/>
    <x v="22"/>
    <x v="663"/>
    <n v="2078.5727999999999"/>
  </r>
  <r>
    <x v="0"/>
    <s v="PPP constant 2011 int. $"/>
    <x v="22"/>
    <x v="22"/>
    <x v="664"/>
    <n v="1995.1835000000001"/>
  </r>
  <r>
    <x v="0"/>
    <s v="PPP constant 2011 int. $"/>
    <x v="22"/>
    <x v="22"/>
    <x v="665"/>
    <n v="2137.8126999999999"/>
  </r>
  <r>
    <x v="0"/>
    <s v="PPP constant 2011 int. $"/>
    <x v="22"/>
    <x v="22"/>
    <x v="666"/>
    <n v="2012.403"/>
  </r>
  <r>
    <x v="0"/>
    <s v="PPP constant 2011 int. $"/>
    <x v="22"/>
    <x v="22"/>
    <x v="667"/>
    <n v="1944.2085999999999"/>
  </r>
  <r>
    <x v="0"/>
    <s v="PPP constant 2011 int. $"/>
    <x v="22"/>
    <x v="22"/>
    <x v="668"/>
    <n v="2126.7919999999999"/>
  </r>
  <r>
    <x v="0"/>
    <s v="PPP constant 2011 int. $"/>
    <x v="22"/>
    <x v="22"/>
    <x v="669"/>
    <n v="2047.2575999999999"/>
  </r>
  <r>
    <x v="0"/>
    <s v="PPP constant 2011 int. $"/>
    <x v="22"/>
    <x v="22"/>
    <x v="670"/>
    <n v="1845.9903999999999"/>
  </r>
  <r>
    <x v="0"/>
    <s v="PPP constant 2011 int. $"/>
    <x v="22"/>
    <x v="22"/>
    <x v="671"/>
    <n v="1889.4110000000001"/>
  </r>
  <r>
    <x v="0"/>
    <s v="PPP constant 2011 int. $"/>
    <x v="22"/>
    <x v="22"/>
    <x v="672"/>
    <n v="2000.1774"/>
  </r>
  <r>
    <x v="0"/>
    <s v="PPP constant 2011 int. $"/>
    <x v="22"/>
    <x v="22"/>
    <x v="673"/>
    <n v="2218.3398000000002"/>
  </r>
  <r>
    <x v="0"/>
    <s v="PPP constant 2011 int. $"/>
    <x v="22"/>
    <x v="22"/>
    <x v="674"/>
    <n v="2009.6225999999999"/>
  </r>
  <r>
    <x v="0"/>
    <s v="PPP constant 2011 int. $"/>
    <x v="22"/>
    <x v="22"/>
    <x v="675"/>
    <n v="1972.0911000000001"/>
  </r>
  <r>
    <x v="0"/>
    <s v="PPP constant 2011 int. $"/>
    <x v="22"/>
    <x v="22"/>
    <x v="676"/>
    <n v="2033.394"/>
  </r>
  <r>
    <x v="0"/>
    <s v="PPP constant 2011 int. $"/>
    <x v="22"/>
    <x v="22"/>
    <x v="677"/>
    <n v="2028.6494"/>
  </r>
  <r>
    <x v="0"/>
    <s v="PPP constant 2011 int. $"/>
    <x v="22"/>
    <x v="22"/>
    <x v="678"/>
    <n v="2082.8577"/>
  </r>
  <r>
    <x v="0"/>
    <s v="PPP constant 2011 int. $"/>
    <x v="22"/>
    <x v="22"/>
    <x v="679"/>
    <n v="2017.8245999999999"/>
  </r>
  <r>
    <x v="0"/>
    <s v="PPP constant 2011 int. $"/>
    <x v="22"/>
    <x v="22"/>
    <x v="680"/>
    <n v="2028.8722"/>
  </r>
  <r>
    <x v="0"/>
    <s v="PPP constant 2011 int. $"/>
    <x v="22"/>
    <x v="22"/>
    <x v="164"/>
    <n v="2184.4486999999999"/>
  </r>
  <r>
    <x v="0"/>
    <s v="PPP constant 2011 int. $"/>
    <x v="22"/>
    <x v="22"/>
    <x v="681"/>
    <n v="2159.1161999999999"/>
  </r>
  <r>
    <x v="0"/>
    <s v="PPP constant 2011 int. $"/>
    <x v="22"/>
    <x v="22"/>
    <x v="682"/>
    <n v="2209.5347000000002"/>
  </r>
  <r>
    <x v="0"/>
    <s v="PPP constant 2011 int. $"/>
    <x v="22"/>
    <x v="22"/>
    <x v="683"/>
    <n v="2190.0059000000001"/>
  </r>
  <r>
    <x v="0"/>
    <s v="PPP constant 2011 int. $"/>
    <x v="22"/>
    <x v="22"/>
    <x v="684"/>
    <n v="2166.4158000000002"/>
  </r>
  <r>
    <x v="0"/>
    <s v="PPP constant 2011 int. $"/>
    <x v="22"/>
    <x v="22"/>
    <x v="685"/>
    <n v="2172.9245999999998"/>
  </r>
  <r>
    <x v="0"/>
    <s v="PPP constant 2011 int. $"/>
    <x v="22"/>
    <x v="22"/>
    <x v="686"/>
    <n v="2010.4025999999999"/>
  </r>
  <r>
    <x v="0"/>
    <s v="PPP constant 2011 int. $"/>
    <x v="22"/>
    <x v="22"/>
    <x v="687"/>
    <n v="1987.8308999999999"/>
  </r>
  <r>
    <x v="0"/>
    <s v="PPP constant 2011 int. $"/>
    <x v="22"/>
    <x v="22"/>
    <x v="688"/>
    <n v="1976.5295000000001"/>
  </r>
  <r>
    <x v="0"/>
    <s v="PPP constant 2011 int. $"/>
    <x v="22"/>
    <x v="22"/>
    <x v="689"/>
    <n v="2039.6054999999999"/>
  </r>
  <r>
    <x v="0"/>
    <s v="PPP constant 2011 int. $"/>
    <x v="22"/>
    <x v="22"/>
    <x v="690"/>
    <n v="2151.8283999999999"/>
  </r>
  <r>
    <x v="0"/>
    <s v="PPP constant 2011 int. $"/>
    <x v="22"/>
    <x v="22"/>
    <x v="691"/>
    <n v="2186.7761"/>
  </r>
  <r>
    <x v="0"/>
    <s v="PPP constant 2011 int. $"/>
    <x v="22"/>
    <x v="22"/>
    <x v="692"/>
    <n v="2028.0346999999999"/>
  </r>
  <r>
    <x v="0"/>
    <s v="PPP constant 2011 int. $"/>
    <x v="22"/>
    <x v="22"/>
    <x v="693"/>
    <n v="1984.7085999999999"/>
  </r>
  <r>
    <x v="0"/>
    <s v="PPP constant 2011 int. $"/>
    <x v="22"/>
    <x v="22"/>
    <x v="694"/>
    <n v="2032.9491"/>
  </r>
  <r>
    <x v="0"/>
    <s v="PPP constant 2011 int. $"/>
    <x v="22"/>
    <x v="22"/>
    <x v="695"/>
    <n v="2036.0681999999999"/>
  </r>
  <r>
    <x v="0"/>
    <s v="PPP constant 2011 int. $"/>
    <x v="22"/>
    <x v="22"/>
    <x v="696"/>
    <n v="2021.2112"/>
  </r>
  <r>
    <x v="0"/>
    <s v="PPP constant 2011 int. $"/>
    <x v="22"/>
    <x v="22"/>
    <x v="697"/>
    <n v="2080.4879999999998"/>
  </r>
  <r>
    <x v="0"/>
    <s v="PPP constant 2011 int. $"/>
    <x v="22"/>
    <x v="22"/>
    <x v="698"/>
    <n v="1863.338"/>
  </r>
  <r>
    <x v="0"/>
    <s v="PPP constant 2011 int. $"/>
    <x v="22"/>
    <x v="22"/>
    <x v="699"/>
    <n v="1822.6857"/>
  </r>
  <r>
    <x v="0"/>
    <s v="PPP constant 2011 int. $"/>
    <x v="22"/>
    <x v="22"/>
    <x v="700"/>
    <n v="1941.3525"/>
  </r>
  <r>
    <x v="0"/>
    <s v="PPP constant 2011 int. $"/>
    <x v="22"/>
    <x v="22"/>
    <x v="701"/>
    <n v="1909.6466"/>
  </r>
  <r>
    <x v="0"/>
    <s v="PPP constant 2011 int. $"/>
    <x v="22"/>
    <x v="22"/>
    <x v="702"/>
    <n v="1916.4072000000001"/>
  </r>
  <r>
    <x v="0"/>
    <s v="PPP constant 2011 int. $"/>
    <x v="22"/>
    <x v="22"/>
    <x v="703"/>
    <n v="1927.2372"/>
  </r>
  <r>
    <x v="0"/>
    <s v="PPP constant 2011 int. $"/>
    <x v="22"/>
    <x v="22"/>
    <x v="704"/>
    <n v="1912.2137"/>
  </r>
  <r>
    <x v="0"/>
    <s v="PPP constant 2011 int. $"/>
    <x v="22"/>
    <x v="22"/>
    <x v="705"/>
    <n v="1976.5409"/>
  </r>
  <r>
    <x v="0"/>
    <s v="PPP constant 2011 int. $"/>
    <x v="22"/>
    <x v="22"/>
    <x v="706"/>
    <n v="1928.7106000000001"/>
  </r>
  <r>
    <x v="0"/>
    <s v="PPP constant 2011 int. $"/>
    <x v="22"/>
    <x v="22"/>
    <x v="707"/>
    <n v="2044.7563"/>
  </r>
  <r>
    <x v="0"/>
    <s v="PPP constant 2011 int. $"/>
    <x v="22"/>
    <x v="22"/>
    <x v="708"/>
    <n v="1936.6980000000001"/>
  </r>
  <r>
    <x v="0"/>
    <s v="PPP constant 2011 int. $"/>
    <x v="22"/>
    <x v="22"/>
    <x v="709"/>
    <n v="2011.6905999999999"/>
  </r>
  <r>
    <x v="0"/>
    <s v="PPP constant 2011 int. $"/>
    <x v="22"/>
    <x v="22"/>
    <x v="710"/>
    <n v="1886.5986"/>
  </r>
  <r>
    <x v="0"/>
    <s v="PPP constant 2011 int. $"/>
    <x v="22"/>
    <x v="22"/>
    <x v="711"/>
    <n v="1968.8981000000001"/>
  </r>
  <r>
    <x v="0"/>
    <s v="PPP constant 2011 int. $"/>
    <x v="22"/>
    <x v="22"/>
    <x v="712"/>
    <n v="1955.4290000000001"/>
  </r>
  <r>
    <x v="0"/>
    <s v="PPP constant 2011 int. $"/>
    <x v="22"/>
    <x v="22"/>
    <x v="713"/>
    <n v="1943.8049000000001"/>
  </r>
  <r>
    <x v="0"/>
    <s v="PPP constant 2011 int. $"/>
    <x v="22"/>
    <x v="22"/>
    <x v="714"/>
    <n v="2109.2379999999998"/>
  </r>
  <r>
    <x v="0"/>
    <s v="PPP constant 2011 int. $"/>
    <x v="22"/>
    <x v="22"/>
    <x v="715"/>
    <n v="2063.0102999999999"/>
  </r>
  <r>
    <x v="0"/>
    <s v="PPP constant 2011 int. $"/>
    <x v="22"/>
    <x v="22"/>
    <x v="716"/>
    <n v="2059.2246"/>
  </r>
  <r>
    <x v="0"/>
    <s v="PPP constant 2011 int. $"/>
    <x v="22"/>
    <x v="22"/>
    <x v="717"/>
    <n v="1959.6207999999999"/>
  </r>
  <r>
    <x v="0"/>
    <s v="PPP constant 2011 int. $"/>
    <x v="22"/>
    <x v="22"/>
    <x v="718"/>
    <n v="1998.6621"/>
  </r>
  <r>
    <x v="0"/>
    <s v="PPP constant 2011 int. $"/>
    <x v="22"/>
    <x v="22"/>
    <x v="719"/>
    <n v="1821.7284"/>
  </r>
  <r>
    <x v="0"/>
    <s v="PPP constant 2011 int. $"/>
    <x v="22"/>
    <x v="22"/>
    <x v="720"/>
    <n v="1747.5902000000001"/>
  </r>
  <r>
    <x v="0"/>
    <s v="PPP constant 2011 int. $"/>
    <x v="22"/>
    <x v="22"/>
    <x v="721"/>
    <n v="1788.9248"/>
  </r>
  <r>
    <x v="0"/>
    <s v="PPP constant 2011 int. $"/>
    <x v="22"/>
    <x v="22"/>
    <x v="722"/>
    <n v="1806.2772"/>
  </r>
  <r>
    <x v="0"/>
    <s v="PPP constant 2011 int. $"/>
    <x v="22"/>
    <x v="22"/>
    <x v="723"/>
    <n v="1811.5192"/>
  </r>
  <r>
    <x v="0"/>
    <s v="PPP constant 2011 int. $"/>
    <x v="22"/>
    <x v="22"/>
    <x v="724"/>
    <n v="1659.097"/>
  </r>
  <r>
    <x v="0"/>
    <s v="PPP constant 2011 int. $"/>
    <x v="22"/>
    <x v="22"/>
    <x v="725"/>
    <n v="1656.6133"/>
  </r>
  <r>
    <x v="0"/>
    <s v="PPP constant 2011 int. $"/>
    <x v="22"/>
    <x v="22"/>
    <x v="726"/>
    <n v="1744.5472"/>
  </r>
  <r>
    <x v="0"/>
    <s v="PPP constant 2011 int. $"/>
    <x v="22"/>
    <x v="22"/>
    <x v="727"/>
    <n v="1711.0408"/>
  </r>
  <r>
    <x v="0"/>
    <s v="PPP constant 2011 int. $"/>
    <x v="22"/>
    <x v="22"/>
    <x v="728"/>
    <n v="1558.4988000000001"/>
  </r>
  <r>
    <x v="0"/>
    <s v="PPP constant 2011 int. $"/>
    <x v="22"/>
    <x v="22"/>
    <x v="729"/>
    <n v="1551.6783"/>
  </r>
  <r>
    <x v="0"/>
    <s v="PPP constant 2011 int. $"/>
    <x v="22"/>
    <x v="22"/>
    <x v="211"/>
    <n v="1458.7520999999999"/>
  </r>
  <r>
    <x v="0"/>
    <s v="PPP constant 2011 int. $"/>
    <x v="22"/>
    <x v="22"/>
    <x v="730"/>
    <n v="1391.3414"/>
  </r>
  <r>
    <x v="0"/>
    <s v="PPP constant 2011 int. $"/>
    <x v="22"/>
    <x v="22"/>
    <x v="731"/>
    <n v="1413.8453"/>
  </r>
  <r>
    <x v="0"/>
    <s v="PPP constant 2011 int. $"/>
    <x v="22"/>
    <x v="22"/>
    <x v="732"/>
    <n v="1427.3018999999999"/>
  </r>
  <r>
    <x v="0"/>
    <s v="PPP constant 2011 int. $"/>
    <x v="22"/>
    <x v="22"/>
    <x v="733"/>
    <n v="1470.585"/>
  </r>
  <r>
    <x v="0"/>
    <s v="PPP constant 2011 int. $"/>
    <x v="22"/>
    <x v="22"/>
    <x v="734"/>
    <n v="1444.9907000000001"/>
  </r>
  <r>
    <x v="0"/>
    <s v="PPP constant 2011 int. $"/>
    <x v="22"/>
    <x v="22"/>
    <x v="735"/>
    <n v="1412.2710999999999"/>
  </r>
  <r>
    <x v="0"/>
    <s v="PPP constant 2011 int. $"/>
    <x v="22"/>
    <x v="22"/>
    <x v="736"/>
    <n v="1422.0896"/>
  </r>
  <r>
    <x v="0"/>
    <s v="PPP constant 2011 int. $"/>
    <x v="22"/>
    <x v="22"/>
    <x v="737"/>
    <n v="1446.0948000000001"/>
  </r>
  <r>
    <x v="0"/>
    <s v="PPP constant 2011 int. $"/>
    <x v="22"/>
    <x v="22"/>
    <x v="738"/>
    <n v="1421.0070000000001"/>
  </r>
  <r>
    <x v="0"/>
    <s v="PPP constant 2011 int. $"/>
    <x v="22"/>
    <x v="22"/>
    <x v="739"/>
    <n v="1176.5454"/>
  </r>
  <r>
    <x v="0"/>
    <s v="PPP constant 2011 int. $"/>
    <x v="22"/>
    <x v="22"/>
    <x v="740"/>
    <n v="1072.3851"/>
  </r>
  <r>
    <x v="0"/>
    <s v="PPP constant 2011 int. $"/>
    <x v="22"/>
    <x v="22"/>
    <x v="165"/>
    <n v="1114.2234000000001"/>
  </r>
  <r>
    <x v="0"/>
    <s v="PPP constant 2011 int. $"/>
    <x v="22"/>
    <x v="22"/>
    <x v="741"/>
    <n v="1226.8877"/>
  </r>
  <r>
    <x v="0"/>
    <s v="PPP constant 2011 int. $"/>
    <x v="22"/>
    <x v="22"/>
    <x v="742"/>
    <n v="1265.5139999999999"/>
  </r>
  <r>
    <x v="0"/>
    <s v="PPP constant 2011 int. $"/>
    <x v="22"/>
    <x v="22"/>
    <x v="743"/>
    <n v="1326.9185"/>
  </r>
  <r>
    <x v="0"/>
    <s v="PPP constant 2011 int. $"/>
    <x v="22"/>
    <x v="22"/>
    <x v="744"/>
    <n v="1372.1918000000001"/>
  </r>
  <r>
    <x v="0"/>
    <s v="PPP constant 2011 int. $"/>
    <x v="22"/>
    <x v="22"/>
    <x v="745"/>
    <n v="1377.9070999999999"/>
  </r>
  <r>
    <x v="0"/>
    <s v="PPP constant 2011 int. $"/>
    <x v="22"/>
    <x v="22"/>
    <x v="746"/>
    <n v="1464.7979"/>
  </r>
  <r>
    <x v="0"/>
    <s v="PPP constant 2011 int. $"/>
    <x v="22"/>
    <x v="22"/>
    <x v="747"/>
    <n v="1611.2771"/>
  </r>
  <r>
    <x v="0"/>
    <s v="PPP constant 2011 int. $"/>
    <x v="22"/>
    <x v="22"/>
    <x v="0"/>
    <n v="1665.4260999999999"/>
  </r>
  <r>
    <x v="0"/>
    <s v="PPP constant 2011 int. $"/>
    <x v="22"/>
    <x v="22"/>
    <x v="188"/>
    <n v="1648.1023"/>
  </r>
  <r>
    <x v="0"/>
    <s v="PPP constant 2011 int. $"/>
    <x v="22"/>
    <x v="22"/>
    <x v="189"/>
    <n v="1636.7555"/>
  </r>
  <r>
    <x v="0"/>
    <s v="PPP constant 2011 int. $"/>
    <x v="22"/>
    <x v="22"/>
    <x v="190"/>
    <n v="1605.4579000000001"/>
  </r>
  <r>
    <x v="0"/>
    <s v="PPP constant 2011 int. $"/>
    <x v="22"/>
    <x v="22"/>
    <x v="191"/>
    <n v="1538.1289999999999"/>
  </r>
  <r>
    <x v="0"/>
    <s v="PPP constant 2011 int. $"/>
    <x v="22"/>
    <x v="22"/>
    <x v="192"/>
    <n v="1502.6333"/>
  </r>
  <r>
    <x v="0"/>
    <s v="PPP constant 2011 int. $"/>
    <x v="22"/>
    <x v="22"/>
    <x v="193"/>
    <n v="1558.1465000000001"/>
  </r>
  <r>
    <x v="0"/>
    <s v="PPP constant 2011 int. $"/>
    <x v="22"/>
    <x v="22"/>
    <x v="194"/>
    <n v="1476.5340000000001"/>
  </r>
  <r>
    <x v="0"/>
    <s v="PPP constant 2011 int. $"/>
    <x v="22"/>
    <x v="22"/>
    <x v="195"/>
    <n v="1490.4226000000001"/>
  </r>
  <r>
    <x v="0"/>
    <s v="PPP constant 2011 int. $"/>
    <x v="22"/>
    <x v="22"/>
    <x v="196"/>
    <n v="1646.8715"/>
  </r>
  <r>
    <x v="0"/>
    <s v="PPP constant 2011 int. $"/>
    <x v="22"/>
    <x v="22"/>
    <x v="1"/>
    <n v="1721.0172"/>
  </r>
  <r>
    <x v="0"/>
    <s v="PPP constant 2011 int. $"/>
    <x v="22"/>
    <x v="22"/>
    <x v="197"/>
    <n v="1602.9608000000001"/>
  </r>
  <r>
    <x v="0"/>
    <s v="PPP constant 2011 int. $"/>
    <x v="22"/>
    <x v="22"/>
    <x v="198"/>
    <n v="1525.3434"/>
  </r>
  <r>
    <x v="0"/>
    <s v="PPP constant 2011 int. $"/>
    <x v="22"/>
    <x v="22"/>
    <x v="199"/>
    <n v="1420.9199000000001"/>
  </r>
  <r>
    <x v="0"/>
    <s v="PPP constant 2011 int. $"/>
    <x v="22"/>
    <x v="22"/>
    <x v="200"/>
    <n v="1465.9440999999999"/>
  </r>
  <r>
    <x v="0"/>
    <s v="PPP constant 2011 int. $"/>
    <x v="22"/>
    <x v="22"/>
    <x v="201"/>
    <n v="1444.2826"/>
  </r>
  <r>
    <x v="0"/>
    <s v="PPP constant 2011 int. $"/>
    <x v="22"/>
    <x v="22"/>
    <x v="202"/>
    <n v="1431.1693"/>
  </r>
  <r>
    <x v="0"/>
    <s v="PPP constant 2011 int. $"/>
    <x v="22"/>
    <x v="22"/>
    <x v="203"/>
    <n v="1572.9486999999999"/>
  </r>
  <r>
    <x v="0"/>
    <s v="PPP constant 2011 int. $"/>
    <x v="22"/>
    <x v="22"/>
    <x v="204"/>
    <n v="1589.9186"/>
  </r>
  <r>
    <x v="0"/>
    <s v="PPP constant 2011 int. $"/>
    <x v="22"/>
    <x v="22"/>
    <x v="205"/>
    <n v="1628.5509"/>
  </r>
  <r>
    <x v="0"/>
    <s v="PPP constant 2011 int. $"/>
    <x v="22"/>
    <x v="22"/>
    <x v="2"/>
    <n v="1502.7836"/>
  </r>
  <r>
    <x v="0"/>
    <s v="PPP constant 2011 int. $"/>
    <x v="22"/>
    <x v="22"/>
    <x v="206"/>
    <n v="1474.4987000000001"/>
  </r>
  <r>
    <x v="0"/>
    <s v="PPP constant 2011 int. $"/>
    <x v="22"/>
    <x v="22"/>
    <x v="207"/>
    <n v="1518.9521"/>
  </r>
  <r>
    <x v="0"/>
    <s v="PPP constant 2011 int. $"/>
    <x v="22"/>
    <x v="22"/>
    <x v="208"/>
    <n v="1537.7979"/>
  </r>
  <r>
    <x v="0"/>
    <s v="PPP constant 2011 int. $"/>
    <x v="22"/>
    <x v="22"/>
    <x v="209"/>
    <n v="1636.2374"/>
  </r>
  <r>
    <x v="0"/>
    <s v="PPP constant 2011 int. $"/>
    <x v="22"/>
    <x v="22"/>
    <x v="210"/>
    <n v="1633.9174"/>
  </r>
  <r>
    <x v="0"/>
    <s v="PPP constant 2011 int. $"/>
    <x v="22"/>
    <x v="22"/>
    <x v="166"/>
    <n v="1524.3385000000001"/>
  </r>
  <r>
    <x v="0"/>
    <s v="PPP constant 2011 int. $"/>
    <x v="22"/>
    <x v="22"/>
    <x v="167"/>
    <n v="1409.7156"/>
  </r>
  <r>
    <x v="0"/>
    <s v="PPP constant 2011 int. $"/>
    <x v="22"/>
    <x v="22"/>
    <x v="168"/>
    <n v="1496.4828"/>
  </r>
  <r>
    <x v="0"/>
    <s v="PPP constant 2011 int. $"/>
    <x v="22"/>
    <x v="22"/>
    <x v="169"/>
    <n v="1520.1681000000001"/>
  </r>
  <r>
    <x v="0"/>
    <s v="PPP constant 2011 int. $"/>
    <x v="22"/>
    <x v="22"/>
    <x v="3"/>
    <n v="1469.8774000000001"/>
  </r>
  <r>
    <x v="0"/>
    <s v="PPP constant 2011 int. $"/>
    <x v="22"/>
    <x v="22"/>
    <x v="174"/>
    <n v="1465"/>
  </r>
  <r>
    <x v="0"/>
    <s v="PPP constant 2011 int. $"/>
    <x v="22"/>
    <x v="22"/>
    <x v="179"/>
    <n v="1407"/>
  </r>
  <r>
    <x v="0"/>
    <s v="PPP constant 2011 int. $"/>
    <x v="22"/>
    <x v="22"/>
    <x v="183"/>
    <n v="1420"/>
  </r>
  <r>
    <x v="0"/>
    <s v="PPP constant 2011 int. $"/>
    <x v="22"/>
    <x v="22"/>
    <x v="184"/>
    <n v="1466"/>
  </r>
  <r>
    <x v="0"/>
    <s v="PPP constant 2011 int. $"/>
    <x v="22"/>
    <x v="22"/>
    <x v="185"/>
    <n v="1500"/>
  </r>
  <r>
    <x v="0"/>
    <s v="PPP constant 2011 int. $"/>
    <x v="22"/>
    <x v="22"/>
    <x v="186"/>
    <n v="1506"/>
  </r>
  <r>
    <x v="0"/>
    <s v="PPP constant 2011 int. $"/>
    <x v="22"/>
    <x v="22"/>
    <x v="187"/>
    <n v="1537"/>
  </r>
  <r>
    <x v="0"/>
    <s v="PPP constant 2011 int. $"/>
    <x v="22"/>
    <x v="22"/>
    <x v="5"/>
    <n v="1554"/>
  </r>
  <r>
    <x v="0"/>
    <s v="PPP constant 2011 int. $"/>
    <x v="22"/>
    <x v="22"/>
    <x v="6"/>
    <n v="1487"/>
  </r>
  <r>
    <x v="0"/>
    <s v="PPP constant 2011 int. $"/>
    <x v="22"/>
    <x v="22"/>
    <x v="7"/>
    <n v="1521"/>
  </r>
  <r>
    <x v="0"/>
    <s v="PPP constant 2011 int. $"/>
    <x v="22"/>
    <x v="22"/>
    <x v="8"/>
    <n v="1575"/>
  </r>
  <r>
    <x v="0"/>
    <s v="PPP constant 2011 int. $"/>
    <x v="22"/>
    <x v="22"/>
    <x v="9"/>
    <n v="1540"/>
  </r>
  <r>
    <x v="0"/>
    <s v="PPP constant 2011 int. $"/>
    <x v="22"/>
    <x v="22"/>
    <x v="10"/>
    <n v="1529"/>
  </r>
  <r>
    <x v="0"/>
    <s v="PPP constant 2011 int. $"/>
    <x v="22"/>
    <x v="22"/>
    <x v="11"/>
    <n v="1486"/>
  </r>
  <r>
    <x v="0"/>
    <s v="PPP constant 2011 int. $"/>
    <x v="22"/>
    <x v="22"/>
    <x v="12"/>
    <n v="1545"/>
  </r>
  <r>
    <x v="0"/>
    <s v="PPP constant 2011 int. $"/>
    <x v="22"/>
    <x v="22"/>
    <x v="13"/>
    <n v="1537"/>
  </r>
  <r>
    <x v="0"/>
    <s v="PPP constant 2011 int. $"/>
    <x v="22"/>
    <x v="22"/>
    <x v="14"/>
    <n v="1529"/>
  </r>
  <r>
    <x v="0"/>
    <s v="PPP constant 2011 int. $"/>
    <x v="22"/>
    <x v="22"/>
    <x v="15"/>
    <n v="1510"/>
  </r>
  <r>
    <x v="0"/>
    <s v="PPP constant 2011 int. $"/>
    <x v="22"/>
    <x v="22"/>
    <x v="16"/>
    <n v="1546"/>
  </r>
  <r>
    <x v="0"/>
    <s v="PPP constant 2011 int. $"/>
    <x v="22"/>
    <x v="22"/>
    <x v="17"/>
    <n v="1581"/>
  </r>
  <r>
    <x v="0"/>
    <s v="PPP constant 2011 int. $"/>
    <x v="22"/>
    <x v="22"/>
    <x v="18"/>
    <n v="1607"/>
  </r>
  <r>
    <x v="0"/>
    <s v="PPP constant 2011 int. $"/>
    <x v="22"/>
    <x v="22"/>
    <x v="19"/>
    <n v="1648"/>
  </r>
  <r>
    <x v="0"/>
    <s v="PPP constant 2011 int. $"/>
    <x v="22"/>
    <x v="22"/>
    <x v="20"/>
    <n v="1677"/>
  </r>
  <r>
    <x v="0"/>
    <s v="PPP constant 2011 int. $"/>
    <x v="22"/>
    <x v="22"/>
    <x v="21"/>
    <n v="1753"/>
  </r>
  <r>
    <x v="0"/>
    <s v="PPP constant 2011 int. $"/>
    <x v="22"/>
    <x v="22"/>
    <x v="22"/>
    <n v="1776"/>
  </r>
  <r>
    <x v="0"/>
    <s v="PPP constant 2011 int. $"/>
    <x v="22"/>
    <x v="22"/>
    <x v="23"/>
    <n v="1782"/>
  </r>
  <r>
    <x v="0"/>
    <s v="PPP constant 2011 int. $"/>
    <x v="22"/>
    <x v="22"/>
    <x v="24"/>
    <n v="1734"/>
  </r>
  <r>
    <x v="0"/>
    <s v="PPP constant 2011 int. $"/>
    <x v="22"/>
    <x v="22"/>
    <x v="25"/>
    <n v="1798"/>
  </r>
  <r>
    <x v="0"/>
    <s v="PPP constant 2011 int. $"/>
    <x v="22"/>
    <x v="22"/>
    <x v="26"/>
    <n v="1752"/>
  </r>
  <r>
    <x v="0"/>
    <s v="PPP constant 2011 int. $"/>
    <x v="22"/>
    <x v="22"/>
    <x v="27"/>
    <n v="1733"/>
  </r>
  <r>
    <x v="0"/>
    <s v="PPP constant 2011 int. $"/>
    <x v="22"/>
    <x v="22"/>
    <x v="28"/>
    <n v="1755"/>
  </r>
  <r>
    <x v="0"/>
    <s v="PPP constant 2011 int. $"/>
    <x v="22"/>
    <x v="22"/>
    <x v="29"/>
    <n v="1720"/>
  </r>
  <r>
    <x v="0"/>
    <s v="PPP constant 2011 int. $"/>
    <x v="22"/>
    <x v="22"/>
    <x v="30"/>
    <n v="1780"/>
  </r>
  <r>
    <x v="0"/>
    <s v="PPP constant 2011 int. $"/>
    <x v="22"/>
    <x v="22"/>
    <x v="31"/>
    <n v="1793"/>
  </r>
  <r>
    <x v="0"/>
    <s v="PPP constant 2011 int. $"/>
    <x v="22"/>
    <x v="22"/>
    <x v="32"/>
    <n v="1884"/>
  </r>
  <r>
    <x v="0"/>
    <s v="PPP constant 2011 int. $"/>
    <x v="22"/>
    <x v="22"/>
    <x v="33"/>
    <n v="1935"/>
  </r>
  <r>
    <x v="0"/>
    <s v="PPP constant 2011 int. $"/>
    <x v="22"/>
    <x v="22"/>
    <x v="34"/>
    <n v="1991"/>
  </r>
  <r>
    <x v="0"/>
    <s v="PPP constant 2011 int. $"/>
    <x v="22"/>
    <x v="22"/>
    <x v="35"/>
    <n v="2075"/>
  </r>
  <r>
    <x v="0"/>
    <s v="PPP constant 2011 int. $"/>
    <x v="22"/>
    <x v="22"/>
    <x v="36"/>
    <n v="2023"/>
  </r>
  <r>
    <x v="0"/>
    <s v="PPP constant 2011 int. $"/>
    <x v="22"/>
    <x v="22"/>
    <x v="37"/>
    <n v="2018"/>
  </r>
  <r>
    <x v="0"/>
    <s v="PPP constant 2011 int. $"/>
    <x v="22"/>
    <x v="22"/>
    <x v="38"/>
    <n v="2029"/>
  </r>
  <r>
    <x v="0"/>
    <s v="PPP constant 2011 int. $"/>
    <x v="22"/>
    <x v="22"/>
    <x v="39"/>
    <n v="2039"/>
  </r>
  <r>
    <x v="0"/>
    <s v="PPP constant 2011 int. $"/>
    <x v="22"/>
    <x v="22"/>
    <x v="40"/>
    <n v="1965"/>
  </r>
  <r>
    <x v="0"/>
    <s v="PPP constant 2011 int. $"/>
    <x v="22"/>
    <x v="22"/>
    <x v="41"/>
    <n v="1962"/>
  </r>
  <r>
    <x v="0"/>
    <s v="PPP constant 2011 int. $"/>
    <x v="22"/>
    <x v="22"/>
    <x v="42"/>
    <n v="1991"/>
  </r>
  <r>
    <x v="0"/>
    <s v="PPP constant 2011 int. $"/>
    <x v="22"/>
    <x v="22"/>
    <x v="43"/>
    <n v="1943"/>
  </r>
  <r>
    <x v="0"/>
    <s v="PPP constant 2011 int. $"/>
    <x v="22"/>
    <x v="22"/>
    <x v="44"/>
    <n v="1926"/>
  </r>
  <r>
    <x v="0"/>
    <s v="PPP constant 2011 int. $"/>
    <x v="22"/>
    <x v="22"/>
    <x v="45"/>
    <n v="1957"/>
  </r>
  <r>
    <x v="0"/>
    <s v="PPP constant 2011 int. $"/>
    <x v="22"/>
    <x v="22"/>
    <x v="46"/>
    <n v="1980"/>
  </r>
  <r>
    <x v="0"/>
    <s v="PPP constant 2011 int. $"/>
    <x v="22"/>
    <x v="22"/>
    <x v="47"/>
    <n v="2004"/>
  </r>
  <r>
    <x v="0"/>
    <s v="PPP constant 2011 int. $"/>
    <x v="22"/>
    <x v="22"/>
    <x v="48"/>
    <n v="1992"/>
  </r>
  <r>
    <x v="0"/>
    <s v="PPP constant 2011 int. $"/>
    <x v="22"/>
    <x v="22"/>
    <x v="49"/>
    <n v="2005"/>
  </r>
  <r>
    <x v="0"/>
    <s v="PPP constant 2011 int. $"/>
    <x v="22"/>
    <x v="22"/>
    <x v="50"/>
    <n v="1957"/>
  </r>
  <r>
    <x v="0"/>
    <s v="PPP constant 2011 int. $"/>
    <x v="22"/>
    <x v="22"/>
    <x v="51"/>
    <n v="1967"/>
  </r>
  <r>
    <x v="0"/>
    <s v="PPP constant 2011 int. $"/>
    <x v="22"/>
    <x v="22"/>
    <x v="52"/>
    <n v="1932"/>
  </r>
  <r>
    <x v="0"/>
    <s v="PPP constant 2011 int. $"/>
    <x v="22"/>
    <x v="22"/>
    <x v="53"/>
    <n v="1833"/>
  </r>
  <r>
    <x v="0"/>
    <s v="PPP constant 2011 int. $"/>
    <x v="22"/>
    <x v="22"/>
    <x v="54"/>
    <n v="1870"/>
  </r>
  <r>
    <x v="0"/>
    <s v="PPP constant 2011 int. $"/>
    <x v="22"/>
    <x v="22"/>
    <x v="55"/>
    <n v="1959"/>
  </r>
  <r>
    <x v="0"/>
    <s v="PPP constant 2011 int. $"/>
    <x v="22"/>
    <x v="22"/>
    <x v="56"/>
    <n v="2056"/>
  </r>
  <r>
    <x v="0"/>
    <s v="PPP constant 2011 int. $"/>
    <x v="22"/>
    <x v="22"/>
    <x v="57"/>
    <n v="2279"/>
  </r>
  <r>
    <x v="0"/>
    <s v="PPP constant 2011 int. $"/>
    <x v="22"/>
    <x v="22"/>
    <x v="58"/>
    <n v="2348"/>
  </r>
  <r>
    <x v="0"/>
    <s v="PPP constant 2011 int. $"/>
    <x v="22"/>
    <x v="22"/>
    <x v="59"/>
    <n v="2233"/>
  </r>
  <r>
    <x v="0"/>
    <s v="PPP constant 2011 int. $"/>
    <x v="22"/>
    <x v="22"/>
    <x v="60"/>
    <n v="2305"/>
  </r>
  <r>
    <x v="0"/>
    <s v="PPP constant 2011 int. $"/>
    <x v="22"/>
    <x v="22"/>
    <x v="61"/>
    <n v="2262"/>
  </r>
  <r>
    <x v="0"/>
    <s v="PPP constant 2011 int. $"/>
    <x v="22"/>
    <x v="22"/>
    <x v="62"/>
    <n v="2627"/>
  </r>
  <r>
    <x v="0"/>
    <s v="PPP constant 2011 int. $"/>
    <x v="22"/>
    <x v="22"/>
    <x v="63"/>
    <n v="2343"/>
  </r>
  <r>
    <x v="0"/>
    <s v="PPP constant 2011 int. $"/>
    <x v="22"/>
    <x v="22"/>
    <x v="64"/>
    <n v="2566"/>
  </r>
  <r>
    <x v="0"/>
    <s v="PPP constant 2011 int. $"/>
    <x v="22"/>
    <x v="22"/>
    <x v="65"/>
    <n v="2504"/>
  </r>
  <r>
    <x v="0"/>
    <s v="PPP constant 2011 int. $"/>
    <x v="22"/>
    <x v="22"/>
    <x v="66"/>
    <n v="2600"/>
  </r>
  <r>
    <x v="0"/>
    <s v="PPP constant 2011 int. $"/>
    <x v="22"/>
    <x v="22"/>
    <x v="67"/>
    <n v="2619"/>
  </r>
  <r>
    <x v="0"/>
    <s v="PPP constant 2011 int. $"/>
    <x v="22"/>
    <x v="22"/>
    <x v="68"/>
    <n v="2761"/>
  </r>
  <r>
    <x v="0"/>
    <s v="PPP constant 2011 int. $"/>
    <x v="22"/>
    <x v="22"/>
    <x v="69"/>
    <n v="2844"/>
  </r>
  <r>
    <x v="0"/>
    <s v="PPP constant 2011 int. $"/>
    <x v="22"/>
    <x v="22"/>
    <x v="70"/>
    <n v="2660"/>
  </r>
  <r>
    <x v="0"/>
    <s v="PPP constant 2011 int. $"/>
    <x v="22"/>
    <x v="22"/>
    <x v="71"/>
    <n v="2428"/>
  </r>
  <r>
    <x v="0"/>
    <s v="PPP constant 2011 int. $"/>
    <x v="22"/>
    <x v="22"/>
    <x v="72"/>
    <n v="2801"/>
  </r>
  <r>
    <x v="0"/>
    <s v="PPP constant 2011 int. $"/>
    <x v="22"/>
    <x v="22"/>
    <x v="73"/>
    <n v="2785"/>
  </r>
  <r>
    <x v="0"/>
    <s v="PPP constant 2011 int. $"/>
    <x v="22"/>
    <x v="22"/>
    <x v="74"/>
    <n v="2788"/>
  </r>
  <r>
    <x v="0"/>
    <s v="PPP constant 2011 int. $"/>
    <x v="22"/>
    <x v="22"/>
    <x v="75"/>
    <n v="2574"/>
  </r>
  <r>
    <x v="0"/>
    <s v="PPP constant 2011 int. $"/>
    <x v="22"/>
    <x v="22"/>
    <x v="76"/>
    <n v="2785"/>
  </r>
  <r>
    <x v="0"/>
    <s v="PPP constant 2011 int. $"/>
    <x v="22"/>
    <x v="22"/>
    <x v="77"/>
    <n v="2723"/>
  </r>
  <r>
    <x v="0"/>
    <s v="PPP constant 2011 int. $"/>
    <x v="22"/>
    <x v="22"/>
    <x v="78"/>
    <n v="2879"/>
  </r>
  <r>
    <x v="0"/>
    <s v="PPP constant 2011 int. $"/>
    <x v="22"/>
    <x v="22"/>
    <x v="79"/>
    <n v="3017"/>
  </r>
  <r>
    <x v="0"/>
    <s v="PPP constant 2011 int. $"/>
    <x v="22"/>
    <x v="22"/>
    <x v="80"/>
    <n v="2876"/>
  </r>
  <r>
    <x v="0"/>
    <s v="PPP constant 2011 int. $"/>
    <x v="22"/>
    <x v="22"/>
    <x v="81"/>
    <n v="3073"/>
  </r>
  <r>
    <x v="0"/>
    <s v="PPP constant 2011 int. $"/>
    <x v="22"/>
    <x v="22"/>
    <x v="82"/>
    <n v="3301"/>
  </r>
  <r>
    <x v="0"/>
    <s v="PPP constant 2011 int. $"/>
    <x v="22"/>
    <x v="22"/>
    <x v="83"/>
    <n v="3261"/>
  </r>
  <r>
    <x v="0"/>
    <s v="PPP constant 2011 int. $"/>
    <x v="22"/>
    <x v="22"/>
    <x v="84"/>
    <n v="3279"/>
  </r>
  <r>
    <x v="0"/>
    <s v="PPP constant 2011 int. $"/>
    <x v="22"/>
    <x v="22"/>
    <x v="85"/>
    <n v="3325"/>
  </r>
  <r>
    <x v="0"/>
    <s v="PPP constant 2011 int. $"/>
    <x v="22"/>
    <x v="22"/>
    <x v="86"/>
    <n v="3456"/>
  </r>
  <r>
    <x v="0"/>
    <s v="PPP constant 2011 int. $"/>
    <x v="22"/>
    <x v="22"/>
    <x v="87"/>
    <n v="3445"/>
  </r>
  <r>
    <x v="0"/>
    <s v="PPP constant 2011 int. $"/>
    <x v="22"/>
    <x v="22"/>
    <x v="88"/>
    <n v="3663"/>
  </r>
  <r>
    <x v="0"/>
    <s v="PPP constant 2011 int. $"/>
    <x v="22"/>
    <x v="22"/>
    <x v="89"/>
    <n v="3814"/>
  </r>
  <r>
    <x v="0"/>
    <s v="PPP constant 2011 int. $"/>
    <x v="22"/>
    <x v="22"/>
    <x v="90"/>
    <n v="3945"/>
  </r>
  <r>
    <x v="0"/>
    <s v="PPP constant 2011 int. $"/>
    <x v="22"/>
    <x v="22"/>
    <x v="91"/>
    <n v="4087"/>
  </r>
  <r>
    <x v="0"/>
    <s v="PPP constant 2011 int. $"/>
    <x v="22"/>
    <x v="22"/>
    <x v="92"/>
    <n v="4238"/>
  </r>
  <r>
    <x v="0"/>
    <s v="PPP constant 2011 int. $"/>
    <x v="22"/>
    <x v="22"/>
    <x v="93"/>
    <n v="4259"/>
  </r>
  <r>
    <x v="0"/>
    <s v="PPP constant 2011 int. $"/>
    <x v="22"/>
    <x v="22"/>
    <x v="94"/>
    <n v="4454"/>
  </r>
  <r>
    <x v="0"/>
    <s v="PPP constant 2011 int. $"/>
    <x v="22"/>
    <x v="22"/>
    <x v="95"/>
    <n v="4712"/>
  </r>
  <r>
    <x v="0"/>
    <s v="PPP constant 2011 int. $"/>
    <x v="22"/>
    <x v="22"/>
    <x v="96"/>
    <n v="4972"/>
  </r>
  <r>
    <x v="0"/>
    <s v="PPP constant 2011 int. $"/>
    <x v="22"/>
    <x v="22"/>
    <x v="97"/>
    <n v="5308"/>
  </r>
  <r>
    <x v="0"/>
    <s v="PPP constant 2011 int. $"/>
    <x v="22"/>
    <x v="22"/>
    <x v="98"/>
    <n v="5585"/>
  </r>
  <r>
    <x v="0"/>
    <s v="PPP constant 2011 int. $"/>
    <x v="22"/>
    <x v="22"/>
    <x v="99"/>
    <n v="5926"/>
  </r>
  <r>
    <x v="0"/>
    <s v="PPP constant 2011 int. $"/>
    <x v="22"/>
    <x v="22"/>
    <x v="100"/>
    <n v="6363"/>
  </r>
  <r>
    <x v="0"/>
    <s v="PPP constant 2011 int. $"/>
    <x v="22"/>
    <x v="22"/>
    <x v="101"/>
    <n v="6637"/>
  </r>
  <r>
    <x v="0"/>
    <s v="PPP constant 2011 int. $"/>
    <x v="22"/>
    <x v="22"/>
    <x v="102"/>
    <n v="7143"/>
  </r>
  <r>
    <x v="0"/>
    <s v="PPP constant 2011 int. $"/>
    <x v="22"/>
    <x v="22"/>
    <x v="103"/>
    <n v="7767"/>
  </r>
  <r>
    <x v="0"/>
    <s v="PPP constant 2011 int. $"/>
    <x v="22"/>
    <x v="22"/>
    <x v="104"/>
    <n v="7949"/>
  </r>
  <r>
    <x v="0"/>
    <s v="PPP constant 2011 int. $"/>
    <x v="22"/>
    <x v="22"/>
    <x v="105"/>
    <n v="8724"/>
  </r>
  <r>
    <x v="0"/>
    <s v="PPP constant 2011 int. $"/>
    <x v="22"/>
    <x v="22"/>
    <x v="106"/>
    <n v="9358"/>
  </r>
  <r>
    <x v="0"/>
    <s v="PPP constant 2011 int. $"/>
    <x v="22"/>
    <x v="22"/>
    <x v="107"/>
    <n v="10130"/>
  </r>
  <r>
    <x v="0"/>
    <s v="PPP constant 2011 int. $"/>
    <x v="22"/>
    <x v="22"/>
    <x v="108"/>
    <n v="11258"/>
  </r>
  <r>
    <x v="0"/>
    <s v="PPP constant 2011 int. $"/>
    <x v="22"/>
    <x v="22"/>
    <x v="109"/>
    <n v="11234"/>
  </r>
  <r>
    <x v="0"/>
    <s v="PPP constant 2011 int. $"/>
    <x v="22"/>
    <x v="22"/>
    <x v="110"/>
    <n v="10388"/>
  </r>
  <r>
    <x v="0"/>
    <s v="PPP constant 2011 int. $"/>
    <x v="22"/>
    <x v="22"/>
    <x v="111"/>
    <n v="10861"/>
  </r>
  <r>
    <x v="0"/>
    <s v="PPP constant 2011 int. $"/>
    <x v="22"/>
    <x v="22"/>
    <x v="112"/>
    <n v="11422"/>
  </r>
  <r>
    <x v="0"/>
    <s v="PPP constant 2011 int. $"/>
    <x v="22"/>
    <x v="22"/>
    <x v="113"/>
    <n v="11700"/>
  </r>
  <r>
    <x v="0"/>
    <s v="PPP constant 2011 int. $"/>
    <x v="22"/>
    <x v="22"/>
    <x v="114"/>
    <n v="12326"/>
  </r>
  <r>
    <x v="0"/>
    <s v="PPP constant 2011 int. $"/>
    <x v="22"/>
    <x v="22"/>
    <x v="115"/>
    <n v="12822"/>
  </r>
  <r>
    <x v="0"/>
    <s v="PPP constant 2011 int. $"/>
    <x v="22"/>
    <x v="22"/>
    <x v="116"/>
    <n v="12934"/>
  </r>
  <r>
    <x v="0"/>
    <s v="PPP constant 2011 int. $"/>
    <x v="22"/>
    <x v="22"/>
    <x v="117"/>
    <n v="13198"/>
  </r>
  <r>
    <x v="0"/>
    <s v="PPP constant 2011 int. $"/>
    <x v="22"/>
    <x v="22"/>
    <x v="118"/>
    <n v="13158"/>
  </r>
  <r>
    <x v="0"/>
    <s v="PPP constant 2011 int. $"/>
    <x v="22"/>
    <x v="22"/>
    <x v="119"/>
    <n v="12894"/>
  </r>
  <r>
    <x v="0"/>
    <s v="PPP constant 2011 int. $"/>
    <x v="22"/>
    <x v="22"/>
    <x v="120"/>
    <n v="13240"/>
  </r>
  <r>
    <x v="0"/>
    <s v="PPP constant 2011 int. $"/>
    <x v="22"/>
    <x v="22"/>
    <x v="121"/>
    <n v="13774"/>
  </r>
  <r>
    <x v="0"/>
    <s v="PPP constant 2011 int. $"/>
    <x v="22"/>
    <x v="22"/>
    <x v="122"/>
    <n v="14641"/>
  </r>
  <r>
    <x v="0"/>
    <s v="PPP constant 2011 int. $"/>
    <x v="22"/>
    <x v="22"/>
    <x v="123"/>
    <n v="15729"/>
  </r>
  <r>
    <x v="0"/>
    <s v="PPP constant 2011 int. $"/>
    <x v="22"/>
    <x v="22"/>
    <x v="124"/>
    <n v="16533"/>
  </r>
  <r>
    <x v="0"/>
    <s v="PPP constant 2011 int. $"/>
    <x v="22"/>
    <x v="22"/>
    <x v="125"/>
    <n v="17256"/>
  </r>
  <r>
    <x v="0"/>
    <s v="PPP constant 2011 int. $"/>
    <x v="22"/>
    <x v="22"/>
    <x v="126"/>
    <n v="17949.809000000001"/>
  </r>
  <r>
    <x v="0"/>
    <s v="PPP constant 2011 int. $"/>
    <x v="22"/>
    <x v="22"/>
    <x v="127"/>
    <n v="18598.526999999998"/>
  </r>
  <r>
    <x v="0"/>
    <s v="PPP constant 2011 int. $"/>
    <x v="22"/>
    <x v="22"/>
    <x v="128"/>
    <n v="18519.934000000001"/>
  </r>
  <r>
    <x v="0"/>
    <s v="PPP constant 2011 int. $"/>
    <x v="22"/>
    <x v="22"/>
    <x v="129"/>
    <n v="18819.026999999998"/>
  </r>
  <r>
    <x v="0"/>
    <s v="PPP constant 2011 int. $"/>
    <x v="22"/>
    <x v="22"/>
    <x v="130"/>
    <n v="19262.030999999999"/>
  </r>
  <r>
    <x v="0"/>
    <s v="PPP constant 2011 int. $"/>
    <x v="22"/>
    <x v="22"/>
    <x v="131"/>
    <n v="19939.310000000001"/>
  </r>
  <r>
    <x v="0"/>
    <s v="PPP constant 2011 int. $"/>
    <x v="22"/>
    <x v="22"/>
    <x v="132"/>
    <n v="20810.178"/>
  </r>
  <r>
    <x v="0"/>
    <s v="PPP constant 2011 int. $"/>
    <x v="22"/>
    <x v="22"/>
    <x v="133"/>
    <n v="21782.12"/>
  </r>
  <r>
    <x v="0"/>
    <s v="PPP constant 2011 int. $"/>
    <x v="22"/>
    <x v="22"/>
    <x v="134"/>
    <n v="22589.921999999999"/>
  </r>
  <r>
    <x v="0"/>
    <s v="PPP constant 2011 int. $"/>
    <x v="22"/>
    <x v="22"/>
    <x v="135"/>
    <n v="23372.041000000001"/>
  </r>
  <r>
    <x v="0"/>
    <s v="PPP constant 2011 int. $"/>
    <x v="22"/>
    <x v="22"/>
    <x v="136"/>
    <n v="23751.370999999999"/>
  </r>
  <r>
    <x v="0"/>
    <s v="PPP constant 2011 int. $"/>
    <x v="22"/>
    <x v="22"/>
    <x v="137"/>
    <n v="23896.458999999999"/>
  </r>
  <r>
    <x v="0"/>
    <s v="PPP constant 2011 int. $"/>
    <x v="22"/>
    <x v="22"/>
    <x v="138"/>
    <n v="23677.52"/>
  </r>
  <r>
    <x v="0"/>
    <s v="PPP constant 2011 int. $"/>
    <x v="22"/>
    <x v="22"/>
    <x v="139"/>
    <n v="24142.766"/>
  </r>
  <r>
    <x v="0"/>
    <s v="PPP constant 2011 int. $"/>
    <x v="22"/>
    <x v="22"/>
    <x v="140"/>
    <n v="24377.95"/>
  </r>
  <r>
    <x v="0"/>
    <s v="PPP constant 2011 int. $"/>
    <x v="22"/>
    <x v="22"/>
    <x v="141"/>
    <n v="24809.040000000001"/>
  </r>
  <r>
    <x v="0"/>
    <s v="PPP constant 2011 int. $"/>
    <x v="22"/>
    <x v="22"/>
    <x v="142"/>
    <n v="25477.205000000002"/>
  </r>
  <r>
    <x v="0"/>
    <s v="PPP constant 2011 int. $"/>
    <x v="22"/>
    <x v="22"/>
    <x v="143"/>
    <n v="25590.880000000001"/>
  </r>
  <r>
    <x v="0"/>
    <s v="PPP constant 2011 int. $"/>
    <x v="22"/>
    <x v="22"/>
    <x v="144"/>
    <n v="24902.456999999999"/>
  </r>
  <r>
    <x v="0"/>
    <s v="PPP constant 2011 int. $"/>
    <x v="22"/>
    <x v="22"/>
    <x v="145"/>
    <n v="25463.164000000001"/>
  </r>
  <r>
    <x v="0"/>
    <s v="PPP constant 2011 int. $"/>
    <x v="22"/>
    <x v="22"/>
    <x v="146"/>
    <n v="25133"/>
  </r>
  <r>
    <x v="0"/>
    <s v="PPP constant 2011 int. $"/>
    <x v="22"/>
    <x v="22"/>
    <x v="147"/>
    <n v="24211.437999999998"/>
  </r>
  <r>
    <x v="0"/>
    <s v="PPP constant 2011 int. $"/>
    <x v="22"/>
    <x v="22"/>
    <x v="148"/>
    <n v="24119.96"/>
  </r>
  <r>
    <x v="0"/>
    <s v="PPP constant 2011 int. $"/>
    <x v="22"/>
    <x v="22"/>
    <x v="149"/>
    <n v="24442.386999999999"/>
  </r>
  <r>
    <x v="0"/>
    <s v="PPP constant 2011 int. $"/>
    <x v="22"/>
    <x v="22"/>
    <x v="150"/>
    <n v="24983.701000000001"/>
  </r>
  <r>
    <x v="0"/>
    <s v="PPP constant 2011 int. $"/>
    <x v="22"/>
    <x v="22"/>
    <x v="151"/>
    <n v="25568.695"/>
  </r>
  <r>
    <x v="0"/>
    <s v="PPP constant 2011 int. $"/>
    <x v="22"/>
    <x v="22"/>
    <x v="152"/>
    <n v="26529.986000000001"/>
  </r>
  <r>
    <x v="0"/>
    <s v="PPP constant 2011 int. $"/>
    <x v="22"/>
    <x v="22"/>
    <x v="153"/>
    <n v="27329.69"/>
  </r>
  <r>
    <x v="0"/>
    <s v="PPP constant 2011 int. $"/>
    <x v="22"/>
    <x v="22"/>
    <x v="154"/>
    <n v="28056.057000000001"/>
  </r>
  <r>
    <x v="0"/>
    <s v="PPP constant 2011 int. $"/>
    <x v="22"/>
    <x v="22"/>
    <x v="155"/>
    <n v="25700.282999999999"/>
  </r>
  <r>
    <x v="0"/>
    <s v="PPP constant 2011 int. $"/>
    <x v="22"/>
    <x v="22"/>
    <x v="156"/>
    <n v="27138.478999999999"/>
  </r>
  <r>
    <x v="0"/>
    <s v="PPP constant 2011 int. $"/>
    <x v="22"/>
    <x v="22"/>
    <x v="157"/>
    <n v="28992.059000000001"/>
  </r>
  <r>
    <x v="0"/>
    <s v="PPP constant 2011 int. $"/>
    <x v="23"/>
    <x v="23"/>
    <x v="180"/>
    <n v="786.90454"/>
  </r>
  <r>
    <x v="0"/>
    <s v="PPP constant 2011 int. $"/>
    <x v="23"/>
    <x v="23"/>
    <x v="181"/>
    <n v="857.8175"/>
  </r>
  <r>
    <x v="0"/>
    <s v="PPP constant 2011 int. $"/>
    <x v="23"/>
    <x v="23"/>
    <x v="182"/>
    <n v="882.98009999999999"/>
  </r>
  <r>
    <x v="0"/>
    <s v="PPP constant 2011 int. $"/>
    <x v="23"/>
    <x v="23"/>
    <x v="183"/>
    <n v="674.81640000000004"/>
  </r>
  <r>
    <x v="0"/>
    <s v="PPP constant 2011 int. $"/>
    <x v="23"/>
    <x v="23"/>
    <x v="184"/>
    <n v="674.81640000000004"/>
  </r>
  <r>
    <x v="0"/>
    <s v="PPP constant 2011 int. $"/>
    <x v="23"/>
    <x v="23"/>
    <x v="185"/>
    <n v="816.64229999999998"/>
  </r>
  <r>
    <x v="0"/>
    <s v="PPP constant 2011 int. $"/>
    <x v="23"/>
    <x v="23"/>
    <x v="186"/>
    <n v="882.98009999999999"/>
  </r>
  <r>
    <x v="0"/>
    <s v="PPP constant 2011 int. $"/>
    <x v="23"/>
    <x v="23"/>
    <x v="187"/>
    <n v="798.34216000000004"/>
  </r>
  <r>
    <x v="0"/>
    <s v="PPP constant 2011 int. $"/>
    <x v="23"/>
    <x v="23"/>
    <x v="5"/>
    <n v="828.07983000000002"/>
  </r>
  <r>
    <x v="0"/>
    <s v="PPP constant 2011 int. $"/>
    <x v="23"/>
    <x v="23"/>
    <x v="6"/>
    <n v="857.8175"/>
  </r>
  <r>
    <x v="0"/>
    <s v="PPP constant 2011 int. $"/>
    <x v="23"/>
    <x v="23"/>
    <x v="7"/>
    <n v="853.24243000000001"/>
  </r>
  <r>
    <x v="0"/>
    <s v="PPP constant 2011 int. $"/>
    <x v="23"/>
    <x v="23"/>
    <x v="8"/>
    <n v="908.14275999999995"/>
  </r>
  <r>
    <x v="0"/>
    <s v="PPP constant 2011 int. $"/>
    <x v="23"/>
    <x v="23"/>
    <x v="9"/>
    <n v="894.41769999999997"/>
  </r>
  <r>
    <x v="0"/>
    <s v="PPP constant 2011 int. $"/>
    <x v="23"/>
    <x v="23"/>
    <x v="10"/>
    <n v="1029.3810000000001"/>
  </r>
  <r>
    <x v="0"/>
    <s v="PPP constant 2011 int. $"/>
    <x v="23"/>
    <x v="23"/>
    <x v="11"/>
    <n v="983.63073999999995"/>
  </r>
  <r>
    <x v="0"/>
    <s v="PPP constant 2011 int. $"/>
    <x v="23"/>
    <x v="23"/>
    <x v="12"/>
    <n v="1006.50586"/>
  </r>
  <r>
    <x v="0"/>
    <s v="PPP constant 2011 int. $"/>
    <x v="23"/>
    <x v="23"/>
    <x v="13"/>
    <n v="1038.5309999999999"/>
  </r>
  <r>
    <x v="0"/>
    <s v="PPP constant 2011 int. $"/>
    <x v="23"/>
    <x v="23"/>
    <x v="14"/>
    <n v="1054.5436"/>
  </r>
  <r>
    <x v="0"/>
    <s v="PPP constant 2011 int. $"/>
    <x v="23"/>
    <x v="23"/>
    <x v="15"/>
    <n v="1313.0326"/>
  </r>
  <r>
    <x v="0"/>
    <s v="PPP constant 2011 int. $"/>
    <x v="23"/>
    <x v="23"/>
    <x v="16"/>
    <n v="976.76819999999998"/>
  </r>
  <r>
    <x v="0"/>
    <s v="PPP constant 2011 int. $"/>
    <x v="23"/>
    <x v="23"/>
    <x v="17"/>
    <n v="1283.2949000000001"/>
  </r>
  <r>
    <x v="0"/>
    <s v="PPP constant 2011 int. $"/>
    <x v="23"/>
    <x v="23"/>
    <x v="18"/>
    <n v="1180.3568"/>
  </r>
  <r>
    <x v="0"/>
    <s v="PPP constant 2011 int. $"/>
    <x v="23"/>
    <x v="23"/>
    <x v="19"/>
    <n v="1006.50586"/>
  </r>
  <r>
    <x v="0"/>
    <s v="PPP constant 2011 int. $"/>
    <x v="23"/>
    <x v="23"/>
    <x v="20"/>
    <n v="1207.807"/>
  </r>
  <r>
    <x v="0"/>
    <s v="PPP constant 2011 int. $"/>
    <x v="23"/>
    <x v="23"/>
    <x v="21"/>
    <n v="1338.1953000000001"/>
  </r>
  <r>
    <x v="0"/>
    <s v="PPP constant 2011 int. $"/>
    <x v="23"/>
    <x v="23"/>
    <x v="22"/>
    <n v="1244.4072000000001"/>
  </r>
  <r>
    <x v="0"/>
    <s v="PPP constant 2011 int. $"/>
    <x v="23"/>
    <x v="23"/>
    <x v="23"/>
    <n v="1290.1575"/>
  </r>
  <r>
    <x v="0"/>
    <s v="PPP constant 2011 int. $"/>
    <x v="23"/>
    <x v="23"/>
    <x v="24"/>
    <n v="1290.1575"/>
  </r>
  <r>
    <x v="0"/>
    <s v="PPP constant 2011 int. $"/>
    <x v="23"/>
    <x v="23"/>
    <x v="25"/>
    <n v="1294.7325000000001"/>
  </r>
  <r>
    <x v="0"/>
    <s v="PPP constant 2011 int. $"/>
    <x v="23"/>
    <x v="23"/>
    <x v="26"/>
    <n v="1326.7577000000001"/>
  </r>
  <r>
    <x v="0"/>
    <s v="PPP constant 2011 int. $"/>
    <x v="23"/>
    <x v="23"/>
    <x v="27"/>
    <n v="1436.5582999999999"/>
  </r>
  <r>
    <x v="0"/>
    <s v="PPP constant 2011 int. $"/>
    <x v="23"/>
    <x v="23"/>
    <x v="28"/>
    <n v="1386.2329999999999"/>
  </r>
  <r>
    <x v="0"/>
    <s v="PPP constant 2011 int. $"/>
    <x v="23"/>
    <x v="23"/>
    <x v="29"/>
    <n v="1480.0210999999999"/>
  </r>
  <r>
    <x v="0"/>
    <s v="PPP constant 2011 int. $"/>
    <x v="23"/>
    <x v="23"/>
    <x v="30"/>
    <n v="1468.5835"/>
  </r>
  <r>
    <x v="0"/>
    <s v="PPP constant 2011 int. $"/>
    <x v="23"/>
    <x v="23"/>
    <x v="31"/>
    <n v="1502.8961999999999"/>
  </r>
  <r>
    <x v="0"/>
    <s v="PPP constant 2011 int. $"/>
    <x v="23"/>
    <x v="23"/>
    <x v="32"/>
    <n v="1246.6947"/>
  </r>
  <r>
    <x v="0"/>
    <s v="PPP constant 2011 int. $"/>
    <x v="23"/>
    <x v="23"/>
    <x v="33"/>
    <n v="1484.5961"/>
  </r>
  <r>
    <x v="0"/>
    <s v="PPP constant 2011 int. $"/>
    <x v="23"/>
    <x v="23"/>
    <x v="34"/>
    <n v="1031.6685"/>
  </r>
  <r>
    <x v="0"/>
    <s v="PPP constant 2011 int. $"/>
    <x v="23"/>
    <x v="23"/>
    <x v="35"/>
    <n v="1406.8207"/>
  </r>
  <r>
    <x v="0"/>
    <s v="PPP constant 2011 int. $"/>
    <x v="23"/>
    <x v="23"/>
    <x v="36"/>
    <n v="1466.296"/>
  </r>
  <r>
    <x v="0"/>
    <s v="PPP constant 2011 int. $"/>
    <x v="23"/>
    <x v="23"/>
    <x v="37"/>
    <n v="1422.8333"/>
  </r>
  <r>
    <x v="0"/>
    <s v="PPP constant 2011 int. $"/>
    <x v="23"/>
    <x v="23"/>
    <x v="38"/>
    <n v="1450.2834"/>
  </r>
  <r>
    <x v="0"/>
    <s v="PPP constant 2011 int. $"/>
    <x v="23"/>
    <x v="23"/>
    <x v="39"/>
    <n v="1100.2940000000001"/>
  </r>
  <r>
    <x v="0"/>
    <s v="PPP constant 2011 int. $"/>
    <x v="23"/>
    <x v="23"/>
    <x v="40"/>
    <n v="1546.3589999999999"/>
  </r>
  <r>
    <x v="0"/>
    <s v="PPP constant 2011 int. $"/>
    <x v="23"/>
    <x v="23"/>
    <x v="41"/>
    <n v="1663.0222000000001"/>
  </r>
  <r>
    <x v="0"/>
    <s v="PPP constant 2011 int. $"/>
    <x v="23"/>
    <x v="23"/>
    <x v="42"/>
    <n v="1342.7702999999999"/>
  </r>
  <r>
    <x v="0"/>
    <s v="PPP constant 2011 int. $"/>
    <x v="23"/>
    <x v="23"/>
    <x v="43"/>
    <n v="1441.1333999999999"/>
  </r>
  <r>
    <x v="0"/>
    <s v="PPP constant 2011 int. $"/>
    <x v="23"/>
    <x v="23"/>
    <x v="44"/>
    <n v="1411.3958"/>
  </r>
  <r>
    <x v="0"/>
    <s v="PPP constant 2011 int. $"/>
    <x v="23"/>
    <x v="23"/>
    <x v="45"/>
    <n v="1793.4104"/>
  </r>
  <r>
    <x v="0"/>
    <s v="PPP constant 2011 int. $"/>
    <x v="23"/>
    <x v="23"/>
    <x v="46"/>
    <n v="1743.0851"/>
  </r>
  <r>
    <x v="0"/>
    <s v="PPP constant 2011 int. $"/>
    <x v="23"/>
    <x v="23"/>
    <x v="47"/>
    <n v="1756.8101999999999"/>
  </r>
  <r>
    <x v="0"/>
    <s v="PPP constant 2011 int. $"/>
    <x v="23"/>
    <x v="23"/>
    <x v="48"/>
    <n v="1754.5227"/>
  </r>
  <r>
    <x v="0"/>
    <s v="PPP constant 2011 int. $"/>
    <x v="23"/>
    <x v="23"/>
    <x v="49"/>
    <n v="1473.1586"/>
  </r>
  <r>
    <x v="0"/>
    <s v="PPP constant 2011 int. $"/>
    <x v="23"/>
    <x v="23"/>
    <x v="50"/>
    <n v="1608.4635000000001"/>
  </r>
  <r>
    <x v="0"/>
    <s v="PPP constant 2011 int. $"/>
    <x v="23"/>
    <x v="23"/>
    <x v="51"/>
    <n v="1495.028"/>
  </r>
  <r>
    <x v="0"/>
    <s v="PPP constant 2011 int. $"/>
    <x v="23"/>
    <x v="23"/>
    <x v="52"/>
    <n v="1259.2958000000001"/>
  </r>
  <r>
    <x v="0"/>
    <s v="PPP constant 2011 int. $"/>
    <x v="23"/>
    <x v="23"/>
    <x v="53"/>
    <n v="1025.8054"/>
  </r>
  <r>
    <x v="0"/>
    <s v="PPP constant 2011 int. $"/>
    <x v="23"/>
    <x v="23"/>
    <x v="54"/>
    <n v="1014.89813"/>
  </r>
  <r>
    <x v="0"/>
    <s v="PPP constant 2011 int. $"/>
    <x v="23"/>
    <x v="23"/>
    <x v="55"/>
    <n v="1063.6937"/>
  </r>
  <r>
    <x v="0"/>
    <s v="PPP constant 2011 int. $"/>
    <x v="23"/>
    <x v="23"/>
    <x v="56"/>
    <n v="1152.9067"/>
  </r>
  <r>
    <x v="0"/>
    <s v="PPP constant 2011 int. $"/>
    <x v="23"/>
    <x v="23"/>
    <x v="57"/>
    <n v="1283.2949000000001"/>
  </r>
  <r>
    <x v="0"/>
    <s v="PPP constant 2011 int. $"/>
    <x v="23"/>
    <x v="23"/>
    <x v="58"/>
    <n v="1386.2329999999999"/>
  </r>
  <r>
    <x v="0"/>
    <s v="PPP constant 2011 int. $"/>
    <x v="23"/>
    <x v="23"/>
    <x v="59"/>
    <n v="1386.2329999999999"/>
  </r>
  <r>
    <x v="0"/>
    <s v="PPP constant 2011 int. $"/>
    <x v="23"/>
    <x v="23"/>
    <x v="60"/>
    <n v="1395.383"/>
  </r>
  <r>
    <x v="0"/>
    <s v="PPP constant 2011 int. $"/>
    <x v="23"/>
    <x v="23"/>
    <x v="61"/>
    <n v="1528.0588"/>
  </r>
  <r>
    <x v="0"/>
    <s v="PPP constant 2011 int. $"/>
    <x v="23"/>
    <x v="23"/>
    <x v="62"/>
    <n v="1523.4838999999999"/>
  </r>
  <r>
    <x v="0"/>
    <s v="PPP constant 2011 int. $"/>
    <x v="23"/>
    <x v="23"/>
    <x v="63"/>
    <n v="1477.7336"/>
  </r>
  <r>
    <x v="0"/>
    <s v="PPP constant 2011 int. $"/>
    <x v="23"/>
    <x v="23"/>
    <x v="64"/>
    <n v="1557.7964999999999"/>
  </r>
  <r>
    <x v="0"/>
    <s v="PPP constant 2011 int. $"/>
    <x v="23"/>
    <x v="23"/>
    <x v="65"/>
    <n v="1534.9213999999999"/>
  </r>
  <r>
    <x v="0"/>
    <s v="PPP constant 2011 int. $"/>
    <x v="23"/>
    <x v="23"/>
    <x v="66"/>
    <n v="1560.0841"/>
  </r>
  <r>
    <x v="0"/>
    <s v="PPP constant 2011 int. $"/>
    <x v="23"/>
    <x v="23"/>
    <x v="67"/>
    <n v="1413.6831999999999"/>
  </r>
  <r>
    <x v="0"/>
    <s v="PPP constant 2011 int. $"/>
    <x v="23"/>
    <x v="23"/>
    <x v="68"/>
    <n v="1422.8333"/>
  </r>
  <r>
    <x v="0"/>
    <s v="PPP constant 2011 int. $"/>
    <x v="23"/>
    <x v="23"/>
    <x v="69"/>
    <n v="1436.5582999999999"/>
  </r>
  <r>
    <x v="0"/>
    <s v="PPP constant 2011 int. $"/>
    <x v="23"/>
    <x v="23"/>
    <x v="70"/>
    <n v="1541.7838999999999"/>
  </r>
  <r>
    <x v="0"/>
    <s v="PPP constant 2011 int. $"/>
    <x v="23"/>
    <x v="23"/>
    <x v="71"/>
    <n v="1585.2466999999999"/>
  </r>
  <r>
    <x v="0"/>
    <s v="PPP constant 2011 int. $"/>
    <x v="23"/>
    <x v="23"/>
    <x v="72"/>
    <n v="1640.1469999999999"/>
  </r>
  <r>
    <x v="0"/>
    <s v="PPP constant 2011 int. $"/>
    <x v="23"/>
    <x v="23"/>
    <x v="73"/>
    <n v="1603.5468000000001"/>
  </r>
  <r>
    <x v="0"/>
    <s v="PPP constant 2011 int. $"/>
    <x v="23"/>
    <x v="23"/>
    <x v="74"/>
    <n v="1626.422"/>
  </r>
  <r>
    <x v="0"/>
    <s v="PPP constant 2011 int. $"/>
    <x v="23"/>
    <x v="23"/>
    <x v="75"/>
    <n v="1582.9592"/>
  </r>
  <r>
    <x v="0"/>
    <s v="PPP constant 2011 int. $"/>
    <x v="23"/>
    <x v="23"/>
    <x v="76"/>
    <n v="1626.422"/>
  </r>
  <r>
    <x v="0"/>
    <s v="PPP constant 2011 int. $"/>
    <x v="23"/>
    <x v="23"/>
    <x v="77"/>
    <n v="1505.1837"/>
  </r>
  <r>
    <x v="0"/>
    <s v="PPP constant 2011 int. $"/>
    <x v="23"/>
    <x v="23"/>
    <x v="78"/>
    <n v="1706.4848999999999"/>
  </r>
  <r>
    <x v="0"/>
    <s v="PPP constant 2011 int. $"/>
    <x v="23"/>
    <x v="23"/>
    <x v="79"/>
    <n v="1290.1575"/>
  </r>
  <r>
    <x v="0"/>
    <s v="PPP constant 2011 int. $"/>
    <x v="23"/>
    <x v="23"/>
    <x v="80"/>
    <n v="876.11760000000004"/>
  </r>
  <r>
    <x v="0"/>
    <s v="PPP constant 2011 int. $"/>
    <x v="23"/>
    <x v="23"/>
    <x v="81"/>
    <n v="853.24243000000001"/>
  </r>
  <r>
    <x v="0"/>
    <s v="PPP constant 2011 int. $"/>
    <x v="23"/>
    <x v="23"/>
    <x v="82"/>
    <n v="1086.5688"/>
  </r>
  <r>
    <x v="0"/>
    <s v="PPP constant 2011 int. $"/>
    <x v="23"/>
    <x v="23"/>
    <x v="83"/>
    <n v="2976.0547000000001"/>
  </r>
  <r>
    <x v="0"/>
    <s v="PPP constant 2011 int. $"/>
    <x v="23"/>
    <x v="23"/>
    <x v="84"/>
    <n v="2430.4830000000002"/>
  </r>
  <r>
    <x v="0"/>
    <s v="PPP constant 2011 int. $"/>
    <x v="23"/>
    <x v="23"/>
    <x v="85"/>
    <n v="1883.9767999999999"/>
  </r>
  <r>
    <x v="0"/>
    <s v="PPP constant 2011 int. $"/>
    <x v="23"/>
    <x v="23"/>
    <x v="86"/>
    <n v="2001.5427999999999"/>
  </r>
  <r>
    <x v="0"/>
    <s v="PPP constant 2011 int. $"/>
    <x v="23"/>
    <x v="23"/>
    <x v="87"/>
    <n v="2124.8564000000001"/>
  </r>
  <r>
    <x v="0"/>
    <s v="PPP constant 2011 int. $"/>
    <x v="23"/>
    <x v="23"/>
    <x v="88"/>
    <n v="2249.2469999999998"/>
  </r>
  <r>
    <x v="0"/>
    <s v="PPP constant 2011 int. $"/>
    <x v="23"/>
    <x v="23"/>
    <x v="89"/>
    <n v="2384.6633000000002"/>
  </r>
  <r>
    <x v="0"/>
    <s v="PPP constant 2011 int. $"/>
    <x v="23"/>
    <x v="23"/>
    <x v="90"/>
    <n v="2515.1223"/>
  </r>
  <r>
    <x v="0"/>
    <s v="PPP constant 2011 int. $"/>
    <x v="23"/>
    <x v="23"/>
    <x v="91"/>
    <n v="2587.6025"/>
  </r>
  <r>
    <x v="0"/>
    <s v="PPP constant 2011 int. $"/>
    <x v="23"/>
    <x v="23"/>
    <x v="92"/>
    <n v="2664.587"/>
  </r>
  <r>
    <x v="0"/>
    <s v="PPP constant 2011 int. $"/>
    <x v="23"/>
    <x v="23"/>
    <x v="93"/>
    <n v="2747.3184000000001"/>
  </r>
  <r>
    <x v="0"/>
    <s v="PPP constant 2011 int. $"/>
    <x v="23"/>
    <x v="23"/>
    <x v="94"/>
    <n v="2841.9623999999999"/>
  </r>
  <r>
    <x v="0"/>
    <s v="PPP constant 2011 int. $"/>
    <x v="23"/>
    <x v="23"/>
    <x v="95"/>
    <n v="2938.8024999999998"/>
  </r>
  <r>
    <x v="0"/>
    <s v="PPP constant 2011 int. $"/>
    <x v="23"/>
    <x v="23"/>
    <x v="96"/>
    <n v="3109.8737999999998"/>
  </r>
  <r>
    <x v="0"/>
    <s v="PPP constant 2011 int. $"/>
    <x v="23"/>
    <x v="23"/>
    <x v="97"/>
    <n v="3199.5"/>
  </r>
  <r>
    <x v="0"/>
    <s v="PPP constant 2011 int. $"/>
    <x v="23"/>
    <x v="23"/>
    <x v="98"/>
    <n v="3405.6587"/>
  </r>
  <r>
    <x v="0"/>
    <s v="PPP constant 2011 int. $"/>
    <x v="23"/>
    <x v="23"/>
    <x v="99"/>
    <n v="3599.4670000000001"/>
  </r>
  <r>
    <x v="0"/>
    <s v="PPP constant 2011 int. $"/>
    <x v="23"/>
    <x v="23"/>
    <x v="100"/>
    <n v="3803.3681999999999"/>
  </r>
  <r>
    <x v="0"/>
    <s v="PPP constant 2011 int. $"/>
    <x v="23"/>
    <x v="23"/>
    <x v="101"/>
    <n v="4212.6972999999998"/>
  </r>
  <r>
    <x v="0"/>
    <s v="PPP constant 2011 int. $"/>
    <x v="23"/>
    <x v="23"/>
    <x v="102"/>
    <n v="4372.4489999999996"/>
  </r>
  <r>
    <x v="0"/>
    <s v="PPP constant 2011 int. $"/>
    <x v="23"/>
    <x v="23"/>
    <x v="103"/>
    <n v="4366.12"/>
  </r>
  <r>
    <x v="0"/>
    <s v="PPP constant 2011 int. $"/>
    <x v="23"/>
    <x v="23"/>
    <x v="104"/>
    <n v="4501.1244999999999"/>
  </r>
  <r>
    <x v="0"/>
    <s v="PPP constant 2011 int. $"/>
    <x v="23"/>
    <x v="23"/>
    <x v="105"/>
    <n v="4547.4022999999997"/>
  </r>
  <r>
    <x v="0"/>
    <s v="PPP constant 2011 int. $"/>
    <x v="23"/>
    <x v="23"/>
    <x v="106"/>
    <n v="5134.1864999999998"/>
  </r>
  <r>
    <x v="0"/>
    <s v="PPP constant 2011 int. $"/>
    <x v="23"/>
    <x v="23"/>
    <x v="107"/>
    <n v="5413.4179999999997"/>
  </r>
  <r>
    <x v="0"/>
    <s v="PPP constant 2011 int. $"/>
    <x v="23"/>
    <x v="23"/>
    <x v="108"/>
    <n v="5541.7133999999996"/>
  </r>
  <r>
    <x v="0"/>
    <s v="PPP constant 2011 int. $"/>
    <x v="23"/>
    <x v="23"/>
    <x v="109"/>
    <n v="5796.9960000000001"/>
  </r>
  <r>
    <x v="0"/>
    <s v="PPP constant 2011 int. $"/>
    <x v="23"/>
    <x v="23"/>
    <x v="110"/>
    <n v="5995.4507000000003"/>
  </r>
  <r>
    <x v="0"/>
    <s v="PPP constant 2011 int. $"/>
    <x v="23"/>
    <x v="23"/>
    <x v="111"/>
    <n v="6243.1464999999998"/>
  </r>
  <r>
    <x v="0"/>
    <s v="PPP constant 2011 int. $"/>
    <x v="23"/>
    <x v="23"/>
    <x v="112"/>
    <n v="6322.24"/>
  </r>
  <r>
    <x v="0"/>
    <s v="PPP constant 2011 int. $"/>
    <x v="23"/>
    <x v="23"/>
    <x v="113"/>
    <n v="6476.1566999999995"/>
  </r>
  <r>
    <x v="0"/>
    <s v="PPP constant 2011 int. $"/>
    <x v="23"/>
    <x v="23"/>
    <x v="114"/>
    <n v="6612.0225"/>
  </r>
  <r>
    <x v="0"/>
    <s v="PPP constant 2011 int. $"/>
    <x v="23"/>
    <x v="23"/>
    <x v="115"/>
    <n v="6591.6367"/>
  </r>
  <r>
    <x v="0"/>
    <s v="PPP constant 2011 int. $"/>
    <x v="23"/>
    <x v="23"/>
    <x v="116"/>
    <n v="6514.1270000000004"/>
  </r>
  <r>
    <x v="0"/>
    <s v="PPP constant 2011 int. $"/>
    <x v="23"/>
    <x v="23"/>
    <x v="117"/>
    <n v="6490.4364999999998"/>
  </r>
  <r>
    <x v="0"/>
    <s v="PPP constant 2011 int. $"/>
    <x v="23"/>
    <x v="23"/>
    <x v="118"/>
    <n v="6418.1940000000004"/>
  </r>
  <r>
    <x v="0"/>
    <s v="PPP constant 2011 int. $"/>
    <x v="23"/>
    <x v="23"/>
    <x v="119"/>
    <n v="6659.4539999999997"/>
  </r>
  <r>
    <x v="0"/>
    <s v="PPP constant 2011 int. $"/>
    <x v="23"/>
    <x v="23"/>
    <x v="120"/>
    <n v="6628.6063999999997"/>
  </r>
  <r>
    <x v="0"/>
    <s v="PPP constant 2011 int. $"/>
    <x v="23"/>
    <x v="23"/>
    <x v="121"/>
    <n v="6718.4449999999997"/>
  </r>
  <r>
    <x v="0"/>
    <s v="PPP constant 2011 int. $"/>
    <x v="23"/>
    <x v="23"/>
    <x v="122"/>
    <n v="6551.8990000000003"/>
  </r>
  <r>
    <x v="0"/>
    <s v="PPP constant 2011 int. $"/>
    <x v="23"/>
    <x v="23"/>
    <x v="123"/>
    <n v="6511.9560000000001"/>
  </r>
  <r>
    <x v="0"/>
    <s v="PPP constant 2011 int. $"/>
    <x v="23"/>
    <x v="23"/>
    <x v="124"/>
    <n v="6281.1543000000001"/>
  </r>
  <r>
    <x v="0"/>
    <s v="PPP constant 2011 int. $"/>
    <x v="23"/>
    <x v="23"/>
    <x v="125"/>
    <n v="5596"/>
  </r>
  <r>
    <x v="0"/>
    <s v="PPP constant 2011 int. $"/>
    <x v="23"/>
    <x v="23"/>
    <x v="126"/>
    <n v="5033.1409999999996"/>
  </r>
  <r>
    <x v="0"/>
    <s v="PPP constant 2011 int. $"/>
    <x v="23"/>
    <x v="23"/>
    <x v="127"/>
    <n v="4818.3040000000001"/>
  </r>
  <r>
    <x v="0"/>
    <s v="PPP constant 2011 int. $"/>
    <x v="23"/>
    <x v="23"/>
    <x v="128"/>
    <n v="5055.9170000000004"/>
  </r>
  <r>
    <x v="0"/>
    <s v="PPP constant 2011 int. $"/>
    <x v="23"/>
    <x v="23"/>
    <x v="129"/>
    <n v="5427.0709999999999"/>
  </r>
  <r>
    <x v="0"/>
    <s v="PPP constant 2011 int. $"/>
    <x v="23"/>
    <x v="23"/>
    <x v="130"/>
    <n v="6014.69"/>
  </r>
  <r>
    <x v="0"/>
    <s v="PPP constant 2011 int. $"/>
    <x v="23"/>
    <x v="23"/>
    <x v="131"/>
    <n v="6476.4745999999996"/>
  </r>
  <r>
    <x v="0"/>
    <s v="PPP constant 2011 int. $"/>
    <x v="23"/>
    <x v="23"/>
    <x v="132"/>
    <n v="6446.4179999999997"/>
  </r>
  <r>
    <x v="0"/>
    <s v="PPP constant 2011 int. $"/>
    <x v="23"/>
    <x v="23"/>
    <x v="133"/>
    <n v="6407.4669999999996"/>
  </r>
  <r>
    <x v="0"/>
    <s v="PPP constant 2011 int. $"/>
    <x v="23"/>
    <x v="23"/>
    <x v="134"/>
    <n v="6613.933"/>
  </r>
  <r>
    <x v="0"/>
    <s v="PPP constant 2011 int. $"/>
    <x v="23"/>
    <x v="23"/>
    <x v="135"/>
    <n v="7089.9462999999996"/>
  </r>
  <r>
    <x v="0"/>
    <s v="PPP constant 2011 int. $"/>
    <x v="23"/>
    <x v="23"/>
    <x v="136"/>
    <n v="7860.4434000000001"/>
  </r>
  <r>
    <x v="0"/>
    <s v="PPP constant 2011 int. $"/>
    <x v="23"/>
    <x v="23"/>
    <x v="137"/>
    <n v="8673.6190000000006"/>
  </r>
  <r>
    <x v="0"/>
    <s v="PPP constant 2011 int. $"/>
    <x v="23"/>
    <x v="23"/>
    <x v="138"/>
    <n v="9369.2330000000002"/>
  </r>
  <r>
    <x v="0"/>
    <s v="PPP constant 2011 int. $"/>
    <x v="23"/>
    <x v="23"/>
    <x v="139"/>
    <n v="10531.172"/>
  </r>
  <r>
    <x v="0"/>
    <s v="PPP constant 2011 int. $"/>
    <x v="23"/>
    <x v="23"/>
    <x v="140"/>
    <n v="11313.822"/>
  </r>
  <r>
    <x v="0"/>
    <s v="PPP constant 2011 int. $"/>
    <x v="23"/>
    <x v="23"/>
    <x v="141"/>
    <n v="12823.231"/>
  </r>
  <r>
    <x v="0"/>
    <s v="PPP constant 2011 int. $"/>
    <x v="23"/>
    <x v="23"/>
    <x v="142"/>
    <n v="14418.83"/>
  </r>
  <r>
    <x v="0"/>
    <s v="PPP constant 2011 int. $"/>
    <x v="23"/>
    <x v="23"/>
    <x v="143"/>
    <n v="16347.343999999999"/>
  </r>
  <r>
    <x v="0"/>
    <s v="PPP constant 2011 int. $"/>
    <x v="23"/>
    <x v="23"/>
    <x v="144"/>
    <n v="15866.127"/>
  </r>
  <r>
    <x v="0"/>
    <s v="PPP constant 2011 int. $"/>
    <x v="23"/>
    <x v="23"/>
    <x v="145"/>
    <n v="16377.328"/>
  </r>
  <r>
    <x v="0"/>
    <s v="PPP constant 2011 int. $"/>
    <x v="23"/>
    <x v="23"/>
    <x v="146"/>
    <n v="17174"/>
  </r>
  <r>
    <x v="0"/>
    <s v="PPP constant 2011 int. $"/>
    <x v="23"/>
    <x v="23"/>
    <x v="147"/>
    <n v="17580.932000000001"/>
  </r>
  <r>
    <x v="0"/>
    <s v="PPP constant 2011 int. $"/>
    <x v="23"/>
    <x v="23"/>
    <x v="148"/>
    <n v="17691.442999999999"/>
  </r>
  <r>
    <x v="0"/>
    <s v="PPP constant 2011 int. $"/>
    <x v="23"/>
    <x v="23"/>
    <x v="149"/>
    <n v="18487.259999999998"/>
  </r>
  <r>
    <x v="0"/>
    <s v="PPP constant 2011 int. $"/>
    <x v="23"/>
    <x v="23"/>
    <x v="150"/>
    <n v="19162.186000000002"/>
  </r>
  <r>
    <x v="0"/>
    <s v="PPP constant 2011 int. $"/>
    <x v="23"/>
    <x v="23"/>
    <x v="151"/>
    <n v="19825.603999999999"/>
  </r>
  <r>
    <x v="0"/>
    <s v="PPP constant 2011 int. $"/>
    <x v="23"/>
    <x v="23"/>
    <x v="152"/>
    <n v="23003.695"/>
  </r>
  <r>
    <x v="0"/>
    <s v="PPP constant 2011 int. $"/>
    <x v="23"/>
    <x v="23"/>
    <x v="153"/>
    <n v="24000.455000000002"/>
  </r>
  <r>
    <x v="0"/>
    <s v="PPP constant 2011 int. $"/>
    <x v="23"/>
    <x v="23"/>
    <x v="154"/>
    <n v="23267.516"/>
  </r>
  <r>
    <x v="0"/>
    <s v="PPP constant 2011 int. $"/>
    <x v="23"/>
    <x v="23"/>
    <x v="155"/>
    <n v="24799.71"/>
  </r>
  <r>
    <x v="0"/>
    <s v="PPP constant 2011 int. $"/>
    <x v="23"/>
    <x v="23"/>
    <x v="156"/>
    <n v="26102.588"/>
  </r>
  <r>
    <x v="0"/>
    <s v="PPP constant 2011 int. $"/>
    <x v="23"/>
    <x v="23"/>
    <x v="157"/>
    <n v="26197.903999999999"/>
  </r>
  <r>
    <x v="0"/>
    <s v="PPP constant 2011 int. $"/>
    <x v="24"/>
    <x v="24"/>
    <x v="120"/>
    <n v="11815"/>
  </r>
  <r>
    <x v="0"/>
    <s v="PPP constant 2011 int. $"/>
    <x v="24"/>
    <x v="24"/>
    <x v="121"/>
    <n v="12242"/>
  </r>
  <r>
    <x v="0"/>
    <s v="PPP constant 2011 int. $"/>
    <x v="24"/>
    <x v="24"/>
    <x v="122"/>
    <n v="12473"/>
  </r>
  <r>
    <x v="0"/>
    <s v="PPP constant 2011 int. $"/>
    <x v="24"/>
    <x v="24"/>
    <x v="123"/>
    <n v="12659"/>
  </r>
  <r>
    <x v="0"/>
    <s v="PPP constant 2011 int. $"/>
    <x v="24"/>
    <x v="24"/>
    <x v="124"/>
    <n v="12734"/>
  </r>
  <r>
    <x v="0"/>
    <s v="PPP constant 2011 int. $"/>
    <x v="24"/>
    <x v="24"/>
    <x v="125"/>
    <n v="12374"/>
  </r>
  <r>
    <x v="0"/>
    <s v="PPP constant 2011 int. $"/>
    <x v="24"/>
    <x v="24"/>
    <x v="126"/>
    <n v="10537.41"/>
  </r>
  <r>
    <x v="0"/>
    <s v="PPP constant 2011 int. $"/>
    <x v="24"/>
    <x v="24"/>
    <x v="127"/>
    <n v="9838.6149999999998"/>
  </r>
  <r>
    <x v="0"/>
    <s v="PPP constant 2011 int. $"/>
    <x v="24"/>
    <x v="24"/>
    <x v="128"/>
    <n v="10481.115"/>
  </r>
  <r>
    <x v="0"/>
    <s v="PPP constant 2011 int. $"/>
    <x v="24"/>
    <x v="24"/>
    <x v="129"/>
    <n v="11063.948"/>
  </r>
  <r>
    <x v="0"/>
    <s v="PPP constant 2011 int. $"/>
    <x v="24"/>
    <x v="24"/>
    <x v="130"/>
    <n v="11874.397999999999"/>
  </r>
  <r>
    <x v="0"/>
    <s v="PPP constant 2011 int. $"/>
    <x v="24"/>
    <x v="24"/>
    <x v="131"/>
    <n v="12622.909"/>
  </r>
  <r>
    <x v="0"/>
    <s v="PPP constant 2011 int. $"/>
    <x v="24"/>
    <x v="24"/>
    <x v="132"/>
    <n v="13335.459000000001"/>
  </r>
  <r>
    <x v="0"/>
    <s v="PPP constant 2011 int. $"/>
    <x v="24"/>
    <x v="24"/>
    <x v="133"/>
    <n v="13822.1875"/>
  </r>
  <r>
    <x v="0"/>
    <s v="PPP constant 2011 int. $"/>
    <x v="24"/>
    <x v="24"/>
    <x v="134"/>
    <n v="13750.333000000001"/>
  </r>
  <r>
    <x v="0"/>
    <s v="PPP constant 2011 int. $"/>
    <x v="24"/>
    <x v="24"/>
    <x v="135"/>
    <n v="13904.985000000001"/>
  </r>
  <r>
    <x v="0"/>
    <s v="PPP constant 2011 int. $"/>
    <x v="24"/>
    <x v="24"/>
    <x v="136"/>
    <n v="14361.901"/>
  </r>
  <r>
    <x v="0"/>
    <s v="PPP constant 2011 int. $"/>
    <x v="24"/>
    <x v="24"/>
    <x v="137"/>
    <n v="14984.731"/>
  </r>
  <r>
    <x v="0"/>
    <s v="PPP constant 2011 int. $"/>
    <x v="24"/>
    <x v="24"/>
    <x v="138"/>
    <n v="15773.094999999999"/>
  </r>
  <r>
    <x v="0"/>
    <s v="PPP constant 2011 int. $"/>
    <x v="24"/>
    <x v="24"/>
    <x v="139"/>
    <n v="16570.861000000001"/>
  </r>
  <r>
    <x v="0"/>
    <s v="PPP constant 2011 int. $"/>
    <x v="24"/>
    <x v="24"/>
    <x v="140"/>
    <n v="17649.52"/>
  </r>
  <r>
    <x v="0"/>
    <s v="PPP constant 2011 int. $"/>
    <x v="24"/>
    <x v="24"/>
    <x v="141"/>
    <n v="19099.428"/>
  </r>
  <r>
    <x v="0"/>
    <s v="PPP constant 2011 int. $"/>
    <x v="24"/>
    <x v="24"/>
    <x v="142"/>
    <n v="21109.94"/>
  </r>
  <r>
    <x v="0"/>
    <s v="PPP constant 2011 int. $"/>
    <x v="24"/>
    <x v="24"/>
    <x v="143"/>
    <n v="22231.988000000001"/>
  </r>
  <r>
    <x v="0"/>
    <s v="PPP constant 2011 int. $"/>
    <x v="24"/>
    <x v="24"/>
    <x v="144"/>
    <n v="20953.037"/>
  </r>
  <r>
    <x v="0"/>
    <s v="PPP constant 2011 int. $"/>
    <x v="24"/>
    <x v="24"/>
    <x v="145"/>
    <n v="21941.213"/>
  </r>
  <r>
    <x v="0"/>
    <s v="PPP constant 2011 int. $"/>
    <x v="24"/>
    <x v="24"/>
    <x v="146"/>
    <n v="22483"/>
  </r>
  <r>
    <x v="0"/>
    <s v="PPP constant 2011 int. $"/>
    <x v="24"/>
    <x v="24"/>
    <x v="147"/>
    <n v="22745.203000000001"/>
  </r>
  <r>
    <x v="0"/>
    <s v="PPP constant 2011 int. $"/>
    <x v="24"/>
    <x v="24"/>
    <x v="148"/>
    <n v="22860.525000000001"/>
  </r>
  <r>
    <x v="0"/>
    <s v="PPP constant 2011 int. $"/>
    <x v="24"/>
    <x v="24"/>
    <x v="149"/>
    <n v="23453.041000000001"/>
  </r>
  <r>
    <x v="0"/>
    <s v="PPP constant 2011 int. $"/>
    <x v="24"/>
    <x v="24"/>
    <x v="150"/>
    <n v="24647.719000000001"/>
  </r>
  <r>
    <x v="0"/>
    <s v="PPP constant 2011 int. $"/>
    <x v="24"/>
    <x v="24"/>
    <x v="151"/>
    <n v="25087.715"/>
  </r>
  <r>
    <x v="0"/>
    <s v="PPP constant 2011 int. $"/>
    <x v="24"/>
    <x v="24"/>
    <x v="152"/>
    <n v="25788.756000000001"/>
  </r>
  <r>
    <x v="0"/>
    <s v="PPP constant 2011 int. $"/>
    <x v="24"/>
    <x v="24"/>
    <x v="153"/>
    <n v="26790.651999999998"/>
  </r>
  <r>
    <x v="0"/>
    <s v="PPP constant 2011 int. $"/>
    <x v="24"/>
    <x v="24"/>
    <x v="154"/>
    <n v="27429.224999999999"/>
  </r>
  <r>
    <x v="0"/>
    <s v="PPP constant 2011 int. $"/>
    <x v="24"/>
    <x v="24"/>
    <x v="155"/>
    <n v="26468.294999999998"/>
  </r>
  <r>
    <x v="0"/>
    <s v="PPP constant 2011 int. $"/>
    <x v="24"/>
    <x v="24"/>
    <x v="156"/>
    <n v="27365.623"/>
  </r>
  <r>
    <x v="0"/>
    <s v="PPP constant 2011 int. $"/>
    <x v="24"/>
    <x v="24"/>
    <x v="157"/>
    <n v="27519.287"/>
  </r>
  <r>
    <x v="0"/>
    <s v="PPP constant 2011 int. $"/>
    <x v="25"/>
    <x v="25"/>
    <x v="87"/>
    <n v="3934"/>
  </r>
  <r>
    <x v="0"/>
    <s v="PPP constant 2011 int. $"/>
    <x v="25"/>
    <x v="25"/>
    <x v="88"/>
    <n v="4106"/>
  </r>
  <r>
    <x v="0"/>
    <s v="PPP constant 2011 int. $"/>
    <x v="25"/>
    <x v="25"/>
    <x v="89"/>
    <n v="4623"/>
  </r>
  <r>
    <x v="0"/>
    <s v="PPP constant 2011 int. $"/>
    <x v="25"/>
    <x v="25"/>
    <x v="90"/>
    <n v="5002"/>
  </r>
  <r>
    <x v="0"/>
    <s v="PPP constant 2011 int. $"/>
    <x v="25"/>
    <x v="25"/>
    <x v="91"/>
    <n v="4889"/>
  </r>
  <r>
    <x v="0"/>
    <s v="PPP constant 2011 int. $"/>
    <x v="25"/>
    <x v="25"/>
    <x v="92"/>
    <n v="5432"/>
  </r>
  <r>
    <x v="0"/>
    <s v="PPP constant 2011 int. $"/>
    <x v="25"/>
    <x v="25"/>
    <x v="93"/>
    <n v="6005"/>
  </r>
  <r>
    <x v="0"/>
    <s v="PPP constant 2011 int. $"/>
    <x v="25"/>
    <x v="25"/>
    <x v="94"/>
    <n v="6304"/>
  </r>
  <r>
    <x v="0"/>
    <s v="PPP constant 2011 int. $"/>
    <x v="25"/>
    <x v="25"/>
    <x v="95"/>
    <n v="7165"/>
  </r>
  <r>
    <x v="0"/>
    <s v="PPP constant 2011 int. $"/>
    <x v="25"/>
    <x v="25"/>
    <x v="96"/>
    <n v="7760"/>
  </r>
  <r>
    <x v="0"/>
    <s v="PPP constant 2011 int. $"/>
    <x v="25"/>
    <x v="25"/>
    <x v="97"/>
    <n v="8027"/>
  </r>
  <r>
    <x v="0"/>
    <s v="PPP constant 2011 int. $"/>
    <x v="25"/>
    <x v="25"/>
    <x v="98"/>
    <n v="8871"/>
  </r>
  <r>
    <x v="0"/>
    <s v="PPP constant 2011 int. $"/>
    <x v="25"/>
    <x v="25"/>
    <x v="99"/>
    <n v="9624"/>
  </r>
  <r>
    <x v="0"/>
    <s v="PPP constant 2011 int. $"/>
    <x v="25"/>
    <x v="25"/>
    <x v="100"/>
    <n v="9589"/>
  </r>
  <r>
    <x v="0"/>
    <s v="PPP constant 2011 int. $"/>
    <x v="25"/>
    <x v="25"/>
    <x v="101"/>
    <n v="10029"/>
  </r>
  <r>
    <x v="0"/>
    <s v="PPP constant 2011 int. $"/>
    <x v="25"/>
    <x v="25"/>
    <x v="102"/>
    <n v="10264"/>
  </r>
  <r>
    <x v="0"/>
    <s v="PPP constant 2011 int. $"/>
    <x v="25"/>
    <x v="25"/>
    <x v="103"/>
    <n v="10822"/>
  </r>
  <r>
    <x v="0"/>
    <s v="PPP constant 2011 int. $"/>
    <x v="25"/>
    <x v="25"/>
    <x v="104"/>
    <n v="11775"/>
  </r>
  <r>
    <x v="0"/>
    <s v="PPP constant 2011 int. $"/>
    <x v="25"/>
    <x v="25"/>
    <x v="105"/>
    <n v="12803"/>
  </r>
  <r>
    <x v="0"/>
    <s v="PPP constant 2011 int. $"/>
    <x v="25"/>
    <x v="25"/>
    <x v="106"/>
    <n v="13657"/>
  </r>
  <r>
    <x v="0"/>
    <s v="PPP constant 2011 int. $"/>
    <x v="25"/>
    <x v="25"/>
    <x v="107"/>
    <n v="14269"/>
  </r>
  <r>
    <x v="0"/>
    <s v="PPP constant 2011 int. $"/>
    <x v="25"/>
    <x v="25"/>
    <x v="108"/>
    <n v="15079"/>
  </r>
  <r>
    <x v="0"/>
    <s v="PPP constant 2011 int. $"/>
    <x v="25"/>
    <x v="25"/>
    <x v="109"/>
    <n v="16420"/>
  </r>
  <r>
    <x v="0"/>
    <s v="PPP constant 2011 int. $"/>
    <x v="25"/>
    <x v="25"/>
    <x v="110"/>
    <n v="17205"/>
  </r>
  <r>
    <x v="0"/>
    <s v="PPP constant 2011 int. $"/>
    <x v="25"/>
    <x v="25"/>
    <x v="111"/>
    <n v="17462"/>
  </r>
  <r>
    <x v="0"/>
    <s v="PPP constant 2011 int. $"/>
    <x v="25"/>
    <x v="25"/>
    <x v="112"/>
    <n v="18595"/>
  </r>
  <r>
    <x v="0"/>
    <s v="PPP constant 2011 int. $"/>
    <x v="25"/>
    <x v="25"/>
    <x v="113"/>
    <n v="20014"/>
  </r>
  <r>
    <x v="0"/>
    <s v="PPP constant 2011 int. $"/>
    <x v="25"/>
    <x v="25"/>
    <x v="114"/>
    <n v="21367"/>
  </r>
  <r>
    <x v="0"/>
    <s v="PPP constant 2011 int. $"/>
    <x v="25"/>
    <x v="25"/>
    <x v="115"/>
    <n v="21151"/>
  </r>
  <r>
    <x v="0"/>
    <s v="PPP constant 2011 int. $"/>
    <x v="25"/>
    <x v="25"/>
    <x v="116"/>
    <n v="20929"/>
  </r>
  <r>
    <x v="0"/>
    <s v="PPP constant 2011 int. $"/>
    <x v="25"/>
    <x v="25"/>
    <x v="117"/>
    <n v="20535"/>
  </r>
  <r>
    <x v="0"/>
    <s v="PPP constant 2011 int. $"/>
    <x v="25"/>
    <x v="25"/>
    <x v="118"/>
    <n v="20451"/>
  </r>
  <r>
    <x v="0"/>
    <s v="PPP constant 2011 int. $"/>
    <x v="25"/>
    <x v="25"/>
    <x v="119"/>
    <n v="20650"/>
  </r>
  <r>
    <x v="0"/>
    <s v="PPP constant 2011 int. $"/>
    <x v="25"/>
    <x v="25"/>
    <x v="120"/>
    <n v="20663"/>
  </r>
  <r>
    <x v="0"/>
    <s v="PPP constant 2011 int. $"/>
    <x v="25"/>
    <x v="25"/>
    <x v="121"/>
    <n v="21122"/>
  </r>
  <r>
    <x v="0"/>
    <s v="PPP constant 2011 int. $"/>
    <x v="25"/>
    <x v="25"/>
    <x v="122"/>
    <n v="20851"/>
  </r>
  <r>
    <x v="0"/>
    <s v="PPP constant 2011 int. $"/>
    <x v="25"/>
    <x v="25"/>
    <x v="123"/>
    <n v="20083"/>
  </r>
  <r>
    <x v="0"/>
    <s v="PPP constant 2011 int. $"/>
    <x v="25"/>
    <x v="25"/>
    <x v="124"/>
    <n v="19837"/>
  </r>
  <r>
    <x v="0"/>
    <s v="PPP constant 2011 int. $"/>
    <x v="25"/>
    <x v="25"/>
    <x v="125"/>
    <n v="18093"/>
  </r>
  <r>
    <x v="0"/>
    <s v="PPP constant 2011 int. $"/>
    <x v="25"/>
    <x v="25"/>
    <x v="126"/>
    <n v="16401.958999999999"/>
  </r>
  <r>
    <x v="0"/>
    <s v="PPP constant 2011 int. $"/>
    <x v="25"/>
    <x v="25"/>
    <x v="127"/>
    <n v="15462.71"/>
  </r>
  <r>
    <x v="0"/>
    <s v="PPP constant 2011 int. $"/>
    <x v="25"/>
    <x v="25"/>
    <x v="128"/>
    <n v="15872.12"/>
  </r>
  <r>
    <x v="0"/>
    <s v="PPP constant 2011 int. $"/>
    <x v="25"/>
    <x v="25"/>
    <x v="129"/>
    <n v="16664.705000000002"/>
  </r>
  <r>
    <x v="0"/>
    <s v="PPP constant 2011 int. $"/>
    <x v="25"/>
    <x v="25"/>
    <x v="130"/>
    <n v="17816.8"/>
  </r>
  <r>
    <x v="0"/>
    <s v="PPP constant 2011 int. $"/>
    <x v="25"/>
    <x v="25"/>
    <x v="131"/>
    <n v="18376.245999999999"/>
  </r>
  <r>
    <x v="0"/>
    <s v="PPP constant 2011 int. $"/>
    <x v="25"/>
    <x v="25"/>
    <x v="132"/>
    <n v="19258.945"/>
  </r>
  <r>
    <x v="0"/>
    <s v="PPP constant 2011 int. $"/>
    <x v="25"/>
    <x v="25"/>
    <x v="133"/>
    <n v="19851.057000000001"/>
  </r>
  <r>
    <x v="0"/>
    <s v="PPP constant 2011 int. $"/>
    <x v="25"/>
    <x v="25"/>
    <x v="134"/>
    <n v="20793.918000000001"/>
  </r>
  <r>
    <x v="0"/>
    <s v="PPP constant 2011 int. $"/>
    <x v="25"/>
    <x v="25"/>
    <x v="135"/>
    <n v="21501.335999999999"/>
  </r>
  <r>
    <x v="0"/>
    <s v="PPP constant 2011 int. $"/>
    <x v="25"/>
    <x v="25"/>
    <x v="136"/>
    <n v="22006.953000000001"/>
  </r>
  <r>
    <x v="0"/>
    <s v="PPP constant 2011 int. $"/>
    <x v="25"/>
    <x v="25"/>
    <x v="137"/>
    <n v="22725.312000000002"/>
  </r>
  <r>
    <x v="0"/>
    <s v="PPP constant 2011 int. $"/>
    <x v="25"/>
    <x v="25"/>
    <x v="138"/>
    <n v="23257.421999999999"/>
  </r>
  <r>
    <x v="0"/>
    <s v="PPP constant 2011 int. $"/>
    <x v="25"/>
    <x v="25"/>
    <x v="139"/>
    <n v="24150.583999999999"/>
  </r>
  <r>
    <x v="0"/>
    <s v="PPP constant 2011 int. $"/>
    <x v="25"/>
    <x v="25"/>
    <x v="140"/>
    <n v="24966.94"/>
  </r>
  <r>
    <x v="0"/>
    <s v="PPP constant 2011 int. $"/>
    <x v="25"/>
    <x v="25"/>
    <x v="141"/>
    <n v="26182.78"/>
  </r>
  <r>
    <x v="0"/>
    <s v="PPP constant 2011 int. $"/>
    <x v="25"/>
    <x v="25"/>
    <x v="142"/>
    <n v="27832.763999999999"/>
  </r>
  <r>
    <x v="0"/>
    <s v="PPP constant 2011 int. $"/>
    <x v="25"/>
    <x v="25"/>
    <x v="143"/>
    <n v="28473.596000000001"/>
  </r>
  <r>
    <x v="0"/>
    <s v="PPP constant 2011 int. $"/>
    <x v="25"/>
    <x v="25"/>
    <x v="144"/>
    <n v="25905.511999999999"/>
  </r>
  <r>
    <x v="0"/>
    <s v="PPP constant 2011 int. $"/>
    <x v="25"/>
    <x v="25"/>
    <x v="145"/>
    <n v="26000.92"/>
  </r>
  <r>
    <x v="0"/>
    <s v="PPP constant 2011 int. $"/>
    <x v="25"/>
    <x v="25"/>
    <x v="146"/>
    <n v="26004"/>
  </r>
  <r>
    <x v="0"/>
    <s v="PPP constant 2011 int. $"/>
    <x v="25"/>
    <x v="25"/>
    <x v="147"/>
    <n v="25269.232"/>
  </r>
  <r>
    <x v="0"/>
    <s v="PPP constant 2011 int. $"/>
    <x v="25"/>
    <x v="25"/>
    <x v="148"/>
    <n v="24975.363000000001"/>
  </r>
  <r>
    <x v="0"/>
    <s v="PPP constant 2011 int. $"/>
    <x v="25"/>
    <x v="25"/>
    <x v="149"/>
    <n v="25638.66"/>
  </r>
  <r>
    <x v="0"/>
    <s v="PPP constant 2011 int. $"/>
    <x v="25"/>
    <x v="25"/>
    <x v="150"/>
    <n v="26186.248"/>
  </r>
  <r>
    <x v="0"/>
    <s v="PPP constant 2011 int. $"/>
    <x v="25"/>
    <x v="25"/>
    <x v="151"/>
    <n v="27004.717000000001"/>
  </r>
  <r>
    <x v="0"/>
    <s v="PPP constant 2011 int. $"/>
    <x v="25"/>
    <x v="25"/>
    <x v="152"/>
    <n v="28288.89"/>
  </r>
  <r>
    <x v="0"/>
    <s v="PPP constant 2011 int. $"/>
    <x v="25"/>
    <x v="25"/>
    <x v="153"/>
    <n v="29461.344000000001"/>
  </r>
  <r>
    <x v="0"/>
    <s v="PPP constant 2011 int. $"/>
    <x v="25"/>
    <x v="25"/>
    <x v="154"/>
    <n v="30229.298999999999"/>
  </r>
  <r>
    <x v="0"/>
    <s v="PPP constant 2011 int. $"/>
    <x v="25"/>
    <x v="25"/>
    <x v="155"/>
    <n v="28733.303"/>
  </r>
  <r>
    <x v="0"/>
    <s v="PPP constant 2011 int. $"/>
    <x v="25"/>
    <x v="25"/>
    <x v="156"/>
    <n v="31019.942999999999"/>
  </r>
  <r>
    <x v="0"/>
    <s v="PPP constant 2011 int. $"/>
    <x v="25"/>
    <x v="25"/>
    <x v="157"/>
    <n v="32673.761999999999"/>
  </r>
  <r>
    <x v="0"/>
    <s v="PPP constant 2011 int. $"/>
    <x v="26"/>
    <x v="26"/>
    <x v="158"/>
    <n v="886"/>
  </r>
  <r>
    <x v="0"/>
    <s v="PPP constant 2011 int. $"/>
    <x v="26"/>
    <x v="26"/>
    <x v="213"/>
    <n v="1329.865"/>
  </r>
  <r>
    <x v="0"/>
    <s v="PPP constant 2011 int. $"/>
    <x v="26"/>
    <x v="26"/>
    <x v="214"/>
    <n v="1346.6371999999999"/>
  </r>
  <r>
    <x v="0"/>
    <s v="PPP constant 2011 int. $"/>
    <x v="26"/>
    <x v="26"/>
    <x v="215"/>
    <n v="1363.5645"/>
  </r>
  <r>
    <x v="0"/>
    <s v="PPP constant 2011 int. $"/>
    <x v="26"/>
    <x v="26"/>
    <x v="216"/>
    <n v="1380.6469"/>
  </r>
  <r>
    <x v="0"/>
    <s v="PPP constant 2011 int. $"/>
    <x v="26"/>
    <x v="26"/>
    <x v="217"/>
    <n v="1397.8848"/>
  </r>
  <r>
    <x v="0"/>
    <s v="PPP constant 2011 int. $"/>
    <x v="26"/>
    <x v="26"/>
    <x v="218"/>
    <n v="1415.2783999999999"/>
  </r>
  <r>
    <x v="0"/>
    <s v="PPP constant 2011 int. $"/>
    <x v="26"/>
    <x v="26"/>
    <x v="219"/>
    <n v="1432.828"/>
  </r>
  <r>
    <x v="0"/>
    <s v="PPP constant 2011 int. $"/>
    <x v="26"/>
    <x v="26"/>
    <x v="220"/>
    <n v="1450.5337"/>
  </r>
  <r>
    <x v="0"/>
    <s v="PPP constant 2011 int. $"/>
    <x v="26"/>
    <x v="26"/>
    <x v="221"/>
    <n v="1468.3956000000001"/>
  </r>
  <r>
    <x v="0"/>
    <s v="PPP constant 2011 int. $"/>
    <x v="26"/>
    <x v="26"/>
    <x v="222"/>
    <n v="1470.6572000000001"/>
  </r>
  <r>
    <x v="0"/>
    <s v="PPP constant 2011 int. $"/>
    <x v="26"/>
    <x v="26"/>
    <x v="223"/>
    <n v="1472.9255000000001"/>
  </r>
  <r>
    <x v="0"/>
    <s v="PPP constant 2011 int. $"/>
    <x v="26"/>
    <x v="26"/>
    <x v="224"/>
    <n v="1475.2005999999999"/>
  </r>
  <r>
    <x v="0"/>
    <s v="PPP constant 2011 int. $"/>
    <x v="26"/>
    <x v="26"/>
    <x v="225"/>
    <n v="1477.4822999999999"/>
  </r>
  <r>
    <x v="0"/>
    <s v="PPP constant 2011 int. $"/>
    <x v="26"/>
    <x v="26"/>
    <x v="226"/>
    <n v="1486.3502000000001"/>
  </r>
  <r>
    <x v="0"/>
    <s v="PPP constant 2011 int. $"/>
    <x v="26"/>
    <x v="26"/>
    <x v="227"/>
    <n v="1495.2660000000001"/>
  </r>
  <r>
    <x v="0"/>
    <s v="PPP constant 2011 int. $"/>
    <x v="26"/>
    <x v="26"/>
    <x v="228"/>
    <n v="1504.2299"/>
  </r>
  <r>
    <x v="0"/>
    <s v="PPP constant 2011 int. $"/>
    <x v="26"/>
    <x v="26"/>
    <x v="229"/>
    <n v="1596.8184000000001"/>
  </r>
  <r>
    <x v="0"/>
    <s v="PPP constant 2011 int. $"/>
    <x v="26"/>
    <x v="26"/>
    <x v="230"/>
    <n v="1537.5897"/>
  </r>
  <r>
    <x v="0"/>
    <s v="PPP constant 2011 int. $"/>
    <x v="26"/>
    <x v="26"/>
    <x v="231"/>
    <n v="1479.4268999999999"/>
  </r>
  <r>
    <x v="0"/>
    <s v="PPP constant 2011 int. $"/>
    <x v="26"/>
    <x v="26"/>
    <x v="232"/>
    <n v="1422.3981000000001"/>
  </r>
  <r>
    <x v="0"/>
    <s v="PPP constant 2011 int. $"/>
    <x v="26"/>
    <x v="26"/>
    <x v="233"/>
    <n v="1366.5652"/>
  </r>
  <r>
    <x v="0"/>
    <s v="PPP constant 2011 int. $"/>
    <x v="26"/>
    <x v="26"/>
    <x v="234"/>
    <n v="1368.4214999999999"/>
  </r>
  <r>
    <x v="0"/>
    <s v="PPP constant 2011 int. $"/>
    <x v="26"/>
    <x v="26"/>
    <x v="235"/>
    <n v="1370.2832000000001"/>
  </r>
  <r>
    <x v="0"/>
    <s v="PPP constant 2011 int. $"/>
    <x v="26"/>
    <x v="26"/>
    <x v="236"/>
    <n v="1372.1501000000001"/>
  </r>
  <r>
    <x v="0"/>
    <s v="PPP constant 2011 int. $"/>
    <x v="26"/>
    <x v="26"/>
    <x v="237"/>
    <n v="1352.596"/>
  </r>
  <r>
    <x v="0"/>
    <s v="PPP constant 2011 int. $"/>
    <x v="26"/>
    <x v="26"/>
    <x v="238"/>
    <n v="1382.0060000000001"/>
  </r>
  <r>
    <x v="0"/>
    <s v="PPP constant 2011 int. $"/>
    <x v="26"/>
    <x v="26"/>
    <x v="239"/>
    <n v="1412.3293000000001"/>
  </r>
  <r>
    <x v="0"/>
    <s v="PPP constant 2011 int. $"/>
    <x v="26"/>
    <x v="26"/>
    <x v="240"/>
    <n v="1443.5708999999999"/>
  </r>
  <r>
    <x v="0"/>
    <s v="PPP constant 2011 int. $"/>
    <x v="26"/>
    <x v="26"/>
    <x v="241"/>
    <n v="1475.7336"/>
  </r>
  <r>
    <x v="0"/>
    <s v="PPP constant 2011 int. $"/>
    <x v="26"/>
    <x v="26"/>
    <x v="242"/>
    <n v="1528.307"/>
  </r>
  <r>
    <x v="0"/>
    <s v="PPP constant 2011 int. $"/>
    <x v="26"/>
    <x v="26"/>
    <x v="243"/>
    <n v="1512.6129000000001"/>
  </r>
  <r>
    <x v="0"/>
    <s v="PPP constant 2011 int. $"/>
    <x v="26"/>
    <x v="26"/>
    <x v="244"/>
    <n v="1407.7150999999999"/>
  </r>
  <r>
    <x v="0"/>
    <s v="PPP constant 2011 int. $"/>
    <x v="26"/>
    <x v="26"/>
    <x v="245"/>
    <n v="1382.9502"/>
  </r>
  <r>
    <x v="0"/>
    <s v="PPP constant 2011 int. $"/>
    <x v="26"/>
    <x v="26"/>
    <x v="246"/>
    <n v="1408.0535"/>
  </r>
  <r>
    <x v="0"/>
    <s v="PPP constant 2011 int. $"/>
    <x v="26"/>
    <x v="26"/>
    <x v="247"/>
    <n v="1446.5248999999999"/>
  </r>
  <r>
    <x v="0"/>
    <s v="PPP constant 2011 int. $"/>
    <x v="26"/>
    <x v="26"/>
    <x v="248"/>
    <n v="1454.9655"/>
  </r>
  <r>
    <x v="0"/>
    <s v="PPP constant 2011 int. $"/>
    <x v="26"/>
    <x v="26"/>
    <x v="249"/>
    <n v="1460.0409"/>
  </r>
  <r>
    <x v="0"/>
    <s v="PPP constant 2011 int. $"/>
    <x v="26"/>
    <x v="26"/>
    <x v="250"/>
    <n v="1465.2715000000001"/>
  </r>
  <r>
    <x v="0"/>
    <s v="PPP constant 2011 int. $"/>
    <x v="26"/>
    <x v="26"/>
    <x v="251"/>
    <n v="1382.7521999999999"/>
  </r>
  <r>
    <x v="0"/>
    <s v="PPP constant 2011 int. $"/>
    <x v="26"/>
    <x v="26"/>
    <x v="252"/>
    <n v="1384.8882000000001"/>
  </r>
  <r>
    <x v="0"/>
    <s v="PPP constant 2011 int. $"/>
    <x v="26"/>
    <x v="26"/>
    <x v="253"/>
    <n v="1387.0968"/>
  </r>
  <r>
    <x v="0"/>
    <s v="PPP constant 2011 int. $"/>
    <x v="26"/>
    <x v="26"/>
    <x v="254"/>
    <n v="1389.3798999999999"/>
  </r>
  <r>
    <x v="0"/>
    <s v="PPP constant 2011 int. $"/>
    <x v="26"/>
    <x v="26"/>
    <x v="255"/>
    <n v="1391.739"/>
  </r>
  <r>
    <x v="0"/>
    <s v="PPP constant 2011 int. $"/>
    <x v="26"/>
    <x v="26"/>
    <x v="256"/>
    <n v="1394.1763000000001"/>
  </r>
  <r>
    <x v="0"/>
    <s v="PPP constant 2011 int. $"/>
    <x v="26"/>
    <x v="26"/>
    <x v="257"/>
    <n v="1386.9051999999999"/>
  </r>
  <r>
    <x v="0"/>
    <s v="PPP constant 2011 int. $"/>
    <x v="26"/>
    <x v="26"/>
    <x v="258"/>
    <n v="1364.8748000000001"/>
  </r>
  <r>
    <x v="0"/>
    <s v="PPP constant 2011 int. $"/>
    <x v="26"/>
    <x v="26"/>
    <x v="259"/>
    <n v="1343.2048"/>
  </r>
  <r>
    <x v="0"/>
    <s v="PPP constant 2011 int. $"/>
    <x v="26"/>
    <x v="26"/>
    <x v="260"/>
    <n v="1321.8905"/>
  </r>
  <r>
    <x v="0"/>
    <s v="PPP constant 2011 int. $"/>
    <x v="26"/>
    <x v="26"/>
    <x v="261"/>
    <n v="1321.3046999999999"/>
  </r>
  <r>
    <x v="0"/>
    <s v="PPP constant 2011 int. $"/>
    <x v="26"/>
    <x v="26"/>
    <x v="262"/>
    <n v="1320.7702999999999"/>
  </r>
  <r>
    <x v="0"/>
    <s v="PPP constant 2011 int. $"/>
    <x v="26"/>
    <x v="26"/>
    <x v="263"/>
    <n v="1313.5237"/>
  </r>
  <r>
    <x v="0"/>
    <s v="PPP constant 2011 int. $"/>
    <x v="26"/>
    <x v="26"/>
    <x v="264"/>
    <n v="1404.0073"/>
  </r>
  <r>
    <x v="0"/>
    <s v="PPP constant 2011 int. $"/>
    <x v="26"/>
    <x v="26"/>
    <x v="265"/>
    <n v="1359.425"/>
  </r>
  <r>
    <x v="0"/>
    <s v="PPP constant 2011 int. $"/>
    <x v="26"/>
    <x v="26"/>
    <x v="266"/>
    <n v="1377.1072999999999"/>
  </r>
  <r>
    <x v="0"/>
    <s v="PPP constant 2011 int. $"/>
    <x v="26"/>
    <x v="26"/>
    <x v="267"/>
    <n v="1459.3541"/>
  </r>
  <r>
    <x v="0"/>
    <s v="PPP constant 2011 int. $"/>
    <x v="26"/>
    <x v="26"/>
    <x v="268"/>
    <n v="1536.29"/>
  </r>
  <r>
    <x v="0"/>
    <s v="PPP constant 2011 int. $"/>
    <x v="26"/>
    <x v="26"/>
    <x v="269"/>
    <n v="1626.2847999999999"/>
  </r>
  <r>
    <x v="0"/>
    <s v="PPP constant 2011 int. $"/>
    <x v="26"/>
    <x v="26"/>
    <x v="270"/>
    <n v="1568.6495"/>
  </r>
  <r>
    <x v="0"/>
    <s v="PPP constant 2011 int. $"/>
    <x v="26"/>
    <x v="26"/>
    <x v="271"/>
    <n v="1509.4407000000001"/>
  </r>
  <r>
    <x v="0"/>
    <s v="PPP constant 2011 int. $"/>
    <x v="26"/>
    <x v="26"/>
    <x v="272"/>
    <n v="1469.5297"/>
  </r>
  <r>
    <x v="0"/>
    <s v="PPP constant 2011 int. $"/>
    <x v="26"/>
    <x v="26"/>
    <x v="273"/>
    <n v="1479.1069"/>
  </r>
  <r>
    <x v="0"/>
    <s v="PPP constant 2011 int. $"/>
    <x v="26"/>
    <x v="26"/>
    <x v="274"/>
    <n v="1536.1884"/>
  </r>
  <r>
    <x v="0"/>
    <s v="PPP constant 2011 int. $"/>
    <x v="26"/>
    <x v="26"/>
    <x v="275"/>
    <n v="1578.1482000000001"/>
  </r>
  <r>
    <x v="0"/>
    <s v="PPP constant 2011 int. $"/>
    <x v="26"/>
    <x v="26"/>
    <x v="276"/>
    <n v="1588.1346000000001"/>
  </r>
  <r>
    <x v="0"/>
    <s v="PPP constant 2011 int. $"/>
    <x v="26"/>
    <x v="26"/>
    <x v="277"/>
    <n v="1745.6919"/>
  </r>
  <r>
    <x v="0"/>
    <s v="PPP constant 2011 int. $"/>
    <x v="26"/>
    <x v="26"/>
    <x v="278"/>
    <n v="1690.9437"/>
  </r>
  <r>
    <x v="0"/>
    <s v="PPP constant 2011 int. $"/>
    <x v="26"/>
    <x v="26"/>
    <x v="279"/>
    <n v="1612.7878000000001"/>
  </r>
  <r>
    <x v="0"/>
    <s v="PPP constant 2011 int. $"/>
    <x v="26"/>
    <x v="26"/>
    <x v="280"/>
    <n v="1513.8625"/>
  </r>
  <r>
    <x v="0"/>
    <s v="PPP constant 2011 int. $"/>
    <x v="26"/>
    <x v="26"/>
    <x v="281"/>
    <n v="1625.0275999999999"/>
  </r>
  <r>
    <x v="0"/>
    <s v="PPP constant 2011 int. $"/>
    <x v="26"/>
    <x v="26"/>
    <x v="282"/>
    <n v="1583.0862"/>
  </r>
  <r>
    <x v="0"/>
    <s v="PPP constant 2011 int. $"/>
    <x v="26"/>
    <x v="26"/>
    <x v="283"/>
    <n v="1541.5355999999999"/>
  </r>
  <r>
    <x v="0"/>
    <s v="PPP constant 2011 int. $"/>
    <x v="26"/>
    <x v="26"/>
    <x v="284"/>
    <n v="1480.181"/>
  </r>
  <r>
    <x v="0"/>
    <s v="PPP constant 2011 int. $"/>
    <x v="26"/>
    <x v="26"/>
    <x v="285"/>
    <n v="1455.0181"/>
  </r>
  <r>
    <x v="0"/>
    <s v="PPP constant 2011 int. $"/>
    <x v="26"/>
    <x v="26"/>
    <x v="286"/>
    <n v="1430.7699"/>
  </r>
  <r>
    <x v="0"/>
    <s v="PPP constant 2011 int. $"/>
    <x v="26"/>
    <x v="26"/>
    <x v="287"/>
    <n v="1438.0532000000001"/>
  </r>
  <r>
    <x v="0"/>
    <s v="PPP constant 2011 int. $"/>
    <x v="26"/>
    <x v="26"/>
    <x v="288"/>
    <n v="1346.3145"/>
  </r>
  <r>
    <x v="0"/>
    <s v="PPP constant 2011 int. $"/>
    <x v="26"/>
    <x v="26"/>
    <x v="289"/>
    <n v="1397.2543000000001"/>
  </r>
  <r>
    <x v="0"/>
    <s v="PPP constant 2011 int. $"/>
    <x v="26"/>
    <x v="26"/>
    <x v="290"/>
    <n v="1405.4879000000001"/>
  </r>
  <r>
    <x v="0"/>
    <s v="PPP constant 2011 int. $"/>
    <x v="26"/>
    <x v="26"/>
    <x v="291"/>
    <n v="1418.8778"/>
  </r>
  <r>
    <x v="0"/>
    <s v="PPP constant 2011 int. $"/>
    <x v="26"/>
    <x v="26"/>
    <x v="292"/>
    <n v="1430.9718"/>
  </r>
  <r>
    <x v="0"/>
    <s v="PPP constant 2011 int. $"/>
    <x v="26"/>
    <x v="26"/>
    <x v="293"/>
    <n v="1467.0554999999999"/>
  </r>
  <r>
    <x v="0"/>
    <s v="PPP constant 2011 int. $"/>
    <x v="26"/>
    <x v="26"/>
    <x v="294"/>
    <n v="1424.8982000000001"/>
  </r>
  <r>
    <x v="0"/>
    <s v="PPP constant 2011 int. $"/>
    <x v="26"/>
    <x v="26"/>
    <x v="295"/>
    <n v="1422.2447999999999"/>
  </r>
  <r>
    <x v="0"/>
    <s v="PPP constant 2011 int. $"/>
    <x v="26"/>
    <x v="26"/>
    <x v="296"/>
    <n v="1450.0787"/>
  </r>
  <r>
    <x v="0"/>
    <s v="PPP constant 2011 int. $"/>
    <x v="26"/>
    <x v="26"/>
    <x v="297"/>
    <n v="1433.7659000000001"/>
  </r>
  <r>
    <x v="0"/>
    <s v="PPP constant 2011 int. $"/>
    <x v="26"/>
    <x v="26"/>
    <x v="298"/>
    <n v="1372.671"/>
  </r>
  <r>
    <x v="0"/>
    <s v="PPP constant 2011 int. $"/>
    <x v="26"/>
    <x v="26"/>
    <x v="299"/>
    <n v="1325.0132000000001"/>
  </r>
  <r>
    <x v="0"/>
    <s v="PPP constant 2011 int. $"/>
    <x v="26"/>
    <x v="26"/>
    <x v="300"/>
    <n v="1308.1686999999999"/>
  </r>
  <r>
    <x v="0"/>
    <s v="PPP constant 2011 int. $"/>
    <x v="26"/>
    <x v="26"/>
    <x v="301"/>
    <n v="1334.8649"/>
  </r>
  <r>
    <x v="0"/>
    <s v="PPP constant 2011 int. $"/>
    <x v="26"/>
    <x v="26"/>
    <x v="302"/>
    <n v="1310.2316000000001"/>
  </r>
  <r>
    <x v="0"/>
    <s v="PPP constant 2011 int. $"/>
    <x v="26"/>
    <x v="26"/>
    <x v="303"/>
    <n v="1328.8043"/>
  </r>
  <r>
    <x v="0"/>
    <s v="PPP constant 2011 int. $"/>
    <x v="26"/>
    <x v="26"/>
    <x v="304"/>
    <n v="1313.2997"/>
  </r>
  <r>
    <x v="0"/>
    <s v="PPP constant 2011 int. $"/>
    <x v="26"/>
    <x v="26"/>
    <x v="305"/>
    <n v="1302.3701000000001"/>
  </r>
  <r>
    <x v="0"/>
    <s v="PPP constant 2011 int. $"/>
    <x v="26"/>
    <x v="26"/>
    <x v="306"/>
    <n v="1271.3164999999999"/>
  </r>
  <r>
    <x v="0"/>
    <s v="PPP constant 2011 int. $"/>
    <x v="26"/>
    <x v="26"/>
    <x v="307"/>
    <n v="1174.7211"/>
  </r>
  <r>
    <x v="0"/>
    <s v="PPP constant 2011 int. $"/>
    <x v="26"/>
    <x v="26"/>
    <x v="308"/>
    <n v="1214.8511000000001"/>
  </r>
  <r>
    <x v="0"/>
    <s v="PPP constant 2011 int. $"/>
    <x v="26"/>
    <x v="26"/>
    <x v="309"/>
    <n v="1233.7702999999999"/>
  </r>
  <r>
    <x v="0"/>
    <s v="PPP constant 2011 int. $"/>
    <x v="26"/>
    <x v="26"/>
    <x v="310"/>
    <n v="1159.5840000000001"/>
  </r>
  <r>
    <x v="0"/>
    <s v="PPP constant 2011 int. $"/>
    <x v="26"/>
    <x v="26"/>
    <x v="311"/>
    <n v="1161.701"/>
  </r>
  <r>
    <x v="0"/>
    <s v="PPP constant 2011 int. $"/>
    <x v="26"/>
    <x v="26"/>
    <x v="312"/>
    <n v="1179.4005"/>
  </r>
  <r>
    <x v="0"/>
    <s v="PPP constant 2011 int. $"/>
    <x v="26"/>
    <x v="26"/>
    <x v="313"/>
    <n v="1196.2489"/>
  </r>
  <r>
    <x v="0"/>
    <s v="PPP constant 2011 int. $"/>
    <x v="26"/>
    <x v="26"/>
    <x v="314"/>
    <n v="1193.356"/>
  </r>
  <r>
    <x v="0"/>
    <s v="PPP constant 2011 int. $"/>
    <x v="26"/>
    <x v="26"/>
    <x v="315"/>
    <n v="1180.643"/>
  </r>
  <r>
    <x v="0"/>
    <s v="PPP constant 2011 int. $"/>
    <x v="26"/>
    <x v="26"/>
    <x v="316"/>
    <n v="1209.4090000000001"/>
  </r>
  <r>
    <x v="0"/>
    <s v="PPP constant 2011 int. $"/>
    <x v="26"/>
    <x v="26"/>
    <x v="317"/>
    <n v="1233.4960000000001"/>
  </r>
  <r>
    <x v="0"/>
    <s v="PPP constant 2011 int. $"/>
    <x v="26"/>
    <x v="26"/>
    <x v="318"/>
    <n v="1255.5996"/>
  </r>
  <r>
    <x v="0"/>
    <s v="PPP constant 2011 int. $"/>
    <x v="26"/>
    <x v="26"/>
    <x v="319"/>
    <n v="1305.1014"/>
  </r>
  <r>
    <x v="0"/>
    <s v="PPP constant 2011 int. $"/>
    <x v="26"/>
    <x v="26"/>
    <x v="320"/>
    <n v="1233.8458000000001"/>
  </r>
  <r>
    <x v="0"/>
    <s v="PPP constant 2011 int. $"/>
    <x v="26"/>
    <x v="26"/>
    <x v="321"/>
    <n v="1261.1666"/>
  </r>
  <r>
    <x v="0"/>
    <s v="PPP constant 2011 int. $"/>
    <x v="26"/>
    <x v="26"/>
    <x v="322"/>
    <n v="1234.348"/>
  </r>
  <r>
    <x v="0"/>
    <s v="PPP constant 2011 int. $"/>
    <x v="26"/>
    <x v="26"/>
    <x v="323"/>
    <n v="1242.6002000000001"/>
  </r>
  <r>
    <x v="0"/>
    <s v="PPP constant 2011 int. $"/>
    <x v="26"/>
    <x v="26"/>
    <x v="324"/>
    <n v="1229.6871000000001"/>
  </r>
  <r>
    <x v="0"/>
    <s v="PPP constant 2011 int. $"/>
    <x v="26"/>
    <x v="26"/>
    <x v="325"/>
    <n v="1221.5804000000001"/>
  </r>
  <r>
    <x v="0"/>
    <s v="PPP constant 2011 int. $"/>
    <x v="26"/>
    <x v="26"/>
    <x v="326"/>
    <n v="1291.837"/>
  </r>
  <r>
    <x v="0"/>
    <s v="PPP constant 2011 int. $"/>
    <x v="26"/>
    <x v="26"/>
    <x v="327"/>
    <n v="1239.0177000000001"/>
  </r>
  <r>
    <x v="0"/>
    <s v="PPP constant 2011 int. $"/>
    <x v="26"/>
    <x v="26"/>
    <x v="328"/>
    <n v="1281.0851"/>
  </r>
  <r>
    <x v="0"/>
    <s v="PPP constant 2011 int. $"/>
    <x v="26"/>
    <x v="26"/>
    <x v="329"/>
    <n v="1328.2854"/>
  </r>
  <r>
    <x v="0"/>
    <s v="PPP constant 2011 int. $"/>
    <x v="26"/>
    <x v="26"/>
    <x v="330"/>
    <n v="1335.9767999999999"/>
  </r>
  <r>
    <x v="0"/>
    <s v="PPP constant 2011 int. $"/>
    <x v="26"/>
    <x v="26"/>
    <x v="331"/>
    <n v="1339.1759999999999"/>
  </r>
  <r>
    <x v="0"/>
    <s v="PPP constant 2011 int. $"/>
    <x v="26"/>
    <x v="26"/>
    <x v="332"/>
    <n v="1311.8136"/>
  </r>
  <r>
    <x v="0"/>
    <s v="PPP constant 2011 int. $"/>
    <x v="26"/>
    <x v="26"/>
    <x v="333"/>
    <n v="1313.7964999999999"/>
  </r>
  <r>
    <x v="0"/>
    <s v="PPP constant 2011 int. $"/>
    <x v="26"/>
    <x v="26"/>
    <x v="334"/>
    <n v="1325.5272"/>
  </r>
  <r>
    <x v="0"/>
    <s v="PPP constant 2011 int. $"/>
    <x v="26"/>
    <x v="26"/>
    <x v="335"/>
    <n v="1338.1220000000001"/>
  </r>
  <r>
    <x v="0"/>
    <s v="PPP constant 2011 int. $"/>
    <x v="26"/>
    <x v="26"/>
    <x v="336"/>
    <n v="1339.7693999999999"/>
  </r>
  <r>
    <x v="0"/>
    <s v="PPP constant 2011 int. $"/>
    <x v="26"/>
    <x v="26"/>
    <x v="337"/>
    <n v="1322.2321999999999"/>
  </r>
  <r>
    <x v="0"/>
    <s v="PPP constant 2011 int. $"/>
    <x v="26"/>
    <x v="26"/>
    <x v="338"/>
    <n v="1291.4540999999999"/>
  </r>
  <r>
    <x v="0"/>
    <s v="PPP constant 2011 int. $"/>
    <x v="26"/>
    <x v="26"/>
    <x v="339"/>
    <n v="1214.1189999999999"/>
  </r>
  <r>
    <x v="0"/>
    <s v="PPP constant 2011 int. $"/>
    <x v="26"/>
    <x v="26"/>
    <x v="340"/>
    <n v="1155.663"/>
  </r>
  <r>
    <x v="0"/>
    <s v="PPP constant 2011 int. $"/>
    <x v="26"/>
    <x v="26"/>
    <x v="341"/>
    <n v="1175.3359"/>
  </r>
  <r>
    <x v="0"/>
    <s v="PPP constant 2011 int. $"/>
    <x v="26"/>
    <x v="26"/>
    <x v="342"/>
    <n v="1084.5918999999999"/>
  </r>
  <r>
    <x v="0"/>
    <s v="PPP constant 2011 int. $"/>
    <x v="26"/>
    <x v="26"/>
    <x v="343"/>
    <n v="1167.9260999999999"/>
  </r>
  <r>
    <x v="0"/>
    <s v="PPP constant 2011 int. $"/>
    <x v="26"/>
    <x v="26"/>
    <x v="344"/>
    <n v="1043.7811999999999"/>
  </r>
  <r>
    <x v="0"/>
    <s v="PPP constant 2011 int. $"/>
    <x v="26"/>
    <x v="26"/>
    <x v="345"/>
    <n v="1220.242"/>
  </r>
  <r>
    <x v="0"/>
    <s v="PPP constant 2011 int. $"/>
    <x v="26"/>
    <x v="26"/>
    <x v="346"/>
    <n v="1221.6226999999999"/>
  </r>
  <r>
    <x v="0"/>
    <s v="PPP constant 2011 int. $"/>
    <x v="26"/>
    <x v="26"/>
    <x v="347"/>
    <n v="1223.9480000000001"/>
  </r>
  <r>
    <x v="0"/>
    <s v="PPP constant 2011 int. $"/>
    <x v="26"/>
    <x v="26"/>
    <x v="348"/>
    <n v="1227.3448000000001"/>
  </r>
  <r>
    <x v="0"/>
    <s v="PPP constant 2011 int. $"/>
    <x v="26"/>
    <x v="26"/>
    <x v="349"/>
    <n v="1231.9993999999999"/>
  </r>
  <r>
    <x v="0"/>
    <s v="PPP constant 2011 int. $"/>
    <x v="26"/>
    <x v="26"/>
    <x v="350"/>
    <n v="1237.9866"/>
  </r>
  <r>
    <x v="0"/>
    <s v="PPP constant 2011 int. $"/>
    <x v="26"/>
    <x v="26"/>
    <x v="351"/>
    <n v="1245.3035"/>
  </r>
  <r>
    <x v="0"/>
    <s v="PPP constant 2011 int. $"/>
    <x v="26"/>
    <x v="26"/>
    <x v="352"/>
    <n v="1236.6686999999999"/>
  </r>
  <r>
    <x v="0"/>
    <s v="PPP constant 2011 int. $"/>
    <x v="26"/>
    <x v="26"/>
    <x v="353"/>
    <n v="1352.0374999999999"/>
  </r>
  <r>
    <x v="0"/>
    <s v="PPP constant 2011 int. $"/>
    <x v="26"/>
    <x v="26"/>
    <x v="354"/>
    <n v="1261.0488"/>
  </r>
  <r>
    <x v="0"/>
    <s v="PPP constant 2011 int. $"/>
    <x v="26"/>
    <x v="26"/>
    <x v="355"/>
    <n v="1266.8511000000001"/>
  </r>
  <r>
    <x v="0"/>
    <s v="PPP constant 2011 int. $"/>
    <x v="26"/>
    <x v="26"/>
    <x v="356"/>
    <n v="1206.1081999999999"/>
  </r>
  <r>
    <x v="0"/>
    <s v="PPP constant 2011 int. $"/>
    <x v="26"/>
    <x v="26"/>
    <x v="357"/>
    <n v="1189.895"/>
  </r>
  <r>
    <x v="0"/>
    <s v="PPP constant 2011 int. $"/>
    <x v="26"/>
    <x v="26"/>
    <x v="358"/>
    <n v="1166.4033999999999"/>
  </r>
  <r>
    <x v="0"/>
    <s v="PPP constant 2011 int. $"/>
    <x v="26"/>
    <x v="26"/>
    <x v="359"/>
    <n v="941.59569999999997"/>
  </r>
  <r>
    <x v="0"/>
    <s v="PPP constant 2011 int. $"/>
    <x v="26"/>
    <x v="26"/>
    <x v="360"/>
    <n v="1097.7932000000001"/>
  </r>
  <r>
    <x v="0"/>
    <s v="PPP constant 2011 int. $"/>
    <x v="26"/>
    <x v="26"/>
    <x v="361"/>
    <n v="1164.9791"/>
  </r>
  <r>
    <x v="0"/>
    <s v="PPP constant 2011 int. $"/>
    <x v="26"/>
    <x v="26"/>
    <x v="362"/>
    <n v="1162.6855"/>
  </r>
  <r>
    <x v="0"/>
    <s v="PPP constant 2011 int. $"/>
    <x v="26"/>
    <x v="26"/>
    <x v="363"/>
    <n v="1203.1216999999999"/>
  </r>
  <r>
    <x v="0"/>
    <s v="PPP constant 2011 int. $"/>
    <x v="26"/>
    <x v="26"/>
    <x v="364"/>
    <n v="1290.7012999999999"/>
  </r>
  <r>
    <x v="0"/>
    <s v="PPP constant 2011 int. $"/>
    <x v="26"/>
    <x v="26"/>
    <x v="365"/>
    <n v="1072.8976"/>
  </r>
  <r>
    <x v="0"/>
    <s v="PPP constant 2011 int. $"/>
    <x v="26"/>
    <x v="26"/>
    <x v="366"/>
    <n v="1350.4117000000001"/>
  </r>
  <r>
    <x v="0"/>
    <s v="PPP constant 2011 int. $"/>
    <x v="26"/>
    <x v="26"/>
    <x v="367"/>
    <n v="1134.2972"/>
  </r>
  <r>
    <x v="0"/>
    <s v="PPP constant 2011 int. $"/>
    <x v="26"/>
    <x v="26"/>
    <x v="368"/>
    <n v="1204.2085999999999"/>
  </r>
  <r>
    <x v="0"/>
    <s v="PPP constant 2011 int. $"/>
    <x v="26"/>
    <x v="26"/>
    <x v="369"/>
    <n v="1333.2764"/>
  </r>
  <r>
    <x v="0"/>
    <s v="PPP constant 2011 int. $"/>
    <x v="26"/>
    <x v="26"/>
    <x v="370"/>
    <n v="1205.8545999999999"/>
  </r>
  <r>
    <x v="0"/>
    <s v="PPP constant 2011 int. $"/>
    <x v="26"/>
    <x v="26"/>
    <x v="371"/>
    <n v="1041.1573000000001"/>
  </r>
  <r>
    <x v="0"/>
    <s v="PPP constant 2011 int. $"/>
    <x v="26"/>
    <x v="26"/>
    <x v="372"/>
    <n v="1174.6327000000001"/>
  </r>
  <r>
    <x v="0"/>
    <s v="PPP constant 2011 int. $"/>
    <x v="26"/>
    <x v="26"/>
    <x v="373"/>
    <n v="1120.7727"/>
  </r>
  <r>
    <x v="0"/>
    <s v="PPP constant 2011 int. $"/>
    <x v="26"/>
    <x v="26"/>
    <x v="374"/>
    <n v="1051.8543999999999"/>
  </r>
  <r>
    <x v="0"/>
    <s v="PPP constant 2011 int. $"/>
    <x v="26"/>
    <x v="26"/>
    <x v="375"/>
    <n v="1077.0776000000001"/>
  </r>
  <r>
    <x v="0"/>
    <s v="PPP constant 2011 int. $"/>
    <x v="26"/>
    <x v="26"/>
    <x v="376"/>
    <n v="1157.7322999999999"/>
  </r>
  <r>
    <x v="0"/>
    <s v="PPP constant 2011 int. $"/>
    <x v="26"/>
    <x v="26"/>
    <x v="377"/>
    <n v="1237.3371999999999"/>
  </r>
  <r>
    <x v="0"/>
    <s v="PPP constant 2011 int. $"/>
    <x v="26"/>
    <x v="26"/>
    <x v="378"/>
    <n v="1432.9948999999999"/>
  </r>
  <r>
    <x v="0"/>
    <s v="PPP constant 2011 int. $"/>
    <x v="26"/>
    <x v="26"/>
    <x v="379"/>
    <n v="1170.1846"/>
  </r>
  <r>
    <x v="0"/>
    <s v="PPP constant 2011 int. $"/>
    <x v="26"/>
    <x v="26"/>
    <x v="380"/>
    <n v="1175.7834"/>
  </r>
  <r>
    <x v="0"/>
    <s v="PPP constant 2011 int. $"/>
    <x v="26"/>
    <x v="26"/>
    <x v="381"/>
    <n v="1273.2837999999999"/>
  </r>
  <r>
    <x v="0"/>
    <s v="PPP constant 2011 int. $"/>
    <x v="26"/>
    <x v="26"/>
    <x v="382"/>
    <n v="1383.2179000000001"/>
  </r>
  <r>
    <x v="0"/>
    <s v="PPP constant 2011 int. $"/>
    <x v="26"/>
    <x v="26"/>
    <x v="383"/>
    <n v="1415.1098999999999"/>
  </r>
  <r>
    <x v="0"/>
    <s v="PPP constant 2011 int. $"/>
    <x v="26"/>
    <x v="26"/>
    <x v="384"/>
    <n v="1403.5537999999999"/>
  </r>
  <r>
    <x v="0"/>
    <s v="PPP constant 2011 int. $"/>
    <x v="26"/>
    <x v="26"/>
    <x v="385"/>
    <n v="1434.9363000000001"/>
  </r>
  <r>
    <x v="0"/>
    <s v="PPP constant 2011 int. $"/>
    <x v="26"/>
    <x v="26"/>
    <x v="386"/>
    <n v="1419.7005999999999"/>
  </r>
  <r>
    <x v="0"/>
    <s v="PPP constant 2011 int. $"/>
    <x v="26"/>
    <x v="26"/>
    <x v="387"/>
    <n v="1371.982"/>
  </r>
  <r>
    <x v="0"/>
    <s v="PPP constant 2011 int. $"/>
    <x v="26"/>
    <x v="26"/>
    <x v="388"/>
    <n v="1385.201"/>
  </r>
  <r>
    <x v="0"/>
    <s v="PPP constant 2011 int. $"/>
    <x v="26"/>
    <x v="26"/>
    <x v="389"/>
    <n v="1334.3575000000001"/>
  </r>
  <r>
    <x v="0"/>
    <s v="PPP constant 2011 int. $"/>
    <x v="26"/>
    <x v="26"/>
    <x v="390"/>
    <n v="1276.2774999999999"/>
  </r>
  <r>
    <x v="0"/>
    <s v="PPP constant 2011 int. $"/>
    <x v="26"/>
    <x v="26"/>
    <x v="391"/>
    <n v="1363.4467999999999"/>
  </r>
  <r>
    <x v="0"/>
    <s v="PPP constant 2011 int. $"/>
    <x v="26"/>
    <x v="26"/>
    <x v="392"/>
    <n v="1364.6279"/>
  </r>
  <r>
    <x v="0"/>
    <s v="PPP constant 2011 int. $"/>
    <x v="26"/>
    <x v="26"/>
    <x v="393"/>
    <n v="1304.7062000000001"/>
  </r>
  <r>
    <x v="0"/>
    <s v="PPP constant 2011 int. $"/>
    <x v="26"/>
    <x v="26"/>
    <x v="394"/>
    <n v="1190.1537000000001"/>
  </r>
  <r>
    <x v="0"/>
    <s v="PPP constant 2011 int. $"/>
    <x v="26"/>
    <x v="26"/>
    <x v="395"/>
    <n v="1444.2664"/>
  </r>
  <r>
    <x v="0"/>
    <s v="PPP constant 2011 int. $"/>
    <x v="26"/>
    <x v="26"/>
    <x v="396"/>
    <n v="1290.7653"/>
  </r>
  <r>
    <x v="0"/>
    <s v="PPP constant 2011 int. $"/>
    <x v="26"/>
    <x v="26"/>
    <x v="397"/>
    <n v="1316.7285999999999"/>
  </r>
  <r>
    <x v="0"/>
    <s v="PPP constant 2011 int. $"/>
    <x v="26"/>
    <x v="26"/>
    <x v="398"/>
    <n v="1272.2683"/>
  </r>
  <r>
    <x v="0"/>
    <s v="PPP constant 2011 int. $"/>
    <x v="26"/>
    <x v="26"/>
    <x v="399"/>
    <n v="1134.2952"/>
  </r>
  <r>
    <x v="0"/>
    <s v="PPP constant 2011 int. $"/>
    <x v="26"/>
    <x v="26"/>
    <x v="400"/>
    <n v="1098.5581999999999"/>
  </r>
  <r>
    <x v="0"/>
    <s v="PPP constant 2011 int. $"/>
    <x v="26"/>
    <x v="26"/>
    <x v="401"/>
    <n v="1100.4498000000001"/>
  </r>
  <r>
    <x v="0"/>
    <s v="PPP constant 2011 int. $"/>
    <x v="26"/>
    <x v="26"/>
    <x v="402"/>
    <n v="1166.3050000000001"/>
  </r>
  <r>
    <x v="0"/>
    <s v="PPP constant 2011 int. $"/>
    <x v="26"/>
    <x v="26"/>
    <x v="403"/>
    <n v="1076.4011"/>
  </r>
  <r>
    <x v="0"/>
    <s v="PPP constant 2011 int. $"/>
    <x v="26"/>
    <x v="26"/>
    <x v="404"/>
    <n v="1003.66693"/>
  </r>
  <r>
    <x v="0"/>
    <s v="PPP constant 2011 int. $"/>
    <x v="26"/>
    <x v="26"/>
    <x v="405"/>
    <n v="1020.38416"/>
  </r>
  <r>
    <x v="0"/>
    <s v="PPP constant 2011 int. $"/>
    <x v="26"/>
    <x v="26"/>
    <x v="406"/>
    <n v="928.23334"/>
  </r>
  <r>
    <x v="0"/>
    <s v="PPP constant 2011 int. $"/>
    <x v="26"/>
    <x v="26"/>
    <x v="407"/>
    <n v="1063.0823"/>
  </r>
  <r>
    <x v="0"/>
    <s v="PPP constant 2011 int. $"/>
    <x v="26"/>
    <x v="26"/>
    <x v="408"/>
    <n v="1072.2255"/>
  </r>
  <r>
    <x v="0"/>
    <s v="PPP constant 2011 int. $"/>
    <x v="26"/>
    <x v="26"/>
    <x v="409"/>
    <n v="974.69323999999995"/>
  </r>
  <r>
    <x v="0"/>
    <s v="PPP constant 2011 int. $"/>
    <x v="26"/>
    <x v="26"/>
    <x v="410"/>
    <n v="1264.9249"/>
  </r>
  <r>
    <x v="0"/>
    <s v="PPP constant 2011 int. $"/>
    <x v="26"/>
    <x v="26"/>
    <x v="411"/>
    <n v="1135.2634"/>
  </r>
  <r>
    <x v="0"/>
    <s v="PPP constant 2011 int. $"/>
    <x v="26"/>
    <x v="26"/>
    <x v="412"/>
    <n v="1146.8604"/>
  </r>
  <r>
    <x v="0"/>
    <s v="PPP constant 2011 int. $"/>
    <x v="26"/>
    <x v="26"/>
    <x v="413"/>
    <n v="1127.8485000000001"/>
  </r>
  <r>
    <x v="0"/>
    <s v="PPP constant 2011 int. $"/>
    <x v="26"/>
    <x v="26"/>
    <x v="414"/>
    <n v="1219.6361999999999"/>
  </r>
  <r>
    <x v="0"/>
    <s v="PPP constant 2011 int. $"/>
    <x v="26"/>
    <x v="26"/>
    <x v="415"/>
    <n v="1365.758"/>
  </r>
  <r>
    <x v="0"/>
    <s v="PPP constant 2011 int. $"/>
    <x v="26"/>
    <x v="26"/>
    <x v="416"/>
    <n v="1126.0771"/>
  </r>
  <r>
    <x v="0"/>
    <s v="PPP constant 2011 int. $"/>
    <x v="26"/>
    <x v="26"/>
    <x v="417"/>
    <n v="1335.0634"/>
  </r>
  <r>
    <x v="0"/>
    <s v="PPP constant 2011 int. $"/>
    <x v="26"/>
    <x v="26"/>
    <x v="418"/>
    <n v="1181.9770000000001"/>
  </r>
  <r>
    <x v="0"/>
    <s v="PPP constant 2011 int. $"/>
    <x v="26"/>
    <x v="26"/>
    <x v="419"/>
    <n v="1238.2176999999999"/>
  </r>
  <r>
    <x v="0"/>
    <s v="PPP constant 2011 int. $"/>
    <x v="26"/>
    <x v="26"/>
    <x v="420"/>
    <n v="1344.1126999999999"/>
  </r>
  <r>
    <x v="0"/>
    <s v="PPP constant 2011 int. $"/>
    <x v="26"/>
    <x v="26"/>
    <x v="421"/>
    <n v="1176.4224999999999"/>
  </r>
  <r>
    <x v="0"/>
    <s v="PPP constant 2011 int. $"/>
    <x v="26"/>
    <x v="26"/>
    <x v="422"/>
    <n v="1107.164"/>
  </r>
  <r>
    <x v="0"/>
    <s v="PPP constant 2011 int. $"/>
    <x v="26"/>
    <x v="26"/>
    <x v="423"/>
    <n v="1263.3076000000001"/>
  </r>
  <r>
    <x v="0"/>
    <s v="PPP constant 2011 int. $"/>
    <x v="26"/>
    <x v="26"/>
    <x v="424"/>
    <n v="1125.5206000000001"/>
  </r>
  <r>
    <x v="0"/>
    <s v="PPP constant 2011 int. $"/>
    <x v="26"/>
    <x v="26"/>
    <x v="425"/>
    <n v="1152.0719999999999"/>
  </r>
  <r>
    <x v="0"/>
    <s v="PPP constant 2011 int. $"/>
    <x v="26"/>
    <x v="26"/>
    <x v="426"/>
    <n v="1109.972"/>
  </r>
  <r>
    <x v="0"/>
    <s v="PPP constant 2011 int. $"/>
    <x v="26"/>
    <x v="26"/>
    <x v="427"/>
    <n v="1275.6681000000001"/>
  </r>
  <r>
    <x v="0"/>
    <s v="PPP constant 2011 int. $"/>
    <x v="26"/>
    <x v="26"/>
    <x v="428"/>
    <n v="1222.9619"/>
  </r>
  <r>
    <x v="0"/>
    <s v="PPP constant 2011 int. $"/>
    <x v="26"/>
    <x v="26"/>
    <x v="429"/>
    <n v="1310.3720000000001"/>
  </r>
  <r>
    <x v="0"/>
    <s v="PPP constant 2011 int. $"/>
    <x v="26"/>
    <x v="26"/>
    <x v="430"/>
    <n v="1210.8524"/>
  </r>
  <r>
    <x v="0"/>
    <s v="PPP constant 2011 int. $"/>
    <x v="26"/>
    <x v="26"/>
    <x v="431"/>
    <n v="1229.7736"/>
  </r>
  <r>
    <x v="0"/>
    <s v="PPP constant 2011 int. $"/>
    <x v="26"/>
    <x v="26"/>
    <x v="432"/>
    <n v="1211.1854000000001"/>
  </r>
  <r>
    <x v="0"/>
    <s v="PPP constant 2011 int. $"/>
    <x v="26"/>
    <x v="26"/>
    <x v="433"/>
    <n v="1344.1554000000001"/>
  </r>
  <r>
    <x v="0"/>
    <s v="PPP constant 2011 int. $"/>
    <x v="26"/>
    <x v="26"/>
    <x v="434"/>
    <n v="1404.5295000000001"/>
  </r>
  <r>
    <x v="0"/>
    <s v="PPP constant 2011 int. $"/>
    <x v="26"/>
    <x v="26"/>
    <x v="435"/>
    <n v="1230.4268"/>
  </r>
  <r>
    <x v="0"/>
    <s v="PPP constant 2011 int. $"/>
    <x v="26"/>
    <x v="26"/>
    <x v="159"/>
    <n v="1117.9954"/>
  </r>
  <r>
    <x v="0"/>
    <s v="PPP constant 2011 int. $"/>
    <x v="26"/>
    <x v="26"/>
    <x v="436"/>
    <n v="1167.6504"/>
  </r>
  <r>
    <x v="0"/>
    <s v="PPP constant 2011 int. $"/>
    <x v="26"/>
    <x v="26"/>
    <x v="437"/>
    <n v="1249.9215999999999"/>
  </r>
  <r>
    <x v="0"/>
    <s v="PPP constant 2011 int. $"/>
    <x v="26"/>
    <x v="26"/>
    <x v="438"/>
    <n v="1179.1194"/>
  </r>
  <r>
    <x v="0"/>
    <s v="PPP constant 2011 int. $"/>
    <x v="26"/>
    <x v="26"/>
    <x v="439"/>
    <n v="1235.4938999999999"/>
  </r>
  <r>
    <x v="0"/>
    <s v="PPP constant 2011 int. $"/>
    <x v="26"/>
    <x v="26"/>
    <x v="440"/>
    <n v="1194.0980999999999"/>
  </r>
  <r>
    <x v="0"/>
    <s v="PPP constant 2011 int. $"/>
    <x v="26"/>
    <x v="26"/>
    <x v="441"/>
    <n v="1231.9458"/>
  </r>
  <r>
    <x v="0"/>
    <s v="PPP constant 2011 int. $"/>
    <x v="26"/>
    <x v="26"/>
    <x v="442"/>
    <n v="1315.2618"/>
  </r>
  <r>
    <x v="0"/>
    <s v="PPP constant 2011 int. $"/>
    <x v="26"/>
    <x v="26"/>
    <x v="443"/>
    <n v="1487.3341"/>
  </r>
  <r>
    <x v="0"/>
    <s v="PPP constant 2011 int. $"/>
    <x v="26"/>
    <x v="26"/>
    <x v="444"/>
    <n v="1469.6704"/>
  </r>
  <r>
    <x v="0"/>
    <s v="PPP constant 2011 int. $"/>
    <x v="26"/>
    <x v="26"/>
    <x v="445"/>
    <n v="1368.1848"/>
  </r>
  <r>
    <x v="0"/>
    <s v="PPP constant 2011 int. $"/>
    <x v="26"/>
    <x v="26"/>
    <x v="446"/>
    <n v="1399.0775000000001"/>
  </r>
  <r>
    <x v="0"/>
    <s v="PPP constant 2011 int. $"/>
    <x v="26"/>
    <x v="26"/>
    <x v="447"/>
    <n v="1409.328"/>
  </r>
  <r>
    <x v="0"/>
    <s v="PPP constant 2011 int. $"/>
    <x v="26"/>
    <x v="26"/>
    <x v="448"/>
    <n v="1460.2563"/>
  </r>
  <r>
    <x v="0"/>
    <s v="PPP constant 2011 int. $"/>
    <x v="26"/>
    <x v="26"/>
    <x v="449"/>
    <n v="1437.5522000000001"/>
  </r>
  <r>
    <x v="0"/>
    <s v="PPP constant 2011 int. $"/>
    <x v="26"/>
    <x v="26"/>
    <x v="450"/>
    <n v="1463.0333000000001"/>
  </r>
  <r>
    <x v="0"/>
    <s v="PPP constant 2011 int. $"/>
    <x v="26"/>
    <x v="26"/>
    <x v="451"/>
    <n v="1424.9429"/>
  </r>
  <r>
    <x v="0"/>
    <s v="PPP constant 2011 int. $"/>
    <x v="26"/>
    <x v="26"/>
    <x v="452"/>
    <n v="1462.0550000000001"/>
  </r>
  <r>
    <x v="0"/>
    <s v="PPP constant 2011 int. $"/>
    <x v="26"/>
    <x v="26"/>
    <x v="453"/>
    <n v="1412.4387999999999"/>
  </r>
  <r>
    <x v="0"/>
    <s v="PPP constant 2011 int. $"/>
    <x v="26"/>
    <x v="26"/>
    <x v="454"/>
    <n v="1446.2620999999999"/>
  </r>
  <r>
    <x v="0"/>
    <s v="PPP constant 2011 int. $"/>
    <x v="26"/>
    <x v="26"/>
    <x v="455"/>
    <n v="1381.0951"/>
  </r>
  <r>
    <x v="0"/>
    <s v="PPP constant 2011 int. $"/>
    <x v="26"/>
    <x v="26"/>
    <x v="456"/>
    <n v="1357.6587"/>
  </r>
  <r>
    <x v="0"/>
    <s v="PPP constant 2011 int. $"/>
    <x v="26"/>
    <x v="26"/>
    <x v="457"/>
    <n v="1353.1373000000001"/>
  </r>
  <r>
    <x v="0"/>
    <s v="PPP constant 2011 int. $"/>
    <x v="26"/>
    <x v="26"/>
    <x v="458"/>
    <n v="1369.1201000000001"/>
  </r>
  <r>
    <x v="0"/>
    <s v="PPP constant 2011 int. $"/>
    <x v="26"/>
    <x v="26"/>
    <x v="459"/>
    <n v="1351.8195000000001"/>
  </r>
  <r>
    <x v="0"/>
    <s v="PPP constant 2011 int. $"/>
    <x v="26"/>
    <x v="26"/>
    <x v="460"/>
    <n v="1288.7650000000001"/>
  </r>
  <r>
    <x v="0"/>
    <s v="PPP constant 2011 int. $"/>
    <x v="26"/>
    <x v="26"/>
    <x v="461"/>
    <n v="1293.8634999999999"/>
  </r>
  <r>
    <x v="0"/>
    <s v="PPP constant 2011 int. $"/>
    <x v="26"/>
    <x v="26"/>
    <x v="462"/>
    <n v="1262.1270999999999"/>
  </r>
  <r>
    <x v="0"/>
    <s v="PPP constant 2011 int. $"/>
    <x v="26"/>
    <x v="26"/>
    <x v="463"/>
    <n v="1244.5912000000001"/>
  </r>
  <r>
    <x v="0"/>
    <s v="PPP constant 2011 int. $"/>
    <x v="26"/>
    <x v="26"/>
    <x v="464"/>
    <n v="1249.2561000000001"/>
  </r>
  <r>
    <x v="0"/>
    <s v="PPP constant 2011 int. $"/>
    <x v="26"/>
    <x v="26"/>
    <x v="465"/>
    <n v="1211.3269"/>
  </r>
  <r>
    <x v="0"/>
    <s v="PPP constant 2011 int. $"/>
    <x v="26"/>
    <x v="26"/>
    <x v="466"/>
    <n v="1404.1865"/>
  </r>
  <r>
    <x v="0"/>
    <s v="PPP constant 2011 int. $"/>
    <x v="26"/>
    <x v="26"/>
    <x v="467"/>
    <n v="1399.7556"/>
  </r>
  <r>
    <x v="0"/>
    <s v="PPP constant 2011 int. $"/>
    <x v="26"/>
    <x v="26"/>
    <x v="468"/>
    <n v="1336.0165999999999"/>
  </r>
  <r>
    <x v="0"/>
    <s v="PPP constant 2011 int. $"/>
    <x v="26"/>
    <x v="26"/>
    <x v="469"/>
    <n v="1498.7982999999999"/>
  </r>
  <r>
    <x v="0"/>
    <s v="PPP constant 2011 int. $"/>
    <x v="26"/>
    <x v="26"/>
    <x v="470"/>
    <n v="1437.6456000000001"/>
  </r>
  <r>
    <x v="0"/>
    <s v="PPP constant 2011 int. $"/>
    <x v="26"/>
    <x v="26"/>
    <x v="471"/>
    <n v="1383.086"/>
  </r>
  <r>
    <x v="0"/>
    <s v="PPP constant 2011 int. $"/>
    <x v="26"/>
    <x v="26"/>
    <x v="472"/>
    <n v="1560.9274"/>
  </r>
  <r>
    <x v="0"/>
    <s v="PPP constant 2011 int. $"/>
    <x v="26"/>
    <x v="26"/>
    <x v="473"/>
    <n v="1443.4784999999999"/>
  </r>
  <r>
    <x v="0"/>
    <s v="PPP constant 2011 int. $"/>
    <x v="26"/>
    <x v="26"/>
    <x v="474"/>
    <n v="1290.5938000000001"/>
  </r>
  <r>
    <x v="0"/>
    <s v="PPP constant 2011 int. $"/>
    <x v="26"/>
    <x v="26"/>
    <x v="475"/>
    <n v="1457.6292000000001"/>
  </r>
  <r>
    <x v="0"/>
    <s v="PPP constant 2011 int. $"/>
    <x v="26"/>
    <x v="26"/>
    <x v="476"/>
    <n v="1505.3506"/>
  </r>
  <r>
    <x v="0"/>
    <s v="PPP constant 2011 int. $"/>
    <x v="26"/>
    <x v="26"/>
    <x v="477"/>
    <n v="1253.4313999999999"/>
  </r>
  <r>
    <x v="0"/>
    <s v="PPP constant 2011 int. $"/>
    <x v="26"/>
    <x v="26"/>
    <x v="478"/>
    <n v="1363.2159999999999"/>
  </r>
  <r>
    <x v="0"/>
    <s v="PPP constant 2011 int. $"/>
    <x v="26"/>
    <x v="26"/>
    <x v="479"/>
    <n v="1493.829"/>
  </r>
  <r>
    <x v="0"/>
    <s v="PPP constant 2011 int. $"/>
    <x v="26"/>
    <x v="26"/>
    <x v="480"/>
    <n v="1267.0120999999999"/>
  </r>
  <r>
    <x v="0"/>
    <s v="PPP constant 2011 int. $"/>
    <x v="26"/>
    <x v="26"/>
    <x v="481"/>
    <n v="1391.4784"/>
  </r>
  <r>
    <x v="0"/>
    <s v="PPP constant 2011 int. $"/>
    <x v="26"/>
    <x v="26"/>
    <x v="482"/>
    <n v="1623.0813000000001"/>
  </r>
  <r>
    <x v="0"/>
    <s v="PPP constant 2011 int. $"/>
    <x v="26"/>
    <x v="26"/>
    <x v="483"/>
    <n v="1308.0037"/>
  </r>
  <r>
    <x v="0"/>
    <s v="PPP constant 2011 int. $"/>
    <x v="26"/>
    <x v="26"/>
    <x v="484"/>
    <n v="1348.9342999999999"/>
  </r>
  <r>
    <x v="0"/>
    <s v="PPP constant 2011 int. $"/>
    <x v="26"/>
    <x v="26"/>
    <x v="160"/>
    <n v="1624.5990999999999"/>
  </r>
  <r>
    <x v="0"/>
    <s v="PPP constant 2011 int. $"/>
    <x v="26"/>
    <x v="26"/>
    <x v="485"/>
    <n v="1446.2431999999999"/>
  </r>
  <r>
    <x v="0"/>
    <s v="PPP constant 2011 int. $"/>
    <x v="26"/>
    <x v="26"/>
    <x v="486"/>
    <n v="1522.2162000000001"/>
  </r>
  <r>
    <x v="0"/>
    <s v="PPP constant 2011 int. $"/>
    <x v="26"/>
    <x v="26"/>
    <x v="487"/>
    <n v="1567.1840999999999"/>
  </r>
  <r>
    <x v="0"/>
    <s v="PPP constant 2011 int. $"/>
    <x v="26"/>
    <x v="26"/>
    <x v="488"/>
    <n v="1505.1886999999999"/>
  </r>
  <r>
    <x v="0"/>
    <s v="PPP constant 2011 int. $"/>
    <x v="26"/>
    <x v="26"/>
    <x v="489"/>
    <n v="1413.9772"/>
  </r>
  <r>
    <x v="0"/>
    <s v="PPP constant 2011 int. $"/>
    <x v="26"/>
    <x v="26"/>
    <x v="490"/>
    <n v="1365.0461"/>
  </r>
  <r>
    <x v="0"/>
    <s v="PPP constant 2011 int. $"/>
    <x v="26"/>
    <x v="26"/>
    <x v="491"/>
    <n v="1408.9685999999999"/>
  </r>
  <r>
    <x v="0"/>
    <s v="PPP constant 2011 int. $"/>
    <x v="26"/>
    <x v="26"/>
    <x v="492"/>
    <n v="1428.9054000000001"/>
  </r>
  <r>
    <x v="0"/>
    <s v="PPP constant 2011 int. $"/>
    <x v="26"/>
    <x v="26"/>
    <x v="493"/>
    <n v="1423.4027000000001"/>
  </r>
  <r>
    <x v="0"/>
    <s v="PPP constant 2011 int. $"/>
    <x v="26"/>
    <x v="26"/>
    <x v="494"/>
    <n v="1607.1110000000001"/>
  </r>
  <r>
    <x v="0"/>
    <s v="PPP constant 2011 int. $"/>
    <x v="26"/>
    <x v="26"/>
    <x v="495"/>
    <n v="1432.6738"/>
  </r>
  <r>
    <x v="0"/>
    <s v="PPP constant 2011 int. $"/>
    <x v="26"/>
    <x v="26"/>
    <x v="496"/>
    <n v="1534.5963999999999"/>
  </r>
  <r>
    <x v="0"/>
    <s v="PPP constant 2011 int. $"/>
    <x v="26"/>
    <x v="26"/>
    <x v="497"/>
    <n v="1648.7723000000001"/>
  </r>
  <r>
    <x v="0"/>
    <s v="PPP constant 2011 int. $"/>
    <x v="26"/>
    <x v="26"/>
    <x v="498"/>
    <n v="1606.5518"/>
  </r>
  <r>
    <x v="0"/>
    <s v="PPP constant 2011 int. $"/>
    <x v="26"/>
    <x v="26"/>
    <x v="499"/>
    <n v="1604.7233000000001"/>
  </r>
  <r>
    <x v="0"/>
    <s v="PPP constant 2011 int. $"/>
    <x v="26"/>
    <x v="26"/>
    <x v="500"/>
    <n v="1515.4009000000001"/>
  </r>
  <r>
    <x v="0"/>
    <s v="PPP constant 2011 int. $"/>
    <x v="26"/>
    <x v="26"/>
    <x v="501"/>
    <n v="1513.0700999999999"/>
  </r>
  <r>
    <x v="0"/>
    <s v="PPP constant 2011 int. $"/>
    <x v="26"/>
    <x v="26"/>
    <x v="502"/>
    <n v="1579.6095"/>
  </r>
  <r>
    <x v="0"/>
    <s v="PPP constant 2011 int. $"/>
    <x v="26"/>
    <x v="26"/>
    <x v="503"/>
    <n v="1504.6741"/>
  </r>
  <r>
    <x v="0"/>
    <s v="PPP constant 2011 int. $"/>
    <x v="26"/>
    <x v="26"/>
    <x v="504"/>
    <n v="1483.511"/>
  </r>
  <r>
    <x v="0"/>
    <s v="PPP constant 2011 int. $"/>
    <x v="26"/>
    <x v="26"/>
    <x v="505"/>
    <n v="1585.3903"/>
  </r>
  <r>
    <x v="0"/>
    <s v="PPP constant 2011 int. $"/>
    <x v="26"/>
    <x v="26"/>
    <x v="506"/>
    <n v="1650.3724"/>
  </r>
  <r>
    <x v="0"/>
    <s v="PPP constant 2011 int. $"/>
    <x v="26"/>
    <x v="26"/>
    <x v="507"/>
    <n v="1472.7687000000001"/>
  </r>
  <r>
    <x v="0"/>
    <s v="PPP constant 2011 int. $"/>
    <x v="26"/>
    <x v="26"/>
    <x v="508"/>
    <n v="1424.3131000000001"/>
  </r>
  <r>
    <x v="0"/>
    <s v="PPP constant 2011 int. $"/>
    <x v="26"/>
    <x v="26"/>
    <x v="509"/>
    <n v="1558.5778"/>
  </r>
  <r>
    <x v="0"/>
    <s v="PPP constant 2011 int. $"/>
    <x v="26"/>
    <x v="26"/>
    <x v="510"/>
    <n v="1474.6780000000001"/>
  </r>
  <r>
    <x v="0"/>
    <s v="PPP constant 2011 int. $"/>
    <x v="26"/>
    <x v="26"/>
    <x v="511"/>
    <n v="1482.8026"/>
  </r>
  <r>
    <x v="0"/>
    <s v="PPP constant 2011 int. $"/>
    <x v="26"/>
    <x v="26"/>
    <x v="512"/>
    <n v="1343.6647"/>
  </r>
  <r>
    <x v="0"/>
    <s v="PPP constant 2011 int. $"/>
    <x v="26"/>
    <x v="26"/>
    <x v="513"/>
    <n v="1450.0070000000001"/>
  </r>
  <r>
    <x v="0"/>
    <s v="PPP constant 2011 int. $"/>
    <x v="26"/>
    <x v="26"/>
    <x v="514"/>
    <n v="1446.4004"/>
  </r>
  <r>
    <x v="0"/>
    <s v="PPP constant 2011 int. $"/>
    <x v="26"/>
    <x v="26"/>
    <x v="515"/>
    <n v="1279.3942999999999"/>
  </r>
  <r>
    <x v="0"/>
    <s v="PPP constant 2011 int. $"/>
    <x v="26"/>
    <x v="26"/>
    <x v="516"/>
    <n v="1328.5725"/>
  </r>
  <r>
    <x v="0"/>
    <s v="PPP constant 2011 int. $"/>
    <x v="26"/>
    <x v="26"/>
    <x v="517"/>
    <n v="1340.13"/>
  </r>
  <r>
    <x v="0"/>
    <s v="PPP constant 2011 int. $"/>
    <x v="26"/>
    <x v="26"/>
    <x v="518"/>
    <n v="1256.8177000000001"/>
  </r>
  <r>
    <x v="0"/>
    <s v="PPP constant 2011 int. $"/>
    <x v="26"/>
    <x v="26"/>
    <x v="519"/>
    <n v="1510.1582000000001"/>
  </r>
  <r>
    <x v="0"/>
    <s v="PPP constant 2011 int. $"/>
    <x v="26"/>
    <x v="26"/>
    <x v="520"/>
    <n v="1423.1659999999999"/>
  </r>
  <r>
    <x v="0"/>
    <s v="PPP constant 2011 int. $"/>
    <x v="26"/>
    <x v="26"/>
    <x v="521"/>
    <n v="1387.8019999999999"/>
  </r>
  <r>
    <x v="0"/>
    <s v="PPP constant 2011 int. $"/>
    <x v="26"/>
    <x v="26"/>
    <x v="522"/>
    <n v="1366.0744999999999"/>
  </r>
  <r>
    <x v="0"/>
    <s v="PPP constant 2011 int. $"/>
    <x v="26"/>
    <x v="26"/>
    <x v="523"/>
    <n v="1268.7891"/>
  </r>
  <r>
    <x v="0"/>
    <s v="PPP constant 2011 int. $"/>
    <x v="26"/>
    <x v="26"/>
    <x v="524"/>
    <n v="1396.8711000000001"/>
  </r>
  <r>
    <x v="0"/>
    <s v="PPP constant 2011 int. $"/>
    <x v="26"/>
    <x v="26"/>
    <x v="525"/>
    <n v="1347.7810999999999"/>
  </r>
  <r>
    <x v="0"/>
    <s v="PPP constant 2011 int. $"/>
    <x v="26"/>
    <x v="26"/>
    <x v="526"/>
    <n v="1380.7842000000001"/>
  </r>
  <r>
    <x v="0"/>
    <s v="PPP constant 2011 int. $"/>
    <x v="26"/>
    <x v="26"/>
    <x v="527"/>
    <n v="1336.2901999999999"/>
  </r>
  <r>
    <x v="0"/>
    <s v="PPP constant 2011 int. $"/>
    <x v="26"/>
    <x v="26"/>
    <x v="528"/>
    <n v="1396.5518999999999"/>
  </r>
  <r>
    <x v="0"/>
    <s v="PPP constant 2011 int. $"/>
    <x v="26"/>
    <x v="26"/>
    <x v="529"/>
    <n v="1311.9014"/>
  </r>
  <r>
    <x v="0"/>
    <s v="PPP constant 2011 int. $"/>
    <x v="26"/>
    <x v="26"/>
    <x v="530"/>
    <n v="1359.1246000000001"/>
  </r>
  <r>
    <x v="0"/>
    <s v="PPP constant 2011 int. $"/>
    <x v="26"/>
    <x v="26"/>
    <x v="531"/>
    <n v="1255.9164000000001"/>
  </r>
  <r>
    <x v="0"/>
    <s v="PPP constant 2011 int. $"/>
    <x v="26"/>
    <x v="26"/>
    <x v="532"/>
    <n v="1225.6034999999999"/>
  </r>
  <r>
    <x v="0"/>
    <s v="PPP constant 2011 int. $"/>
    <x v="26"/>
    <x v="26"/>
    <x v="533"/>
    <n v="1234.7247"/>
  </r>
  <r>
    <x v="0"/>
    <s v="PPP constant 2011 int. $"/>
    <x v="26"/>
    <x v="26"/>
    <x v="161"/>
    <n v="1295.0848000000001"/>
  </r>
  <r>
    <x v="0"/>
    <s v="PPP constant 2011 int. $"/>
    <x v="26"/>
    <x v="26"/>
    <x v="534"/>
    <n v="1287.9467"/>
  </r>
  <r>
    <x v="0"/>
    <s v="PPP constant 2011 int. $"/>
    <x v="26"/>
    <x v="26"/>
    <x v="535"/>
    <n v="1246.0297"/>
  </r>
  <r>
    <x v="0"/>
    <s v="PPP constant 2011 int. $"/>
    <x v="26"/>
    <x v="26"/>
    <x v="536"/>
    <n v="1237.9738"/>
  </r>
  <r>
    <x v="0"/>
    <s v="PPP constant 2011 int. $"/>
    <x v="26"/>
    <x v="26"/>
    <x v="537"/>
    <n v="1190.6572000000001"/>
  </r>
  <r>
    <x v="0"/>
    <s v="PPP constant 2011 int. $"/>
    <x v="26"/>
    <x v="26"/>
    <x v="538"/>
    <n v="1112.9746"/>
  </r>
  <r>
    <x v="0"/>
    <s v="PPP constant 2011 int. $"/>
    <x v="26"/>
    <x v="26"/>
    <x v="539"/>
    <n v="1145.4331"/>
  </r>
  <r>
    <x v="0"/>
    <s v="PPP constant 2011 int. $"/>
    <x v="26"/>
    <x v="26"/>
    <x v="540"/>
    <n v="1151.5635"/>
  </r>
  <r>
    <x v="0"/>
    <s v="PPP constant 2011 int. $"/>
    <x v="26"/>
    <x v="26"/>
    <x v="541"/>
    <n v="1193.1937"/>
  </r>
  <r>
    <x v="0"/>
    <s v="PPP constant 2011 int. $"/>
    <x v="26"/>
    <x v="26"/>
    <x v="542"/>
    <n v="1185.8932"/>
  </r>
  <r>
    <x v="0"/>
    <s v="PPP constant 2011 int. $"/>
    <x v="26"/>
    <x v="26"/>
    <x v="543"/>
    <n v="1230.8217999999999"/>
  </r>
  <r>
    <x v="0"/>
    <s v="PPP constant 2011 int. $"/>
    <x v="26"/>
    <x v="26"/>
    <x v="544"/>
    <n v="1098.9636"/>
  </r>
  <r>
    <x v="0"/>
    <s v="PPP constant 2011 int. $"/>
    <x v="26"/>
    <x v="26"/>
    <x v="545"/>
    <n v="1109.2311999999999"/>
  </r>
  <r>
    <x v="0"/>
    <s v="PPP constant 2011 int. $"/>
    <x v="26"/>
    <x v="26"/>
    <x v="546"/>
    <n v="1147.046"/>
  </r>
  <r>
    <x v="0"/>
    <s v="PPP constant 2011 int. $"/>
    <x v="26"/>
    <x v="26"/>
    <x v="547"/>
    <n v="1109.1596999999999"/>
  </r>
  <r>
    <x v="0"/>
    <s v="PPP constant 2011 int. $"/>
    <x v="26"/>
    <x v="26"/>
    <x v="548"/>
    <n v="1134.6952000000001"/>
  </r>
  <r>
    <x v="0"/>
    <s v="PPP constant 2011 int. $"/>
    <x v="26"/>
    <x v="26"/>
    <x v="549"/>
    <n v="1041.5657000000001"/>
  </r>
  <r>
    <x v="0"/>
    <s v="PPP constant 2011 int. $"/>
    <x v="26"/>
    <x v="26"/>
    <x v="550"/>
    <n v="1061.3672999999999"/>
  </r>
  <r>
    <x v="0"/>
    <s v="PPP constant 2011 int. $"/>
    <x v="26"/>
    <x v="26"/>
    <x v="551"/>
    <n v="1193.0088000000001"/>
  </r>
  <r>
    <x v="0"/>
    <s v="PPP constant 2011 int. $"/>
    <x v="26"/>
    <x v="26"/>
    <x v="552"/>
    <n v="1114.934"/>
  </r>
  <r>
    <x v="0"/>
    <s v="PPP constant 2011 int. $"/>
    <x v="26"/>
    <x v="26"/>
    <x v="553"/>
    <n v="1115.9994999999999"/>
  </r>
  <r>
    <x v="0"/>
    <s v="PPP constant 2011 int. $"/>
    <x v="26"/>
    <x v="26"/>
    <x v="554"/>
    <n v="1102.7716"/>
  </r>
  <r>
    <x v="0"/>
    <s v="PPP constant 2011 int. $"/>
    <x v="26"/>
    <x v="26"/>
    <x v="555"/>
    <n v="1050.9404"/>
  </r>
  <r>
    <x v="0"/>
    <s v="PPP constant 2011 int. $"/>
    <x v="26"/>
    <x v="26"/>
    <x v="556"/>
    <n v="1147.1315999999999"/>
  </r>
  <r>
    <x v="0"/>
    <s v="PPP constant 2011 int. $"/>
    <x v="26"/>
    <x v="26"/>
    <x v="557"/>
    <n v="1147.7744"/>
  </r>
  <r>
    <x v="0"/>
    <s v="PPP constant 2011 int. $"/>
    <x v="26"/>
    <x v="26"/>
    <x v="558"/>
    <n v="1097.2787000000001"/>
  </r>
  <r>
    <x v="0"/>
    <s v="PPP constant 2011 int. $"/>
    <x v="26"/>
    <x v="26"/>
    <x v="559"/>
    <n v="1067.4956999999999"/>
  </r>
  <r>
    <x v="0"/>
    <s v="PPP constant 2011 int. $"/>
    <x v="26"/>
    <x v="26"/>
    <x v="560"/>
    <n v="1056.8960999999999"/>
  </r>
  <r>
    <x v="0"/>
    <s v="PPP constant 2011 int. $"/>
    <x v="26"/>
    <x v="26"/>
    <x v="561"/>
    <n v="1108.826"/>
  </r>
  <r>
    <x v="0"/>
    <s v="PPP constant 2011 int. $"/>
    <x v="26"/>
    <x v="26"/>
    <x v="562"/>
    <n v="1105.9097999999999"/>
  </r>
  <r>
    <x v="0"/>
    <s v="PPP constant 2011 int. $"/>
    <x v="26"/>
    <x v="26"/>
    <x v="563"/>
    <n v="1030.9078"/>
  </r>
  <r>
    <x v="0"/>
    <s v="PPP constant 2011 int. $"/>
    <x v="26"/>
    <x v="26"/>
    <x v="564"/>
    <n v="1084.6772000000001"/>
  </r>
  <r>
    <x v="0"/>
    <s v="PPP constant 2011 int. $"/>
    <x v="26"/>
    <x v="26"/>
    <x v="565"/>
    <n v="1064.3148000000001"/>
  </r>
  <r>
    <x v="0"/>
    <s v="PPP constant 2011 int. $"/>
    <x v="26"/>
    <x v="26"/>
    <x v="566"/>
    <n v="1087.8526999999999"/>
  </r>
  <r>
    <x v="0"/>
    <s v="PPP constant 2011 int. $"/>
    <x v="26"/>
    <x v="26"/>
    <x v="567"/>
    <n v="1086.9975999999999"/>
  </r>
  <r>
    <x v="0"/>
    <s v="PPP constant 2011 int. $"/>
    <x v="26"/>
    <x v="26"/>
    <x v="568"/>
    <n v="1000.17926"/>
  </r>
  <r>
    <x v="0"/>
    <s v="PPP constant 2011 int. $"/>
    <x v="26"/>
    <x v="26"/>
    <x v="569"/>
    <n v="1047.6864"/>
  </r>
  <r>
    <x v="0"/>
    <s v="PPP constant 2011 int. $"/>
    <x v="26"/>
    <x v="26"/>
    <x v="570"/>
    <n v="1019.47375"/>
  </r>
  <r>
    <x v="0"/>
    <s v="PPP constant 2011 int. $"/>
    <x v="26"/>
    <x v="26"/>
    <x v="571"/>
    <n v="1105.2852"/>
  </r>
  <r>
    <x v="0"/>
    <s v="PPP constant 2011 int. $"/>
    <x v="26"/>
    <x v="26"/>
    <x v="572"/>
    <n v="1094.6741999999999"/>
  </r>
  <r>
    <x v="0"/>
    <s v="PPP constant 2011 int. $"/>
    <x v="26"/>
    <x v="26"/>
    <x v="573"/>
    <n v="1064.4811"/>
  </r>
  <r>
    <x v="0"/>
    <s v="PPP constant 2011 int. $"/>
    <x v="26"/>
    <x v="26"/>
    <x v="574"/>
    <n v="1030.864"/>
  </r>
  <r>
    <x v="0"/>
    <s v="PPP constant 2011 int. $"/>
    <x v="26"/>
    <x v="26"/>
    <x v="575"/>
    <n v="1107.1829"/>
  </r>
  <r>
    <x v="0"/>
    <s v="PPP constant 2011 int. $"/>
    <x v="26"/>
    <x v="26"/>
    <x v="576"/>
    <n v="1025.5043000000001"/>
  </r>
  <r>
    <x v="0"/>
    <s v="PPP constant 2011 int. $"/>
    <x v="26"/>
    <x v="26"/>
    <x v="577"/>
    <n v="1089.7189000000001"/>
  </r>
  <r>
    <x v="0"/>
    <s v="PPP constant 2011 int. $"/>
    <x v="26"/>
    <x v="26"/>
    <x v="578"/>
    <n v="1047.8212000000001"/>
  </r>
  <r>
    <x v="0"/>
    <s v="PPP constant 2011 int. $"/>
    <x v="26"/>
    <x v="26"/>
    <x v="579"/>
    <n v="1006.0343"/>
  </r>
  <r>
    <x v="0"/>
    <s v="PPP constant 2011 int. $"/>
    <x v="26"/>
    <x v="26"/>
    <x v="580"/>
    <n v="980.14499999999998"/>
  </r>
  <r>
    <x v="0"/>
    <s v="PPP constant 2011 int. $"/>
    <x v="26"/>
    <x v="26"/>
    <x v="581"/>
    <n v="1054.1896999999999"/>
  </r>
  <r>
    <x v="0"/>
    <s v="PPP constant 2011 int. $"/>
    <x v="26"/>
    <x v="26"/>
    <x v="582"/>
    <n v="1032.6324"/>
  </r>
  <r>
    <x v="0"/>
    <s v="PPP constant 2011 int. $"/>
    <x v="26"/>
    <x v="26"/>
    <x v="162"/>
    <n v="1008.9880000000001"/>
  </r>
  <r>
    <x v="0"/>
    <s v="PPP constant 2011 int. $"/>
    <x v="26"/>
    <x v="26"/>
    <x v="583"/>
    <n v="1052.8145999999999"/>
  </r>
  <r>
    <x v="0"/>
    <s v="PPP constant 2011 int. $"/>
    <x v="26"/>
    <x v="26"/>
    <x v="584"/>
    <n v="1131.9556"/>
  </r>
  <r>
    <x v="0"/>
    <s v="PPP constant 2011 int. $"/>
    <x v="26"/>
    <x v="26"/>
    <x v="585"/>
    <n v="1054.8"/>
  </r>
  <r>
    <x v="0"/>
    <s v="PPP constant 2011 int. $"/>
    <x v="26"/>
    <x v="26"/>
    <x v="586"/>
    <n v="1158.1780000000001"/>
  </r>
  <r>
    <x v="0"/>
    <s v="PPP constant 2011 int. $"/>
    <x v="26"/>
    <x v="26"/>
    <x v="587"/>
    <n v="1127.0667000000001"/>
  </r>
  <r>
    <x v="0"/>
    <s v="PPP constant 2011 int. $"/>
    <x v="26"/>
    <x v="26"/>
    <x v="588"/>
    <n v="1129.5126"/>
  </r>
  <r>
    <x v="0"/>
    <s v="PPP constant 2011 int. $"/>
    <x v="26"/>
    <x v="26"/>
    <x v="589"/>
    <n v="1124.1713"/>
  </r>
  <r>
    <x v="0"/>
    <s v="PPP constant 2011 int. $"/>
    <x v="26"/>
    <x v="26"/>
    <x v="590"/>
    <n v="1101.0440000000001"/>
  </r>
  <r>
    <x v="0"/>
    <s v="PPP constant 2011 int. $"/>
    <x v="26"/>
    <x v="26"/>
    <x v="591"/>
    <n v="1088.2686000000001"/>
  </r>
  <r>
    <x v="0"/>
    <s v="PPP constant 2011 int. $"/>
    <x v="26"/>
    <x v="26"/>
    <x v="592"/>
    <n v="1104.2476999999999"/>
  </r>
  <r>
    <x v="0"/>
    <s v="PPP constant 2011 int. $"/>
    <x v="26"/>
    <x v="26"/>
    <x v="593"/>
    <n v="1153.7598"/>
  </r>
  <r>
    <x v="0"/>
    <s v="PPP constant 2011 int. $"/>
    <x v="26"/>
    <x v="26"/>
    <x v="594"/>
    <n v="1117.3336999999999"/>
  </r>
  <r>
    <x v="0"/>
    <s v="PPP constant 2011 int. $"/>
    <x v="26"/>
    <x v="26"/>
    <x v="595"/>
    <n v="1106.4213"/>
  </r>
  <r>
    <x v="0"/>
    <s v="PPP constant 2011 int. $"/>
    <x v="26"/>
    <x v="26"/>
    <x v="596"/>
    <n v="1000.7515"/>
  </r>
  <r>
    <x v="0"/>
    <s v="PPP constant 2011 int. $"/>
    <x v="26"/>
    <x v="26"/>
    <x v="597"/>
    <n v="1046.4467999999999"/>
  </r>
  <r>
    <x v="0"/>
    <s v="PPP constant 2011 int. $"/>
    <x v="26"/>
    <x v="26"/>
    <x v="598"/>
    <n v="1094.8788"/>
  </r>
  <r>
    <x v="0"/>
    <s v="PPP constant 2011 int. $"/>
    <x v="26"/>
    <x v="26"/>
    <x v="599"/>
    <n v="1051.8557000000001"/>
  </r>
  <r>
    <x v="0"/>
    <s v="PPP constant 2011 int. $"/>
    <x v="26"/>
    <x v="26"/>
    <x v="600"/>
    <n v="1054.0054"/>
  </r>
  <r>
    <x v="0"/>
    <s v="PPP constant 2011 int. $"/>
    <x v="26"/>
    <x v="26"/>
    <x v="601"/>
    <n v="1157.8284000000001"/>
  </r>
  <r>
    <x v="0"/>
    <s v="PPP constant 2011 int. $"/>
    <x v="26"/>
    <x v="26"/>
    <x v="602"/>
    <n v="1132.5443"/>
  </r>
  <r>
    <x v="0"/>
    <s v="PPP constant 2011 int. $"/>
    <x v="26"/>
    <x v="26"/>
    <x v="603"/>
    <n v="1071.3145"/>
  </r>
  <r>
    <x v="0"/>
    <s v="PPP constant 2011 int. $"/>
    <x v="26"/>
    <x v="26"/>
    <x v="604"/>
    <n v="1124.3477"/>
  </r>
  <r>
    <x v="0"/>
    <s v="PPP constant 2011 int. $"/>
    <x v="26"/>
    <x v="26"/>
    <x v="605"/>
    <n v="1139.2411999999999"/>
  </r>
  <r>
    <x v="0"/>
    <s v="PPP constant 2011 int. $"/>
    <x v="26"/>
    <x v="26"/>
    <x v="606"/>
    <n v="1114.5599"/>
  </r>
  <r>
    <x v="0"/>
    <s v="PPP constant 2011 int. $"/>
    <x v="26"/>
    <x v="26"/>
    <x v="607"/>
    <n v="1133.3976"/>
  </r>
  <r>
    <x v="0"/>
    <s v="PPP constant 2011 int. $"/>
    <x v="26"/>
    <x v="26"/>
    <x v="608"/>
    <n v="1145.7128"/>
  </r>
  <r>
    <x v="0"/>
    <s v="PPP constant 2011 int. $"/>
    <x v="26"/>
    <x v="26"/>
    <x v="609"/>
    <n v="1034.556"/>
  </r>
  <r>
    <x v="0"/>
    <s v="PPP constant 2011 int. $"/>
    <x v="26"/>
    <x v="26"/>
    <x v="610"/>
    <n v="1099.9843000000001"/>
  </r>
  <r>
    <x v="0"/>
    <s v="PPP constant 2011 int. $"/>
    <x v="26"/>
    <x v="26"/>
    <x v="611"/>
    <n v="1084.6296"/>
  </r>
  <r>
    <x v="0"/>
    <s v="PPP constant 2011 int. $"/>
    <x v="26"/>
    <x v="26"/>
    <x v="612"/>
    <n v="1085.4359999999999"/>
  </r>
  <r>
    <x v="0"/>
    <s v="PPP constant 2011 int. $"/>
    <x v="26"/>
    <x v="26"/>
    <x v="613"/>
    <n v="1075.3757000000001"/>
  </r>
  <r>
    <x v="0"/>
    <s v="PPP constant 2011 int. $"/>
    <x v="26"/>
    <x v="26"/>
    <x v="614"/>
    <n v="1099.6375"/>
  </r>
  <r>
    <x v="0"/>
    <s v="PPP constant 2011 int. $"/>
    <x v="26"/>
    <x v="26"/>
    <x v="615"/>
    <n v="1094.0781999999999"/>
  </r>
  <r>
    <x v="0"/>
    <s v="PPP constant 2011 int. $"/>
    <x v="26"/>
    <x v="26"/>
    <x v="616"/>
    <n v="1096.5029"/>
  </r>
  <r>
    <x v="0"/>
    <s v="PPP constant 2011 int. $"/>
    <x v="26"/>
    <x v="26"/>
    <x v="617"/>
    <n v="1164.3215"/>
  </r>
  <r>
    <x v="0"/>
    <s v="PPP constant 2011 int. $"/>
    <x v="26"/>
    <x v="26"/>
    <x v="618"/>
    <n v="1200.5724"/>
  </r>
  <r>
    <x v="0"/>
    <s v="PPP constant 2011 int. $"/>
    <x v="26"/>
    <x v="26"/>
    <x v="619"/>
    <n v="1190.328"/>
  </r>
  <r>
    <x v="0"/>
    <s v="PPP constant 2011 int. $"/>
    <x v="26"/>
    <x v="26"/>
    <x v="620"/>
    <n v="1175.0060000000001"/>
  </r>
  <r>
    <x v="0"/>
    <s v="PPP constant 2011 int. $"/>
    <x v="26"/>
    <x v="26"/>
    <x v="621"/>
    <n v="1150.9838999999999"/>
  </r>
  <r>
    <x v="0"/>
    <s v="PPP constant 2011 int. $"/>
    <x v="26"/>
    <x v="26"/>
    <x v="622"/>
    <n v="1206.7247"/>
  </r>
  <r>
    <x v="0"/>
    <s v="PPP constant 2011 int. $"/>
    <x v="26"/>
    <x v="26"/>
    <x v="623"/>
    <n v="1186.1095"/>
  </r>
  <r>
    <x v="0"/>
    <s v="PPP constant 2011 int. $"/>
    <x v="26"/>
    <x v="26"/>
    <x v="624"/>
    <n v="1143.8622"/>
  </r>
  <r>
    <x v="0"/>
    <s v="PPP constant 2011 int. $"/>
    <x v="26"/>
    <x v="26"/>
    <x v="625"/>
    <n v="1187.8742999999999"/>
  </r>
  <r>
    <x v="0"/>
    <s v="PPP constant 2011 int. $"/>
    <x v="26"/>
    <x v="26"/>
    <x v="626"/>
    <n v="1072.4635000000001"/>
  </r>
  <r>
    <x v="0"/>
    <s v="PPP constant 2011 int. $"/>
    <x v="26"/>
    <x v="26"/>
    <x v="627"/>
    <n v="1021.5170000000001"/>
  </r>
  <r>
    <x v="0"/>
    <s v="PPP constant 2011 int. $"/>
    <x v="26"/>
    <x v="26"/>
    <x v="628"/>
    <n v="1090.2551000000001"/>
  </r>
  <r>
    <x v="0"/>
    <s v="PPP constant 2011 int. $"/>
    <x v="26"/>
    <x v="26"/>
    <x v="629"/>
    <n v="1088.0930000000001"/>
  </r>
  <r>
    <x v="0"/>
    <s v="PPP constant 2011 int. $"/>
    <x v="26"/>
    <x v="26"/>
    <x v="630"/>
    <n v="1093.1524999999999"/>
  </r>
  <r>
    <x v="0"/>
    <s v="PPP constant 2011 int. $"/>
    <x v="26"/>
    <x v="26"/>
    <x v="631"/>
    <n v="1145.7077999999999"/>
  </r>
  <r>
    <x v="0"/>
    <s v="PPP constant 2011 int. $"/>
    <x v="26"/>
    <x v="26"/>
    <x v="163"/>
    <n v="1279.9639999999999"/>
  </r>
  <r>
    <x v="0"/>
    <s v="PPP constant 2011 int. $"/>
    <x v="26"/>
    <x v="26"/>
    <x v="632"/>
    <n v="1246.5871999999999"/>
  </r>
  <r>
    <x v="0"/>
    <s v="PPP constant 2011 int. $"/>
    <x v="26"/>
    <x v="26"/>
    <x v="633"/>
    <n v="1181.9656"/>
  </r>
  <r>
    <x v="0"/>
    <s v="PPP constant 2011 int. $"/>
    <x v="26"/>
    <x v="26"/>
    <x v="634"/>
    <n v="1175.7864"/>
  </r>
  <r>
    <x v="0"/>
    <s v="PPP constant 2011 int. $"/>
    <x v="26"/>
    <x v="26"/>
    <x v="635"/>
    <n v="1205.8884"/>
  </r>
  <r>
    <x v="0"/>
    <s v="PPP constant 2011 int. $"/>
    <x v="26"/>
    <x v="26"/>
    <x v="636"/>
    <n v="1164.0632000000001"/>
  </r>
  <r>
    <x v="0"/>
    <s v="PPP constant 2011 int. $"/>
    <x v="26"/>
    <x v="26"/>
    <x v="637"/>
    <n v="1092.6554000000001"/>
  </r>
  <r>
    <x v="0"/>
    <s v="PPP constant 2011 int. $"/>
    <x v="26"/>
    <x v="26"/>
    <x v="638"/>
    <n v="1082.0803000000001"/>
  </r>
  <r>
    <x v="0"/>
    <s v="PPP constant 2011 int. $"/>
    <x v="26"/>
    <x v="26"/>
    <x v="639"/>
    <n v="1036.7606000000001"/>
  </r>
  <r>
    <x v="0"/>
    <s v="PPP constant 2011 int. $"/>
    <x v="26"/>
    <x v="26"/>
    <x v="640"/>
    <n v="1079.2927"/>
  </r>
  <r>
    <x v="0"/>
    <s v="PPP constant 2011 int. $"/>
    <x v="26"/>
    <x v="26"/>
    <x v="641"/>
    <n v="1043.0519999999999"/>
  </r>
  <r>
    <x v="0"/>
    <s v="PPP constant 2011 int. $"/>
    <x v="26"/>
    <x v="26"/>
    <x v="642"/>
    <n v="1046.8213000000001"/>
  </r>
  <r>
    <x v="0"/>
    <s v="PPP constant 2011 int. $"/>
    <x v="26"/>
    <x v="26"/>
    <x v="643"/>
    <n v="1082.5287000000001"/>
  </r>
  <r>
    <x v="0"/>
    <s v="PPP constant 2011 int. $"/>
    <x v="26"/>
    <x v="26"/>
    <x v="644"/>
    <n v="1070.3212000000001"/>
  </r>
  <r>
    <x v="0"/>
    <s v="PPP constant 2011 int. $"/>
    <x v="26"/>
    <x v="26"/>
    <x v="645"/>
    <n v="1125.3871999999999"/>
  </r>
  <r>
    <x v="0"/>
    <s v="PPP constant 2011 int. $"/>
    <x v="26"/>
    <x v="26"/>
    <x v="646"/>
    <n v="1115.3483000000001"/>
  </r>
  <r>
    <x v="0"/>
    <s v="PPP constant 2011 int. $"/>
    <x v="26"/>
    <x v="26"/>
    <x v="647"/>
    <n v="1146.0419999999999"/>
  </r>
  <r>
    <x v="0"/>
    <s v="PPP constant 2011 int. $"/>
    <x v="26"/>
    <x v="26"/>
    <x v="648"/>
    <n v="1152.221"/>
  </r>
  <r>
    <x v="0"/>
    <s v="PPP constant 2011 int. $"/>
    <x v="26"/>
    <x v="26"/>
    <x v="649"/>
    <n v="1149.1207999999999"/>
  </r>
  <r>
    <x v="0"/>
    <s v="PPP constant 2011 int. $"/>
    <x v="26"/>
    <x v="26"/>
    <x v="650"/>
    <n v="1146.1722"/>
  </r>
  <r>
    <x v="0"/>
    <s v="PPP constant 2011 int. $"/>
    <x v="26"/>
    <x v="26"/>
    <x v="651"/>
    <n v="1195.5909999999999"/>
  </r>
  <r>
    <x v="0"/>
    <s v="PPP constant 2011 int. $"/>
    <x v="26"/>
    <x v="26"/>
    <x v="652"/>
    <n v="1125.7248999999999"/>
  </r>
  <r>
    <x v="0"/>
    <s v="PPP constant 2011 int. $"/>
    <x v="26"/>
    <x v="26"/>
    <x v="653"/>
    <n v="1160.1885"/>
  </r>
  <r>
    <x v="0"/>
    <s v="PPP constant 2011 int. $"/>
    <x v="26"/>
    <x v="26"/>
    <x v="654"/>
    <n v="1166.8516999999999"/>
  </r>
  <r>
    <x v="0"/>
    <s v="PPP constant 2011 int. $"/>
    <x v="26"/>
    <x v="26"/>
    <x v="655"/>
    <n v="1151.5752"/>
  </r>
  <r>
    <x v="0"/>
    <s v="PPP constant 2011 int. $"/>
    <x v="26"/>
    <x v="26"/>
    <x v="656"/>
    <n v="1208.5034000000001"/>
  </r>
  <r>
    <x v="0"/>
    <s v="PPP constant 2011 int. $"/>
    <x v="26"/>
    <x v="26"/>
    <x v="657"/>
    <n v="1203.7059999999999"/>
  </r>
  <r>
    <x v="0"/>
    <s v="PPP constant 2011 int. $"/>
    <x v="26"/>
    <x v="26"/>
    <x v="658"/>
    <n v="1218.3624"/>
  </r>
  <r>
    <x v="0"/>
    <s v="PPP constant 2011 int. $"/>
    <x v="26"/>
    <x v="26"/>
    <x v="659"/>
    <n v="1158.481"/>
  </r>
  <r>
    <x v="0"/>
    <s v="PPP constant 2011 int. $"/>
    <x v="26"/>
    <x v="26"/>
    <x v="660"/>
    <n v="1174.9015999999999"/>
  </r>
  <r>
    <x v="0"/>
    <s v="PPP constant 2011 int. $"/>
    <x v="26"/>
    <x v="26"/>
    <x v="661"/>
    <n v="1277.3997999999999"/>
  </r>
  <r>
    <x v="0"/>
    <s v="PPP constant 2011 int. $"/>
    <x v="26"/>
    <x v="26"/>
    <x v="662"/>
    <n v="1256.7940000000001"/>
  </r>
  <r>
    <x v="0"/>
    <s v="PPP constant 2011 int. $"/>
    <x v="26"/>
    <x v="26"/>
    <x v="663"/>
    <n v="1248.0577000000001"/>
  </r>
  <r>
    <x v="0"/>
    <s v="PPP constant 2011 int. $"/>
    <x v="26"/>
    <x v="26"/>
    <x v="664"/>
    <n v="1212.3778"/>
  </r>
  <r>
    <x v="0"/>
    <s v="PPP constant 2011 int. $"/>
    <x v="26"/>
    <x v="26"/>
    <x v="665"/>
    <n v="1155.5007000000001"/>
  </r>
  <r>
    <x v="0"/>
    <s v="PPP constant 2011 int. $"/>
    <x v="26"/>
    <x v="26"/>
    <x v="666"/>
    <n v="1208.4872"/>
  </r>
  <r>
    <x v="0"/>
    <s v="PPP constant 2011 int. $"/>
    <x v="26"/>
    <x v="26"/>
    <x v="667"/>
    <n v="1198.8198"/>
  </r>
  <r>
    <x v="0"/>
    <s v="PPP constant 2011 int. $"/>
    <x v="26"/>
    <x v="26"/>
    <x v="668"/>
    <n v="1177.4236000000001"/>
  </r>
  <r>
    <x v="0"/>
    <s v="PPP constant 2011 int. $"/>
    <x v="26"/>
    <x v="26"/>
    <x v="669"/>
    <n v="1260.1233999999999"/>
  </r>
  <r>
    <x v="0"/>
    <s v="PPP constant 2011 int. $"/>
    <x v="26"/>
    <x v="26"/>
    <x v="670"/>
    <n v="1200.1190999999999"/>
  </r>
  <r>
    <x v="0"/>
    <s v="PPP constant 2011 int. $"/>
    <x v="26"/>
    <x v="26"/>
    <x v="671"/>
    <n v="1182.9265"/>
  </r>
  <r>
    <x v="0"/>
    <s v="PPP constant 2011 int. $"/>
    <x v="26"/>
    <x v="26"/>
    <x v="672"/>
    <n v="1310.0024000000001"/>
  </r>
  <r>
    <x v="0"/>
    <s v="PPP constant 2011 int. $"/>
    <x v="26"/>
    <x v="26"/>
    <x v="673"/>
    <n v="1399.7795000000001"/>
  </r>
  <r>
    <x v="0"/>
    <s v="PPP constant 2011 int. $"/>
    <x v="26"/>
    <x v="26"/>
    <x v="674"/>
    <n v="1325.6866"/>
  </r>
  <r>
    <x v="0"/>
    <s v="PPP constant 2011 int. $"/>
    <x v="26"/>
    <x v="26"/>
    <x v="675"/>
    <n v="1299.1494"/>
  </r>
  <r>
    <x v="0"/>
    <s v="PPP constant 2011 int. $"/>
    <x v="26"/>
    <x v="26"/>
    <x v="676"/>
    <n v="1257.83"/>
  </r>
  <r>
    <x v="0"/>
    <s v="PPP constant 2011 int. $"/>
    <x v="26"/>
    <x v="26"/>
    <x v="677"/>
    <n v="1281.2157"/>
  </r>
  <r>
    <x v="0"/>
    <s v="PPP constant 2011 int. $"/>
    <x v="26"/>
    <x v="26"/>
    <x v="678"/>
    <n v="1224.5393999999999"/>
  </r>
  <r>
    <x v="0"/>
    <s v="PPP constant 2011 int. $"/>
    <x v="26"/>
    <x v="26"/>
    <x v="679"/>
    <n v="1287.1392000000001"/>
  </r>
  <r>
    <x v="0"/>
    <s v="PPP constant 2011 int. $"/>
    <x v="26"/>
    <x v="26"/>
    <x v="680"/>
    <n v="1243.3556000000001"/>
  </r>
  <r>
    <x v="0"/>
    <s v="PPP constant 2011 int. $"/>
    <x v="26"/>
    <x v="26"/>
    <x v="164"/>
    <n v="1295.7757999999999"/>
  </r>
  <r>
    <x v="0"/>
    <s v="PPP constant 2011 int. $"/>
    <x v="26"/>
    <x v="26"/>
    <x v="681"/>
    <n v="1281.9271000000001"/>
  </r>
  <r>
    <x v="0"/>
    <s v="PPP constant 2011 int. $"/>
    <x v="26"/>
    <x v="26"/>
    <x v="682"/>
    <n v="1403.8407999999999"/>
  </r>
  <r>
    <x v="0"/>
    <s v="PPP constant 2011 int. $"/>
    <x v="26"/>
    <x v="26"/>
    <x v="683"/>
    <n v="1229.627"/>
  </r>
  <r>
    <x v="0"/>
    <s v="PPP constant 2011 int. $"/>
    <x v="26"/>
    <x v="26"/>
    <x v="684"/>
    <n v="1386.2681"/>
  </r>
  <r>
    <x v="0"/>
    <s v="PPP constant 2011 int. $"/>
    <x v="26"/>
    <x v="26"/>
    <x v="685"/>
    <n v="1377.7697000000001"/>
  </r>
  <r>
    <x v="0"/>
    <s v="PPP constant 2011 int. $"/>
    <x v="26"/>
    <x v="26"/>
    <x v="686"/>
    <n v="1382.4740999999999"/>
  </r>
  <r>
    <x v="0"/>
    <s v="PPP constant 2011 int. $"/>
    <x v="26"/>
    <x v="26"/>
    <x v="687"/>
    <n v="1445.3622"/>
  </r>
  <r>
    <x v="0"/>
    <s v="PPP constant 2011 int. $"/>
    <x v="26"/>
    <x v="26"/>
    <x v="688"/>
    <n v="1391.9096999999999"/>
  </r>
  <r>
    <x v="0"/>
    <s v="PPP constant 2011 int. $"/>
    <x v="26"/>
    <x v="26"/>
    <x v="689"/>
    <n v="1395.184"/>
  </r>
  <r>
    <x v="0"/>
    <s v="PPP constant 2011 int. $"/>
    <x v="26"/>
    <x v="26"/>
    <x v="690"/>
    <n v="1424.9403"/>
  </r>
  <r>
    <x v="0"/>
    <s v="PPP constant 2011 int. $"/>
    <x v="26"/>
    <x v="26"/>
    <x v="691"/>
    <n v="1385.7855999999999"/>
  </r>
  <r>
    <x v="0"/>
    <s v="PPP constant 2011 int. $"/>
    <x v="26"/>
    <x v="26"/>
    <x v="692"/>
    <n v="1314.1063999999999"/>
  </r>
  <r>
    <x v="0"/>
    <s v="PPP constant 2011 int. $"/>
    <x v="26"/>
    <x v="26"/>
    <x v="693"/>
    <n v="1237.6923999999999"/>
  </r>
  <r>
    <x v="0"/>
    <s v="PPP constant 2011 int. $"/>
    <x v="26"/>
    <x v="26"/>
    <x v="694"/>
    <n v="1289.0787"/>
  </r>
  <r>
    <x v="0"/>
    <s v="PPP constant 2011 int. $"/>
    <x v="26"/>
    <x v="26"/>
    <x v="695"/>
    <n v="1295.9508000000001"/>
  </r>
  <r>
    <x v="0"/>
    <s v="PPP constant 2011 int. $"/>
    <x v="26"/>
    <x v="26"/>
    <x v="696"/>
    <n v="1313.6809000000001"/>
  </r>
  <r>
    <x v="0"/>
    <s v="PPP constant 2011 int. $"/>
    <x v="26"/>
    <x v="26"/>
    <x v="697"/>
    <n v="1269.2552000000001"/>
  </r>
  <r>
    <x v="0"/>
    <s v="PPP constant 2011 int. $"/>
    <x v="26"/>
    <x v="26"/>
    <x v="698"/>
    <n v="1290.1144999999999"/>
  </r>
  <r>
    <x v="0"/>
    <s v="PPP constant 2011 int. $"/>
    <x v="26"/>
    <x v="26"/>
    <x v="699"/>
    <n v="1296.6642999999999"/>
  </r>
  <r>
    <x v="0"/>
    <s v="PPP constant 2011 int. $"/>
    <x v="26"/>
    <x v="26"/>
    <x v="700"/>
    <n v="1332.3212000000001"/>
  </r>
  <r>
    <x v="0"/>
    <s v="PPP constant 2011 int. $"/>
    <x v="26"/>
    <x v="26"/>
    <x v="701"/>
    <n v="1335.9159"/>
  </r>
  <r>
    <x v="0"/>
    <s v="PPP constant 2011 int. $"/>
    <x v="26"/>
    <x v="26"/>
    <x v="702"/>
    <n v="1326.2482"/>
  </r>
  <r>
    <x v="0"/>
    <s v="PPP constant 2011 int. $"/>
    <x v="26"/>
    <x v="26"/>
    <x v="703"/>
    <n v="1353.3572999999999"/>
  </r>
  <r>
    <x v="0"/>
    <s v="PPP constant 2011 int. $"/>
    <x v="26"/>
    <x v="26"/>
    <x v="704"/>
    <n v="1305.5044"/>
  </r>
  <r>
    <x v="0"/>
    <s v="PPP constant 2011 int. $"/>
    <x v="26"/>
    <x v="26"/>
    <x v="705"/>
    <n v="1375.7998"/>
  </r>
  <r>
    <x v="0"/>
    <s v="PPP constant 2011 int. $"/>
    <x v="26"/>
    <x v="26"/>
    <x v="706"/>
    <n v="1320.3105"/>
  </r>
  <r>
    <x v="0"/>
    <s v="PPP constant 2011 int. $"/>
    <x v="26"/>
    <x v="26"/>
    <x v="707"/>
    <n v="1352.7313999999999"/>
  </r>
  <r>
    <x v="0"/>
    <s v="PPP constant 2011 int. $"/>
    <x v="26"/>
    <x v="26"/>
    <x v="708"/>
    <n v="1320.2985000000001"/>
  </r>
  <r>
    <x v="0"/>
    <s v="PPP constant 2011 int. $"/>
    <x v="26"/>
    <x v="26"/>
    <x v="709"/>
    <n v="1309.4073000000001"/>
  </r>
  <r>
    <x v="0"/>
    <s v="PPP constant 2011 int. $"/>
    <x v="26"/>
    <x v="26"/>
    <x v="710"/>
    <n v="1269.8263999999999"/>
  </r>
  <r>
    <x v="0"/>
    <s v="PPP constant 2011 int. $"/>
    <x v="26"/>
    <x v="26"/>
    <x v="711"/>
    <n v="1378.2130999999999"/>
  </r>
  <r>
    <x v="0"/>
    <s v="PPP constant 2011 int. $"/>
    <x v="26"/>
    <x v="26"/>
    <x v="712"/>
    <n v="1412.3578"/>
  </r>
  <r>
    <x v="0"/>
    <s v="PPP constant 2011 int. $"/>
    <x v="26"/>
    <x v="26"/>
    <x v="713"/>
    <n v="1417.3936000000001"/>
  </r>
  <r>
    <x v="0"/>
    <s v="PPP constant 2011 int. $"/>
    <x v="26"/>
    <x v="26"/>
    <x v="714"/>
    <n v="1328.8054"/>
  </r>
  <r>
    <x v="0"/>
    <s v="PPP constant 2011 int. $"/>
    <x v="26"/>
    <x v="26"/>
    <x v="715"/>
    <n v="1361.8218999999999"/>
  </r>
  <r>
    <x v="0"/>
    <s v="PPP constant 2011 int. $"/>
    <x v="26"/>
    <x v="26"/>
    <x v="716"/>
    <n v="1332.2317"/>
  </r>
  <r>
    <x v="0"/>
    <s v="PPP constant 2011 int. $"/>
    <x v="26"/>
    <x v="26"/>
    <x v="717"/>
    <n v="1416.8103000000001"/>
  </r>
  <r>
    <x v="0"/>
    <s v="PPP constant 2011 int. $"/>
    <x v="26"/>
    <x v="26"/>
    <x v="718"/>
    <n v="1426.3733999999999"/>
  </r>
  <r>
    <x v="0"/>
    <s v="PPP constant 2011 int. $"/>
    <x v="26"/>
    <x v="26"/>
    <x v="719"/>
    <n v="1420.4880000000001"/>
  </r>
  <r>
    <x v="0"/>
    <s v="PPP constant 2011 int. $"/>
    <x v="26"/>
    <x v="26"/>
    <x v="720"/>
    <n v="1453.9104"/>
  </r>
  <r>
    <x v="0"/>
    <s v="PPP constant 2011 int. $"/>
    <x v="26"/>
    <x v="26"/>
    <x v="721"/>
    <n v="1441.3457000000001"/>
  </r>
  <r>
    <x v="0"/>
    <s v="PPP constant 2011 int. $"/>
    <x v="26"/>
    <x v="26"/>
    <x v="722"/>
    <n v="1381.3809000000001"/>
  </r>
  <r>
    <x v="0"/>
    <s v="PPP constant 2011 int. $"/>
    <x v="26"/>
    <x v="26"/>
    <x v="723"/>
    <n v="1392.3722"/>
  </r>
  <r>
    <x v="0"/>
    <s v="PPP constant 2011 int. $"/>
    <x v="26"/>
    <x v="26"/>
    <x v="724"/>
    <n v="1361.194"/>
  </r>
  <r>
    <x v="0"/>
    <s v="PPP constant 2011 int. $"/>
    <x v="26"/>
    <x v="26"/>
    <x v="725"/>
    <n v="1345.3445999999999"/>
  </r>
  <r>
    <x v="0"/>
    <s v="PPP constant 2011 int. $"/>
    <x v="26"/>
    <x v="26"/>
    <x v="726"/>
    <n v="1320.3425"/>
  </r>
  <r>
    <x v="0"/>
    <s v="PPP constant 2011 int. $"/>
    <x v="26"/>
    <x v="26"/>
    <x v="727"/>
    <n v="1330.7963"/>
  </r>
  <r>
    <x v="0"/>
    <s v="PPP constant 2011 int. $"/>
    <x v="26"/>
    <x v="26"/>
    <x v="728"/>
    <n v="1406.4190000000001"/>
  </r>
  <r>
    <x v="0"/>
    <s v="PPP constant 2011 int. $"/>
    <x v="26"/>
    <x v="26"/>
    <x v="729"/>
    <n v="1386.4897000000001"/>
  </r>
  <r>
    <x v="0"/>
    <s v="PPP constant 2011 int. $"/>
    <x v="26"/>
    <x v="26"/>
    <x v="211"/>
    <n v="1317.9114999999999"/>
  </r>
  <r>
    <x v="0"/>
    <s v="PPP constant 2011 int. $"/>
    <x v="26"/>
    <x v="26"/>
    <x v="730"/>
    <n v="1351.7873999999999"/>
  </r>
  <r>
    <x v="0"/>
    <s v="PPP constant 2011 int. $"/>
    <x v="26"/>
    <x v="26"/>
    <x v="731"/>
    <n v="1337.6243999999999"/>
  </r>
  <r>
    <x v="0"/>
    <s v="PPP constant 2011 int. $"/>
    <x v="26"/>
    <x v="26"/>
    <x v="732"/>
    <n v="1265.6274000000001"/>
  </r>
  <r>
    <x v="0"/>
    <s v="PPP constant 2011 int. $"/>
    <x v="26"/>
    <x v="26"/>
    <x v="733"/>
    <n v="1302.4115999999999"/>
  </r>
  <r>
    <x v="0"/>
    <s v="PPP constant 2011 int. $"/>
    <x v="26"/>
    <x v="26"/>
    <x v="734"/>
    <n v="1429.9412"/>
  </r>
  <r>
    <x v="0"/>
    <s v="PPP constant 2011 int. $"/>
    <x v="26"/>
    <x v="26"/>
    <x v="735"/>
    <n v="1504.8414"/>
  </r>
  <r>
    <x v="0"/>
    <s v="PPP constant 2011 int. $"/>
    <x v="26"/>
    <x v="26"/>
    <x v="736"/>
    <n v="1523.9836"/>
  </r>
  <r>
    <x v="0"/>
    <s v="PPP constant 2011 int. $"/>
    <x v="26"/>
    <x v="26"/>
    <x v="737"/>
    <n v="1544.6892"/>
  </r>
  <r>
    <x v="0"/>
    <s v="PPP constant 2011 int. $"/>
    <x v="26"/>
    <x v="26"/>
    <x v="738"/>
    <n v="1399.7475999999999"/>
  </r>
  <r>
    <x v="0"/>
    <s v="PPP constant 2011 int. $"/>
    <x v="26"/>
    <x v="26"/>
    <x v="739"/>
    <n v="1326.0894000000001"/>
  </r>
  <r>
    <x v="0"/>
    <s v="PPP constant 2011 int. $"/>
    <x v="26"/>
    <x v="26"/>
    <x v="740"/>
    <n v="1265.1387"/>
  </r>
  <r>
    <x v="0"/>
    <s v="PPP constant 2011 int. $"/>
    <x v="26"/>
    <x v="26"/>
    <x v="165"/>
    <n v="1318.4276"/>
  </r>
  <r>
    <x v="0"/>
    <s v="PPP constant 2011 int. $"/>
    <x v="26"/>
    <x v="26"/>
    <x v="741"/>
    <n v="1358.6473000000001"/>
  </r>
  <r>
    <x v="0"/>
    <s v="PPP constant 2011 int. $"/>
    <x v="26"/>
    <x v="26"/>
    <x v="742"/>
    <n v="1429.7103999999999"/>
  </r>
  <r>
    <x v="0"/>
    <s v="PPP constant 2011 int. $"/>
    <x v="26"/>
    <x v="26"/>
    <x v="743"/>
    <n v="1499.9619"/>
  </r>
  <r>
    <x v="0"/>
    <s v="PPP constant 2011 int. $"/>
    <x v="26"/>
    <x v="26"/>
    <x v="744"/>
    <n v="1510.8434999999999"/>
  </r>
  <r>
    <x v="0"/>
    <s v="PPP constant 2011 int. $"/>
    <x v="26"/>
    <x v="26"/>
    <x v="745"/>
    <n v="1463.1130000000001"/>
  </r>
  <r>
    <x v="0"/>
    <s v="PPP constant 2011 int. $"/>
    <x v="26"/>
    <x v="26"/>
    <x v="746"/>
    <n v="1520.3246999999999"/>
  </r>
  <r>
    <x v="0"/>
    <s v="PPP constant 2011 int. $"/>
    <x v="26"/>
    <x v="26"/>
    <x v="747"/>
    <n v="1555.444"/>
  </r>
  <r>
    <x v="0"/>
    <s v="PPP constant 2011 int. $"/>
    <x v="26"/>
    <x v="26"/>
    <x v="0"/>
    <n v="1557.9082000000001"/>
  </r>
  <r>
    <x v="0"/>
    <s v="PPP constant 2011 int. $"/>
    <x v="26"/>
    <x v="26"/>
    <x v="188"/>
    <n v="1578.1993"/>
  </r>
  <r>
    <x v="0"/>
    <s v="PPP constant 2011 int. $"/>
    <x v="26"/>
    <x v="26"/>
    <x v="189"/>
    <n v="1587.3619000000001"/>
  </r>
  <r>
    <x v="0"/>
    <s v="PPP constant 2011 int. $"/>
    <x v="26"/>
    <x v="26"/>
    <x v="190"/>
    <n v="1620.3063"/>
  </r>
  <r>
    <x v="0"/>
    <s v="PPP constant 2011 int. $"/>
    <x v="26"/>
    <x v="26"/>
    <x v="191"/>
    <n v="1634.3382999999999"/>
  </r>
  <r>
    <x v="0"/>
    <s v="PPP constant 2011 int. $"/>
    <x v="26"/>
    <x v="26"/>
    <x v="192"/>
    <n v="1472.9403"/>
  </r>
  <r>
    <x v="0"/>
    <s v="PPP constant 2011 int. $"/>
    <x v="26"/>
    <x v="26"/>
    <x v="193"/>
    <n v="1587.3630000000001"/>
  </r>
  <r>
    <x v="0"/>
    <s v="PPP constant 2011 int. $"/>
    <x v="26"/>
    <x v="26"/>
    <x v="194"/>
    <n v="1617.0530000000001"/>
  </r>
  <r>
    <x v="0"/>
    <s v="PPP constant 2011 int. $"/>
    <x v="26"/>
    <x v="26"/>
    <x v="195"/>
    <n v="1607.2122999999999"/>
  </r>
  <r>
    <x v="0"/>
    <s v="PPP constant 2011 int. $"/>
    <x v="26"/>
    <x v="26"/>
    <x v="196"/>
    <n v="1636.2802999999999"/>
  </r>
  <r>
    <x v="0"/>
    <s v="PPP constant 2011 int. $"/>
    <x v="26"/>
    <x v="26"/>
    <x v="1"/>
    <n v="1662.3562999999999"/>
  </r>
  <r>
    <x v="0"/>
    <s v="PPP constant 2011 int. $"/>
    <x v="26"/>
    <x v="26"/>
    <x v="197"/>
    <n v="1655.4259"/>
  </r>
  <r>
    <x v="0"/>
    <s v="PPP constant 2011 int. $"/>
    <x v="26"/>
    <x v="26"/>
    <x v="198"/>
    <n v="1551.8246999999999"/>
  </r>
  <r>
    <x v="0"/>
    <s v="PPP constant 2011 int. $"/>
    <x v="26"/>
    <x v="26"/>
    <x v="199"/>
    <n v="1589.8494000000001"/>
  </r>
  <r>
    <x v="0"/>
    <s v="PPP constant 2011 int. $"/>
    <x v="26"/>
    <x v="26"/>
    <x v="200"/>
    <n v="1564.5525"/>
  </r>
  <r>
    <x v="0"/>
    <s v="PPP constant 2011 int. $"/>
    <x v="26"/>
    <x v="26"/>
    <x v="201"/>
    <n v="1573.8108"/>
  </r>
  <r>
    <x v="0"/>
    <s v="PPP constant 2011 int. $"/>
    <x v="26"/>
    <x v="26"/>
    <x v="202"/>
    <n v="1537.6418000000001"/>
  </r>
  <r>
    <x v="0"/>
    <s v="PPP constant 2011 int. $"/>
    <x v="26"/>
    <x v="26"/>
    <x v="203"/>
    <n v="1549.6858"/>
  </r>
  <r>
    <x v="0"/>
    <s v="PPP constant 2011 int. $"/>
    <x v="26"/>
    <x v="26"/>
    <x v="204"/>
    <n v="1535.7496000000001"/>
  </r>
  <r>
    <x v="0"/>
    <s v="PPP constant 2011 int. $"/>
    <x v="26"/>
    <x v="26"/>
    <x v="205"/>
    <n v="1575.3463999999999"/>
  </r>
  <r>
    <x v="0"/>
    <s v="PPP constant 2011 int. $"/>
    <x v="26"/>
    <x v="26"/>
    <x v="2"/>
    <n v="1656.2968000000001"/>
  </r>
  <r>
    <x v="0"/>
    <s v="PPP constant 2011 int. $"/>
    <x v="26"/>
    <x v="26"/>
    <x v="206"/>
    <n v="1659.3785"/>
  </r>
  <r>
    <x v="0"/>
    <s v="PPP constant 2011 int. $"/>
    <x v="26"/>
    <x v="26"/>
    <x v="207"/>
    <n v="1605.1042"/>
  </r>
  <r>
    <x v="0"/>
    <s v="PPP constant 2011 int. $"/>
    <x v="26"/>
    <x v="26"/>
    <x v="208"/>
    <n v="1604.59"/>
  </r>
  <r>
    <x v="0"/>
    <s v="PPP constant 2011 int. $"/>
    <x v="26"/>
    <x v="26"/>
    <x v="209"/>
    <n v="1556.1147000000001"/>
  </r>
  <r>
    <x v="0"/>
    <s v="PPP constant 2011 int. $"/>
    <x v="26"/>
    <x v="26"/>
    <x v="210"/>
    <n v="1628.6225999999999"/>
  </r>
  <r>
    <x v="0"/>
    <s v="PPP constant 2011 int. $"/>
    <x v="26"/>
    <x v="26"/>
    <x v="166"/>
    <n v="1656.5986"/>
  </r>
  <r>
    <x v="0"/>
    <s v="PPP constant 2011 int. $"/>
    <x v="26"/>
    <x v="26"/>
    <x v="167"/>
    <n v="1592.7629999999999"/>
  </r>
  <r>
    <x v="0"/>
    <s v="PPP constant 2011 int. $"/>
    <x v="26"/>
    <x v="26"/>
    <x v="168"/>
    <n v="1615.9254000000001"/>
  </r>
  <r>
    <x v="0"/>
    <s v="PPP constant 2011 int. $"/>
    <x v="26"/>
    <x v="26"/>
    <x v="169"/>
    <n v="1638.2706000000001"/>
  </r>
  <r>
    <x v="0"/>
    <s v="PPP constant 2011 int. $"/>
    <x v="26"/>
    <x v="26"/>
    <x v="3"/>
    <n v="1702.9349"/>
  </r>
  <r>
    <x v="0"/>
    <s v="PPP constant 2011 int. $"/>
    <x v="26"/>
    <x v="26"/>
    <x v="170"/>
    <n v="1718.4222"/>
  </r>
  <r>
    <x v="0"/>
    <s v="PPP constant 2011 int. $"/>
    <x v="26"/>
    <x v="26"/>
    <x v="171"/>
    <n v="1783.8385000000001"/>
  </r>
  <r>
    <x v="0"/>
    <s v="PPP constant 2011 int. $"/>
    <x v="26"/>
    <x v="26"/>
    <x v="172"/>
    <n v="1783.8340000000001"/>
  </r>
  <r>
    <x v="0"/>
    <s v="PPP constant 2011 int. $"/>
    <x v="26"/>
    <x v="26"/>
    <x v="173"/>
    <n v="1801.4556"/>
  </r>
  <r>
    <x v="0"/>
    <s v="PPP constant 2011 int. $"/>
    <x v="26"/>
    <x v="26"/>
    <x v="174"/>
    <n v="1889.0897"/>
  </r>
  <r>
    <x v="0"/>
    <s v="PPP constant 2011 int. $"/>
    <x v="26"/>
    <x v="26"/>
    <x v="175"/>
    <n v="1797.5084999999999"/>
  </r>
  <r>
    <x v="0"/>
    <s v="PPP constant 2011 int. $"/>
    <x v="26"/>
    <x v="26"/>
    <x v="176"/>
    <n v="1744.0302999999999"/>
  </r>
  <r>
    <x v="0"/>
    <s v="PPP constant 2011 int. $"/>
    <x v="26"/>
    <x v="26"/>
    <x v="177"/>
    <n v="1778.3679999999999"/>
  </r>
  <r>
    <x v="0"/>
    <s v="PPP constant 2011 int. $"/>
    <x v="26"/>
    <x v="26"/>
    <x v="178"/>
    <n v="1861.1266000000001"/>
  </r>
  <r>
    <x v="0"/>
    <s v="PPP constant 2011 int. $"/>
    <x v="26"/>
    <x v="26"/>
    <x v="4"/>
    <n v="1927.7725"/>
  </r>
  <r>
    <x v="0"/>
    <s v="PPP constant 2011 int. $"/>
    <x v="26"/>
    <x v="26"/>
    <x v="179"/>
    <n v="1929.4049"/>
  </r>
  <r>
    <x v="0"/>
    <s v="PPP constant 2011 int. $"/>
    <x v="26"/>
    <x v="26"/>
    <x v="180"/>
    <n v="1929.6804999999999"/>
  </r>
  <r>
    <x v="0"/>
    <s v="PPP constant 2011 int. $"/>
    <x v="26"/>
    <x v="26"/>
    <x v="181"/>
    <n v="1956.3544999999999"/>
  </r>
  <r>
    <x v="0"/>
    <s v="PPP constant 2011 int. $"/>
    <x v="26"/>
    <x v="26"/>
    <x v="182"/>
    <n v="1943.1622"/>
  </r>
  <r>
    <x v="0"/>
    <s v="PPP constant 2011 int. $"/>
    <x v="26"/>
    <x v="26"/>
    <x v="183"/>
    <n v="1862.0830000000001"/>
  </r>
  <r>
    <x v="0"/>
    <s v="PPP constant 2011 int. $"/>
    <x v="26"/>
    <x v="26"/>
    <x v="184"/>
    <n v="1974.4523999999999"/>
  </r>
  <r>
    <x v="0"/>
    <s v="PPP constant 2011 int. $"/>
    <x v="26"/>
    <x v="26"/>
    <x v="185"/>
    <n v="1943.7188000000001"/>
  </r>
  <r>
    <x v="0"/>
    <s v="PPP constant 2011 int. $"/>
    <x v="26"/>
    <x v="26"/>
    <x v="186"/>
    <n v="1698.7674999999999"/>
  </r>
  <r>
    <x v="0"/>
    <s v="PPP constant 2011 int. $"/>
    <x v="26"/>
    <x v="26"/>
    <x v="187"/>
    <n v="1757.9280000000001"/>
  </r>
  <r>
    <x v="0"/>
    <s v="PPP constant 2011 int. $"/>
    <x v="26"/>
    <x v="26"/>
    <x v="5"/>
    <n v="1806.4563000000001"/>
  </r>
  <r>
    <x v="0"/>
    <s v="PPP constant 2011 int. $"/>
    <x v="26"/>
    <x v="26"/>
    <x v="6"/>
    <n v="1945.4274"/>
  </r>
  <r>
    <x v="0"/>
    <s v="PPP constant 2011 int. $"/>
    <x v="26"/>
    <x v="26"/>
    <x v="7"/>
    <n v="2242.9652999999998"/>
  </r>
  <r>
    <x v="0"/>
    <s v="PPP constant 2011 int. $"/>
    <x v="26"/>
    <x v="26"/>
    <x v="8"/>
    <n v="2423.9065000000001"/>
  </r>
  <r>
    <x v="0"/>
    <s v="PPP constant 2011 int. $"/>
    <x v="26"/>
    <x v="26"/>
    <x v="9"/>
    <n v="2212.9285"/>
  </r>
  <r>
    <x v="0"/>
    <s v="PPP constant 2011 int. $"/>
    <x v="26"/>
    <x v="26"/>
    <x v="10"/>
    <n v="2273.8530000000001"/>
  </r>
  <r>
    <x v="0"/>
    <s v="PPP constant 2011 int. $"/>
    <x v="26"/>
    <x v="26"/>
    <x v="11"/>
    <n v="2343.2006999999999"/>
  </r>
  <r>
    <x v="0"/>
    <s v="PPP constant 2011 int. $"/>
    <x v="26"/>
    <x v="26"/>
    <x v="12"/>
    <n v="2598.2527"/>
  </r>
  <r>
    <x v="0"/>
    <s v="PPP constant 2011 int. $"/>
    <x v="26"/>
    <x v="26"/>
    <x v="13"/>
    <n v="2492.02"/>
  </r>
  <r>
    <x v="0"/>
    <s v="PPP constant 2011 int. $"/>
    <x v="26"/>
    <x v="26"/>
    <x v="14"/>
    <n v="2313.52"/>
  </r>
  <r>
    <x v="0"/>
    <s v="PPP constant 2011 int. $"/>
    <x v="26"/>
    <x v="26"/>
    <x v="15"/>
    <n v="2517.0756999999999"/>
  </r>
  <r>
    <x v="0"/>
    <s v="PPP constant 2011 int. $"/>
    <x v="26"/>
    <x v="26"/>
    <x v="16"/>
    <n v="2534.7085000000002"/>
  </r>
  <r>
    <x v="0"/>
    <s v="PPP constant 2011 int. $"/>
    <x v="26"/>
    <x v="26"/>
    <x v="17"/>
    <n v="2544.2919999999999"/>
  </r>
  <r>
    <x v="0"/>
    <s v="PPP constant 2011 int. $"/>
    <x v="26"/>
    <x v="26"/>
    <x v="18"/>
    <n v="2579.8380999999999"/>
  </r>
  <r>
    <x v="0"/>
    <s v="PPP constant 2011 int. $"/>
    <x v="26"/>
    <x v="26"/>
    <x v="19"/>
    <n v="2587.0947000000001"/>
  </r>
  <r>
    <x v="0"/>
    <s v="PPP constant 2011 int. $"/>
    <x v="26"/>
    <x v="26"/>
    <x v="20"/>
    <n v="2490.2952"/>
  </r>
  <r>
    <x v="0"/>
    <s v="PPP constant 2011 int. $"/>
    <x v="26"/>
    <x v="26"/>
    <x v="21"/>
    <n v="2432.0482999999999"/>
  </r>
  <r>
    <x v="0"/>
    <s v="PPP constant 2011 int. $"/>
    <x v="26"/>
    <x v="26"/>
    <x v="22"/>
    <n v="2378.4458"/>
  </r>
  <r>
    <x v="0"/>
    <s v="PPP constant 2011 int. $"/>
    <x v="26"/>
    <x v="26"/>
    <x v="23"/>
    <n v="2472.1208000000001"/>
  </r>
  <r>
    <x v="0"/>
    <s v="PPP constant 2011 int. $"/>
    <x v="26"/>
    <x v="26"/>
    <x v="24"/>
    <n v="2465.8533000000002"/>
  </r>
  <r>
    <x v="0"/>
    <s v="PPP constant 2011 int. $"/>
    <x v="26"/>
    <x v="26"/>
    <x v="25"/>
    <n v="2459.6170000000002"/>
  </r>
  <r>
    <x v="0"/>
    <s v="PPP constant 2011 int. $"/>
    <x v="26"/>
    <x v="26"/>
    <x v="26"/>
    <n v="2506.0657000000001"/>
  </r>
  <r>
    <x v="0"/>
    <s v="PPP constant 2011 int. $"/>
    <x v="26"/>
    <x v="26"/>
    <x v="27"/>
    <n v="2716.7375000000002"/>
  </r>
  <r>
    <x v="0"/>
    <s v="PPP constant 2011 int. $"/>
    <x v="26"/>
    <x v="26"/>
    <x v="28"/>
    <n v="2599.663"/>
  </r>
  <r>
    <x v="0"/>
    <s v="PPP constant 2011 int. $"/>
    <x v="26"/>
    <x v="26"/>
    <x v="29"/>
    <n v="2629.2669999999998"/>
  </r>
  <r>
    <x v="0"/>
    <s v="PPP constant 2011 int. $"/>
    <x v="26"/>
    <x v="26"/>
    <x v="30"/>
    <n v="2584.8319999999999"/>
  </r>
  <r>
    <x v="0"/>
    <s v="PPP constant 2011 int. $"/>
    <x v="26"/>
    <x v="26"/>
    <x v="31"/>
    <n v="2328.1601999999998"/>
  </r>
  <r>
    <x v="0"/>
    <s v="PPP constant 2011 int. $"/>
    <x v="26"/>
    <x v="26"/>
    <x v="32"/>
    <n v="2465.8980000000001"/>
  </r>
  <r>
    <x v="0"/>
    <s v="PPP constant 2011 int. $"/>
    <x v="26"/>
    <x v="26"/>
    <x v="33"/>
    <n v="2624.4717000000001"/>
  </r>
  <r>
    <x v="0"/>
    <s v="PPP constant 2011 int. $"/>
    <x v="26"/>
    <x v="26"/>
    <x v="34"/>
    <n v="2632.6387"/>
  </r>
  <r>
    <x v="0"/>
    <s v="PPP constant 2011 int. $"/>
    <x v="26"/>
    <x v="26"/>
    <x v="35"/>
    <n v="2672.3906000000002"/>
  </r>
  <r>
    <x v="0"/>
    <s v="PPP constant 2011 int. $"/>
    <x v="26"/>
    <x v="26"/>
    <x v="36"/>
    <n v="2881.4521"/>
  </r>
  <r>
    <x v="0"/>
    <s v="PPP constant 2011 int. $"/>
    <x v="26"/>
    <x v="26"/>
    <x v="37"/>
    <n v="2736.1064000000001"/>
  </r>
  <r>
    <x v="0"/>
    <s v="PPP constant 2011 int. $"/>
    <x v="26"/>
    <x v="26"/>
    <x v="38"/>
    <n v="2708.8139999999999"/>
  </r>
  <r>
    <x v="0"/>
    <s v="PPP constant 2011 int. $"/>
    <x v="26"/>
    <x v="26"/>
    <x v="39"/>
    <n v="2657.0789"/>
  </r>
  <r>
    <x v="0"/>
    <s v="PPP constant 2011 int. $"/>
    <x v="26"/>
    <x v="26"/>
    <x v="40"/>
    <n v="2618.8733000000002"/>
  </r>
  <r>
    <x v="0"/>
    <s v="PPP constant 2011 int. $"/>
    <x v="26"/>
    <x v="26"/>
    <x v="41"/>
    <n v="2770.9382000000001"/>
  </r>
  <r>
    <x v="0"/>
    <s v="PPP constant 2011 int. $"/>
    <x v="26"/>
    <x v="26"/>
    <x v="42"/>
    <n v="2824.1583999999998"/>
  </r>
  <r>
    <x v="0"/>
    <s v="PPP constant 2011 int. $"/>
    <x v="26"/>
    <x v="26"/>
    <x v="43"/>
    <n v="2912.7968999999998"/>
  </r>
  <r>
    <x v="0"/>
    <s v="PPP constant 2011 int. $"/>
    <x v="26"/>
    <x v="26"/>
    <x v="44"/>
    <n v="2974.2566000000002"/>
  </r>
  <r>
    <x v="0"/>
    <s v="PPP constant 2011 int. $"/>
    <x v="26"/>
    <x v="26"/>
    <x v="45"/>
    <n v="2819.2629999999999"/>
  </r>
  <r>
    <x v="0"/>
    <s v="PPP constant 2011 int. $"/>
    <x v="26"/>
    <x v="26"/>
    <x v="46"/>
    <n v="3023.6615999999999"/>
  </r>
  <r>
    <x v="0"/>
    <s v="PPP constant 2011 int. $"/>
    <x v="26"/>
    <x v="26"/>
    <x v="47"/>
    <n v="2911.0817999999999"/>
  </r>
  <r>
    <x v="0"/>
    <s v="PPP constant 2011 int. $"/>
    <x v="26"/>
    <x v="26"/>
    <x v="48"/>
    <n v="3063.3096"/>
  </r>
  <r>
    <x v="0"/>
    <s v="PPP constant 2011 int. $"/>
    <x v="26"/>
    <x v="26"/>
    <x v="49"/>
    <n v="2958.1945999999998"/>
  </r>
  <r>
    <x v="0"/>
    <s v="PPP constant 2011 int. $"/>
    <x v="26"/>
    <x v="26"/>
    <x v="50"/>
    <n v="2968.5852"/>
  </r>
  <r>
    <x v="0"/>
    <s v="PPP constant 2011 int. $"/>
    <x v="26"/>
    <x v="26"/>
    <x v="51"/>
    <n v="3072.8031999999998"/>
  </r>
  <r>
    <x v="0"/>
    <s v="PPP constant 2011 int. $"/>
    <x v="26"/>
    <x v="26"/>
    <x v="52"/>
    <n v="3010.1777000000002"/>
  </r>
  <r>
    <x v="0"/>
    <s v="PPP constant 2011 int. $"/>
    <x v="26"/>
    <x v="26"/>
    <x v="53"/>
    <n v="2975.6109999999999"/>
  </r>
  <r>
    <x v="0"/>
    <s v="PPP constant 2011 int. $"/>
    <x v="26"/>
    <x v="26"/>
    <x v="54"/>
    <n v="3020.8366999999998"/>
  </r>
  <r>
    <x v="0"/>
    <s v="PPP constant 2011 int. $"/>
    <x v="26"/>
    <x v="26"/>
    <x v="55"/>
    <n v="3239.3186000000001"/>
  </r>
  <r>
    <x v="0"/>
    <s v="PPP constant 2011 int. $"/>
    <x v="26"/>
    <x v="26"/>
    <x v="56"/>
    <n v="3317.8542000000002"/>
  </r>
  <r>
    <x v="0"/>
    <s v="PPP constant 2011 int. $"/>
    <x v="26"/>
    <x v="26"/>
    <x v="57"/>
    <n v="3423.2195000000002"/>
  </r>
  <r>
    <x v="0"/>
    <s v="PPP constant 2011 int. $"/>
    <x v="26"/>
    <x v="26"/>
    <x v="58"/>
    <n v="3428.8462"/>
  </r>
  <r>
    <x v="0"/>
    <s v="PPP constant 2011 int. $"/>
    <x v="26"/>
    <x v="26"/>
    <x v="59"/>
    <n v="3513.8267000000001"/>
  </r>
  <r>
    <x v="0"/>
    <s v="PPP constant 2011 int. $"/>
    <x v="26"/>
    <x v="26"/>
    <x v="60"/>
    <n v="3720.1860000000001"/>
  </r>
  <r>
    <x v="0"/>
    <s v="PPP constant 2011 int. $"/>
    <x v="26"/>
    <x v="26"/>
    <x v="61"/>
    <n v="3645.5853999999999"/>
  </r>
  <r>
    <x v="0"/>
    <s v="PPP constant 2011 int. $"/>
    <x v="26"/>
    <x v="26"/>
    <x v="62"/>
    <n v="3954.1774999999998"/>
  </r>
  <r>
    <x v="0"/>
    <s v="PPP constant 2011 int. $"/>
    <x v="26"/>
    <x v="26"/>
    <x v="63"/>
    <n v="3901.835"/>
  </r>
  <r>
    <x v="0"/>
    <s v="PPP constant 2011 int. $"/>
    <x v="26"/>
    <x v="26"/>
    <x v="64"/>
    <n v="4168.5200000000004"/>
  </r>
  <r>
    <x v="0"/>
    <s v="PPP constant 2011 int. $"/>
    <x v="26"/>
    <x v="26"/>
    <x v="65"/>
    <n v="3918.2631999999999"/>
  </r>
  <r>
    <x v="0"/>
    <s v="PPP constant 2011 int. $"/>
    <x v="26"/>
    <x v="26"/>
    <x v="66"/>
    <n v="3781.9385000000002"/>
  </r>
  <r>
    <x v="0"/>
    <s v="PPP constant 2011 int. $"/>
    <x v="26"/>
    <x v="26"/>
    <x v="67"/>
    <n v="3851.0340000000001"/>
  </r>
  <r>
    <x v="0"/>
    <s v="PPP constant 2011 int. $"/>
    <x v="26"/>
    <x v="26"/>
    <x v="68"/>
    <n v="3685.7559999999999"/>
  </r>
  <r>
    <x v="0"/>
    <s v="PPP constant 2011 int. $"/>
    <x v="26"/>
    <x v="26"/>
    <x v="69"/>
    <n v="3777.8384000000001"/>
  </r>
  <r>
    <x v="0"/>
    <s v="PPP constant 2011 int. $"/>
    <x v="26"/>
    <x v="26"/>
    <x v="70"/>
    <n v="3802.3164000000002"/>
  </r>
  <r>
    <x v="0"/>
    <s v="PPP constant 2011 int. $"/>
    <x v="26"/>
    <x v="26"/>
    <x v="71"/>
    <n v="2872.1194"/>
  </r>
  <r>
    <x v="0"/>
    <s v="PPP constant 2011 int. $"/>
    <x v="26"/>
    <x v="26"/>
    <x v="72"/>
    <n v="2650.1170000000002"/>
  </r>
  <r>
    <x v="0"/>
    <s v="PPP constant 2011 int. $"/>
    <x v="26"/>
    <x v="26"/>
    <x v="73"/>
    <n v="2632.5513000000001"/>
  </r>
  <r>
    <x v="0"/>
    <s v="PPP constant 2011 int. $"/>
    <x v="26"/>
    <x v="26"/>
    <x v="74"/>
    <n v="2881.3777"/>
  </r>
  <r>
    <x v="0"/>
    <s v="PPP constant 2011 int. $"/>
    <x v="26"/>
    <x v="26"/>
    <x v="75"/>
    <n v="3166.9656"/>
  </r>
  <r>
    <x v="0"/>
    <s v="PPP constant 2011 int. $"/>
    <x v="26"/>
    <x v="26"/>
    <x v="76"/>
    <n v="3187.3042"/>
  </r>
  <r>
    <x v="0"/>
    <s v="PPP constant 2011 int. $"/>
    <x v="26"/>
    <x v="26"/>
    <x v="77"/>
    <n v="3389.0808000000002"/>
  </r>
  <r>
    <x v="0"/>
    <s v="PPP constant 2011 int. $"/>
    <x v="26"/>
    <x v="26"/>
    <x v="78"/>
    <n v="3546.6006000000002"/>
  </r>
  <r>
    <x v="0"/>
    <s v="PPP constant 2011 int. $"/>
    <x v="26"/>
    <x v="26"/>
    <x v="79"/>
    <n v="3670.8442"/>
  </r>
  <r>
    <x v="0"/>
    <s v="PPP constant 2011 int. $"/>
    <x v="26"/>
    <x v="26"/>
    <x v="80"/>
    <n v="3352.9292"/>
  </r>
  <r>
    <x v="0"/>
    <s v="PPP constant 2011 int. $"/>
    <x v="26"/>
    <x v="26"/>
    <x v="81"/>
    <n v="3468.2031000000002"/>
  </r>
  <r>
    <x v="0"/>
    <s v="PPP constant 2011 int. $"/>
    <x v="26"/>
    <x v="26"/>
    <x v="82"/>
    <n v="3509.0785999999998"/>
  </r>
  <r>
    <x v="0"/>
    <s v="PPP constant 2011 int. $"/>
    <x v="26"/>
    <x v="26"/>
    <x v="83"/>
    <n v="3473.9223999999999"/>
  </r>
  <r>
    <x v="0"/>
    <s v="PPP constant 2011 int. $"/>
    <x v="26"/>
    <x v="26"/>
    <x v="84"/>
    <n v="3430.7040000000002"/>
  </r>
  <r>
    <x v="0"/>
    <s v="PPP constant 2011 int. $"/>
    <x v="26"/>
    <x v="26"/>
    <x v="85"/>
    <n v="3459.4402"/>
  </r>
  <r>
    <x v="0"/>
    <s v="PPP constant 2011 int. $"/>
    <x v="26"/>
    <x v="26"/>
    <x v="86"/>
    <n v="3785.9591999999998"/>
  </r>
  <r>
    <x v="0"/>
    <s v="PPP constant 2011 int. $"/>
    <x v="26"/>
    <x v="26"/>
    <x v="87"/>
    <n v="4099.3994000000002"/>
  </r>
  <r>
    <x v="0"/>
    <s v="PPP constant 2011 int. $"/>
    <x v="26"/>
    <x v="26"/>
    <x v="88"/>
    <n v="4061.8173999999999"/>
  </r>
  <r>
    <x v="0"/>
    <s v="PPP constant 2011 int. $"/>
    <x v="26"/>
    <x v="26"/>
    <x v="89"/>
    <n v="4322.0119999999997"/>
  </r>
  <r>
    <x v="0"/>
    <s v="PPP constant 2011 int. $"/>
    <x v="26"/>
    <x v="26"/>
    <x v="90"/>
    <n v="4436.7380000000003"/>
  </r>
  <r>
    <x v="0"/>
    <s v="PPP constant 2011 int. $"/>
    <x v="26"/>
    <x v="26"/>
    <x v="91"/>
    <n v="4763.9624000000003"/>
  </r>
  <r>
    <x v="0"/>
    <s v="PPP constant 2011 int. $"/>
    <x v="26"/>
    <x v="26"/>
    <x v="92"/>
    <n v="4893.4889999999996"/>
  </r>
  <r>
    <x v="0"/>
    <s v="PPP constant 2011 int. $"/>
    <x v="26"/>
    <x v="26"/>
    <x v="93"/>
    <n v="5168.9110000000001"/>
  </r>
  <r>
    <x v="0"/>
    <s v="PPP constant 2011 int. $"/>
    <x v="26"/>
    <x v="26"/>
    <x v="94"/>
    <n v="5079.3"/>
  </r>
  <r>
    <x v="0"/>
    <s v="PPP constant 2011 int. $"/>
    <x v="26"/>
    <x v="26"/>
    <x v="95"/>
    <n v="5031.5663999999997"/>
  </r>
  <r>
    <x v="0"/>
    <s v="PPP constant 2011 int. $"/>
    <x v="26"/>
    <x v="26"/>
    <x v="96"/>
    <n v="5581.4375"/>
  </r>
  <r>
    <x v="0"/>
    <s v="PPP constant 2011 int. $"/>
    <x v="26"/>
    <x v="26"/>
    <x v="97"/>
    <n v="6075.9097000000002"/>
  </r>
  <r>
    <x v="0"/>
    <s v="PPP constant 2011 int. $"/>
    <x v="26"/>
    <x v="26"/>
    <x v="98"/>
    <n v="6631.5727999999999"/>
  </r>
  <r>
    <x v="0"/>
    <s v="PPP constant 2011 int. $"/>
    <x v="26"/>
    <x v="26"/>
    <x v="99"/>
    <n v="6938.4916999999996"/>
  </r>
  <r>
    <x v="0"/>
    <s v="PPP constant 2011 int. $"/>
    <x v="26"/>
    <x v="26"/>
    <x v="100"/>
    <n v="7411.9849999999997"/>
  </r>
  <r>
    <x v="0"/>
    <s v="PPP constant 2011 int. $"/>
    <x v="26"/>
    <x v="26"/>
    <x v="101"/>
    <n v="7872.8495999999996"/>
  </r>
  <r>
    <x v="0"/>
    <s v="PPP constant 2011 int. $"/>
    <x v="26"/>
    <x v="26"/>
    <x v="102"/>
    <n v="8207.0740000000005"/>
  </r>
  <r>
    <x v="0"/>
    <s v="PPP constant 2011 int. $"/>
    <x v="26"/>
    <x v="26"/>
    <x v="103"/>
    <n v="8598.8809999999994"/>
  </r>
  <r>
    <x v="0"/>
    <s v="PPP constant 2011 int. $"/>
    <x v="26"/>
    <x v="26"/>
    <x v="104"/>
    <n v="9299.07"/>
  </r>
  <r>
    <x v="0"/>
    <s v="PPP constant 2011 int. $"/>
    <x v="26"/>
    <x v="26"/>
    <x v="105"/>
    <n v="9502.9390000000003"/>
  </r>
  <r>
    <x v="0"/>
    <s v="PPP constant 2011 int. $"/>
    <x v="26"/>
    <x v="26"/>
    <x v="106"/>
    <n v="9885.8770000000004"/>
  </r>
  <r>
    <x v="0"/>
    <s v="PPP constant 2011 int. $"/>
    <x v="26"/>
    <x v="26"/>
    <x v="107"/>
    <n v="10787.691999999999"/>
  </r>
  <r>
    <x v="0"/>
    <s v="PPP constant 2011 int. $"/>
    <x v="26"/>
    <x v="26"/>
    <x v="108"/>
    <n v="11629.701999999999"/>
  </r>
  <r>
    <x v="0"/>
    <s v="PPP constant 2011 int. $"/>
    <x v="26"/>
    <x v="26"/>
    <x v="109"/>
    <n v="12379.95"/>
  </r>
  <r>
    <x v="0"/>
    <s v="PPP constant 2011 int. $"/>
    <x v="26"/>
    <x v="26"/>
    <x v="110"/>
    <n v="12613.324000000001"/>
  </r>
  <r>
    <x v="0"/>
    <s v="PPP constant 2011 int. $"/>
    <x v="26"/>
    <x v="26"/>
    <x v="111"/>
    <n v="13044.986000000001"/>
  </r>
  <r>
    <x v="0"/>
    <s v="PPP constant 2011 int. $"/>
    <x v="26"/>
    <x v="26"/>
    <x v="112"/>
    <n v="13335.212"/>
  </r>
  <r>
    <x v="0"/>
    <s v="PPP constant 2011 int. $"/>
    <x v="26"/>
    <x v="26"/>
    <x v="113"/>
    <n v="13568.675999999999"/>
  </r>
  <r>
    <x v="0"/>
    <s v="PPP constant 2011 int. $"/>
    <x v="26"/>
    <x v="26"/>
    <x v="114"/>
    <n v="13678.093999999999"/>
  </r>
  <r>
    <x v="0"/>
    <s v="PPP constant 2011 int. $"/>
    <x v="26"/>
    <x v="26"/>
    <x v="115"/>
    <n v="14005.934999999999"/>
  </r>
  <r>
    <x v="0"/>
    <s v="PPP constant 2011 int. $"/>
    <x v="26"/>
    <x v="26"/>
    <x v="116"/>
    <n v="13895.314"/>
  </r>
  <r>
    <x v="0"/>
    <s v="PPP constant 2011 int. $"/>
    <x v="26"/>
    <x v="26"/>
    <x v="117"/>
    <n v="14046.104499999999"/>
  </r>
  <r>
    <x v="0"/>
    <s v="PPP constant 2011 int. $"/>
    <x v="26"/>
    <x v="26"/>
    <x v="118"/>
    <n v="14240.944"/>
  </r>
  <r>
    <x v="0"/>
    <s v="PPP constant 2011 int. $"/>
    <x v="26"/>
    <x v="26"/>
    <x v="119"/>
    <n v="14313.325999999999"/>
  </r>
  <r>
    <x v="0"/>
    <s v="PPP constant 2011 int. $"/>
    <x v="26"/>
    <x v="26"/>
    <x v="120"/>
    <n v="14696.966"/>
  </r>
  <r>
    <x v="0"/>
    <s v="PPP constant 2011 int. $"/>
    <x v="26"/>
    <x v="26"/>
    <x v="121"/>
    <n v="15242.98"/>
  </r>
  <r>
    <x v="0"/>
    <s v="PPP constant 2011 int. $"/>
    <x v="26"/>
    <x v="26"/>
    <x v="122"/>
    <n v="16273.084999999999"/>
  </r>
  <r>
    <x v="0"/>
    <s v="PPP constant 2011 int. $"/>
    <x v="26"/>
    <x v="26"/>
    <x v="123"/>
    <n v="17275.508000000002"/>
  </r>
  <r>
    <x v="0"/>
    <s v="PPP constant 2011 int. $"/>
    <x v="26"/>
    <x v="26"/>
    <x v="124"/>
    <n v="18360.351999999999"/>
  </r>
  <r>
    <x v="0"/>
    <s v="PPP constant 2011 int. $"/>
    <x v="26"/>
    <x v="26"/>
    <x v="125"/>
    <n v="19215"/>
  </r>
  <r>
    <x v="0"/>
    <s v="PPP constant 2011 int. $"/>
    <x v="26"/>
    <x v="26"/>
    <x v="126"/>
    <n v="19958.060000000001"/>
  </r>
  <r>
    <x v="0"/>
    <s v="PPP constant 2011 int. $"/>
    <x v="26"/>
    <x v="26"/>
    <x v="127"/>
    <n v="20329.168000000001"/>
  </r>
  <r>
    <x v="0"/>
    <s v="PPP constant 2011 int. $"/>
    <x v="26"/>
    <x v="26"/>
    <x v="128"/>
    <n v="20056.54"/>
  </r>
  <r>
    <x v="0"/>
    <s v="PPP constant 2011 int. $"/>
    <x v="26"/>
    <x v="26"/>
    <x v="129"/>
    <n v="20673.955000000002"/>
  </r>
  <r>
    <x v="0"/>
    <s v="PPP constant 2011 int. $"/>
    <x v="26"/>
    <x v="26"/>
    <x v="130"/>
    <n v="21522.098000000002"/>
  </r>
  <r>
    <x v="0"/>
    <s v="PPP constant 2011 int. $"/>
    <x v="26"/>
    <x v="26"/>
    <x v="131"/>
    <n v="22185.065999999999"/>
  </r>
  <r>
    <x v="0"/>
    <s v="PPP constant 2011 int. $"/>
    <x v="26"/>
    <x v="26"/>
    <x v="132"/>
    <n v="23113.615000000002"/>
  </r>
  <r>
    <x v="0"/>
    <s v="PPP constant 2011 int. $"/>
    <x v="26"/>
    <x v="26"/>
    <x v="133"/>
    <n v="24284.861000000001"/>
  </r>
  <r>
    <x v="0"/>
    <s v="PPP constant 2011 int. $"/>
    <x v="26"/>
    <x v="26"/>
    <x v="134"/>
    <n v="25549.54"/>
  </r>
  <r>
    <x v="0"/>
    <s v="PPP constant 2011 int. $"/>
    <x v="26"/>
    <x v="26"/>
    <x v="135"/>
    <n v="26994.86"/>
  </r>
  <r>
    <x v="0"/>
    <s v="PPP constant 2011 int. $"/>
    <x v="26"/>
    <x v="26"/>
    <x v="136"/>
    <n v="28153.553"/>
  </r>
  <r>
    <x v="0"/>
    <s v="PPP constant 2011 int. $"/>
    <x v="26"/>
    <x v="26"/>
    <x v="137"/>
    <n v="28753.322"/>
  </r>
  <r>
    <x v="0"/>
    <s v="PPP constant 2011 int. $"/>
    <x v="26"/>
    <x v="26"/>
    <x v="138"/>
    <n v="29371.865000000002"/>
  </r>
  <r>
    <x v="0"/>
    <s v="PPP constant 2011 int. $"/>
    <x v="26"/>
    <x v="26"/>
    <x v="139"/>
    <n v="30088.092000000001"/>
  </r>
  <r>
    <x v="0"/>
    <s v="PPP constant 2011 int. $"/>
    <x v="26"/>
    <x v="26"/>
    <x v="140"/>
    <n v="30885.601999999999"/>
  </r>
  <r>
    <x v="0"/>
    <s v="PPP constant 2011 int. $"/>
    <x v="26"/>
    <x v="26"/>
    <x v="141"/>
    <n v="31907.423999999999"/>
  </r>
  <r>
    <x v="0"/>
    <s v="PPP constant 2011 int. $"/>
    <x v="26"/>
    <x v="26"/>
    <x v="142"/>
    <n v="32735.434000000001"/>
  </r>
  <r>
    <x v="0"/>
    <s v="PPP constant 2011 int. $"/>
    <x v="26"/>
    <x v="26"/>
    <x v="143"/>
    <n v="32844.324000000001"/>
  </r>
  <r>
    <x v="0"/>
    <s v="PPP constant 2011 int. $"/>
    <x v="26"/>
    <x v="26"/>
    <x v="144"/>
    <n v="31669.690999999999"/>
  </r>
  <r>
    <x v="0"/>
    <s v="PPP constant 2011 int. $"/>
    <x v="26"/>
    <x v="26"/>
    <x v="145"/>
    <n v="31786.403999999999"/>
  </r>
  <r>
    <x v="0"/>
    <s v="PPP constant 2011 int. $"/>
    <x v="26"/>
    <x v="26"/>
    <x v="146"/>
    <n v="31600"/>
  </r>
  <r>
    <x v="0"/>
    <s v="PPP constant 2011 int. $"/>
    <x v="26"/>
    <x v="26"/>
    <x v="147"/>
    <n v="30645.215"/>
  </r>
  <r>
    <x v="0"/>
    <s v="PPP constant 2011 int. $"/>
    <x v="26"/>
    <x v="26"/>
    <x v="148"/>
    <n v="30327.451000000001"/>
  </r>
  <r>
    <x v="0"/>
    <s v="PPP constant 2011 int. $"/>
    <x v="26"/>
    <x v="26"/>
    <x v="149"/>
    <n v="30842.184000000001"/>
  </r>
  <r>
    <x v="0"/>
    <s v="PPP constant 2011 int. $"/>
    <x v="26"/>
    <x v="26"/>
    <x v="150"/>
    <n v="32057.098000000002"/>
  </r>
  <r>
    <x v="0"/>
    <s v="PPP constant 2011 int. $"/>
    <x v="26"/>
    <x v="26"/>
    <x v="151"/>
    <n v="33002.675999999999"/>
  </r>
  <r>
    <x v="0"/>
    <s v="PPP constant 2011 int. $"/>
    <x v="26"/>
    <x v="26"/>
    <x v="152"/>
    <n v="33924.137000000002"/>
  </r>
  <r>
    <x v="0"/>
    <s v="PPP constant 2011 int. $"/>
    <x v="26"/>
    <x v="26"/>
    <x v="153"/>
    <n v="34553.625"/>
  </r>
  <r>
    <x v="0"/>
    <s v="PPP constant 2011 int. $"/>
    <x v="26"/>
    <x v="26"/>
    <x v="154"/>
    <n v="34957.464999999997"/>
  </r>
  <r>
    <x v="0"/>
    <s v="PPP constant 2011 int. $"/>
    <x v="26"/>
    <x v="26"/>
    <x v="155"/>
    <n v="30834.513999999999"/>
  </r>
  <r>
    <x v="0"/>
    <s v="PPP constant 2011 int. $"/>
    <x v="26"/>
    <x v="26"/>
    <x v="156"/>
    <n v="32553.05"/>
  </r>
  <r>
    <x v="0"/>
    <s v="PPP constant 2011 int. $"/>
    <x v="26"/>
    <x v="26"/>
    <x v="157"/>
    <n v="34123.387000000002"/>
  </r>
  <r>
    <x v="0"/>
    <s v="PPP constant 2011 int. $"/>
    <x v="27"/>
    <x v="27"/>
    <x v="236"/>
    <n v="1133"/>
  </r>
  <r>
    <x v="0"/>
    <s v="PPP constant 2011 int. $"/>
    <x v="27"/>
    <x v="27"/>
    <x v="237"/>
    <n v="1135"/>
  </r>
  <r>
    <x v="0"/>
    <s v="PPP constant 2011 int. $"/>
    <x v="27"/>
    <x v="27"/>
    <x v="238"/>
    <n v="1379"/>
  </r>
  <r>
    <x v="0"/>
    <s v="PPP constant 2011 int. $"/>
    <x v="27"/>
    <x v="27"/>
    <x v="239"/>
    <n v="1494"/>
  </r>
  <r>
    <x v="0"/>
    <s v="PPP constant 2011 int. $"/>
    <x v="27"/>
    <x v="27"/>
    <x v="240"/>
    <n v="1463"/>
  </r>
  <r>
    <x v="0"/>
    <s v="PPP constant 2011 int. $"/>
    <x v="27"/>
    <x v="27"/>
    <x v="241"/>
    <n v="1451"/>
  </r>
  <r>
    <x v="0"/>
    <s v="PPP constant 2011 int. $"/>
    <x v="27"/>
    <x v="27"/>
    <x v="242"/>
    <n v="1430"/>
  </r>
  <r>
    <x v="0"/>
    <s v="PPP constant 2011 int. $"/>
    <x v="27"/>
    <x v="27"/>
    <x v="243"/>
    <n v="1419"/>
  </r>
  <r>
    <x v="0"/>
    <s v="PPP constant 2011 int. $"/>
    <x v="27"/>
    <x v="27"/>
    <x v="244"/>
    <n v="1403"/>
  </r>
  <r>
    <x v="0"/>
    <s v="PPP constant 2011 int. $"/>
    <x v="27"/>
    <x v="27"/>
    <x v="245"/>
    <n v="1387"/>
  </r>
  <r>
    <x v="0"/>
    <s v="PPP constant 2011 int. $"/>
    <x v="27"/>
    <x v="27"/>
    <x v="246"/>
    <n v="1360"/>
  </r>
  <r>
    <x v="0"/>
    <s v="PPP constant 2011 int. $"/>
    <x v="27"/>
    <x v="27"/>
    <x v="247"/>
    <n v="1352"/>
  </r>
  <r>
    <x v="0"/>
    <s v="PPP constant 2011 int. $"/>
    <x v="27"/>
    <x v="27"/>
    <x v="248"/>
    <n v="1334"/>
  </r>
  <r>
    <x v="0"/>
    <s v="PPP constant 2011 int. $"/>
    <x v="27"/>
    <x v="27"/>
    <x v="249"/>
    <n v="1301"/>
  </r>
  <r>
    <x v="0"/>
    <s v="PPP constant 2011 int. $"/>
    <x v="27"/>
    <x v="27"/>
    <x v="250"/>
    <n v="1272"/>
  </r>
  <r>
    <x v="0"/>
    <s v="PPP constant 2011 int. $"/>
    <x v="27"/>
    <x v="27"/>
    <x v="251"/>
    <n v="1237"/>
  </r>
  <r>
    <x v="0"/>
    <s v="PPP constant 2011 int. $"/>
    <x v="27"/>
    <x v="27"/>
    <x v="252"/>
    <n v="1339"/>
  </r>
  <r>
    <x v="0"/>
    <s v="PPP constant 2011 int. $"/>
    <x v="27"/>
    <x v="27"/>
    <x v="253"/>
    <n v="1478"/>
  </r>
  <r>
    <x v="0"/>
    <s v="PPP constant 2011 int. $"/>
    <x v="27"/>
    <x v="27"/>
    <x v="254"/>
    <n v="1626"/>
  </r>
  <r>
    <x v="0"/>
    <s v="PPP constant 2011 int. $"/>
    <x v="27"/>
    <x v="27"/>
    <x v="255"/>
    <n v="1451"/>
  </r>
  <r>
    <x v="0"/>
    <s v="PPP constant 2011 int. $"/>
    <x v="27"/>
    <x v="27"/>
    <x v="256"/>
    <n v="1305"/>
  </r>
  <r>
    <x v="0"/>
    <s v="PPP constant 2011 int. $"/>
    <x v="27"/>
    <x v="27"/>
    <x v="257"/>
    <n v="1294"/>
  </r>
  <r>
    <x v="0"/>
    <s v="PPP constant 2011 int. $"/>
    <x v="27"/>
    <x v="27"/>
    <x v="258"/>
    <n v="1288"/>
  </r>
  <r>
    <x v="0"/>
    <s v="PPP constant 2011 int. $"/>
    <x v="27"/>
    <x v="27"/>
    <x v="259"/>
    <n v="1301"/>
  </r>
  <r>
    <x v="0"/>
    <s v="PPP constant 2011 int. $"/>
    <x v="27"/>
    <x v="27"/>
    <x v="260"/>
    <n v="1315"/>
  </r>
  <r>
    <x v="0"/>
    <s v="PPP constant 2011 int. $"/>
    <x v="27"/>
    <x v="27"/>
    <x v="261"/>
    <n v="1433"/>
  </r>
  <r>
    <x v="0"/>
    <s v="PPP constant 2011 int. $"/>
    <x v="27"/>
    <x v="27"/>
    <x v="262"/>
    <n v="1561"/>
  </r>
  <r>
    <x v="0"/>
    <s v="PPP constant 2011 int. $"/>
    <x v="27"/>
    <x v="27"/>
    <x v="263"/>
    <n v="1729"/>
  </r>
  <r>
    <x v="0"/>
    <s v="PPP constant 2011 int. $"/>
    <x v="27"/>
    <x v="27"/>
    <x v="264"/>
    <n v="1918"/>
  </r>
  <r>
    <x v="0"/>
    <s v="PPP constant 2011 int. $"/>
    <x v="27"/>
    <x v="27"/>
    <x v="265"/>
    <n v="2040"/>
  </r>
  <r>
    <x v="0"/>
    <s v="PPP constant 2011 int. $"/>
    <x v="27"/>
    <x v="27"/>
    <x v="266"/>
    <n v="1683"/>
  </r>
  <r>
    <x v="0"/>
    <s v="PPP constant 2011 int. $"/>
    <x v="27"/>
    <x v="27"/>
    <x v="267"/>
    <n v="1486"/>
  </r>
  <r>
    <x v="0"/>
    <s v="PPP constant 2011 int. $"/>
    <x v="27"/>
    <x v="27"/>
    <x v="268"/>
    <n v="1439"/>
  </r>
  <r>
    <x v="0"/>
    <s v="PPP constant 2011 int. $"/>
    <x v="27"/>
    <x v="27"/>
    <x v="269"/>
    <n v="1342"/>
  </r>
  <r>
    <x v="0"/>
    <s v="PPP constant 2011 int. $"/>
    <x v="27"/>
    <x v="27"/>
    <x v="270"/>
    <n v="1371"/>
  </r>
  <r>
    <x v="0"/>
    <s v="PPP constant 2011 int. $"/>
    <x v="27"/>
    <x v="27"/>
    <x v="271"/>
    <n v="1398"/>
  </r>
  <r>
    <x v="0"/>
    <s v="PPP constant 2011 int. $"/>
    <x v="27"/>
    <x v="27"/>
    <x v="272"/>
    <n v="1431"/>
  </r>
  <r>
    <x v="0"/>
    <s v="PPP constant 2011 int. $"/>
    <x v="27"/>
    <x v="27"/>
    <x v="273"/>
    <n v="1465"/>
  </r>
  <r>
    <x v="0"/>
    <s v="PPP constant 2011 int. $"/>
    <x v="27"/>
    <x v="27"/>
    <x v="274"/>
    <n v="1495"/>
  </r>
  <r>
    <x v="0"/>
    <s v="PPP constant 2011 int. $"/>
    <x v="27"/>
    <x v="27"/>
    <x v="275"/>
    <n v="1522"/>
  </r>
  <r>
    <x v="0"/>
    <s v="PPP constant 2011 int. $"/>
    <x v="27"/>
    <x v="27"/>
    <x v="276"/>
    <n v="1490"/>
  </r>
  <r>
    <x v="0"/>
    <s v="PPP constant 2011 int. $"/>
    <x v="27"/>
    <x v="27"/>
    <x v="277"/>
    <n v="1460"/>
  </r>
  <r>
    <x v="0"/>
    <s v="PPP constant 2011 int. $"/>
    <x v="27"/>
    <x v="27"/>
    <x v="278"/>
    <n v="1430"/>
  </r>
  <r>
    <x v="0"/>
    <s v="PPP constant 2011 int. $"/>
    <x v="27"/>
    <x v="27"/>
    <x v="279"/>
    <n v="1384"/>
  </r>
  <r>
    <x v="0"/>
    <s v="PPP constant 2011 int. $"/>
    <x v="27"/>
    <x v="27"/>
    <x v="280"/>
    <n v="1344"/>
  </r>
  <r>
    <x v="0"/>
    <s v="PPP constant 2011 int. $"/>
    <x v="27"/>
    <x v="27"/>
    <x v="281"/>
    <n v="1299"/>
  </r>
  <r>
    <x v="0"/>
    <s v="PPP constant 2011 int. $"/>
    <x v="27"/>
    <x v="27"/>
    <x v="282"/>
    <n v="1258"/>
  </r>
  <r>
    <x v="0"/>
    <s v="PPP constant 2011 int. $"/>
    <x v="27"/>
    <x v="27"/>
    <x v="283"/>
    <n v="1272"/>
  </r>
  <r>
    <x v="0"/>
    <s v="PPP constant 2011 int. $"/>
    <x v="27"/>
    <x v="27"/>
    <x v="284"/>
    <n v="1290"/>
  </r>
  <r>
    <x v="0"/>
    <s v="PPP constant 2011 int. $"/>
    <x v="27"/>
    <x v="27"/>
    <x v="285"/>
    <n v="1305"/>
  </r>
  <r>
    <x v="0"/>
    <s v="PPP constant 2011 int. $"/>
    <x v="27"/>
    <x v="27"/>
    <x v="286"/>
    <n v="1323"/>
  </r>
  <r>
    <x v="0"/>
    <s v="PPP constant 2011 int. $"/>
    <x v="27"/>
    <x v="27"/>
    <x v="287"/>
    <n v="1275"/>
  </r>
  <r>
    <x v="0"/>
    <s v="PPP constant 2011 int. $"/>
    <x v="27"/>
    <x v="27"/>
    <x v="288"/>
    <n v="1226"/>
  </r>
  <r>
    <x v="0"/>
    <s v="PPP constant 2011 int. $"/>
    <x v="27"/>
    <x v="27"/>
    <x v="289"/>
    <n v="1181"/>
  </r>
  <r>
    <x v="0"/>
    <s v="PPP constant 2011 int. $"/>
    <x v="27"/>
    <x v="27"/>
    <x v="290"/>
    <n v="1149"/>
  </r>
  <r>
    <x v="0"/>
    <s v="PPP constant 2011 int. $"/>
    <x v="27"/>
    <x v="27"/>
    <x v="291"/>
    <n v="1100"/>
  </r>
  <r>
    <x v="0"/>
    <s v="PPP constant 2011 int. $"/>
    <x v="27"/>
    <x v="27"/>
    <x v="292"/>
    <n v="1074"/>
  </r>
  <r>
    <x v="0"/>
    <s v="PPP constant 2011 int. $"/>
    <x v="27"/>
    <x v="27"/>
    <x v="293"/>
    <n v="1124"/>
  </r>
  <r>
    <x v="0"/>
    <s v="PPP constant 2011 int. $"/>
    <x v="27"/>
    <x v="27"/>
    <x v="294"/>
    <n v="1186"/>
  </r>
  <r>
    <x v="0"/>
    <s v="PPP constant 2011 int. $"/>
    <x v="27"/>
    <x v="27"/>
    <x v="295"/>
    <n v="1246"/>
  </r>
  <r>
    <x v="0"/>
    <s v="PPP constant 2011 int. $"/>
    <x v="27"/>
    <x v="27"/>
    <x v="296"/>
    <n v="1318"/>
  </r>
  <r>
    <x v="0"/>
    <s v="PPP constant 2011 int. $"/>
    <x v="27"/>
    <x v="27"/>
    <x v="297"/>
    <n v="1393"/>
  </r>
  <r>
    <x v="0"/>
    <s v="PPP constant 2011 int. $"/>
    <x v="27"/>
    <x v="27"/>
    <x v="298"/>
    <n v="1471"/>
  </r>
  <r>
    <x v="0"/>
    <s v="PPP constant 2011 int. $"/>
    <x v="27"/>
    <x v="27"/>
    <x v="299"/>
    <n v="1510"/>
  </r>
  <r>
    <x v="0"/>
    <s v="PPP constant 2011 int. $"/>
    <x v="27"/>
    <x v="27"/>
    <x v="300"/>
    <n v="1535"/>
  </r>
  <r>
    <x v="0"/>
    <s v="PPP constant 2011 int. $"/>
    <x v="27"/>
    <x v="27"/>
    <x v="301"/>
    <n v="1564"/>
  </r>
  <r>
    <x v="0"/>
    <s v="PPP constant 2011 int. $"/>
    <x v="27"/>
    <x v="27"/>
    <x v="302"/>
    <n v="1605"/>
  </r>
  <r>
    <x v="0"/>
    <s v="PPP constant 2011 int. $"/>
    <x v="27"/>
    <x v="27"/>
    <x v="303"/>
    <n v="1651"/>
  </r>
  <r>
    <x v="0"/>
    <s v="PPP constant 2011 int. $"/>
    <x v="27"/>
    <x v="27"/>
    <x v="304"/>
    <n v="1688"/>
  </r>
  <r>
    <x v="0"/>
    <s v="PPP constant 2011 int. $"/>
    <x v="27"/>
    <x v="27"/>
    <x v="305"/>
    <n v="1720"/>
  </r>
  <r>
    <x v="0"/>
    <s v="PPP constant 2011 int. $"/>
    <x v="27"/>
    <x v="27"/>
    <x v="306"/>
    <n v="1709"/>
  </r>
  <r>
    <x v="0"/>
    <s v="PPP constant 2011 int. $"/>
    <x v="27"/>
    <x v="27"/>
    <x v="307"/>
    <n v="1656"/>
  </r>
  <r>
    <x v="0"/>
    <s v="PPP constant 2011 int. $"/>
    <x v="27"/>
    <x v="27"/>
    <x v="308"/>
    <n v="1618"/>
  </r>
  <r>
    <x v="0"/>
    <s v="PPP constant 2011 int. $"/>
    <x v="27"/>
    <x v="27"/>
    <x v="309"/>
    <n v="1596"/>
  </r>
  <r>
    <x v="0"/>
    <s v="PPP constant 2011 int. $"/>
    <x v="27"/>
    <x v="27"/>
    <x v="310"/>
    <n v="1575"/>
  </r>
  <r>
    <x v="0"/>
    <s v="PPP constant 2011 int. $"/>
    <x v="27"/>
    <x v="27"/>
    <x v="311"/>
    <n v="1557"/>
  </r>
  <r>
    <x v="0"/>
    <s v="PPP constant 2011 int. $"/>
    <x v="27"/>
    <x v="27"/>
    <x v="312"/>
    <n v="1541"/>
  </r>
  <r>
    <x v="0"/>
    <s v="PPP constant 2011 int. $"/>
    <x v="27"/>
    <x v="27"/>
    <x v="313"/>
    <n v="1530"/>
  </r>
  <r>
    <x v="0"/>
    <s v="PPP constant 2011 int. $"/>
    <x v="27"/>
    <x v="27"/>
    <x v="314"/>
    <n v="1519"/>
  </r>
  <r>
    <x v="0"/>
    <s v="PPP constant 2011 int. $"/>
    <x v="27"/>
    <x v="27"/>
    <x v="315"/>
    <n v="1508"/>
  </r>
  <r>
    <x v="0"/>
    <s v="PPP constant 2011 int. $"/>
    <x v="27"/>
    <x v="27"/>
    <x v="316"/>
    <n v="1503"/>
  </r>
  <r>
    <x v="0"/>
    <s v="PPP constant 2011 int. $"/>
    <x v="27"/>
    <x v="27"/>
    <x v="317"/>
    <n v="1492"/>
  </r>
  <r>
    <x v="0"/>
    <s v="PPP constant 2011 int. $"/>
    <x v="27"/>
    <x v="27"/>
    <x v="318"/>
    <n v="1562"/>
  </r>
  <r>
    <x v="0"/>
    <s v="PPP constant 2011 int. $"/>
    <x v="27"/>
    <x v="27"/>
    <x v="319"/>
    <n v="1559"/>
  </r>
  <r>
    <x v="0"/>
    <s v="PPP constant 2011 int. $"/>
    <x v="27"/>
    <x v="27"/>
    <x v="320"/>
    <n v="1551"/>
  </r>
  <r>
    <x v="0"/>
    <s v="PPP constant 2011 int. $"/>
    <x v="27"/>
    <x v="27"/>
    <x v="321"/>
    <n v="1546"/>
  </r>
  <r>
    <x v="0"/>
    <s v="PPP constant 2011 int. $"/>
    <x v="27"/>
    <x v="27"/>
    <x v="322"/>
    <n v="1470"/>
  </r>
  <r>
    <x v="0"/>
    <s v="PPP constant 2011 int. $"/>
    <x v="27"/>
    <x v="27"/>
    <x v="323"/>
    <n v="1462"/>
  </r>
  <r>
    <x v="0"/>
    <s v="PPP constant 2011 int. $"/>
    <x v="27"/>
    <x v="27"/>
    <x v="324"/>
    <n v="1455"/>
  </r>
  <r>
    <x v="0"/>
    <s v="PPP constant 2011 int. $"/>
    <x v="27"/>
    <x v="27"/>
    <x v="325"/>
    <n v="1466"/>
  </r>
  <r>
    <x v="0"/>
    <s v="PPP constant 2011 int. $"/>
    <x v="27"/>
    <x v="27"/>
    <x v="326"/>
    <n v="1482"/>
  </r>
  <r>
    <x v="0"/>
    <s v="PPP constant 2011 int. $"/>
    <x v="27"/>
    <x v="27"/>
    <x v="327"/>
    <n v="1494"/>
  </r>
  <r>
    <x v="0"/>
    <s v="PPP constant 2011 int. $"/>
    <x v="27"/>
    <x v="27"/>
    <x v="328"/>
    <n v="1506"/>
  </r>
  <r>
    <x v="0"/>
    <s v="PPP constant 2011 int. $"/>
    <x v="27"/>
    <x v="27"/>
    <x v="329"/>
    <n v="1519"/>
  </r>
  <r>
    <x v="0"/>
    <s v="PPP constant 2011 int. $"/>
    <x v="27"/>
    <x v="27"/>
    <x v="330"/>
    <n v="1533"/>
  </r>
  <r>
    <x v="0"/>
    <s v="PPP constant 2011 int. $"/>
    <x v="27"/>
    <x v="27"/>
    <x v="331"/>
    <n v="1545"/>
  </r>
  <r>
    <x v="0"/>
    <s v="PPP constant 2011 int. $"/>
    <x v="27"/>
    <x v="27"/>
    <x v="332"/>
    <n v="1564"/>
  </r>
  <r>
    <x v="0"/>
    <s v="PPP constant 2011 int. $"/>
    <x v="27"/>
    <x v="27"/>
    <x v="333"/>
    <n v="1524"/>
  </r>
  <r>
    <x v="0"/>
    <s v="PPP constant 2011 int. $"/>
    <x v="27"/>
    <x v="27"/>
    <x v="334"/>
    <n v="1537"/>
  </r>
  <r>
    <x v="0"/>
    <s v="PPP constant 2011 int. $"/>
    <x v="27"/>
    <x v="27"/>
    <x v="335"/>
    <n v="1548"/>
  </r>
  <r>
    <x v="0"/>
    <s v="PPP constant 2011 int. $"/>
    <x v="27"/>
    <x v="27"/>
    <x v="336"/>
    <n v="1543"/>
  </r>
  <r>
    <x v="0"/>
    <s v="PPP constant 2011 int. $"/>
    <x v="27"/>
    <x v="27"/>
    <x v="337"/>
    <n v="1540"/>
  </r>
  <r>
    <x v="0"/>
    <s v="PPP constant 2011 int. $"/>
    <x v="27"/>
    <x v="27"/>
    <x v="338"/>
    <n v="1537"/>
  </r>
  <r>
    <x v="0"/>
    <s v="PPP constant 2011 int. $"/>
    <x v="27"/>
    <x v="27"/>
    <x v="339"/>
    <n v="1530"/>
  </r>
  <r>
    <x v="0"/>
    <s v="PPP constant 2011 int. $"/>
    <x v="27"/>
    <x v="27"/>
    <x v="340"/>
    <n v="1524"/>
  </r>
  <r>
    <x v="0"/>
    <s v="PPP constant 2011 int. $"/>
    <x v="27"/>
    <x v="27"/>
    <x v="341"/>
    <n v="1514"/>
  </r>
  <r>
    <x v="0"/>
    <s v="PPP constant 2011 int. $"/>
    <x v="27"/>
    <x v="27"/>
    <x v="342"/>
    <n v="1510"/>
  </r>
  <r>
    <x v="0"/>
    <s v="PPP constant 2011 int. $"/>
    <x v="27"/>
    <x v="27"/>
    <x v="343"/>
    <n v="1508"/>
  </r>
  <r>
    <x v="0"/>
    <s v="PPP constant 2011 int. $"/>
    <x v="27"/>
    <x v="27"/>
    <x v="344"/>
    <n v="1503"/>
  </r>
  <r>
    <x v="0"/>
    <s v="PPP constant 2011 int. $"/>
    <x v="27"/>
    <x v="27"/>
    <x v="345"/>
    <n v="1498"/>
  </r>
  <r>
    <x v="0"/>
    <s v="PPP constant 2011 int. $"/>
    <x v="27"/>
    <x v="27"/>
    <x v="346"/>
    <n v="1498"/>
  </r>
  <r>
    <x v="0"/>
    <s v="PPP constant 2011 int. $"/>
    <x v="27"/>
    <x v="27"/>
    <x v="347"/>
    <n v="1500"/>
  </r>
  <r>
    <x v="0"/>
    <s v="PPP constant 2011 int. $"/>
    <x v="27"/>
    <x v="27"/>
    <x v="348"/>
    <n v="1503"/>
  </r>
  <r>
    <x v="0"/>
    <s v="PPP constant 2011 int. $"/>
    <x v="27"/>
    <x v="27"/>
    <x v="349"/>
    <n v="1511"/>
  </r>
  <r>
    <x v="0"/>
    <s v="PPP constant 2011 int. $"/>
    <x v="27"/>
    <x v="27"/>
    <x v="350"/>
    <n v="1519"/>
  </r>
  <r>
    <x v="0"/>
    <s v="PPP constant 2011 int. $"/>
    <x v="27"/>
    <x v="27"/>
    <x v="351"/>
    <n v="1517"/>
  </r>
  <r>
    <x v="0"/>
    <s v="PPP constant 2011 int. $"/>
    <x v="27"/>
    <x v="27"/>
    <x v="352"/>
    <n v="1524"/>
  </r>
  <r>
    <x v="0"/>
    <s v="PPP constant 2011 int. $"/>
    <x v="27"/>
    <x v="27"/>
    <x v="353"/>
    <n v="1618"/>
  </r>
  <r>
    <x v="0"/>
    <s v="PPP constant 2011 int. $"/>
    <x v="27"/>
    <x v="27"/>
    <x v="354"/>
    <n v="1358"/>
  </r>
  <r>
    <x v="0"/>
    <s v="PPP constant 2011 int. $"/>
    <x v="27"/>
    <x v="27"/>
    <x v="355"/>
    <n v="1390"/>
  </r>
  <r>
    <x v="0"/>
    <s v="PPP constant 2011 int. $"/>
    <x v="27"/>
    <x v="27"/>
    <x v="356"/>
    <n v="1360"/>
  </r>
  <r>
    <x v="0"/>
    <s v="PPP constant 2011 int. $"/>
    <x v="27"/>
    <x v="27"/>
    <x v="357"/>
    <n v="1363"/>
  </r>
  <r>
    <x v="0"/>
    <s v="PPP constant 2011 int. $"/>
    <x v="27"/>
    <x v="27"/>
    <x v="358"/>
    <n v="1393"/>
  </r>
  <r>
    <x v="0"/>
    <s v="PPP constant 2011 int. $"/>
    <x v="27"/>
    <x v="27"/>
    <x v="359"/>
    <n v="1452"/>
  </r>
  <r>
    <x v="0"/>
    <s v="PPP constant 2011 int. $"/>
    <x v="27"/>
    <x v="27"/>
    <x v="360"/>
    <n v="1361"/>
  </r>
  <r>
    <x v="0"/>
    <s v="PPP constant 2011 int. $"/>
    <x v="27"/>
    <x v="27"/>
    <x v="361"/>
    <n v="1525"/>
  </r>
  <r>
    <x v="0"/>
    <s v="PPP constant 2011 int. $"/>
    <x v="27"/>
    <x v="27"/>
    <x v="362"/>
    <n v="1454"/>
  </r>
  <r>
    <x v="0"/>
    <s v="PPP constant 2011 int. $"/>
    <x v="27"/>
    <x v="27"/>
    <x v="363"/>
    <n v="1443"/>
  </r>
  <r>
    <x v="0"/>
    <s v="PPP constant 2011 int. $"/>
    <x v="27"/>
    <x v="27"/>
    <x v="364"/>
    <n v="1415"/>
  </r>
  <r>
    <x v="0"/>
    <s v="PPP constant 2011 int. $"/>
    <x v="27"/>
    <x v="27"/>
    <x v="365"/>
    <n v="1441"/>
  </r>
  <r>
    <x v="0"/>
    <s v="PPP constant 2011 int. $"/>
    <x v="27"/>
    <x v="27"/>
    <x v="366"/>
    <n v="1486"/>
  </r>
  <r>
    <x v="0"/>
    <s v="PPP constant 2011 int. $"/>
    <x v="27"/>
    <x v="27"/>
    <x v="367"/>
    <n v="1376"/>
  </r>
  <r>
    <x v="0"/>
    <s v="PPP constant 2011 int. $"/>
    <x v="27"/>
    <x v="27"/>
    <x v="368"/>
    <n v="1352"/>
  </r>
  <r>
    <x v="0"/>
    <s v="PPP constant 2011 int. $"/>
    <x v="27"/>
    <x v="27"/>
    <x v="369"/>
    <n v="1328"/>
  </r>
  <r>
    <x v="0"/>
    <s v="PPP constant 2011 int. $"/>
    <x v="27"/>
    <x v="27"/>
    <x v="370"/>
    <n v="1326"/>
  </r>
  <r>
    <x v="0"/>
    <s v="PPP constant 2011 int. $"/>
    <x v="27"/>
    <x v="27"/>
    <x v="371"/>
    <n v="1242"/>
  </r>
  <r>
    <x v="0"/>
    <s v="PPP constant 2011 int. $"/>
    <x v="27"/>
    <x v="27"/>
    <x v="372"/>
    <n v="1208"/>
  </r>
  <r>
    <x v="0"/>
    <s v="PPP constant 2011 int. $"/>
    <x v="27"/>
    <x v="27"/>
    <x v="373"/>
    <n v="1211"/>
  </r>
  <r>
    <x v="0"/>
    <s v="PPP constant 2011 int. $"/>
    <x v="27"/>
    <x v="27"/>
    <x v="374"/>
    <n v="1272"/>
  </r>
  <r>
    <x v="0"/>
    <s v="PPP constant 2011 int. $"/>
    <x v="27"/>
    <x v="27"/>
    <x v="375"/>
    <n v="1272"/>
  </r>
  <r>
    <x v="0"/>
    <s v="PPP constant 2011 int. $"/>
    <x v="27"/>
    <x v="27"/>
    <x v="376"/>
    <n v="1248"/>
  </r>
  <r>
    <x v="0"/>
    <s v="PPP constant 2011 int. $"/>
    <x v="27"/>
    <x v="27"/>
    <x v="377"/>
    <n v="1278"/>
  </r>
  <r>
    <x v="0"/>
    <s v="PPP constant 2011 int. $"/>
    <x v="27"/>
    <x v="27"/>
    <x v="378"/>
    <n v="1307"/>
  </r>
  <r>
    <x v="0"/>
    <s v="PPP constant 2011 int. $"/>
    <x v="27"/>
    <x v="27"/>
    <x v="379"/>
    <n v="1299"/>
  </r>
  <r>
    <x v="0"/>
    <s v="PPP constant 2011 int. $"/>
    <x v="27"/>
    <x v="27"/>
    <x v="380"/>
    <n v="1339"/>
  </r>
  <r>
    <x v="0"/>
    <s v="PPP constant 2011 int. $"/>
    <x v="27"/>
    <x v="27"/>
    <x v="381"/>
    <n v="1337"/>
  </r>
  <r>
    <x v="0"/>
    <s v="PPP constant 2011 int. $"/>
    <x v="27"/>
    <x v="27"/>
    <x v="382"/>
    <n v="1317"/>
  </r>
  <r>
    <x v="0"/>
    <s v="PPP constant 2011 int. $"/>
    <x v="27"/>
    <x v="27"/>
    <x v="383"/>
    <n v="1213"/>
  </r>
  <r>
    <x v="0"/>
    <s v="PPP constant 2011 int. $"/>
    <x v="27"/>
    <x v="27"/>
    <x v="384"/>
    <n v="1173"/>
  </r>
  <r>
    <x v="0"/>
    <s v="PPP constant 2011 int. $"/>
    <x v="27"/>
    <x v="27"/>
    <x v="385"/>
    <n v="1631"/>
  </r>
  <r>
    <x v="0"/>
    <s v="PPP constant 2011 int. $"/>
    <x v="27"/>
    <x v="27"/>
    <x v="386"/>
    <n v="1557"/>
  </r>
  <r>
    <x v="0"/>
    <s v="PPP constant 2011 int. $"/>
    <x v="27"/>
    <x v="27"/>
    <x v="387"/>
    <n v="1388"/>
  </r>
  <r>
    <x v="0"/>
    <s v="PPP constant 2011 int. $"/>
    <x v="27"/>
    <x v="27"/>
    <x v="388"/>
    <n v="1425"/>
  </r>
  <r>
    <x v="0"/>
    <s v="PPP constant 2011 int. $"/>
    <x v="27"/>
    <x v="27"/>
    <x v="389"/>
    <n v="1356"/>
  </r>
  <r>
    <x v="0"/>
    <s v="PPP constant 2011 int. $"/>
    <x v="27"/>
    <x v="27"/>
    <x v="390"/>
    <n v="1207"/>
  </r>
  <r>
    <x v="0"/>
    <s v="PPP constant 2011 int. $"/>
    <x v="27"/>
    <x v="27"/>
    <x v="391"/>
    <n v="1436"/>
  </r>
  <r>
    <x v="0"/>
    <s v="PPP constant 2011 int. $"/>
    <x v="27"/>
    <x v="27"/>
    <x v="392"/>
    <n v="2184"/>
  </r>
  <r>
    <x v="0"/>
    <s v="PPP constant 2011 int. $"/>
    <x v="27"/>
    <x v="27"/>
    <x v="393"/>
    <n v="2158"/>
  </r>
  <r>
    <x v="0"/>
    <s v="PPP constant 2011 int. $"/>
    <x v="27"/>
    <x v="27"/>
    <x v="394"/>
    <n v="1765"/>
  </r>
  <r>
    <x v="0"/>
    <s v="PPP constant 2011 int. $"/>
    <x v="27"/>
    <x v="27"/>
    <x v="395"/>
    <n v="1787"/>
  </r>
  <r>
    <x v="0"/>
    <s v="PPP constant 2011 int. $"/>
    <x v="27"/>
    <x v="27"/>
    <x v="396"/>
    <n v="1690"/>
  </r>
  <r>
    <x v="0"/>
    <s v="PPP constant 2011 int. $"/>
    <x v="27"/>
    <x v="27"/>
    <x v="397"/>
    <n v="1707"/>
  </r>
  <r>
    <x v="0"/>
    <s v="PPP constant 2011 int. $"/>
    <x v="27"/>
    <x v="27"/>
    <x v="398"/>
    <n v="1760"/>
  </r>
  <r>
    <x v="0"/>
    <s v="PPP constant 2011 int. $"/>
    <x v="27"/>
    <x v="27"/>
    <x v="399"/>
    <n v="1940"/>
  </r>
  <r>
    <x v="0"/>
    <s v="PPP constant 2011 int. $"/>
    <x v="27"/>
    <x v="27"/>
    <x v="400"/>
    <n v="1870"/>
  </r>
  <r>
    <x v="0"/>
    <s v="PPP constant 2011 int. $"/>
    <x v="27"/>
    <x v="27"/>
    <x v="401"/>
    <n v="1804"/>
  </r>
  <r>
    <x v="0"/>
    <s v="PPP constant 2011 int. $"/>
    <x v="27"/>
    <x v="27"/>
    <x v="402"/>
    <n v="1873"/>
  </r>
  <r>
    <x v="0"/>
    <s v="PPP constant 2011 int. $"/>
    <x v="27"/>
    <x v="27"/>
    <x v="403"/>
    <n v="1970"/>
  </r>
  <r>
    <x v="0"/>
    <s v="PPP constant 2011 int. $"/>
    <x v="27"/>
    <x v="27"/>
    <x v="404"/>
    <n v="2263"/>
  </r>
  <r>
    <x v="0"/>
    <s v="PPP constant 2011 int. $"/>
    <x v="27"/>
    <x v="27"/>
    <x v="405"/>
    <n v="1436"/>
  </r>
  <r>
    <x v="0"/>
    <s v="PPP constant 2011 int. $"/>
    <x v="27"/>
    <x v="27"/>
    <x v="406"/>
    <n v="1529"/>
  </r>
  <r>
    <x v="0"/>
    <s v="PPP constant 2011 int. $"/>
    <x v="27"/>
    <x v="27"/>
    <x v="407"/>
    <n v="1812"/>
  </r>
  <r>
    <x v="0"/>
    <s v="PPP constant 2011 int. $"/>
    <x v="27"/>
    <x v="27"/>
    <x v="408"/>
    <n v="1704"/>
  </r>
  <r>
    <x v="0"/>
    <s v="PPP constant 2011 int. $"/>
    <x v="27"/>
    <x v="27"/>
    <x v="409"/>
    <n v="1546"/>
  </r>
  <r>
    <x v="0"/>
    <s v="PPP constant 2011 int. $"/>
    <x v="27"/>
    <x v="27"/>
    <x v="410"/>
    <n v="1325"/>
  </r>
  <r>
    <x v="0"/>
    <s v="PPP constant 2011 int. $"/>
    <x v="27"/>
    <x v="27"/>
    <x v="411"/>
    <n v="1366"/>
  </r>
  <r>
    <x v="0"/>
    <s v="PPP constant 2011 int. $"/>
    <x v="27"/>
    <x v="27"/>
    <x v="412"/>
    <n v="1301"/>
  </r>
  <r>
    <x v="0"/>
    <s v="PPP constant 2011 int. $"/>
    <x v="27"/>
    <x v="27"/>
    <x v="413"/>
    <n v="1427"/>
  </r>
  <r>
    <x v="0"/>
    <s v="PPP constant 2011 int. $"/>
    <x v="27"/>
    <x v="27"/>
    <x v="414"/>
    <n v="1406"/>
  </r>
  <r>
    <x v="0"/>
    <s v="PPP constant 2011 int. $"/>
    <x v="27"/>
    <x v="27"/>
    <x v="415"/>
    <n v="1352"/>
  </r>
  <r>
    <x v="0"/>
    <s v="PPP constant 2011 int. $"/>
    <x v="27"/>
    <x v="27"/>
    <x v="416"/>
    <n v="1366"/>
  </r>
  <r>
    <x v="0"/>
    <s v="PPP constant 2011 int. $"/>
    <x v="27"/>
    <x v="27"/>
    <x v="417"/>
    <n v="1588"/>
  </r>
  <r>
    <x v="0"/>
    <s v="PPP constant 2011 int. $"/>
    <x v="27"/>
    <x v="27"/>
    <x v="418"/>
    <n v="1674"/>
  </r>
  <r>
    <x v="0"/>
    <s v="PPP constant 2011 int. $"/>
    <x v="27"/>
    <x v="27"/>
    <x v="419"/>
    <n v="1661"/>
  </r>
  <r>
    <x v="0"/>
    <s v="PPP constant 2011 int. $"/>
    <x v="27"/>
    <x v="27"/>
    <x v="420"/>
    <n v="1661"/>
  </r>
  <r>
    <x v="0"/>
    <s v="PPP constant 2011 int. $"/>
    <x v="27"/>
    <x v="27"/>
    <x v="421"/>
    <n v="1663"/>
  </r>
  <r>
    <x v="0"/>
    <s v="PPP constant 2011 int. $"/>
    <x v="27"/>
    <x v="27"/>
    <x v="422"/>
    <n v="1564"/>
  </r>
  <r>
    <x v="0"/>
    <s v="PPP constant 2011 int. $"/>
    <x v="27"/>
    <x v="27"/>
    <x v="423"/>
    <n v="1583"/>
  </r>
  <r>
    <x v="0"/>
    <s v="PPP constant 2011 int. $"/>
    <x v="27"/>
    <x v="27"/>
    <x v="424"/>
    <n v="1583"/>
  </r>
  <r>
    <x v="0"/>
    <s v="PPP constant 2011 int. $"/>
    <x v="27"/>
    <x v="27"/>
    <x v="425"/>
    <n v="1604"/>
  </r>
  <r>
    <x v="0"/>
    <s v="PPP constant 2011 int. $"/>
    <x v="27"/>
    <x v="27"/>
    <x v="426"/>
    <n v="1503"/>
  </r>
  <r>
    <x v="0"/>
    <s v="PPP constant 2011 int. $"/>
    <x v="27"/>
    <x v="27"/>
    <x v="427"/>
    <n v="1723"/>
  </r>
  <r>
    <x v="0"/>
    <s v="PPP constant 2011 int. $"/>
    <x v="27"/>
    <x v="27"/>
    <x v="428"/>
    <n v="1777"/>
  </r>
  <r>
    <x v="0"/>
    <s v="PPP constant 2011 int. $"/>
    <x v="27"/>
    <x v="27"/>
    <x v="429"/>
    <n v="1804"/>
  </r>
  <r>
    <x v="0"/>
    <s v="PPP constant 2011 int. $"/>
    <x v="27"/>
    <x v="27"/>
    <x v="430"/>
    <n v="1502"/>
  </r>
  <r>
    <x v="0"/>
    <s v="PPP constant 2011 int. $"/>
    <x v="27"/>
    <x v="27"/>
    <x v="431"/>
    <n v="1460"/>
  </r>
  <r>
    <x v="0"/>
    <s v="PPP constant 2011 int. $"/>
    <x v="27"/>
    <x v="27"/>
    <x v="432"/>
    <n v="1430"/>
  </r>
  <r>
    <x v="0"/>
    <s v="PPP constant 2011 int. $"/>
    <x v="27"/>
    <x v="27"/>
    <x v="433"/>
    <n v="1393"/>
  </r>
  <r>
    <x v="0"/>
    <s v="PPP constant 2011 int. $"/>
    <x v="27"/>
    <x v="27"/>
    <x v="434"/>
    <n v="1374"/>
  </r>
  <r>
    <x v="0"/>
    <s v="PPP constant 2011 int. $"/>
    <x v="27"/>
    <x v="27"/>
    <x v="435"/>
    <n v="1417"/>
  </r>
  <r>
    <x v="0"/>
    <s v="PPP constant 2011 int. $"/>
    <x v="27"/>
    <x v="27"/>
    <x v="159"/>
    <n v="1760"/>
  </r>
  <r>
    <x v="0"/>
    <s v="PPP constant 2011 int. $"/>
    <x v="27"/>
    <x v="27"/>
    <x v="436"/>
    <n v="1828"/>
  </r>
  <r>
    <x v="0"/>
    <s v="PPP constant 2011 int. $"/>
    <x v="27"/>
    <x v="27"/>
    <x v="437"/>
    <n v="1643"/>
  </r>
  <r>
    <x v="0"/>
    <s v="PPP constant 2011 int. $"/>
    <x v="27"/>
    <x v="27"/>
    <x v="438"/>
    <n v="1478"/>
  </r>
  <r>
    <x v="0"/>
    <s v="PPP constant 2011 int. $"/>
    <x v="27"/>
    <x v="27"/>
    <x v="439"/>
    <n v="2144"/>
  </r>
  <r>
    <x v="0"/>
    <s v="PPP constant 2011 int. $"/>
    <x v="27"/>
    <x v="27"/>
    <x v="440"/>
    <n v="1819"/>
  </r>
  <r>
    <x v="0"/>
    <s v="PPP constant 2011 int. $"/>
    <x v="27"/>
    <x v="27"/>
    <x v="441"/>
    <n v="1980"/>
  </r>
  <r>
    <x v="0"/>
    <s v="PPP constant 2011 int. $"/>
    <x v="27"/>
    <x v="27"/>
    <x v="442"/>
    <n v="1785"/>
  </r>
  <r>
    <x v="0"/>
    <s v="PPP constant 2011 int. $"/>
    <x v="27"/>
    <x v="27"/>
    <x v="443"/>
    <n v="2267"/>
  </r>
  <r>
    <x v="0"/>
    <s v="PPP constant 2011 int. $"/>
    <x v="27"/>
    <x v="27"/>
    <x v="444"/>
    <n v="2570"/>
  </r>
  <r>
    <x v="0"/>
    <s v="PPP constant 2011 int. $"/>
    <x v="27"/>
    <x v="27"/>
    <x v="445"/>
    <n v="2255"/>
  </r>
  <r>
    <x v="0"/>
    <s v="PPP constant 2011 int. $"/>
    <x v="27"/>
    <x v="27"/>
    <x v="446"/>
    <n v="2225"/>
  </r>
  <r>
    <x v="0"/>
    <s v="PPP constant 2011 int. $"/>
    <x v="27"/>
    <x v="27"/>
    <x v="447"/>
    <n v="1986"/>
  </r>
  <r>
    <x v="0"/>
    <s v="PPP constant 2011 int. $"/>
    <x v="27"/>
    <x v="27"/>
    <x v="448"/>
    <n v="2037"/>
  </r>
  <r>
    <x v="0"/>
    <s v="PPP constant 2011 int. $"/>
    <x v="27"/>
    <x v="27"/>
    <x v="449"/>
    <n v="1728"/>
  </r>
  <r>
    <x v="0"/>
    <s v="PPP constant 2011 int. $"/>
    <x v="27"/>
    <x v="27"/>
    <x v="450"/>
    <n v="1779"/>
  </r>
  <r>
    <x v="0"/>
    <s v="PPP constant 2011 int. $"/>
    <x v="27"/>
    <x v="27"/>
    <x v="451"/>
    <n v="1710"/>
  </r>
  <r>
    <x v="0"/>
    <s v="PPP constant 2011 int. $"/>
    <x v="27"/>
    <x v="27"/>
    <x v="452"/>
    <n v="1946"/>
  </r>
  <r>
    <x v="0"/>
    <s v="PPP constant 2011 int. $"/>
    <x v="27"/>
    <x v="27"/>
    <x v="453"/>
    <n v="1819"/>
  </r>
  <r>
    <x v="0"/>
    <s v="PPP constant 2011 int. $"/>
    <x v="27"/>
    <x v="27"/>
    <x v="454"/>
    <n v="2267"/>
  </r>
  <r>
    <x v="0"/>
    <s v="PPP constant 2011 int. $"/>
    <x v="27"/>
    <x v="27"/>
    <x v="455"/>
    <n v="2418"/>
  </r>
  <r>
    <x v="0"/>
    <s v="PPP constant 2011 int. $"/>
    <x v="27"/>
    <x v="27"/>
    <x v="456"/>
    <n v="2192"/>
  </r>
  <r>
    <x v="0"/>
    <s v="PPP constant 2011 int. $"/>
    <x v="27"/>
    <x v="27"/>
    <x v="457"/>
    <n v="2251"/>
  </r>
  <r>
    <x v="0"/>
    <s v="PPP constant 2011 int. $"/>
    <x v="27"/>
    <x v="27"/>
    <x v="458"/>
    <n v="2181"/>
  </r>
  <r>
    <x v="0"/>
    <s v="PPP constant 2011 int. $"/>
    <x v="27"/>
    <x v="27"/>
    <x v="459"/>
    <n v="1315"/>
  </r>
  <r>
    <x v="0"/>
    <s v="PPP constant 2011 int. $"/>
    <x v="27"/>
    <x v="27"/>
    <x v="460"/>
    <n v="1532"/>
  </r>
  <r>
    <x v="0"/>
    <s v="PPP constant 2011 int. $"/>
    <x v="27"/>
    <x v="27"/>
    <x v="461"/>
    <n v="1519"/>
  </r>
  <r>
    <x v="0"/>
    <s v="PPP constant 2011 int. $"/>
    <x v="27"/>
    <x v="27"/>
    <x v="462"/>
    <n v="1812"/>
  </r>
  <r>
    <x v="0"/>
    <s v="PPP constant 2011 int. $"/>
    <x v="27"/>
    <x v="27"/>
    <x v="463"/>
    <n v="1938"/>
  </r>
  <r>
    <x v="0"/>
    <s v="PPP constant 2011 int. $"/>
    <x v="27"/>
    <x v="27"/>
    <x v="464"/>
    <n v="1765"/>
  </r>
  <r>
    <x v="0"/>
    <s v="PPP constant 2011 int. $"/>
    <x v="27"/>
    <x v="27"/>
    <x v="465"/>
    <n v="1561"/>
  </r>
  <r>
    <x v="0"/>
    <s v="PPP constant 2011 int. $"/>
    <x v="27"/>
    <x v="27"/>
    <x v="466"/>
    <n v="1686"/>
  </r>
  <r>
    <x v="0"/>
    <s v="PPP constant 2011 int. $"/>
    <x v="27"/>
    <x v="27"/>
    <x v="467"/>
    <n v="1798"/>
  </r>
  <r>
    <x v="0"/>
    <s v="PPP constant 2011 int. $"/>
    <x v="27"/>
    <x v="27"/>
    <x v="468"/>
    <n v="1479"/>
  </r>
  <r>
    <x v="0"/>
    <s v="PPP constant 2011 int. $"/>
    <x v="27"/>
    <x v="27"/>
    <x v="469"/>
    <n v="1490"/>
  </r>
  <r>
    <x v="0"/>
    <s v="PPP constant 2011 int. $"/>
    <x v="27"/>
    <x v="27"/>
    <x v="470"/>
    <n v="1403"/>
  </r>
  <r>
    <x v="0"/>
    <s v="PPP constant 2011 int. $"/>
    <x v="27"/>
    <x v="27"/>
    <x v="471"/>
    <n v="1511"/>
  </r>
  <r>
    <x v="0"/>
    <s v="PPP constant 2011 int. $"/>
    <x v="27"/>
    <x v="27"/>
    <x v="472"/>
    <n v="1551"/>
  </r>
  <r>
    <x v="0"/>
    <s v="PPP constant 2011 int. $"/>
    <x v="27"/>
    <x v="27"/>
    <x v="473"/>
    <n v="1583"/>
  </r>
  <r>
    <x v="0"/>
    <s v="PPP constant 2011 int. $"/>
    <x v="27"/>
    <x v="27"/>
    <x v="474"/>
    <n v="1302"/>
  </r>
  <r>
    <x v="0"/>
    <s v="PPP constant 2011 int. $"/>
    <x v="27"/>
    <x v="27"/>
    <x v="475"/>
    <n v="1412"/>
  </r>
  <r>
    <x v="0"/>
    <s v="PPP constant 2011 int. $"/>
    <x v="27"/>
    <x v="27"/>
    <x v="476"/>
    <n v="1269"/>
  </r>
  <r>
    <x v="0"/>
    <s v="PPP constant 2011 int. $"/>
    <x v="27"/>
    <x v="27"/>
    <x v="477"/>
    <n v="1390"/>
  </r>
  <r>
    <x v="0"/>
    <s v="PPP constant 2011 int. $"/>
    <x v="27"/>
    <x v="27"/>
    <x v="478"/>
    <n v="1519"/>
  </r>
  <r>
    <x v="0"/>
    <s v="PPP constant 2011 int. $"/>
    <x v="27"/>
    <x v="27"/>
    <x v="479"/>
    <n v="1530"/>
  </r>
  <r>
    <x v="0"/>
    <s v="PPP constant 2011 int. $"/>
    <x v="27"/>
    <x v="27"/>
    <x v="480"/>
    <n v="1572"/>
  </r>
  <r>
    <x v="0"/>
    <s v="PPP constant 2011 int. $"/>
    <x v="27"/>
    <x v="27"/>
    <x v="481"/>
    <n v="1592"/>
  </r>
  <r>
    <x v="0"/>
    <s v="PPP constant 2011 int. $"/>
    <x v="27"/>
    <x v="27"/>
    <x v="482"/>
    <n v="1412"/>
  </r>
  <r>
    <x v="0"/>
    <s v="PPP constant 2011 int. $"/>
    <x v="27"/>
    <x v="27"/>
    <x v="483"/>
    <n v="1561"/>
  </r>
  <r>
    <x v="0"/>
    <s v="PPP constant 2011 int. $"/>
    <x v="27"/>
    <x v="27"/>
    <x v="484"/>
    <n v="1634"/>
  </r>
  <r>
    <x v="0"/>
    <s v="PPP constant 2011 int. $"/>
    <x v="27"/>
    <x v="27"/>
    <x v="160"/>
    <n v="1655"/>
  </r>
  <r>
    <x v="0"/>
    <s v="PPP constant 2011 int. $"/>
    <x v="27"/>
    <x v="27"/>
    <x v="485"/>
    <n v="1723"/>
  </r>
  <r>
    <x v="0"/>
    <s v="PPP constant 2011 int. $"/>
    <x v="27"/>
    <x v="27"/>
    <x v="486"/>
    <n v="1683"/>
  </r>
  <r>
    <x v="0"/>
    <s v="PPP constant 2011 int. $"/>
    <x v="27"/>
    <x v="27"/>
    <x v="487"/>
    <n v="1561"/>
  </r>
  <r>
    <x v="0"/>
    <s v="PPP constant 2011 int. $"/>
    <x v="27"/>
    <x v="27"/>
    <x v="488"/>
    <n v="1559"/>
  </r>
  <r>
    <x v="0"/>
    <s v="PPP constant 2011 int. $"/>
    <x v="27"/>
    <x v="27"/>
    <x v="489"/>
    <n v="1530"/>
  </r>
  <r>
    <x v="0"/>
    <s v="PPP constant 2011 int. $"/>
    <x v="27"/>
    <x v="27"/>
    <x v="490"/>
    <n v="1580"/>
  </r>
  <r>
    <x v="0"/>
    <s v="PPP constant 2011 int. $"/>
    <x v="27"/>
    <x v="27"/>
    <x v="491"/>
    <n v="1608"/>
  </r>
  <r>
    <x v="0"/>
    <s v="PPP constant 2011 int. $"/>
    <x v="27"/>
    <x v="27"/>
    <x v="492"/>
    <n v="1600"/>
  </r>
  <r>
    <x v="0"/>
    <s v="PPP constant 2011 int. $"/>
    <x v="27"/>
    <x v="27"/>
    <x v="493"/>
    <n v="1677"/>
  </r>
  <r>
    <x v="0"/>
    <s v="PPP constant 2011 int. $"/>
    <x v="27"/>
    <x v="27"/>
    <x v="494"/>
    <n v="1610"/>
  </r>
  <r>
    <x v="0"/>
    <s v="PPP constant 2011 int. $"/>
    <x v="27"/>
    <x v="27"/>
    <x v="495"/>
    <n v="1487"/>
  </r>
  <r>
    <x v="0"/>
    <s v="PPP constant 2011 int. $"/>
    <x v="27"/>
    <x v="27"/>
    <x v="496"/>
    <n v="1492"/>
  </r>
  <r>
    <x v="0"/>
    <s v="PPP constant 2011 int. $"/>
    <x v="27"/>
    <x v="27"/>
    <x v="497"/>
    <n v="1565"/>
  </r>
  <r>
    <x v="0"/>
    <s v="PPP constant 2011 int. $"/>
    <x v="27"/>
    <x v="27"/>
    <x v="498"/>
    <n v="1688"/>
  </r>
  <r>
    <x v="0"/>
    <s v="PPP constant 2011 int. $"/>
    <x v="27"/>
    <x v="27"/>
    <x v="499"/>
    <n v="1632"/>
  </r>
  <r>
    <x v="0"/>
    <s v="PPP constant 2011 int. $"/>
    <x v="27"/>
    <x v="27"/>
    <x v="500"/>
    <n v="1854"/>
  </r>
  <r>
    <x v="0"/>
    <s v="PPP constant 2011 int. $"/>
    <x v="27"/>
    <x v="27"/>
    <x v="501"/>
    <n v="1886"/>
  </r>
  <r>
    <x v="0"/>
    <s v="PPP constant 2011 int. $"/>
    <x v="27"/>
    <x v="27"/>
    <x v="502"/>
    <n v="1830"/>
  </r>
  <r>
    <x v="0"/>
    <s v="PPP constant 2011 int. $"/>
    <x v="27"/>
    <x v="27"/>
    <x v="503"/>
    <n v="1865"/>
  </r>
  <r>
    <x v="0"/>
    <s v="PPP constant 2011 int. $"/>
    <x v="27"/>
    <x v="27"/>
    <x v="504"/>
    <n v="1755"/>
  </r>
  <r>
    <x v="0"/>
    <s v="PPP constant 2011 int. $"/>
    <x v="27"/>
    <x v="27"/>
    <x v="505"/>
    <n v="1497"/>
  </r>
  <r>
    <x v="0"/>
    <s v="PPP constant 2011 int. $"/>
    <x v="27"/>
    <x v="27"/>
    <x v="506"/>
    <n v="1129"/>
  </r>
  <r>
    <x v="0"/>
    <s v="PPP constant 2011 int. $"/>
    <x v="27"/>
    <x v="27"/>
    <x v="507"/>
    <n v="1323"/>
  </r>
  <r>
    <x v="0"/>
    <s v="PPP constant 2011 int. $"/>
    <x v="27"/>
    <x v="27"/>
    <x v="508"/>
    <n v="1409"/>
  </r>
  <r>
    <x v="0"/>
    <s v="PPP constant 2011 int. $"/>
    <x v="27"/>
    <x v="27"/>
    <x v="509"/>
    <n v="1532"/>
  </r>
  <r>
    <x v="0"/>
    <s v="PPP constant 2011 int. $"/>
    <x v="27"/>
    <x v="27"/>
    <x v="510"/>
    <n v="1567"/>
  </r>
  <r>
    <x v="0"/>
    <s v="PPP constant 2011 int. $"/>
    <x v="27"/>
    <x v="27"/>
    <x v="511"/>
    <n v="1508"/>
  </r>
  <r>
    <x v="0"/>
    <s v="PPP constant 2011 int. $"/>
    <x v="27"/>
    <x v="27"/>
    <x v="512"/>
    <n v="1500"/>
  </r>
  <r>
    <x v="0"/>
    <s v="PPP constant 2011 int. $"/>
    <x v="27"/>
    <x v="27"/>
    <x v="513"/>
    <n v="1511"/>
  </r>
  <r>
    <x v="0"/>
    <s v="PPP constant 2011 int. $"/>
    <x v="27"/>
    <x v="27"/>
    <x v="514"/>
    <n v="1478"/>
  </r>
  <r>
    <x v="0"/>
    <s v="PPP constant 2011 int. $"/>
    <x v="27"/>
    <x v="27"/>
    <x v="515"/>
    <n v="1349"/>
  </r>
  <r>
    <x v="0"/>
    <s v="PPP constant 2011 int. $"/>
    <x v="27"/>
    <x v="27"/>
    <x v="516"/>
    <n v="1578"/>
  </r>
  <r>
    <x v="0"/>
    <s v="PPP constant 2011 int. $"/>
    <x v="27"/>
    <x v="27"/>
    <x v="517"/>
    <n v="1568"/>
  </r>
  <r>
    <x v="0"/>
    <s v="PPP constant 2011 int. $"/>
    <x v="27"/>
    <x v="27"/>
    <x v="518"/>
    <n v="1529"/>
  </r>
  <r>
    <x v="0"/>
    <s v="PPP constant 2011 int. $"/>
    <x v="27"/>
    <x v="27"/>
    <x v="519"/>
    <n v="1554"/>
  </r>
  <r>
    <x v="0"/>
    <s v="PPP constant 2011 int. $"/>
    <x v="27"/>
    <x v="27"/>
    <x v="520"/>
    <n v="1502"/>
  </r>
  <r>
    <x v="0"/>
    <s v="PPP constant 2011 int. $"/>
    <x v="27"/>
    <x v="27"/>
    <x v="521"/>
    <n v="1419"/>
  </r>
  <r>
    <x v="0"/>
    <s v="PPP constant 2011 int. $"/>
    <x v="27"/>
    <x v="27"/>
    <x v="522"/>
    <n v="1411"/>
  </r>
  <r>
    <x v="0"/>
    <s v="PPP constant 2011 int. $"/>
    <x v="27"/>
    <x v="27"/>
    <x v="523"/>
    <n v="1344"/>
  </r>
  <r>
    <x v="0"/>
    <s v="PPP constant 2011 int. $"/>
    <x v="27"/>
    <x v="27"/>
    <x v="524"/>
    <n v="1510"/>
  </r>
  <r>
    <x v="0"/>
    <s v="PPP constant 2011 int. $"/>
    <x v="27"/>
    <x v="27"/>
    <x v="525"/>
    <n v="1557"/>
  </r>
  <r>
    <x v="0"/>
    <s v="PPP constant 2011 int. $"/>
    <x v="27"/>
    <x v="27"/>
    <x v="526"/>
    <n v="1305"/>
  </r>
  <r>
    <x v="0"/>
    <s v="PPP constant 2011 int. $"/>
    <x v="27"/>
    <x v="27"/>
    <x v="527"/>
    <n v="1495"/>
  </r>
  <r>
    <x v="0"/>
    <s v="PPP constant 2011 int. $"/>
    <x v="27"/>
    <x v="27"/>
    <x v="528"/>
    <n v="1423"/>
  </r>
  <r>
    <x v="0"/>
    <s v="PPP constant 2011 int. $"/>
    <x v="27"/>
    <x v="27"/>
    <x v="529"/>
    <n v="1629"/>
  </r>
  <r>
    <x v="0"/>
    <s v="PPP constant 2011 int. $"/>
    <x v="27"/>
    <x v="27"/>
    <x v="530"/>
    <n v="1462"/>
  </r>
  <r>
    <x v="0"/>
    <s v="PPP constant 2011 int. $"/>
    <x v="27"/>
    <x v="27"/>
    <x v="531"/>
    <n v="1202"/>
  </r>
  <r>
    <x v="0"/>
    <s v="PPP constant 2011 int. $"/>
    <x v="27"/>
    <x v="27"/>
    <x v="532"/>
    <n v="1130"/>
  </r>
  <r>
    <x v="0"/>
    <s v="PPP constant 2011 int. $"/>
    <x v="27"/>
    <x v="27"/>
    <x v="533"/>
    <n v="1270"/>
  </r>
  <r>
    <x v="0"/>
    <s v="PPP constant 2011 int. $"/>
    <x v="27"/>
    <x v="27"/>
    <x v="161"/>
    <n v="1258"/>
  </r>
  <r>
    <x v="0"/>
    <s v="PPP constant 2011 int. $"/>
    <x v="27"/>
    <x v="27"/>
    <x v="534"/>
    <n v="1436"/>
  </r>
  <r>
    <x v="0"/>
    <s v="PPP constant 2011 int. $"/>
    <x v="27"/>
    <x v="27"/>
    <x v="535"/>
    <n v="1242"/>
  </r>
  <r>
    <x v="0"/>
    <s v="PPP constant 2011 int. $"/>
    <x v="27"/>
    <x v="27"/>
    <x v="536"/>
    <n v="1266"/>
  </r>
  <r>
    <x v="0"/>
    <s v="PPP constant 2011 int. $"/>
    <x v="27"/>
    <x v="27"/>
    <x v="537"/>
    <n v="1376"/>
  </r>
  <r>
    <x v="0"/>
    <s v="PPP constant 2011 int. $"/>
    <x v="27"/>
    <x v="27"/>
    <x v="538"/>
    <n v="1329"/>
  </r>
  <r>
    <x v="0"/>
    <s v="PPP constant 2011 int. $"/>
    <x v="27"/>
    <x v="27"/>
    <x v="539"/>
    <n v="1363"/>
  </r>
  <r>
    <x v="0"/>
    <s v="PPP constant 2011 int. $"/>
    <x v="27"/>
    <x v="27"/>
    <x v="540"/>
    <n v="1427"/>
  </r>
  <r>
    <x v="0"/>
    <s v="PPP constant 2011 int. $"/>
    <x v="27"/>
    <x v="27"/>
    <x v="541"/>
    <n v="1412"/>
  </r>
  <r>
    <x v="0"/>
    <s v="PPP constant 2011 int. $"/>
    <x v="27"/>
    <x v="27"/>
    <x v="542"/>
    <n v="1519"/>
  </r>
  <r>
    <x v="0"/>
    <s v="PPP constant 2011 int. $"/>
    <x v="27"/>
    <x v="27"/>
    <x v="543"/>
    <n v="1486"/>
  </r>
  <r>
    <x v="0"/>
    <s v="PPP constant 2011 int. $"/>
    <x v="27"/>
    <x v="27"/>
    <x v="544"/>
    <n v="1513"/>
  </r>
  <r>
    <x v="0"/>
    <s v="PPP constant 2011 int. $"/>
    <x v="27"/>
    <x v="27"/>
    <x v="545"/>
    <n v="1686"/>
  </r>
  <r>
    <x v="0"/>
    <s v="PPP constant 2011 int. $"/>
    <x v="27"/>
    <x v="27"/>
    <x v="546"/>
    <n v="1564"/>
  </r>
  <r>
    <x v="0"/>
    <s v="PPP constant 2011 int. $"/>
    <x v="27"/>
    <x v="27"/>
    <x v="547"/>
    <n v="1425"/>
  </r>
  <r>
    <x v="0"/>
    <s v="PPP constant 2011 int. $"/>
    <x v="27"/>
    <x v="27"/>
    <x v="548"/>
    <n v="1494"/>
  </r>
  <r>
    <x v="0"/>
    <s v="PPP constant 2011 int. $"/>
    <x v="27"/>
    <x v="27"/>
    <x v="549"/>
    <n v="1462"/>
  </r>
  <r>
    <x v="0"/>
    <s v="PPP constant 2011 int. $"/>
    <x v="27"/>
    <x v="27"/>
    <x v="550"/>
    <n v="1447"/>
  </r>
  <r>
    <x v="0"/>
    <s v="PPP constant 2011 int. $"/>
    <x v="27"/>
    <x v="27"/>
    <x v="551"/>
    <n v="1664"/>
  </r>
  <r>
    <x v="0"/>
    <s v="PPP constant 2011 int. $"/>
    <x v="27"/>
    <x v="27"/>
    <x v="552"/>
    <n v="1519"/>
  </r>
  <r>
    <x v="0"/>
    <s v="PPP constant 2011 int. $"/>
    <x v="27"/>
    <x v="27"/>
    <x v="553"/>
    <n v="1623"/>
  </r>
  <r>
    <x v="0"/>
    <s v="PPP constant 2011 int. $"/>
    <x v="27"/>
    <x v="27"/>
    <x v="554"/>
    <n v="1865"/>
  </r>
  <r>
    <x v="0"/>
    <s v="PPP constant 2011 int. $"/>
    <x v="27"/>
    <x v="27"/>
    <x v="555"/>
    <n v="1739"/>
  </r>
  <r>
    <x v="0"/>
    <s v="PPP constant 2011 int. $"/>
    <x v="27"/>
    <x v="27"/>
    <x v="556"/>
    <n v="1454"/>
  </r>
  <r>
    <x v="0"/>
    <s v="PPP constant 2011 int. $"/>
    <x v="27"/>
    <x v="27"/>
    <x v="557"/>
    <n v="1455"/>
  </r>
  <r>
    <x v="0"/>
    <s v="PPP constant 2011 int. $"/>
    <x v="27"/>
    <x v="27"/>
    <x v="558"/>
    <n v="1449"/>
  </r>
  <r>
    <x v="0"/>
    <s v="PPP constant 2011 int. $"/>
    <x v="27"/>
    <x v="27"/>
    <x v="559"/>
    <n v="1527"/>
  </r>
  <r>
    <x v="0"/>
    <s v="PPP constant 2011 int. $"/>
    <x v="27"/>
    <x v="27"/>
    <x v="560"/>
    <n v="1505"/>
  </r>
  <r>
    <x v="0"/>
    <s v="PPP constant 2011 int. $"/>
    <x v="27"/>
    <x v="27"/>
    <x v="561"/>
    <n v="1420"/>
  </r>
  <r>
    <x v="0"/>
    <s v="PPP constant 2011 int. $"/>
    <x v="27"/>
    <x v="27"/>
    <x v="562"/>
    <n v="1385"/>
  </r>
  <r>
    <x v="0"/>
    <s v="PPP constant 2011 int. $"/>
    <x v="27"/>
    <x v="27"/>
    <x v="563"/>
    <n v="1423"/>
  </r>
  <r>
    <x v="0"/>
    <s v="PPP constant 2011 int. $"/>
    <x v="27"/>
    <x v="27"/>
    <x v="564"/>
    <n v="1597"/>
  </r>
  <r>
    <x v="0"/>
    <s v="PPP constant 2011 int. $"/>
    <x v="27"/>
    <x v="27"/>
    <x v="565"/>
    <n v="1605"/>
  </r>
  <r>
    <x v="0"/>
    <s v="PPP constant 2011 int. $"/>
    <x v="27"/>
    <x v="27"/>
    <x v="566"/>
    <n v="1554"/>
  </r>
  <r>
    <x v="0"/>
    <s v="PPP constant 2011 int. $"/>
    <x v="27"/>
    <x v="27"/>
    <x v="567"/>
    <n v="1505"/>
  </r>
  <r>
    <x v="0"/>
    <s v="PPP constant 2011 int. $"/>
    <x v="27"/>
    <x v="27"/>
    <x v="568"/>
    <n v="1629"/>
  </r>
  <r>
    <x v="0"/>
    <s v="PPP constant 2011 int. $"/>
    <x v="27"/>
    <x v="27"/>
    <x v="569"/>
    <n v="1780"/>
  </r>
  <r>
    <x v="0"/>
    <s v="PPP constant 2011 int. $"/>
    <x v="27"/>
    <x v="27"/>
    <x v="570"/>
    <n v="1773"/>
  </r>
  <r>
    <x v="0"/>
    <s v="PPP constant 2011 int. $"/>
    <x v="27"/>
    <x v="27"/>
    <x v="571"/>
    <n v="1701"/>
  </r>
  <r>
    <x v="0"/>
    <s v="PPP constant 2011 int. $"/>
    <x v="27"/>
    <x v="27"/>
    <x v="572"/>
    <n v="1677"/>
  </r>
  <r>
    <x v="0"/>
    <s v="PPP constant 2011 int. $"/>
    <x v="27"/>
    <x v="27"/>
    <x v="573"/>
    <n v="1701"/>
  </r>
  <r>
    <x v="0"/>
    <s v="PPP constant 2011 int. $"/>
    <x v="27"/>
    <x v="27"/>
    <x v="574"/>
    <n v="1602"/>
  </r>
  <r>
    <x v="0"/>
    <s v="PPP constant 2011 int. $"/>
    <x v="27"/>
    <x v="27"/>
    <x v="575"/>
    <n v="1615"/>
  </r>
  <r>
    <x v="0"/>
    <s v="PPP constant 2011 int. $"/>
    <x v="27"/>
    <x v="27"/>
    <x v="576"/>
    <n v="1670"/>
  </r>
  <r>
    <x v="0"/>
    <s v="PPP constant 2011 int. $"/>
    <x v="27"/>
    <x v="27"/>
    <x v="577"/>
    <n v="1760"/>
  </r>
  <r>
    <x v="0"/>
    <s v="PPP constant 2011 int. $"/>
    <x v="27"/>
    <x v="27"/>
    <x v="578"/>
    <n v="1749"/>
  </r>
  <r>
    <x v="0"/>
    <s v="PPP constant 2011 int. $"/>
    <x v="27"/>
    <x v="27"/>
    <x v="579"/>
    <n v="1659"/>
  </r>
  <r>
    <x v="0"/>
    <s v="PPP constant 2011 int. $"/>
    <x v="27"/>
    <x v="27"/>
    <x v="580"/>
    <n v="1715"/>
  </r>
  <r>
    <x v="0"/>
    <s v="PPP constant 2011 int. $"/>
    <x v="27"/>
    <x v="27"/>
    <x v="581"/>
    <n v="1597"/>
  </r>
  <r>
    <x v="0"/>
    <s v="PPP constant 2011 int. $"/>
    <x v="27"/>
    <x v="27"/>
    <x v="582"/>
    <n v="1479"/>
  </r>
  <r>
    <x v="0"/>
    <s v="PPP constant 2011 int. $"/>
    <x v="27"/>
    <x v="27"/>
    <x v="162"/>
    <n v="1388"/>
  </r>
  <r>
    <x v="0"/>
    <s v="PPP constant 2011 int. $"/>
    <x v="27"/>
    <x v="27"/>
    <x v="583"/>
    <n v="1398"/>
  </r>
  <r>
    <x v="0"/>
    <s v="PPP constant 2011 int. $"/>
    <x v="27"/>
    <x v="27"/>
    <x v="584"/>
    <n v="1465"/>
  </r>
  <r>
    <x v="0"/>
    <s v="PPP constant 2011 int. $"/>
    <x v="27"/>
    <x v="27"/>
    <x v="585"/>
    <n v="1878"/>
  </r>
  <r>
    <x v="0"/>
    <s v="PPP constant 2011 int. $"/>
    <x v="27"/>
    <x v="27"/>
    <x v="586"/>
    <n v="1977"/>
  </r>
  <r>
    <x v="0"/>
    <s v="PPP constant 2011 int. $"/>
    <x v="27"/>
    <x v="27"/>
    <x v="587"/>
    <n v="2080"/>
  </r>
  <r>
    <x v="0"/>
    <s v="PPP constant 2011 int. $"/>
    <x v="27"/>
    <x v="27"/>
    <x v="588"/>
    <n v="1863"/>
  </r>
  <r>
    <x v="0"/>
    <s v="PPP constant 2011 int. $"/>
    <x v="27"/>
    <x v="27"/>
    <x v="589"/>
    <n v="1715"/>
  </r>
  <r>
    <x v="0"/>
    <s v="PPP constant 2011 int. $"/>
    <x v="27"/>
    <x v="27"/>
    <x v="590"/>
    <n v="1819"/>
  </r>
  <r>
    <x v="0"/>
    <s v="PPP constant 2011 int. $"/>
    <x v="27"/>
    <x v="27"/>
    <x v="591"/>
    <n v="1753"/>
  </r>
  <r>
    <x v="0"/>
    <s v="PPP constant 2011 int. $"/>
    <x v="27"/>
    <x v="27"/>
    <x v="592"/>
    <n v="1726"/>
  </r>
  <r>
    <x v="0"/>
    <s v="PPP constant 2011 int. $"/>
    <x v="27"/>
    <x v="27"/>
    <x v="593"/>
    <n v="1645"/>
  </r>
  <r>
    <x v="0"/>
    <s v="PPP constant 2011 int. $"/>
    <x v="27"/>
    <x v="27"/>
    <x v="594"/>
    <n v="1712"/>
  </r>
  <r>
    <x v="0"/>
    <s v="PPP constant 2011 int. $"/>
    <x v="27"/>
    <x v="27"/>
    <x v="595"/>
    <n v="1639"/>
  </r>
  <r>
    <x v="0"/>
    <s v="PPP constant 2011 int. $"/>
    <x v="27"/>
    <x v="27"/>
    <x v="596"/>
    <n v="1650"/>
  </r>
  <r>
    <x v="0"/>
    <s v="PPP constant 2011 int. $"/>
    <x v="27"/>
    <x v="27"/>
    <x v="597"/>
    <n v="1717"/>
  </r>
  <r>
    <x v="0"/>
    <s v="PPP constant 2011 int. $"/>
    <x v="27"/>
    <x v="27"/>
    <x v="598"/>
    <n v="1717"/>
  </r>
  <r>
    <x v="0"/>
    <s v="PPP constant 2011 int. $"/>
    <x v="27"/>
    <x v="27"/>
    <x v="599"/>
    <n v="1734"/>
  </r>
  <r>
    <x v="0"/>
    <s v="PPP constant 2011 int. $"/>
    <x v="27"/>
    <x v="27"/>
    <x v="600"/>
    <n v="1761"/>
  </r>
  <r>
    <x v="0"/>
    <s v="PPP constant 2011 int. $"/>
    <x v="27"/>
    <x v="27"/>
    <x v="601"/>
    <n v="1835"/>
  </r>
  <r>
    <x v="0"/>
    <s v="PPP constant 2011 int. $"/>
    <x v="27"/>
    <x v="27"/>
    <x v="602"/>
    <n v="1838"/>
  </r>
  <r>
    <x v="0"/>
    <s v="PPP constant 2011 int. $"/>
    <x v="27"/>
    <x v="27"/>
    <x v="603"/>
    <n v="1831"/>
  </r>
  <r>
    <x v="0"/>
    <s v="PPP constant 2011 int. $"/>
    <x v="27"/>
    <x v="27"/>
    <x v="604"/>
    <n v="1664"/>
  </r>
  <r>
    <x v="0"/>
    <s v="PPP constant 2011 int. $"/>
    <x v="27"/>
    <x v="27"/>
    <x v="605"/>
    <n v="1637"/>
  </r>
  <r>
    <x v="0"/>
    <s v="PPP constant 2011 int. $"/>
    <x v="27"/>
    <x v="27"/>
    <x v="606"/>
    <n v="1750"/>
  </r>
  <r>
    <x v="0"/>
    <s v="PPP constant 2011 int. $"/>
    <x v="27"/>
    <x v="27"/>
    <x v="607"/>
    <n v="1753"/>
  </r>
  <r>
    <x v="0"/>
    <s v="PPP constant 2011 int. $"/>
    <x v="27"/>
    <x v="27"/>
    <x v="608"/>
    <n v="1820"/>
  </r>
  <r>
    <x v="0"/>
    <s v="PPP constant 2011 int. $"/>
    <x v="27"/>
    <x v="27"/>
    <x v="609"/>
    <n v="1760"/>
  </r>
  <r>
    <x v="0"/>
    <s v="PPP constant 2011 int. $"/>
    <x v="27"/>
    <x v="27"/>
    <x v="610"/>
    <n v="1744"/>
  </r>
  <r>
    <x v="0"/>
    <s v="PPP constant 2011 int. $"/>
    <x v="27"/>
    <x v="27"/>
    <x v="611"/>
    <n v="1779"/>
  </r>
  <r>
    <x v="0"/>
    <s v="PPP constant 2011 int. $"/>
    <x v="27"/>
    <x v="27"/>
    <x v="612"/>
    <n v="1876"/>
  </r>
  <r>
    <x v="0"/>
    <s v="PPP constant 2011 int. $"/>
    <x v="27"/>
    <x v="27"/>
    <x v="613"/>
    <n v="1852"/>
  </r>
  <r>
    <x v="0"/>
    <s v="PPP constant 2011 int. $"/>
    <x v="27"/>
    <x v="27"/>
    <x v="614"/>
    <n v="1867"/>
  </r>
  <r>
    <x v="0"/>
    <s v="PPP constant 2011 int. $"/>
    <x v="27"/>
    <x v="27"/>
    <x v="615"/>
    <n v="1798"/>
  </r>
  <r>
    <x v="0"/>
    <s v="PPP constant 2011 int. $"/>
    <x v="27"/>
    <x v="27"/>
    <x v="616"/>
    <n v="1602"/>
  </r>
  <r>
    <x v="0"/>
    <s v="PPP constant 2011 int. $"/>
    <x v="27"/>
    <x v="27"/>
    <x v="617"/>
    <n v="1752"/>
  </r>
  <r>
    <x v="0"/>
    <s v="PPP constant 2011 int. $"/>
    <x v="27"/>
    <x v="27"/>
    <x v="618"/>
    <n v="1886"/>
  </r>
  <r>
    <x v="0"/>
    <s v="PPP constant 2011 int. $"/>
    <x v="27"/>
    <x v="27"/>
    <x v="619"/>
    <n v="1811"/>
  </r>
  <r>
    <x v="0"/>
    <s v="PPP constant 2011 int. $"/>
    <x v="27"/>
    <x v="27"/>
    <x v="620"/>
    <n v="1803"/>
  </r>
  <r>
    <x v="0"/>
    <s v="PPP constant 2011 int. $"/>
    <x v="27"/>
    <x v="27"/>
    <x v="621"/>
    <n v="1870"/>
  </r>
  <r>
    <x v="0"/>
    <s v="PPP constant 2011 int. $"/>
    <x v="27"/>
    <x v="27"/>
    <x v="622"/>
    <n v="1881"/>
  </r>
  <r>
    <x v="0"/>
    <s v="PPP constant 2011 int. $"/>
    <x v="27"/>
    <x v="27"/>
    <x v="623"/>
    <n v="1980"/>
  </r>
  <r>
    <x v="0"/>
    <s v="PPP constant 2011 int. $"/>
    <x v="27"/>
    <x v="27"/>
    <x v="624"/>
    <n v="1938"/>
  </r>
  <r>
    <x v="0"/>
    <s v="PPP constant 2011 int. $"/>
    <x v="27"/>
    <x v="27"/>
    <x v="625"/>
    <n v="1685"/>
  </r>
  <r>
    <x v="0"/>
    <s v="PPP constant 2011 int. $"/>
    <x v="27"/>
    <x v="27"/>
    <x v="626"/>
    <n v="1742"/>
  </r>
  <r>
    <x v="0"/>
    <s v="PPP constant 2011 int. $"/>
    <x v="27"/>
    <x v="27"/>
    <x v="627"/>
    <n v="1691"/>
  </r>
  <r>
    <x v="0"/>
    <s v="PPP constant 2011 int. $"/>
    <x v="27"/>
    <x v="27"/>
    <x v="628"/>
    <n v="1666"/>
  </r>
  <r>
    <x v="0"/>
    <s v="PPP constant 2011 int. $"/>
    <x v="27"/>
    <x v="27"/>
    <x v="629"/>
    <n v="1533"/>
  </r>
  <r>
    <x v="0"/>
    <s v="PPP constant 2011 int. $"/>
    <x v="27"/>
    <x v="27"/>
    <x v="630"/>
    <n v="1586"/>
  </r>
  <r>
    <x v="0"/>
    <s v="PPP constant 2011 int. $"/>
    <x v="27"/>
    <x v="27"/>
    <x v="631"/>
    <n v="1663"/>
  </r>
  <r>
    <x v="0"/>
    <s v="PPP constant 2011 int. $"/>
    <x v="27"/>
    <x v="27"/>
    <x v="163"/>
    <n v="2002"/>
  </r>
  <r>
    <x v="0"/>
    <s v="PPP constant 2011 int. $"/>
    <x v="27"/>
    <x v="27"/>
    <x v="632"/>
    <n v="2043"/>
  </r>
  <r>
    <x v="0"/>
    <s v="PPP constant 2011 int. $"/>
    <x v="27"/>
    <x v="27"/>
    <x v="633"/>
    <n v="2045"/>
  </r>
  <r>
    <x v="0"/>
    <s v="PPP constant 2011 int. $"/>
    <x v="27"/>
    <x v="27"/>
    <x v="634"/>
    <n v="1890"/>
  </r>
  <r>
    <x v="0"/>
    <s v="PPP constant 2011 int. $"/>
    <x v="27"/>
    <x v="27"/>
    <x v="635"/>
    <n v="1897"/>
  </r>
  <r>
    <x v="0"/>
    <s v="PPP constant 2011 int. $"/>
    <x v="27"/>
    <x v="27"/>
    <x v="636"/>
    <n v="1879"/>
  </r>
  <r>
    <x v="0"/>
    <s v="PPP constant 2011 int. $"/>
    <x v="27"/>
    <x v="27"/>
    <x v="637"/>
    <n v="1884"/>
  </r>
  <r>
    <x v="0"/>
    <s v="PPP constant 2011 int. $"/>
    <x v="27"/>
    <x v="27"/>
    <x v="638"/>
    <n v="1846"/>
  </r>
  <r>
    <x v="0"/>
    <s v="PPP constant 2011 int. $"/>
    <x v="27"/>
    <x v="27"/>
    <x v="639"/>
    <n v="1750"/>
  </r>
  <r>
    <x v="0"/>
    <s v="PPP constant 2011 int. $"/>
    <x v="27"/>
    <x v="27"/>
    <x v="640"/>
    <n v="1824"/>
  </r>
  <r>
    <x v="0"/>
    <s v="PPP constant 2011 int. $"/>
    <x v="27"/>
    <x v="27"/>
    <x v="641"/>
    <n v="1913"/>
  </r>
  <r>
    <x v="0"/>
    <s v="PPP constant 2011 int. $"/>
    <x v="27"/>
    <x v="27"/>
    <x v="642"/>
    <n v="2024"/>
  </r>
  <r>
    <x v="0"/>
    <s v="PPP constant 2011 int. $"/>
    <x v="27"/>
    <x v="27"/>
    <x v="643"/>
    <n v="1991"/>
  </r>
  <r>
    <x v="0"/>
    <s v="PPP constant 2011 int. $"/>
    <x v="27"/>
    <x v="27"/>
    <x v="644"/>
    <n v="2039"/>
  </r>
  <r>
    <x v="0"/>
    <s v="PPP constant 2011 int. $"/>
    <x v="27"/>
    <x v="27"/>
    <x v="645"/>
    <n v="1999"/>
  </r>
  <r>
    <x v="0"/>
    <s v="PPP constant 2011 int. $"/>
    <x v="27"/>
    <x v="27"/>
    <x v="646"/>
    <n v="1980"/>
  </r>
  <r>
    <x v="0"/>
    <s v="PPP constant 2011 int. $"/>
    <x v="27"/>
    <x v="27"/>
    <x v="647"/>
    <n v="1749"/>
  </r>
  <r>
    <x v="0"/>
    <s v="PPP constant 2011 int. $"/>
    <x v="27"/>
    <x v="27"/>
    <x v="648"/>
    <n v="1594"/>
  </r>
  <r>
    <x v="0"/>
    <s v="PPP constant 2011 int. $"/>
    <x v="27"/>
    <x v="27"/>
    <x v="649"/>
    <n v="1433"/>
  </r>
  <r>
    <x v="0"/>
    <s v="PPP constant 2011 int. $"/>
    <x v="27"/>
    <x v="27"/>
    <x v="650"/>
    <n v="1683"/>
  </r>
  <r>
    <x v="0"/>
    <s v="PPP constant 2011 int. $"/>
    <x v="27"/>
    <x v="27"/>
    <x v="651"/>
    <n v="1921"/>
  </r>
  <r>
    <x v="0"/>
    <s v="PPP constant 2011 int. $"/>
    <x v="27"/>
    <x v="27"/>
    <x v="652"/>
    <n v="1989"/>
  </r>
  <r>
    <x v="0"/>
    <s v="PPP constant 2011 int. $"/>
    <x v="27"/>
    <x v="27"/>
    <x v="653"/>
    <n v="1691"/>
  </r>
  <r>
    <x v="0"/>
    <s v="PPP constant 2011 int. $"/>
    <x v="27"/>
    <x v="27"/>
    <x v="654"/>
    <n v="1543"/>
  </r>
  <r>
    <x v="0"/>
    <s v="PPP constant 2011 int. $"/>
    <x v="27"/>
    <x v="27"/>
    <x v="655"/>
    <n v="1565"/>
  </r>
  <r>
    <x v="0"/>
    <s v="PPP constant 2011 int. $"/>
    <x v="27"/>
    <x v="27"/>
    <x v="656"/>
    <n v="1548"/>
  </r>
  <r>
    <x v="0"/>
    <s v="PPP constant 2011 int. $"/>
    <x v="27"/>
    <x v="27"/>
    <x v="657"/>
    <n v="1443"/>
  </r>
  <r>
    <x v="0"/>
    <s v="PPP constant 2011 int. $"/>
    <x v="27"/>
    <x v="27"/>
    <x v="658"/>
    <n v="1564"/>
  </r>
  <r>
    <x v="0"/>
    <s v="PPP constant 2011 int. $"/>
    <x v="27"/>
    <x v="27"/>
    <x v="659"/>
    <n v="1806"/>
  </r>
  <r>
    <x v="0"/>
    <s v="PPP constant 2011 int. $"/>
    <x v="27"/>
    <x v="27"/>
    <x v="660"/>
    <n v="1867"/>
  </r>
  <r>
    <x v="0"/>
    <s v="PPP constant 2011 int. $"/>
    <x v="27"/>
    <x v="27"/>
    <x v="661"/>
    <n v="1787"/>
  </r>
  <r>
    <x v="0"/>
    <s v="PPP constant 2011 int. $"/>
    <x v="27"/>
    <x v="27"/>
    <x v="662"/>
    <n v="1742"/>
  </r>
  <r>
    <x v="0"/>
    <s v="PPP constant 2011 int. $"/>
    <x v="27"/>
    <x v="27"/>
    <x v="663"/>
    <n v="1723"/>
  </r>
  <r>
    <x v="0"/>
    <s v="PPP constant 2011 int. $"/>
    <x v="27"/>
    <x v="27"/>
    <x v="664"/>
    <n v="1677"/>
  </r>
  <r>
    <x v="0"/>
    <s v="PPP constant 2011 int. $"/>
    <x v="27"/>
    <x v="27"/>
    <x v="665"/>
    <n v="1702"/>
  </r>
  <r>
    <x v="0"/>
    <s v="PPP constant 2011 int. $"/>
    <x v="27"/>
    <x v="27"/>
    <x v="666"/>
    <n v="1642"/>
  </r>
  <r>
    <x v="0"/>
    <s v="PPP constant 2011 int. $"/>
    <x v="27"/>
    <x v="27"/>
    <x v="667"/>
    <n v="1635"/>
  </r>
  <r>
    <x v="0"/>
    <s v="PPP constant 2011 int. $"/>
    <x v="27"/>
    <x v="27"/>
    <x v="668"/>
    <n v="1747"/>
  </r>
  <r>
    <x v="0"/>
    <s v="PPP constant 2011 int. $"/>
    <x v="27"/>
    <x v="27"/>
    <x v="669"/>
    <n v="1782"/>
  </r>
  <r>
    <x v="0"/>
    <s v="PPP constant 2011 int. $"/>
    <x v="27"/>
    <x v="27"/>
    <x v="670"/>
    <n v="1575"/>
  </r>
  <r>
    <x v="0"/>
    <s v="PPP constant 2011 int. $"/>
    <x v="27"/>
    <x v="27"/>
    <x v="671"/>
    <n v="1500"/>
  </r>
  <r>
    <x v="0"/>
    <s v="PPP constant 2011 int. $"/>
    <x v="27"/>
    <x v="27"/>
    <x v="672"/>
    <n v="1447"/>
  </r>
  <r>
    <x v="0"/>
    <s v="PPP constant 2011 int. $"/>
    <x v="27"/>
    <x v="27"/>
    <x v="673"/>
    <n v="1473"/>
  </r>
  <r>
    <x v="0"/>
    <s v="PPP constant 2011 int. $"/>
    <x v="27"/>
    <x v="27"/>
    <x v="674"/>
    <n v="1460"/>
  </r>
  <r>
    <x v="0"/>
    <s v="PPP constant 2011 int. $"/>
    <x v="27"/>
    <x v="27"/>
    <x v="675"/>
    <n v="1589"/>
  </r>
  <r>
    <x v="0"/>
    <s v="PPP constant 2011 int. $"/>
    <x v="27"/>
    <x v="27"/>
    <x v="676"/>
    <n v="1452"/>
  </r>
  <r>
    <x v="0"/>
    <s v="PPP constant 2011 int. $"/>
    <x v="27"/>
    <x v="27"/>
    <x v="677"/>
    <n v="1417"/>
  </r>
  <r>
    <x v="0"/>
    <s v="PPP constant 2011 int. $"/>
    <x v="27"/>
    <x v="27"/>
    <x v="678"/>
    <n v="1430"/>
  </r>
  <r>
    <x v="0"/>
    <s v="PPP constant 2011 int. $"/>
    <x v="27"/>
    <x v="27"/>
    <x v="679"/>
    <n v="1371"/>
  </r>
  <r>
    <x v="0"/>
    <s v="PPP constant 2011 int. $"/>
    <x v="27"/>
    <x v="27"/>
    <x v="680"/>
    <n v="1444"/>
  </r>
  <r>
    <x v="0"/>
    <s v="PPP constant 2011 int. $"/>
    <x v="27"/>
    <x v="27"/>
    <x v="164"/>
    <n v="1554"/>
  </r>
  <r>
    <x v="0"/>
    <s v="PPP constant 2011 int. $"/>
    <x v="27"/>
    <x v="27"/>
    <x v="681"/>
    <n v="1506"/>
  </r>
  <r>
    <x v="0"/>
    <s v="PPP constant 2011 int. $"/>
    <x v="27"/>
    <x v="27"/>
    <x v="682"/>
    <n v="1495"/>
  </r>
  <r>
    <x v="0"/>
    <s v="PPP constant 2011 int. $"/>
    <x v="27"/>
    <x v="27"/>
    <x v="683"/>
    <n v="1530"/>
  </r>
  <r>
    <x v="0"/>
    <s v="PPP constant 2011 int. $"/>
    <x v="27"/>
    <x v="27"/>
    <x v="684"/>
    <n v="1522"/>
  </r>
  <r>
    <x v="0"/>
    <s v="PPP constant 2011 int. $"/>
    <x v="27"/>
    <x v="27"/>
    <x v="685"/>
    <n v="1454"/>
  </r>
  <r>
    <x v="0"/>
    <s v="PPP constant 2011 int. $"/>
    <x v="27"/>
    <x v="27"/>
    <x v="686"/>
    <n v="1387"/>
  </r>
  <r>
    <x v="0"/>
    <s v="PPP constant 2011 int. $"/>
    <x v="27"/>
    <x v="27"/>
    <x v="687"/>
    <n v="1364"/>
  </r>
  <r>
    <x v="0"/>
    <s v="PPP constant 2011 int. $"/>
    <x v="27"/>
    <x v="27"/>
    <x v="688"/>
    <n v="1597"/>
  </r>
  <r>
    <x v="0"/>
    <s v="PPP constant 2011 int. $"/>
    <x v="27"/>
    <x v="27"/>
    <x v="689"/>
    <n v="1588"/>
  </r>
  <r>
    <x v="0"/>
    <s v="PPP constant 2011 int. $"/>
    <x v="27"/>
    <x v="27"/>
    <x v="690"/>
    <n v="1669"/>
  </r>
  <r>
    <x v="0"/>
    <s v="PPP constant 2011 int. $"/>
    <x v="27"/>
    <x v="27"/>
    <x v="691"/>
    <n v="1608"/>
  </r>
  <r>
    <x v="0"/>
    <s v="PPP constant 2011 int. $"/>
    <x v="27"/>
    <x v="27"/>
    <x v="692"/>
    <n v="1444"/>
  </r>
  <r>
    <x v="0"/>
    <s v="PPP constant 2011 int. $"/>
    <x v="27"/>
    <x v="27"/>
    <x v="693"/>
    <n v="1573"/>
  </r>
  <r>
    <x v="0"/>
    <s v="PPP constant 2011 int. $"/>
    <x v="27"/>
    <x v="27"/>
    <x v="694"/>
    <n v="1422"/>
  </r>
  <r>
    <x v="0"/>
    <s v="PPP constant 2011 int. $"/>
    <x v="27"/>
    <x v="27"/>
    <x v="695"/>
    <n v="1484"/>
  </r>
  <r>
    <x v="0"/>
    <s v="PPP constant 2011 int. $"/>
    <x v="27"/>
    <x v="27"/>
    <x v="696"/>
    <n v="1533"/>
  </r>
  <r>
    <x v="0"/>
    <s v="PPP constant 2011 int. $"/>
    <x v="27"/>
    <x v="27"/>
    <x v="697"/>
    <n v="1557"/>
  </r>
  <r>
    <x v="0"/>
    <s v="PPP constant 2011 int. $"/>
    <x v="27"/>
    <x v="27"/>
    <x v="698"/>
    <n v="1473"/>
  </r>
  <r>
    <x v="0"/>
    <s v="PPP constant 2011 int. $"/>
    <x v="27"/>
    <x v="27"/>
    <x v="699"/>
    <n v="1471"/>
  </r>
  <r>
    <x v="0"/>
    <s v="PPP constant 2011 int. $"/>
    <x v="27"/>
    <x v="27"/>
    <x v="700"/>
    <n v="1454"/>
  </r>
  <r>
    <x v="0"/>
    <s v="PPP constant 2011 int. $"/>
    <x v="27"/>
    <x v="27"/>
    <x v="701"/>
    <n v="1341"/>
  </r>
  <r>
    <x v="0"/>
    <s v="PPP constant 2011 int. $"/>
    <x v="27"/>
    <x v="27"/>
    <x v="702"/>
    <n v="1283"/>
  </r>
  <r>
    <x v="0"/>
    <s v="PPP constant 2011 int. $"/>
    <x v="27"/>
    <x v="27"/>
    <x v="703"/>
    <n v="1468"/>
  </r>
  <r>
    <x v="0"/>
    <s v="PPP constant 2011 int. $"/>
    <x v="27"/>
    <x v="27"/>
    <x v="704"/>
    <n v="1578"/>
  </r>
  <r>
    <x v="0"/>
    <s v="PPP constant 2011 int. $"/>
    <x v="27"/>
    <x v="27"/>
    <x v="705"/>
    <n v="1525"/>
  </r>
  <r>
    <x v="0"/>
    <s v="PPP constant 2011 int. $"/>
    <x v="27"/>
    <x v="27"/>
    <x v="706"/>
    <n v="1562"/>
  </r>
  <r>
    <x v="0"/>
    <s v="PPP constant 2011 int. $"/>
    <x v="27"/>
    <x v="27"/>
    <x v="707"/>
    <n v="1557"/>
  </r>
  <r>
    <x v="0"/>
    <s v="PPP constant 2011 int. $"/>
    <x v="27"/>
    <x v="27"/>
    <x v="708"/>
    <n v="1588"/>
  </r>
  <r>
    <x v="0"/>
    <s v="PPP constant 2011 int. $"/>
    <x v="27"/>
    <x v="27"/>
    <x v="709"/>
    <n v="1607"/>
  </r>
  <r>
    <x v="0"/>
    <s v="PPP constant 2011 int. $"/>
    <x v="27"/>
    <x v="27"/>
    <x v="710"/>
    <n v="1594"/>
  </r>
  <r>
    <x v="0"/>
    <s v="PPP constant 2011 int. $"/>
    <x v="27"/>
    <x v="27"/>
    <x v="711"/>
    <n v="1481"/>
  </r>
  <r>
    <x v="0"/>
    <s v="PPP constant 2011 int. $"/>
    <x v="27"/>
    <x v="27"/>
    <x v="712"/>
    <n v="1525"/>
  </r>
  <r>
    <x v="0"/>
    <s v="PPP constant 2011 int. $"/>
    <x v="27"/>
    <x v="27"/>
    <x v="713"/>
    <n v="1457"/>
  </r>
  <r>
    <x v="0"/>
    <s v="PPP constant 2011 int. $"/>
    <x v="27"/>
    <x v="27"/>
    <x v="714"/>
    <n v="1535"/>
  </r>
  <r>
    <x v="0"/>
    <s v="PPP constant 2011 int. $"/>
    <x v="27"/>
    <x v="27"/>
    <x v="715"/>
    <n v="1497"/>
  </r>
  <r>
    <x v="0"/>
    <s v="PPP constant 2011 int. $"/>
    <x v="27"/>
    <x v="27"/>
    <x v="716"/>
    <n v="1500"/>
  </r>
  <r>
    <x v="0"/>
    <s v="PPP constant 2011 int. $"/>
    <x v="27"/>
    <x v="27"/>
    <x v="717"/>
    <n v="1549"/>
  </r>
  <r>
    <x v="0"/>
    <s v="PPP constant 2011 int. $"/>
    <x v="27"/>
    <x v="27"/>
    <x v="718"/>
    <n v="1478"/>
  </r>
  <r>
    <x v="0"/>
    <s v="PPP constant 2011 int. $"/>
    <x v="27"/>
    <x v="27"/>
    <x v="719"/>
    <n v="1615"/>
  </r>
  <r>
    <x v="0"/>
    <s v="PPP constant 2011 int. $"/>
    <x v="27"/>
    <x v="27"/>
    <x v="720"/>
    <n v="1602"/>
  </r>
  <r>
    <x v="0"/>
    <s v="PPP constant 2011 int. $"/>
    <x v="27"/>
    <x v="27"/>
    <x v="721"/>
    <n v="1661"/>
  </r>
  <r>
    <x v="0"/>
    <s v="PPP constant 2011 int. $"/>
    <x v="27"/>
    <x v="27"/>
    <x v="722"/>
    <n v="1576"/>
  </r>
  <r>
    <x v="0"/>
    <s v="PPP constant 2011 int. $"/>
    <x v="27"/>
    <x v="27"/>
    <x v="723"/>
    <n v="1482"/>
  </r>
  <r>
    <x v="0"/>
    <s v="PPP constant 2011 int. $"/>
    <x v="27"/>
    <x v="27"/>
    <x v="724"/>
    <n v="1492"/>
  </r>
  <r>
    <x v="0"/>
    <s v="PPP constant 2011 int. $"/>
    <x v="27"/>
    <x v="27"/>
    <x v="725"/>
    <n v="1506"/>
  </r>
  <r>
    <x v="0"/>
    <s v="PPP constant 2011 int. $"/>
    <x v="27"/>
    <x v="27"/>
    <x v="726"/>
    <n v="1589"/>
  </r>
  <r>
    <x v="0"/>
    <s v="PPP constant 2011 int. $"/>
    <x v="27"/>
    <x v="27"/>
    <x v="727"/>
    <n v="1492"/>
  </r>
  <r>
    <x v="0"/>
    <s v="PPP constant 2011 int. $"/>
    <x v="27"/>
    <x v="27"/>
    <x v="728"/>
    <n v="1431"/>
  </r>
  <r>
    <x v="0"/>
    <s v="PPP constant 2011 int. $"/>
    <x v="27"/>
    <x v="27"/>
    <x v="729"/>
    <n v="1417"/>
  </r>
  <r>
    <x v="0"/>
    <s v="PPP constant 2011 int. $"/>
    <x v="27"/>
    <x v="27"/>
    <x v="211"/>
    <n v="1366"/>
  </r>
  <r>
    <x v="0"/>
    <s v="PPP constant 2011 int. $"/>
    <x v="27"/>
    <x v="27"/>
    <x v="730"/>
    <n v="1353"/>
  </r>
  <r>
    <x v="0"/>
    <s v="PPP constant 2011 int. $"/>
    <x v="27"/>
    <x v="27"/>
    <x v="731"/>
    <n v="1417"/>
  </r>
  <r>
    <x v="0"/>
    <s v="PPP constant 2011 int. $"/>
    <x v="27"/>
    <x v="27"/>
    <x v="732"/>
    <n v="1403"/>
  </r>
  <r>
    <x v="0"/>
    <s v="PPP constant 2011 int. $"/>
    <x v="27"/>
    <x v="27"/>
    <x v="733"/>
    <n v="1312"/>
  </r>
  <r>
    <x v="0"/>
    <s v="PPP constant 2011 int. $"/>
    <x v="27"/>
    <x v="27"/>
    <x v="734"/>
    <n v="1395"/>
  </r>
  <r>
    <x v="0"/>
    <s v="PPP constant 2011 int. $"/>
    <x v="27"/>
    <x v="27"/>
    <x v="735"/>
    <n v="1411"/>
  </r>
  <r>
    <x v="0"/>
    <s v="PPP constant 2011 int. $"/>
    <x v="27"/>
    <x v="27"/>
    <x v="736"/>
    <n v="1352"/>
  </r>
  <r>
    <x v="0"/>
    <s v="PPP constant 2011 int. $"/>
    <x v="27"/>
    <x v="27"/>
    <x v="737"/>
    <n v="1280"/>
  </r>
  <r>
    <x v="0"/>
    <s v="PPP constant 2011 int. $"/>
    <x v="27"/>
    <x v="27"/>
    <x v="738"/>
    <n v="1221"/>
  </r>
  <r>
    <x v="0"/>
    <s v="PPP constant 2011 int. $"/>
    <x v="27"/>
    <x v="27"/>
    <x v="739"/>
    <n v="1320"/>
  </r>
  <r>
    <x v="0"/>
    <s v="PPP constant 2011 int. $"/>
    <x v="27"/>
    <x v="27"/>
    <x v="740"/>
    <n v="1417"/>
  </r>
  <r>
    <x v="0"/>
    <s v="PPP constant 2011 int. $"/>
    <x v="27"/>
    <x v="27"/>
    <x v="165"/>
    <n v="1328"/>
  </r>
  <r>
    <x v="0"/>
    <s v="PPP constant 2011 int. $"/>
    <x v="27"/>
    <x v="27"/>
    <x v="741"/>
    <n v="1352"/>
  </r>
  <r>
    <x v="0"/>
    <s v="PPP constant 2011 int. $"/>
    <x v="27"/>
    <x v="27"/>
    <x v="742"/>
    <n v="1363"/>
  </r>
  <r>
    <x v="0"/>
    <s v="PPP constant 2011 int. $"/>
    <x v="27"/>
    <x v="27"/>
    <x v="743"/>
    <n v="1411"/>
  </r>
  <r>
    <x v="0"/>
    <s v="PPP constant 2011 int. $"/>
    <x v="27"/>
    <x v="27"/>
    <x v="744"/>
    <n v="1438"/>
  </r>
  <r>
    <x v="0"/>
    <s v="PPP constant 2011 int. $"/>
    <x v="27"/>
    <x v="27"/>
    <x v="745"/>
    <n v="1396"/>
  </r>
  <r>
    <x v="0"/>
    <s v="PPP constant 2011 int. $"/>
    <x v="27"/>
    <x v="27"/>
    <x v="746"/>
    <n v="1407"/>
  </r>
  <r>
    <x v="0"/>
    <s v="PPP constant 2011 int. $"/>
    <x v="27"/>
    <x v="27"/>
    <x v="747"/>
    <n v="1395"/>
  </r>
  <r>
    <x v="0"/>
    <s v="PPP constant 2011 int. $"/>
    <x v="27"/>
    <x v="27"/>
    <x v="0"/>
    <n v="1415"/>
  </r>
  <r>
    <x v="0"/>
    <s v="PPP constant 2011 int. $"/>
    <x v="27"/>
    <x v="27"/>
    <x v="188"/>
    <n v="1457"/>
  </r>
  <r>
    <x v="0"/>
    <s v="PPP constant 2011 int. $"/>
    <x v="27"/>
    <x v="27"/>
    <x v="189"/>
    <n v="1465"/>
  </r>
  <r>
    <x v="0"/>
    <s v="PPP constant 2011 int. $"/>
    <x v="27"/>
    <x v="27"/>
    <x v="190"/>
    <n v="1449"/>
  </r>
  <r>
    <x v="0"/>
    <s v="PPP constant 2011 int. $"/>
    <x v="27"/>
    <x v="27"/>
    <x v="191"/>
    <n v="1487"/>
  </r>
  <r>
    <x v="0"/>
    <s v="PPP constant 2011 int. $"/>
    <x v="27"/>
    <x v="27"/>
    <x v="192"/>
    <n v="1527"/>
  </r>
  <r>
    <x v="0"/>
    <s v="PPP constant 2011 int. $"/>
    <x v="27"/>
    <x v="27"/>
    <x v="193"/>
    <n v="1532"/>
  </r>
  <r>
    <x v="0"/>
    <s v="PPP constant 2011 int. $"/>
    <x v="27"/>
    <x v="27"/>
    <x v="194"/>
    <n v="1458"/>
  </r>
  <r>
    <x v="0"/>
    <s v="PPP constant 2011 int. $"/>
    <x v="27"/>
    <x v="27"/>
    <x v="195"/>
    <n v="1486"/>
  </r>
  <r>
    <x v="0"/>
    <s v="PPP constant 2011 int. $"/>
    <x v="27"/>
    <x v="27"/>
    <x v="196"/>
    <n v="1506"/>
  </r>
  <r>
    <x v="0"/>
    <s v="PPP constant 2011 int. $"/>
    <x v="27"/>
    <x v="27"/>
    <x v="1"/>
    <n v="1468"/>
  </r>
  <r>
    <x v="0"/>
    <s v="PPP constant 2011 int. $"/>
    <x v="27"/>
    <x v="27"/>
    <x v="197"/>
    <n v="1497"/>
  </r>
  <r>
    <x v="0"/>
    <s v="PPP constant 2011 int. $"/>
    <x v="27"/>
    <x v="27"/>
    <x v="198"/>
    <n v="1457"/>
  </r>
  <r>
    <x v="0"/>
    <s v="PPP constant 2011 int. $"/>
    <x v="27"/>
    <x v="27"/>
    <x v="199"/>
    <n v="1503"/>
  </r>
  <r>
    <x v="0"/>
    <s v="PPP constant 2011 int. $"/>
    <x v="27"/>
    <x v="27"/>
    <x v="200"/>
    <n v="1522"/>
  </r>
  <r>
    <x v="0"/>
    <s v="PPP constant 2011 int. $"/>
    <x v="27"/>
    <x v="27"/>
    <x v="201"/>
    <n v="1517"/>
  </r>
  <r>
    <x v="0"/>
    <s v="PPP constant 2011 int. $"/>
    <x v="27"/>
    <x v="27"/>
    <x v="202"/>
    <n v="1565"/>
  </r>
  <r>
    <x v="0"/>
    <s v="PPP constant 2011 int. $"/>
    <x v="27"/>
    <x v="27"/>
    <x v="203"/>
    <n v="1554"/>
  </r>
  <r>
    <x v="0"/>
    <s v="PPP constant 2011 int. $"/>
    <x v="27"/>
    <x v="27"/>
    <x v="204"/>
    <n v="1529"/>
  </r>
  <r>
    <x v="0"/>
    <s v="PPP constant 2011 int. $"/>
    <x v="27"/>
    <x v="27"/>
    <x v="205"/>
    <n v="1546"/>
  </r>
  <r>
    <x v="0"/>
    <s v="PPP constant 2011 int. $"/>
    <x v="27"/>
    <x v="27"/>
    <x v="2"/>
    <n v="1568"/>
  </r>
  <r>
    <x v="0"/>
    <s v="PPP constant 2011 int. $"/>
    <x v="27"/>
    <x v="27"/>
    <x v="206"/>
    <n v="1549"/>
  </r>
  <r>
    <x v="0"/>
    <s v="PPP constant 2011 int. $"/>
    <x v="27"/>
    <x v="27"/>
    <x v="207"/>
    <n v="1476"/>
  </r>
  <r>
    <x v="0"/>
    <s v="PPP constant 2011 int. $"/>
    <x v="27"/>
    <x v="27"/>
    <x v="208"/>
    <n v="1508"/>
  </r>
  <r>
    <x v="0"/>
    <s v="PPP constant 2011 int. $"/>
    <x v="27"/>
    <x v="27"/>
    <x v="209"/>
    <n v="1573"/>
  </r>
  <r>
    <x v="0"/>
    <s v="PPP constant 2011 int. $"/>
    <x v="27"/>
    <x v="27"/>
    <x v="210"/>
    <n v="1610"/>
  </r>
  <r>
    <x v="0"/>
    <s v="PPP constant 2011 int. $"/>
    <x v="27"/>
    <x v="27"/>
    <x v="166"/>
    <n v="1554"/>
  </r>
  <r>
    <x v="0"/>
    <s v="PPP constant 2011 int. $"/>
    <x v="27"/>
    <x v="27"/>
    <x v="167"/>
    <n v="1594"/>
  </r>
  <r>
    <x v="0"/>
    <s v="PPP constant 2011 int. $"/>
    <x v="27"/>
    <x v="27"/>
    <x v="168"/>
    <n v="1612"/>
  </r>
  <r>
    <x v="0"/>
    <s v="PPP constant 2011 int. $"/>
    <x v="27"/>
    <x v="27"/>
    <x v="169"/>
    <n v="1672"/>
  </r>
  <r>
    <x v="0"/>
    <s v="PPP constant 2011 int. $"/>
    <x v="27"/>
    <x v="27"/>
    <x v="3"/>
    <n v="1715"/>
  </r>
  <r>
    <x v="0"/>
    <s v="PPP constant 2011 int. $"/>
    <x v="27"/>
    <x v="27"/>
    <x v="170"/>
    <n v="1682"/>
  </r>
  <r>
    <x v="0"/>
    <s v="PPP constant 2011 int. $"/>
    <x v="27"/>
    <x v="27"/>
    <x v="171"/>
    <n v="1645"/>
  </r>
  <r>
    <x v="0"/>
    <s v="PPP constant 2011 int. $"/>
    <x v="27"/>
    <x v="27"/>
    <x v="172"/>
    <n v="1667"/>
  </r>
  <r>
    <x v="0"/>
    <s v="PPP constant 2011 int. $"/>
    <x v="27"/>
    <x v="27"/>
    <x v="173"/>
    <n v="1685"/>
  </r>
  <r>
    <x v="0"/>
    <s v="PPP constant 2011 int. $"/>
    <x v="27"/>
    <x v="27"/>
    <x v="174"/>
    <n v="1788"/>
  </r>
  <r>
    <x v="0"/>
    <s v="PPP constant 2011 int. $"/>
    <x v="27"/>
    <x v="27"/>
    <x v="175"/>
    <n v="1771"/>
  </r>
  <r>
    <x v="0"/>
    <s v="PPP constant 2011 int. $"/>
    <x v="27"/>
    <x v="27"/>
    <x v="176"/>
    <n v="1819"/>
  </r>
  <r>
    <x v="0"/>
    <s v="PPP constant 2011 int. $"/>
    <x v="27"/>
    <x v="27"/>
    <x v="177"/>
    <n v="1841"/>
  </r>
  <r>
    <x v="0"/>
    <s v="PPP constant 2011 int. $"/>
    <x v="27"/>
    <x v="27"/>
    <x v="178"/>
    <n v="1906"/>
  </r>
  <r>
    <x v="0"/>
    <s v="PPP constant 2011 int. $"/>
    <x v="27"/>
    <x v="27"/>
    <x v="4"/>
    <n v="1941"/>
  </r>
  <r>
    <x v="0"/>
    <s v="PPP constant 2011 int. $"/>
    <x v="27"/>
    <x v="27"/>
    <x v="179"/>
    <n v="1865"/>
  </r>
  <r>
    <x v="0"/>
    <s v="PPP constant 2011 int. $"/>
    <x v="27"/>
    <x v="27"/>
    <x v="180"/>
    <n v="1808"/>
  </r>
  <r>
    <x v="0"/>
    <s v="PPP constant 2011 int. $"/>
    <x v="27"/>
    <x v="27"/>
    <x v="181"/>
    <n v="1886"/>
  </r>
  <r>
    <x v="0"/>
    <s v="PPP constant 2011 int. $"/>
    <x v="27"/>
    <x v="27"/>
    <x v="182"/>
    <n v="1919"/>
  </r>
  <r>
    <x v="0"/>
    <s v="PPP constant 2011 int. $"/>
    <x v="27"/>
    <x v="27"/>
    <x v="183"/>
    <n v="1953"/>
  </r>
  <r>
    <x v="0"/>
    <s v="PPP constant 2011 int. $"/>
    <x v="27"/>
    <x v="27"/>
    <x v="184"/>
    <n v="1921"/>
  </r>
  <r>
    <x v="0"/>
    <s v="PPP constant 2011 int. $"/>
    <x v="27"/>
    <x v="27"/>
    <x v="185"/>
    <n v="1949"/>
  </r>
  <r>
    <x v="0"/>
    <s v="PPP constant 2011 int. $"/>
    <x v="27"/>
    <x v="27"/>
    <x v="186"/>
    <n v="1774"/>
  </r>
  <r>
    <x v="0"/>
    <s v="PPP constant 2011 int. $"/>
    <x v="27"/>
    <x v="27"/>
    <x v="187"/>
    <n v="1902"/>
  </r>
  <r>
    <x v="0"/>
    <s v="PPP constant 2011 int. $"/>
    <x v="27"/>
    <x v="27"/>
    <x v="5"/>
    <n v="2144"/>
  </r>
  <r>
    <x v="0"/>
    <s v="PPP constant 2011 int. $"/>
    <x v="27"/>
    <x v="27"/>
    <x v="6"/>
    <n v="2219"/>
  </r>
  <r>
    <x v="0"/>
    <s v="PPP constant 2011 int. $"/>
    <x v="27"/>
    <x v="27"/>
    <x v="7"/>
    <n v="2259"/>
  </r>
  <r>
    <x v="0"/>
    <s v="PPP constant 2011 int. $"/>
    <x v="27"/>
    <x v="27"/>
    <x v="8"/>
    <n v="2284"/>
  </r>
  <r>
    <x v="0"/>
    <s v="PPP constant 2011 int. $"/>
    <x v="27"/>
    <x v="27"/>
    <x v="9"/>
    <n v="2370"/>
  </r>
  <r>
    <x v="0"/>
    <s v="PPP constant 2011 int. $"/>
    <x v="27"/>
    <x v="27"/>
    <x v="10"/>
    <n v="2286"/>
  </r>
  <r>
    <x v="0"/>
    <s v="PPP constant 2011 int. $"/>
    <x v="27"/>
    <x v="27"/>
    <x v="11"/>
    <n v="2431"/>
  </r>
  <r>
    <x v="0"/>
    <s v="PPP constant 2011 int. $"/>
    <x v="27"/>
    <x v="27"/>
    <x v="12"/>
    <n v="2377"/>
  </r>
  <r>
    <x v="0"/>
    <s v="PPP constant 2011 int. $"/>
    <x v="27"/>
    <x v="27"/>
    <x v="13"/>
    <n v="2291"/>
  </r>
  <r>
    <x v="0"/>
    <s v="PPP constant 2011 int. $"/>
    <x v="27"/>
    <x v="27"/>
    <x v="14"/>
    <n v="2416"/>
  </r>
  <r>
    <x v="0"/>
    <s v="PPP constant 2011 int. $"/>
    <x v="27"/>
    <x v="27"/>
    <x v="15"/>
    <n v="2359"/>
  </r>
  <r>
    <x v="0"/>
    <s v="PPP constant 2011 int. $"/>
    <x v="27"/>
    <x v="27"/>
    <x v="16"/>
    <n v="2444"/>
  </r>
  <r>
    <x v="0"/>
    <s v="PPP constant 2011 int. $"/>
    <x v="27"/>
    <x v="27"/>
    <x v="17"/>
    <n v="2354"/>
  </r>
  <r>
    <x v="0"/>
    <s v="PPP constant 2011 int. $"/>
    <x v="27"/>
    <x v="27"/>
    <x v="18"/>
    <n v="2531"/>
  </r>
  <r>
    <x v="0"/>
    <s v="PPP constant 2011 int. $"/>
    <x v="27"/>
    <x v="27"/>
    <x v="19"/>
    <n v="2477"/>
  </r>
  <r>
    <x v="0"/>
    <s v="PPP constant 2011 int. $"/>
    <x v="27"/>
    <x v="27"/>
    <x v="20"/>
    <n v="2522"/>
  </r>
  <r>
    <x v="0"/>
    <s v="PPP constant 2011 int. $"/>
    <x v="27"/>
    <x v="27"/>
    <x v="21"/>
    <n v="2547"/>
  </r>
  <r>
    <x v="0"/>
    <s v="PPP constant 2011 int. $"/>
    <x v="27"/>
    <x v="27"/>
    <x v="22"/>
    <n v="2471"/>
  </r>
  <r>
    <x v="0"/>
    <s v="PPP constant 2011 int. $"/>
    <x v="27"/>
    <x v="27"/>
    <x v="23"/>
    <n v="2511"/>
  </r>
  <r>
    <x v="0"/>
    <s v="PPP constant 2011 int. $"/>
    <x v="27"/>
    <x v="27"/>
    <x v="24"/>
    <n v="2549"/>
  </r>
  <r>
    <x v="0"/>
    <s v="PPP constant 2011 int. $"/>
    <x v="27"/>
    <x v="27"/>
    <x v="25"/>
    <n v="2606"/>
  </r>
  <r>
    <x v="0"/>
    <s v="PPP constant 2011 int. $"/>
    <x v="27"/>
    <x v="27"/>
    <x v="26"/>
    <n v="2748"/>
  </r>
  <r>
    <x v="0"/>
    <s v="PPP constant 2011 int. $"/>
    <x v="27"/>
    <x v="27"/>
    <x v="27"/>
    <n v="2713"/>
  </r>
  <r>
    <x v="0"/>
    <s v="PPP constant 2011 int. $"/>
    <x v="27"/>
    <x v="27"/>
    <x v="28"/>
    <n v="2778"/>
  </r>
  <r>
    <x v="0"/>
    <s v="PPP constant 2011 int. $"/>
    <x v="27"/>
    <x v="27"/>
    <x v="29"/>
    <n v="2791"/>
  </r>
  <r>
    <x v="0"/>
    <s v="PPP constant 2011 int. $"/>
    <x v="27"/>
    <x v="27"/>
    <x v="30"/>
    <n v="2927"/>
  </r>
  <r>
    <x v="0"/>
    <s v="PPP constant 2011 int. $"/>
    <x v="27"/>
    <x v="27"/>
    <x v="31"/>
    <n v="3003"/>
  </r>
  <r>
    <x v="0"/>
    <s v="PPP constant 2011 int. $"/>
    <x v="27"/>
    <x v="27"/>
    <x v="32"/>
    <n v="3121"/>
  </r>
  <r>
    <x v="0"/>
    <s v="PPP constant 2011 int. $"/>
    <x v="27"/>
    <x v="27"/>
    <x v="33"/>
    <n v="3228"/>
  </r>
  <r>
    <x v="0"/>
    <s v="PPP constant 2011 int. $"/>
    <x v="27"/>
    <x v="27"/>
    <x v="34"/>
    <n v="3308"/>
  </r>
  <r>
    <x v="0"/>
    <s v="PPP constant 2011 int. $"/>
    <x v="27"/>
    <x v="27"/>
    <x v="35"/>
    <n v="3320"/>
  </r>
  <r>
    <x v="0"/>
    <s v="PPP constant 2011 int. $"/>
    <x v="27"/>
    <x v="27"/>
    <x v="36"/>
    <n v="3406"/>
  </r>
  <r>
    <x v="0"/>
    <s v="PPP constant 2011 int. $"/>
    <x v="27"/>
    <x v="27"/>
    <x v="37"/>
    <n v="3362"/>
  </r>
  <r>
    <x v="0"/>
    <s v="PPP constant 2011 int. $"/>
    <x v="27"/>
    <x v="27"/>
    <x v="38"/>
    <n v="3539"/>
  </r>
  <r>
    <x v="0"/>
    <s v="PPP constant 2011 int. $"/>
    <x v="27"/>
    <x v="27"/>
    <x v="39"/>
    <n v="3599"/>
  </r>
  <r>
    <x v="0"/>
    <s v="PPP constant 2011 int. $"/>
    <x v="27"/>
    <x v="27"/>
    <x v="40"/>
    <n v="3547"/>
  </r>
  <r>
    <x v="0"/>
    <s v="PPP constant 2011 int. $"/>
    <x v="27"/>
    <x v="27"/>
    <x v="41"/>
    <n v="3830"/>
  </r>
  <r>
    <x v="0"/>
    <s v="PPP constant 2011 int. $"/>
    <x v="27"/>
    <x v="27"/>
    <x v="42"/>
    <n v="4085"/>
  </r>
  <r>
    <x v="0"/>
    <s v="PPP constant 2011 int. $"/>
    <x v="27"/>
    <x v="27"/>
    <x v="43"/>
    <n v="3959"/>
  </r>
  <r>
    <x v="0"/>
    <s v="PPP constant 2011 int. $"/>
    <x v="27"/>
    <x v="27"/>
    <x v="44"/>
    <n v="3980"/>
  </r>
  <r>
    <x v="0"/>
    <s v="PPP constant 2011 int. $"/>
    <x v="27"/>
    <x v="27"/>
    <x v="45"/>
    <n v="4053"/>
  </r>
  <r>
    <x v="0"/>
    <s v="PPP constant 2011 int. $"/>
    <x v="27"/>
    <x v="27"/>
    <x v="46"/>
    <n v="4154"/>
  </r>
  <r>
    <x v="0"/>
    <s v="PPP constant 2011 int. $"/>
    <x v="27"/>
    <x v="27"/>
    <x v="47"/>
    <n v="4312"/>
  </r>
  <r>
    <x v="0"/>
    <s v="PPP constant 2011 int. $"/>
    <x v="27"/>
    <x v="27"/>
    <x v="48"/>
    <n v="4581"/>
  </r>
  <r>
    <x v="0"/>
    <s v="PPP constant 2011 int. $"/>
    <x v="27"/>
    <x v="27"/>
    <x v="49"/>
    <n v="4678"/>
  </r>
  <r>
    <x v="0"/>
    <s v="PPP constant 2011 int. $"/>
    <x v="27"/>
    <x v="27"/>
    <x v="50"/>
    <n v="4841"/>
  </r>
  <r>
    <x v="0"/>
    <s v="PPP constant 2011 int. $"/>
    <x v="27"/>
    <x v="27"/>
    <x v="51"/>
    <n v="5109"/>
  </r>
  <r>
    <x v="0"/>
    <s v="PPP constant 2011 int. $"/>
    <x v="27"/>
    <x v="27"/>
    <x v="52"/>
    <n v="4799"/>
  </r>
  <r>
    <x v="0"/>
    <s v="PPP constant 2011 int. $"/>
    <x v="27"/>
    <x v="27"/>
    <x v="53"/>
    <n v="4434"/>
  </r>
  <r>
    <x v="0"/>
    <s v="PPP constant 2011 int. $"/>
    <x v="27"/>
    <x v="27"/>
    <x v="54"/>
    <n v="4503"/>
  </r>
  <r>
    <x v="0"/>
    <s v="PPP constant 2011 int. $"/>
    <x v="27"/>
    <x v="27"/>
    <x v="55"/>
    <n v="4788"/>
  </r>
  <r>
    <x v="0"/>
    <s v="PPP constant 2011 int. $"/>
    <x v="27"/>
    <x v="27"/>
    <x v="56"/>
    <n v="4543"/>
  </r>
  <r>
    <x v="0"/>
    <s v="PPP constant 2011 int. $"/>
    <x v="27"/>
    <x v="27"/>
    <x v="57"/>
    <n v="4868"/>
  </r>
  <r>
    <x v="0"/>
    <s v="PPP constant 2011 int. $"/>
    <x v="27"/>
    <x v="27"/>
    <x v="58"/>
    <n v="5023"/>
  </r>
  <r>
    <x v="0"/>
    <s v="PPP constant 2011 int. $"/>
    <x v="27"/>
    <x v="27"/>
    <x v="59"/>
    <n v="5365"/>
  </r>
  <r>
    <x v="0"/>
    <s v="PPP constant 2011 int. $"/>
    <x v="27"/>
    <x v="27"/>
    <x v="60"/>
    <n v="5488"/>
  </r>
  <r>
    <x v="0"/>
    <s v="PPP constant 2011 int. $"/>
    <x v="27"/>
    <x v="27"/>
    <x v="61"/>
    <n v="5756"/>
  </r>
  <r>
    <x v="0"/>
    <s v="PPP constant 2011 int. $"/>
    <x v="27"/>
    <x v="27"/>
    <x v="62"/>
    <n v="5942"/>
  </r>
  <r>
    <x v="0"/>
    <s v="PPP constant 2011 int. $"/>
    <x v="27"/>
    <x v="27"/>
    <x v="63"/>
    <n v="6113"/>
  </r>
  <r>
    <x v="0"/>
    <s v="PPP constant 2011 int. $"/>
    <x v="27"/>
    <x v="27"/>
    <x v="64"/>
    <n v="6476"/>
  </r>
  <r>
    <x v="0"/>
    <s v="PPP constant 2011 int. $"/>
    <x v="27"/>
    <x v="27"/>
    <x v="65"/>
    <n v="6755"/>
  </r>
  <r>
    <x v="0"/>
    <s v="PPP constant 2011 int. $"/>
    <x v="27"/>
    <x v="27"/>
    <x v="66"/>
    <n v="6582"/>
  </r>
  <r>
    <x v="0"/>
    <s v="PPP constant 2011 int. $"/>
    <x v="27"/>
    <x v="27"/>
    <x v="67"/>
    <n v="6325"/>
  </r>
  <r>
    <x v="0"/>
    <s v="PPP constant 2011 int. $"/>
    <x v="27"/>
    <x v="27"/>
    <x v="68"/>
    <n v="6429"/>
  </r>
  <r>
    <x v="0"/>
    <s v="PPP constant 2011 int. $"/>
    <x v="27"/>
    <x v="27"/>
    <x v="69"/>
    <n v="6845"/>
  </r>
  <r>
    <x v="0"/>
    <s v="PPP constant 2011 int. $"/>
    <x v="27"/>
    <x v="27"/>
    <x v="70"/>
    <n v="7160"/>
  </r>
  <r>
    <x v="0"/>
    <s v="PPP constant 2011 int. $"/>
    <x v="27"/>
    <x v="27"/>
    <x v="71"/>
    <n v="7396"/>
  </r>
  <r>
    <x v="0"/>
    <s v="PPP constant 2011 int. $"/>
    <x v="27"/>
    <x v="27"/>
    <x v="72"/>
    <n v="7579"/>
  </r>
  <r>
    <x v="0"/>
    <s v="PPP constant 2011 int. $"/>
    <x v="27"/>
    <x v="27"/>
    <x v="73"/>
    <n v="7812"/>
  </r>
  <r>
    <x v="0"/>
    <s v="PPP constant 2011 int. $"/>
    <x v="27"/>
    <x v="27"/>
    <x v="74"/>
    <n v="8370"/>
  </r>
  <r>
    <x v="0"/>
    <s v="PPP constant 2011 int. $"/>
    <x v="27"/>
    <x v="27"/>
    <x v="75"/>
    <n v="7739"/>
  </r>
  <r>
    <x v="0"/>
    <s v="PPP constant 2011 int. $"/>
    <x v="27"/>
    <x v="27"/>
    <x v="76"/>
    <n v="7511"/>
  </r>
  <r>
    <x v="0"/>
    <s v="PPP constant 2011 int. $"/>
    <x v="27"/>
    <x v="27"/>
    <x v="77"/>
    <n v="7557"/>
  </r>
  <r>
    <x v="0"/>
    <s v="PPP constant 2011 int. $"/>
    <x v="27"/>
    <x v="27"/>
    <x v="78"/>
    <n v="7779"/>
  </r>
  <r>
    <x v="0"/>
    <s v="PPP constant 2011 int. $"/>
    <x v="27"/>
    <x v="27"/>
    <x v="79"/>
    <n v="7987"/>
  </r>
  <r>
    <x v="0"/>
    <s v="PPP constant 2011 int. $"/>
    <x v="27"/>
    <x v="27"/>
    <x v="80"/>
    <n v="8201"/>
  </r>
  <r>
    <x v="0"/>
    <s v="PPP constant 2011 int. $"/>
    <x v="27"/>
    <x v="27"/>
    <x v="81"/>
    <n v="9000"/>
  </r>
  <r>
    <x v="0"/>
    <s v="PPP constant 2011 int. $"/>
    <x v="27"/>
    <x v="27"/>
    <x v="82"/>
    <n v="9709"/>
  </r>
  <r>
    <x v="0"/>
    <s v="PPP constant 2011 int. $"/>
    <x v="27"/>
    <x v="27"/>
    <x v="83"/>
    <n v="9822"/>
  </r>
  <r>
    <x v="0"/>
    <s v="PPP constant 2011 int. $"/>
    <x v="27"/>
    <x v="27"/>
    <x v="84"/>
    <n v="10127"/>
  </r>
  <r>
    <x v="0"/>
    <s v="PPP constant 2011 int. $"/>
    <x v="27"/>
    <x v="27"/>
    <x v="85"/>
    <n v="10742"/>
  </r>
  <r>
    <x v="0"/>
    <s v="PPP constant 2011 int. $"/>
    <x v="27"/>
    <x v="27"/>
    <x v="86"/>
    <n v="11077"/>
  </r>
  <r>
    <x v="0"/>
    <s v="PPP constant 2011 int. $"/>
    <x v="27"/>
    <x v="27"/>
    <x v="87"/>
    <n v="11152"/>
  </r>
  <r>
    <x v="0"/>
    <s v="PPP constant 2011 int. $"/>
    <x v="27"/>
    <x v="27"/>
    <x v="88"/>
    <n v="11389"/>
  </r>
  <r>
    <x v="0"/>
    <s v="PPP constant 2011 int. $"/>
    <x v="27"/>
    <x v="27"/>
    <x v="89"/>
    <n v="11799"/>
  </r>
  <r>
    <x v="0"/>
    <s v="PPP constant 2011 int. $"/>
    <x v="27"/>
    <x v="27"/>
    <x v="90"/>
    <n v="12060"/>
  </r>
  <r>
    <x v="0"/>
    <s v="PPP constant 2011 int. $"/>
    <x v="27"/>
    <x v="27"/>
    <x v="91"/>
    <n v="12428"/>
  </r>
  <r>
    <x v="0"/>
    <s v="PPP constant 2011 int. $"/>
    <x v="27"/>
    <x v="27"/>
    <x v="92"/>
    <n v="12899"/>
  </r>
  <r>
    <x v="0"/>
    <s v="PPP constant 2011 int. $"/>
    <x v="27"/>
    <x v="27"/>
    <x v="93"/>
    <n v="12884"/>
  </r>
  <r>
    <x v="0"/>
    <s v="PPP constant 2011 int. $"/>
    <x v="27"/>
    <x v="27"/>
    <x v="94"/>
    <n v="13211"/>
  </r>
  <r>
    <x v="0"/>
    <s v="PPP constant 2011 int. $"/>
    <x v="27"/>
    <x v="27"/>
    <x v="95"/>
    <n v="13849"/>
  </r>
  <r>
    <x v="0"/>
    <s v="PPP constant 2011 int. $"/>
    <x v="27"/>
    <x v="27"/>
    <x v="96"/>
    <n v="14564"/>
  </r>
  <r>
    <x v="0"/>
    <s v="PPP constant 2011 int. $"/>
    <x v="27"/>
    <x v="27"/>
    <x v="97"/>
    <n v="15093"/>
  </r>
  <r>
    <x v="0"/>
    <s v="PPP constant 2011 int. $"/>
    <x v="27"/>
    <x v="27"/>
    <x v="98"/>
    <n v="15808"/>
  </r>
  <r>
    <x v="0"/>
    <s v="PPP constant 2011 int. $"/>
    <x v="27"/>
    <x v="27"/>
    <x v="99"/>
    <n v="16761"/>
  </r>
  <r>
    <x v="0"/>
    <s v="PPP constant 2011 int. $"/>
    <x v="27"/>
    <x v="27"/>
    <x v="100"/>
    <n v="17239"/>
  </r>
  <r>
    <x v="0"/>
    <s v="PPP constant 2011 int. $"/>
    <x v="27"/>
    <x v="27"/>
    <x v="101"/>
    <n v="17432"/>
  </r>
  <r>
    <x v="0"/>
    <s v="PPP constant 2011 int. $"/>
    <x v="27"/>
    <x v="27"/>
    <x v="102"/>
    <n v="17883"/>
  </r>
  <r>
    <x v="0"/>
    <s v="PPP constant 2011 int. $"/>
    <x v="27"/>
    <x v="27"/>
    <x v="103"/>
    <n v="18428"/>
  </r>
  <r>
    <x v="0"/>
    <s v="PPP constant 2011 int. $"/>
    <x v="27"/>
    <x v="27"/>
    <x v="104"/>
    <n v="19215"/>
  </r>
  <r>
    <x v="0"/>
    <s v="PPP constant 2011 int. $"/>
    <x v="27"/>
    <x v="27"/>
    <x v="105"/>
    <n v="20269"/>
  </r>
  <r>
    <x v="0"/>
    <s v="PPP constant 2011 int. $"/>
    <x v="27"/>
    <x v="27"/>
    <x v="106"/>
    <n v="20320"/>
  </r>
  <r>
    <x v="0"/>
    <s v="PPP constant 2011 int. $"/>
    <x v="27"/>
    <x v="27"/>
    <x v="107"/>
    <n v="20725"/>
  </r>
  <r>
    <x v="0"/>
    <s v="PPP constant 2011 int. $"/>
    <x v="27"/>
    <x v="27"/>
    <x v="108"/>
    <n v="21509"/>
  </r>
  <r>
    <x v="0"/>
    <s v="PPP constant 2011 int. $"/>
    <x v="27"/>
    <x v="27"/>
    <x v="109"/>
    <n v="22132"/>
  </r>
  <r>
    <x v="0"/>
    <s v="PPP constant 2011 int. $"/>
    <x v="27"/>
    <x v="27"/>
    <x v="110"/>
    <n v="22607"/>
  </r>
  <r>
    <x v="0"/>
    <s v="PPP constant 2011 int. $"/>
    <x v="27"/>
    <x v="27"/>
    <x v="111"/>
    <n v="22765"/>
  </r>
  <r>
    <x v="0"/>
    <s v="PPP constant 2011 int. $"/>
    <x v="27"/>
    <x v="27"/>
    <x v="112"/>
    <n v="22322"/>
  </r>
  <r>
    <x v="0"/>
    <s v="PPP constant 2011 int. $"/>
    <x v="27"/>
    <x v="27"/>
    <x v="113"/>
    <n v="22646"/>
  </r>
  <r>
    <x v="0"/>
    <s v="PPP constant 2011 int. $"/>
    <x v="27"/>
    <x v="27"/>
    <x v="114"/>
    <n v="23465"/>
  </r>
  <r>
    <x v="0"/>
    <s v="PPP constant 2011 int. $"/>
    <x v="27"/>
    <x v="27"/>
    <x v="115"/>
    <n v="23809"/>
  </r>
  <r>
    <x v="0"/>
    <s v="PPP constant 2011 int. $"/>
    <x v="27"/>
    <x v="27"/>
    <x v="116"/>
    <n v="23777"/>
  </r>
  <r>
    <x v="0"/>
    <s v="PPP constant 2011 int. $"/>
    <x v="27"/>
    <x v="27"/>
    <x v="117"/>
    <n v="24002"/>
  </r>
  <r>
    <x v="0"/>
    <s v="PPP constant 2011 int. $"/>
    <x v="27"/>
    <x v="27"/>
    <x v="118"/>
    <n v="24412"/>
  </r>
  <r>
    <x v="0"/>
    <s v="PPP constant 2011 int. $"/>
    <x v="27"/>
    <x v="27"/>
    <x v="119"/>
    <n v="25357"/>
  </r>
  <r>
    <x v="0"/>
    <s v="PPP constant 2011 int. $"/>
    <x v="27"/>
    <x v="27"/>
    <x v="120"/>
    <n v="25805"/>
  </r>
  <r>
    <x v="0"/>
    <s v="PPP constant 2011 int. $"/>
    <x v="27"/>
    <x v="27"/>
    <x v="121"/>
    <n v="26309"/>
  </r>
  <r>
    <x v="0"/>
    <s v="PPP constant 2011 int. $"/>
    <x v="27"/>
    <x v="27"/>
    <x v="122"/>
    <n v="27016"/>
  </r>
  <r>
    <x v="0"/>
    <s v="PPP constant 2011 int. $"/>
    <x v="27"/>
    <x v="27"/>
    <x v="123"/>
    <n v="27468"/>
  </r>
  <r>
    <x v="0"/>
    <s v="PPP constant 2011 int. $"/>
    <x v="27"/>
    <x v="27"/>
    <x v="124"/>
    <n v="27933"/>
  </r>
  <r>
    <x v="0"/>
    <s v="PPP constant 2011 int. $"/>
    <x v="27"/>
    <x v="27"/>
    <x v="125"/>
    <n v="28068"/>
  </r>
  <r>
    <x v="0"/>
    <s v="PPP constant 2011 int. $"/>
    <x v="27"/>
    <x v="27"/>
    <x v="126"/>
    <n v="27614.035"/>
  </r>
  <r>
    <x v="0"/>
    <s v="PPP constant 2011 int. $"/>
    <x v="27"/>
    <x v="27"/>
    <x v="127"/>
    <n v="27198.53"/>
  </r>
  <r>
    <x v="0"/>
    <s v="PPP constant 2011 int. $"/>
    <x v="27"/>
    <x v="27"/>
    <x v="128"/>
    <n v="26558.824000000001"/>
  </r>
  <r>
    <x v="0"/>
    <s v="PPP constant 2011 int. $"/>
    <x v="27"/>
    <x v="27"/>
    <x v="129"/>
    <n v="27505.955000000002"/>
  </r>
  <r>
    <x v="0"/>
    <s v="PPP constant 2011 int. $"/>
    <x v="27"/>
    <x v="27"/>
    <x v="130"/>
    <n v="28519.442999999999"/>
  </r>
  <r>
    <x v="0"/>
    <s v="PPP constant 2011 int. $"/>
    <x v="27"/>
    <x v="27"/>
    <x v="131"/>
    <n v="29012.105"/>
  </r>
  <r>
    <x v="0"/>
    <s v="PPP constant 2011 int. $"/>
    <x v="27"/>
    <x v="27"/>
    <x v="132"/>
    <n v="29862.666000000001"/>
  </r>
  <r>
    <x v="0"/>
    <s v="PPP constant 2011 int. $"/>
    <x v="27"/>
    <x v="27"/>
    <x v="133"/>
    <n v="31187.164000000001"/>
  </r>
  <r>
    <x v="0"/>
    <s v="PPP constant 2011 int. $"/>
    <x v="27"/>
    <x v="27"/>
    <x v="134"/>
    <n v="32705.215"/>
  </r>
  <r>
    <x v="0"/>
    <s v="PPP constant 2011 int. $"/>
    <x v="27"/>
    <x v="27"/>
    <x v="135"/>
    <n v="34202.605000000003"/>
  </r>
  <r>
    <x v="0"/>
    <s v="PPP constant 2011 int. $"/>
    <x v="27"/>
    <x v="27"/>
    <x v="136"/>
    <n v="34666.663999999997"/>
  </r>
  <r>
    <x v="0"/>
    <s v="PPP constant 2011 int. $"/>
    <x v="27"/>
    <x v="27"/>
    <x v="137"/>
    <n v="35569.773000000001"/>
  </r>
  <r>
    <x v="0"/>
    <s v="PPP constant 2011 int. $"/>
    <x v="27"/>
    <x v="27"/>
    <x v="138"/>
    <n v="36435.754000000001"/>
  </r>
  <r>
    <x v="0"/>
    <s v="PPP constant 2011 int. $"/>
    <x v="27"/>
    <x v="27"/>
    <x v="139"/>
    <n v="38016.061999999998"/>
  </r>
  <r>
    <x v="0"/>
    <s v="PPP constant 2011 int. $"/>
    <x v="27"/>
    <x v="27"/>
    <x v="140"/>
    <n v="39258.991999999998"/>
  </r>
  <r>
    <x v="0"/>
    <s v="PPP constant 2011 int. $"/>
    <x v="27"/>
    <x v="27"/>
    <x v="141"/>
    <n v="40992.300000000003"/>
  </r>
  <r>
    <x v="0"/>
    <s v="PPP constant 2011 int. $"/>
    <x v="27"/>
    <x v="27"/>
    <x v="142"/>
    <n v="42399.843999999997"/>
  </r>
  <r>
    <x v="0"/>
    <s v="PPP constant 2011 int. $"/>
    <x v="27"/>
    <x v="27"/>
    <x v="143"/>
    <n v="42189.964999999997"/>
  </r>
  <r>
    <x v="0"/>
    <s v="PPP constant 2011 int. $"/>
    <x v="27"/>
    <x v="27"/>
    <x v="144"/>
    <n v="40116.311999999998"/>
  </r>
  <r>
    <x v="0"/>
    <s v="PPP constant 2011 int. $"/>
    <x v="27"/>
    <x v="27"/>
    <x v="145"/>
    <n v="42634.754000000001"/>
  </r>
  <r>
    <x v="0"/>
    <s v="PPP constant 2011 int. $"/>
    <x v="27"/>
    <x v="27"/>
    <x v="146"/>
    <n v="42079"/>
  </r>
  <r>
    <x v="0"/>
    <s v="PPP constant 2011 int. $"/>
    <x v="27"/>
    <x v="27"/>
    <x v="147"/>
    <n v="41523.144999999997"/>
  </r>
  <r>
    <x v="0"/>
    <s v="PPP constant 2011 int. $"/>
    <x v="27"/>
    <x v="27"/>
    <x v="148"/>
    <n v="41661.805"/>
  </r>
  <r>
    <x v="0"/>
    <s v="PPP constant 2011 int. $"/>
    <x v="27"/>
    <x v="27"/>
    <x v="149"/>
    <n v="42346.836000000003"/>
  </r>
  <r>
    <x v="0"/>
    <s v="PPP constant 2011 int. $"/>
    <x v="27"/>
    <x v="27"/>
    <x v="150"/>
    <n v="43782.457000000002"/>
  </r>
  <r>
    <x v="0"/>
    <s v="PPP constant 2011 int. $"/>
    <x v="27"/>
    <x v="27"/>
    <x v="151"/>
    <n v="44131.03"/>
  </r>
  <r>
    <x v="0"/>
    <s v="PPP constant 2011 int. $"/>
    <x v="27"/>
    <x v="27"/>
    <x v="152"/>
    <n v="44658.483999999997"/>
  </r>
  <r>
    <x v="0"/>
    <s v="PPP constant 2011 int. $"/>
    <x v="27"/>
    <x v="27"/>
    <x v="153"/>
    <n v="45003.491999999998"/>
  </r>
  <r>
    <x v="0"/>
    <s v="PPP constant 2011 int. $"/>
    <x v="27"/>
    <x v="27"/>
    <x v="154"/>
    <n v="45434.402000000002"/>
  </r>
  <r>
    <x v="0"/>
    <s v="PPP constant 2011 int. $"/>
    <x v="27"/>
    <x v="27"/>
    <x v="155"/>
    <n v="44128.332000000002"/>
  </r>
  <r>
    <x v="0"/>
    <s v="PPP constant 2011 int. $"/>
    <x v="27"/>
    <x v="27"/>
    <x v="156"/>
    <n v="46226.542999999998"/>
  </r>
  <r>
    <x v="0"/>
    <s v="PPP constant 2011 int. $"/>
    <x v="27"/>
    <x v="27"/>
    <x v="157"/>
    <n v="47126.13"/>
  </r>
  <r>
    <x v="0"/>
    <s v="PPP constant 2011 int. $"/>
    <x v="28"/>
    <x v="28"/>
    <x v="158"/>
    <n v="956"/>
  </r>
  <r>
    <x v="0"/>
    <s v="PPP constant 2011 int. $"/>
    <x v="28"/>
    <x v="28"/>
    <x v="170"/>
    <n v="2444.2260000000001"/>
  </r>
  <r>
    <x v="0"/>
    <s v="PPP constant 2011 int. $"/>
    <x v="28"/>
    <x v="28"/>
    <x v="171"/>
    <n v="2445.8523"/>
  </r>
  <r>
    <x v="0"/>
    <s v="PPP constant 2011 int. $"/>
    <x v="28"/>
    <x v="28"/>
    <x v="172"/>
    <n v="2379.2795000000001"/>
  </r>
  <r>
    <x v="0"/>
    <s v="PPP constant 2011 int. $"/>
    <x v="28"/>
    <x v="28"/>
    <x v="173"/>
    <n v="2263.8065999999999"/>
  </r>
  <r>
    <x v="0"/>
    <s v="PPP constant 2011 int. $"/>
    <x v="28"/>
    <x v="28"/>
    <x v="174"/>
    <n v="2372.8490000000002"/>
  </r>
  <r>
    <x v="0"/>
    <s v="PPP constant 2011 int. $"/>
    <x v="28"/>
    <x v="28"/>
    <x v="175"/>
    <n v="2419.2710000000002"/>
  </r>
  <r>
    <x v="0"/>
    <s v="PPP constant 2011 int. $"/>
    <x v="28"/>
    <x v="28"/>
    <x v="176"/>
    <n v="2785.7952"/>
  </r>
  <r>
    <x v="0"/>
    <s v="PPP constant 2011 int. $"/>
    <x v="28"/>
    <x v="28"/>
    <x v="177"/>
    <n v="2861.6667000000002"/>
  </r>
  <r>
    <x v="0"/>
    <s v="PPP constant 2011 int. $"/>
    <x v="28"/>
    <x v="28"/>
    <x v="178"/>
    <n v="2894.2627000000002"/>
  </r>
  <r>
    <x v="0"/>
    <s v="PPP constant 2011 int. $"/>
    <x v="28"/>
    <x v="28"/>
    <x v="4"/>
    <n v="2933.6306"/>
  </r>
  <r>
    <x v="0"/>
    <s v="PPP constant 2011 int. $"/>
    <x v="28"/>
    <x v="28"/>
    <x v="179"/>
    <n v="2948.3126999999999"/>
  </r>
  <r>
    <x v="0"/>
    <s v="PPP constant 2011 int. $"/>
    <x v="28"/>
    <x v="28"/>
    <x v="180"/>
    <n v="2822.5137"/>
  </r>
  <r>
    <x v="0"/>
    <s v="PPP constant 2011 int. $"/>
    <x v="28"/>
    <x v="28"/>
    <x v="181"/>
    <n v="2879.0243999999998"/>
  </r>
  <r>
    <x v="0"/>
    <s v="PPP constant 2011 int. $"/>
    <x v="28"/>
    <x v="28"/>
    <x v="182"/>
    <n v="2807.7927"/>
  </r>
  <r>
    <x v="0"/>
    <s v="PPP constant 2011 int. $"/>
    <x v="28"/>
    <x v="28"/>
    <x v="183"/>
    <n v="2792.1977999999999"/>
  </r>
  <r>
    <x v="0"/>
    <s v="PPP constant 2011 int. $"/>
    <x v="28"/>
    <x v="28"/>
    <x v="184"/>
    <n v="2814.7017000000001"/>
  </r>
  <r>
    <x v="0"/>
    <s v="PPP constant 2011 int. $"/>
    <x v="28"/>
    <x v="28"/>
    <x v="185"/>
    <n v="2746.0227"/>
  </r>
  <r>
    <x v="0"/>
    <s v="PPP constant 2011 int. $"/>
    <x v="28"/>
    <x v="28"/>
    <x v="186"/>
    <n v="3053.1145000000001"/>
  </r>
  <r>
    <x v="0"/>
    <s v="PPP constant 2011 int. $"/>
    <x v="28"/>
    <x v="28"/>
    <x v="187"/>
    <n v="3041.0286000000001"/>
  </r>
  <r>
    <x v="0"/>
    <s v="PPP constant 2011 int. $"/>
    <x v="28"/>
    <x v="28"/>
    <x v="5"/>
    <n v="2954.3764999999999"/>
  </r>
  <r>
    <x v="0"/>
    <s v="PPP constant 2011 int. $"/>
    <x v="28"/>
    <x v="28"/>
    <x v="6"/>
    <n v="3063.7175000000002"/>
  </r>
  <r>
    <x v="0"/>
    <s v="PPP constant 2011 int. $"/>
    <x v="28"/>
    <x v="28"/>
    <x v="7"/>
    <n v="3140.4868000000001"/>
  </r>
  <r>
    <x v="0"/>
    <s v="PPP constant 2011 int. $"/>
    <x v="28"/>
    <x v="28"/>
    <x v="8"/>
    <n v="3320.8613"/>
  </r>
  <r>
    <x v="0"/>
    <s v="PPP constant 2011 int. $"/>
    <x v="28"/>
    <x v="28"/>
    <x v="9"/>
    <n v="3322.5070000000001"/>
  </r>
  <r>
    <x v="0"/>
    <s v="PPP constant 2011 int. $"/>
    <x v="28"/>
    <x v="28"/>
    <x v="10"/>
    <n v="3598.7721999999999"/>
  </r>
  <r>
    <x v="0"/>
    <s v="PPP constant 2011 int. $"/>
    <x v="28"/>
    <x v="28"/>
    <x v="11"/>
    <n v="3851.9140000000002"/>
  </r>
  <r>
    <x v="0"/>
    <s v="PPP constant 2011 int. $"/>
    <x v="28"/>
    <x v="28"/>
    <x v="12"/>
    <n v="3630.1876999999999"/>
  </r>
  <r>
    <x v="0"/>
    <s v="PPP constant 2011 int. $"/>
    <x v="28"/>
    <x v="28"/>
    <x v="13"/>
    <n v="3485.837"/>
  </r>
  <r>
    <x v="0"/>
    <s v="PPP constant 2011 int. $"/>
    <x v="28"/>
    <x v="28"/>
    <x v="14"/>
    <n v="3509.2222000000002"/>
  </r>
  <r>
    <x v="0"/>
    <s v="PPP constant 2011 int. $"/>
    <x v="28"/>
    <x v="28"/>
    <x v="15"/>
    <n v="3869.3661999999999"/>
  </r>
  <r>
    <x v="0"/>
    <s v="PPP constant 2011 int. $"/>
    <x v="28"/>
    <x v="28"/>
    <x v="16"/>
    <n v="3943.4155000000001"/>
  </r>
  <r>
    <x v="0"/>
    <s v="PPP constant 2011 int. $"/>
    <x v="28"/>
    <x v="28"/>
    <x v="17"/>
    <n v="3998.6615999999999"/>
  </r>
  <r>
    <x v="0"/>
    <s v="PPP constant 2011 int. $"/>
    <x v="28"/>
    <x v="28"/>
    <x v="18"/>
    <n v="4194.2484999999997"/>
  </r>
  <r>
    <x v="0"/>
    <s v="PPP constant 2011 int. $"/>
    <x v="28"/>
    <x v="28"/>
    <x v="19"/>
    <n v="4542.0940000000001"/>
  </r>
  <r>
    <x v="0"/>
    <s v="PPP constant 2011 int. $"/>
    <x v="28"/>
    <x v="28"/>
    <x v="20"/>
    <n v="4772.8643000000002"/>
  </r>
  <r>
    <x v="0"/>
    <s v="PPP constant 2011 int. $"/>
    <x v="28"/>
    <x v="28"/>
    <x v="21"/>
    <n v="5036.9907000000003"/>
  </r>
  <r>
    <x v="0"/>
    <s v="PPP constant 2011 int. $"/>
    <x v="28"/>
    <x v="28"/>
    <x v="22"/>
    <n v="5172.1684999999998"/>
  </r>
  <r>
    <x v="0"/>
    <s v="PPP constant 2011 int. $"/>
    <x v="28"/>
    <x v="28"/>
    <x v="23"/>
    <n v="5118.9013999999997"/>
  </r>
  <r>
    <x v="0"/>
    <s v="PPP constant 2011 int. $"/>
    <x v="28"/>
    <x v="28"/>
    <x v="24"/>
    <n v="5137.3280000000004"/>
  </r>
  <r>
    <x v="0"/>
    <s v="PPP constant 2011 int. $"/>
    <x v="28"/>
    <x v="28"/>
    <x v="25"/>
    <n v="5309.3203000000003"/>
  </r>
  <r>
    <x v="0"/>
    <s v="PPP constant 2011 int. $"/>
    <x v="28"/>
    <x v="28"/>
    <x v="26"/>
    <n v="4937.0659999999998"/>
  </r>
  <r>
    <x v="0"/>
    <s v="PPP constant 2011 int. $"/>
    <x v="28"/>
    <x v="28"/>
    <x v="27"/>
    <n v="5270.1859999999997"/>
  </r>
  <r>
    <x v="0"/>
    <s v="PPP constant 2011 int. $"/>
    <x v="28"/>
    <x v="28"/>
    <x v="28"/>
    <n v="5339.89"/>
  </r>
  <r>
    <x v="0"/>
    <s v="PPP constant 2011 int. $"/>
    <x v="28"/>
    <x v="28"/>
    <x v="29"/>
    <n v="5337.3119999999999"/>
  </r>
  <r>
    <x v="0"/>
    <s v="PPP constant 2011 int. $"/>
    <x v="28"/>
    <x v="28"/>
    <x v="30"/>
    <n v="5632.3590000000004"/>
  </r>
  <r>
    <x v="0"/>
    <s v="PPP constant 2011 int. $"/>
    <x v="28"/>
    <x v="28"/>
    <x v="31"/>
    <n v="5967.2449999999999"/>
  </r>
  <r>
    <x v="0"/>
    <s v="PPP constant 2011 int. $"/>
    <x v="28"/>
    <x v="28"/>
    <x v="32"/>
    <n v="6241.8905999999997"/>
  </r>
  <r>
    <x v="0"/>
    <s v="PPP constant 2011 int. $"/>
    <x v="28"/>
    <x v="28"/>
    <x v="33"/>
    <n v="6427.509"/>
  </r>
  <r>
    <x v="0"/>
    <s v="PPP constant 2011 int. $"/>
    <x v="28"/>
    <x v="28"/>
    <x v="34"/>
    <n v="6337.3184000000001"/>
  </r>
  <r>
    <x v="0"/>
    <s v="PPP constant 2011 int. $"/>
    <x v="28"/>
    <x v="28"/>
    <x v="35"/>
    <n v="6611.7782999999999"/>
  </r>
  <r>
    <x v="0"/>
    <s v="PPP constant 2011 int. $"/>
    <x v="28"/>
    <x v="28"/>
    <x v="36"/>
    <n v="6398.8919999999998"/>
  </r>
  <r>
    <x v="0"/>
    <s v="PPP constant 2011 int. $"/>
    <x v="28"/>
    <x v="28"/>
    <x v="37"/>
    <n v="6616.1543000000001"/>
  </r>
  <r>
    <x v="0"/>
    <s v="PPP constant 2011 int. $"/>
    <x v="28"/>
    <x v="28"/>
    <x v="38"/>
    <n v="6472.2397000000001"/>
  </r>
  <r>
    <x v="0"/>
    <s v="PPP constant 2011 int. $"/>
    <x v="28"/>
    <x v="28"/>
    <x v="39"/>
    <n v="6879.5747000000001"/>
  </r>
  <r>
    <x v="0"/>
    <s v="PPP constant 2011 int. $"/>
    <x v="28"/>
    <x v="28"/>
    <x v="40"/>
    <n v="7184.5796"/>
  </r>
  <r>
    <x v="0"/>
    <s v="PPP constant 2011 int. $"/>
    <x v="28"/>
    <x v="28"/>
    <x v="41"/>
    <n v="7584.0569999999998"/>
  </r>
  <r>
    <x v="0"/>
    <s v="PPP constant 2011 int. $"/>
    <x v="28"/>
    <x v="28"/>
    <x v="42"/>
    <n v="7464.9795000000004"/>
  </r>
  <r>
    <x v="0"/>
    <s v="PPP constant 2011 int. $"/>
    <x v="28"/>
    <x v="28"/>
    <x v="43"/>
    <n v="7507.7094999999999"/>
  </r>
  <r>
    <x v="0"/>
    <s v="PPP constant 2011 int. $"/>
    <x v="28"/>
    <x v="28"/>
    <x v="44"/>
    <n v="7858.3590000000004"/>
  </r>
  <r>
    <x v="0"/>
    <s v="PPP constant 2011 int. $"/>
    <x v="28"/>
    <x v="28"/>
    <x v="45"/>
    <n v="8048.3516"/>
  </r>
  <r>
    <x v="0"/>
    <s v="PPP constant 2011 int. $"/>
    <x v="28"/>
    <x v="28"/>
    <x v="46"/>
    <n v="8043.9413999999997"/>
  </r>
  <r>
    <x v="0"/>
    <s v="PPP constant 2011 int. $"/>
    <x v="28"/>
    <x v="28"/>
    <x v="47"/>
    <n v="8311.7800000000007"/>
  </r>
  <r>
    <x v="0"/>
    <s v="PPP constant 2011 int. $"/>
    <x v="28"/>
    <x v="28"/>
    <x v="48"/>
    <n v="8172.06"/>
  </r>
  <r>
    <x v="0"/>
    <s v="PPP constant 2011 int. $"/>
    <x v="28"/>
    <x v="28"/>
    <x v="49"/>
    <n v="7595.2856000000002"/>
  </r>
  <r>
    <x v="0"/>
    <s v="PPP constant 2011 int. $"/>
    <x v="28"/>
    <x v="28"/>
    <x v="50"/>
    <n v="7459.259"/>
  </r>
  <r>
    <x v="0"/>
    <s v="PPP constant 2011 int. $"/>
    <x v="28"/>
    <x v="28"/>
    <x v="51"/>
    <n v="8079.4193999999998"/>
  </r>
  <r>
    <x v="0"/>
    <s v="PPP constant 2011 int. $"/>
    <x v="28"/>
    <x v="28"/>
    <x v="52"/>
    <n v="7840.9040000000005"/>
  </r>
  <r>
    <x v="0"/>
    <s v="PPP constant 2011 int. $"/>
    <x v="28"/>
    <x v="28"/>
    <x v="53"/>
    <n v="7115.6073999999999"/>
  </r>
  <r>
    <x v="0"/>
    <s v="PPP constant 2011 int. $"/>
    <x v="28"/>
    <x v="28"/>
    <x v="54"/>
    <n v="6747.268"/>
  </r>
  <r>
    <x v="0"/>
    <s v="PPP constant 2011 int. $"/>
    <x v="28"/>
    <x v="28"/>
    <x v="55"/>
    <n v="7363.9594999999999"/>
  </r>
  <r>
    <x v="0"/>
    <s v="PPP constant 2011 int. $"/>
    <x v="28"/>
    <x v="28"/>
    <x v="56"/>
    <n v="5999.1415999999999"/>
  </r>
  <r>
    <x v="0"/>
    <s v="PPP constant 2011 int. $"/>
    <x v="28"/>
    <x v="28"/>
    <x v="57"/>
    <n v="7181.9535999999998"/>
  </r>
  <r>
    <x v="0"/>
    <s v="PPP constant 2011 int. $"/>
    <x v="28"/>
    <x v="28"/>
    <x v="58"/>
    <n v="7670.2380000000003"/>
  </r>
  <r>
    <x v="0"/>
    <s v="PPP constant 2011 int. $"/>
    <x v="28"/>
    <x v="28"/>
    <x v="59"/>
    <n v="8195.5205000000005"/>
  </r>
  <r>
    <x v="0"/>
    <s v="PPP constant 2011 int. $"/>
    <x v="28"/>
    <x v="28"/>
    <x v="60"/>
    <n v="8385.2870000000003"/>
  </r>
  <r>
    <x v="0"/>
    <s v="PPP constant 2011 int. $"/>
    <x v="28"/>
    <x v="28"/>
    <x v="61"/>
    <n v="8656.3310000000001"/>
  </r>
  <r>
    <x v="0"/>
    <s v="PPP constant 2011 int. $"/>
    <x v="28"/>
    <x v="28"/>
    <x v="62"/>
    <n v="9259.9369999999999"/>
  </r>
  <r>
    <x v="0"/>
    <s v="PPP constant 2011 int. $"/>
    <x v="28"/>
    <x v="28"/>
    <x v="63"/>
    <n v="9658.8130000000001"/>
  </r>
  <r>
    <x v="0"/>
    <s v="PPP constant 2011 int. $"/>
    <x v="28"/>
    <x v="28"/>
    <x v="64"/>
    <n v="9920.0370000000003"/>
  </r>
  <r>
    <x v="0"/>
    <s v="PPP constant 2011 int. $"/>
    <x v="28"/>
    <x v="28"/>
    <x v="65"/>
    <n v="9969.3240000000005"/>
  </r>
  <r>
    <x v="0"/>
    <s v="PPP constant 2011 int. $"/>
    <x v="28"/>
    <x v="28"/>
    <x v="66"/>
    <n v="10055.485000000001"/>
  </r>
  <r>
    <x v="0"/>
    <s v="PPP constant 2011 int. $"/>
    <x v="28"/>
    <x v="28"/>
    <x v="67"/>
    <n v="9752.4429999999993"/>
  </r>
  <r>
    <x v="0"/>
    <s v="PPP constant 2011 int. $"/>
    <x v="28"/>
    <x v="28"/>
    <x v="68"/>
    <n v="10009.108"/>
  </r>
  <r>
    <x v="0"/>
    <s v="PPP constant 2011 int. $"/>
    <x v="28"/>
    <x v="28"/>
    <x v="69"/>
    <n v="9997.3760000000002"/>
  </r>
  <r>
    <x v="0"/>
    <s v="PPP constant 2011 int. $"/>
    <x v="28"/>
    <x v="28"/>
    <x v="70"/>
    <n v="9478.8080000000009"/>
  </r>
  <r>
    <x v="0"/>
    <s v="PPP constant 2011 int. $"/>
    <x v="28"/>
    <x v="28"/>
    <x v="71"/>
    <n v="9301.8469999999998"/>
  </r>
  <r>
    <x v="0"/>
    <s v="PPP constant 2011 int. $"/>
    <x v="28"/>
    <x v="28"/>
    <x v="72"/>
    <n v="10039.291999999999"/>
  </r>
  <r>
    <x v="0"/>
    <s v="PPP constant 2011 int. $"/>
    <x v="28"/>
    <x v="28"/>
    <x v="73"/>
    <n v="9608.57"/>
  </r>
  <r>
    <x v="0"/>
    <s v="PPP constant 2011 int. $"/>
    <x v="28"/>
    <x v="28"/>
    <x v="74"/>
    <n v="9836.152"/>
  </r>
  <r>
    <x v="0"/>
    <s v="PPP constant 2011 int. $"/>
    <x v="28"/>
    <x v="28"/>
    <x v="75"/>
    <n v="9802.3729999999996"/>
  </r>
  <r>
    <x v="0"/>
    <s v="PPP constant 2011 int. $"/>
    <x v="28"/>
    <x v="28"/>
    <x v="76"/>
    <n v="9217.3490000000002"/>
  </r>
  <r>
    <x v="0"/>
    <s v="PPP constant 2011 int. $"/>
    <x v="28"/>
    <x v="28"/>
    <x v="77"/>
    <n v="8739.7669999999998"/>
  </r>
  <r>
    <x v="0"/>
    <s v="PPP constant 2011 int. $"/>
    <x v="28"/>
    <x v="28"/>
    <x v="78"/>
    <n v="8642.973"/>
  </r>
  <r>
    <x v="0"/>
    <s v="PPP constant 2011 int. $"/>
    <x v="28"/>
    <x v="28"/>
    <x v="79"/>
    <n v="8890.7389999999996"/>
  </r>
  <r>
    <x v="0"/>
    <s v="PPP constant 2011 int. $"/>
    <x v="28"/>
    <x v="28"/>
    <x v="80"/>
    <n v="8839.3150000000005"/>
  </r>
  <r>
    <x v="0"/>
    <s v="PPP constant 2011 int. $"/>
    <x v="28"/>
    <x v="28"/>
    <x v="81"/>
    <n v="10866.098"/>
  </r>
  <r>
    <x v="0"/>
    <s v="PPP constant 2011 int. $"/>
    <x v="28"/>
    <x v="28"/>
    <x v="82"/>
    <n v="11020.95"/>
  </r>
  <r>
    <x v="0"/>
    <s v="PPP constant 2011 int. $"/>
    <x v="28"/>
    <x v="28"/>
    <x v="83"/>
    <n v="11189.343000000001"/>
  </r>
  <r>
    <x v="0"/>
    <s v="PPP constant 2011 int. $"/>
    <x v="28"/>
    <x v="28"/>
    <x v="84"/>
    <n v="10943.544"/>
  </r>
  <r>
    <x v="0"/>
    <s v="PPP constant 2011 int. $"/>
    <x v="28"/>
    <x v="28"/>
    <x v="85"/>
    <n v="11541.037"/>
  </r>
  <r>
    <x v="0"/>
    <s v="PPP constant 2011 int. $"/>
    <x v="28"/>
    <x v="28"/>
    <x v="86"/>
    <n v="11877.894"/>
  </r>
  <r>
    <x v="0"/>
    <s v="PPP constant 2011 int. $"/>
    <x v="28"/>
    <x v="28"/>
    <x v="87"/>
    <n v="12016.308999999999"/>
  </r>
  <r>
    <x v="0"/>
    <s v="PPP constant 2011 int. $"/>
    <x v="28"/>
    <x v="28"/>
    <x v="88"/>
    <n v="12470.985000000001"/>
  </r>
  <r>
    <x v="0"/>
    <s v="PPP constant 2011 int. $"/>
    <x v="28"/>
    <x v="28"/>
    <x v="89"/>
    <n v="13171.406000000001"/>
  </r>
  <r>
    <x v="0"/>
    <s v="PPP constant 2011 int. $"/>
    <x v="28"/>
    <x v="28"/>
    <x v="90"/>
    <n v="13999.487999999999"/>
  </r>
  <r>
    <x v="0"/>
    <s v="PPP constant 2011 int. $"/>
    <x v="28"/>
    <x v="28"/>
    <x v="91"/>
    <n v="14507.061"/>
  </r>
  <r>
    <x v="0"/>
    <s v="PPP constant 2011 int. $"/>
    <x v="28"/>
    <x v="28"/>
    <x v="92"/>
    <n v="14667.65"/>
  </r>
  <r>
    <x v="0"/>
    <s v="PPP constant 2011 int. $"/>
    <x v="28"/>
    <x v="28"/>
    <x v="93"/>
    <n v="14644.458000000001"/>
  </r>
  <r>
    <x v="0"/>
    <s v="PPP constant 2011 int. $"/>
    <x v="28"/>
    <x v="28"/>
    <x v="94"/>
    <n v="15469.592000000001"/>
  </r>
  <r>
    <x v="0"/>
    <s v="PPP constant 2011 int. $"/>
    <x v="28"/>
    <x v="28"/>
    <x v="95"/>
    <n v="16358.359"/>
  </r>
  <r>
    <x v="0"/>
    <s v="PPP constant 2011 int. $"/>
    <x v="28"/>
    <x v="28"/>
    <x v="96"/>
    <n v="17307.562000000002"/>
  </r>
  <r>
    <x v="0"/>
    <s v="PPP constant 2011 int. $"/>
    <x v="28"/>
    <x v="28"/>
    <x v="97"/>
    <n v="17793.976999999999"/>
  </r>
  <r>
    <x v="0"/>
    <s v="PPP constant 2011 int. $"/>
    <x v="28"/>
    <x v="28"/>
    <x v="98"/>
    <n v="18437.84"/>
  </r>
  <r>
    <x v="0"/>
    <s v="PPP constant 2011 int. $"/>
    <x v="28"/>
    <x v="28"/>
    <x v="99"/>
    <n v="19195.447"/>
  </r>
  <r>
    <x v="0"/>
    <s v="PPP constant 2011 int. $"/>
    <x v="28"/>
    <x v="28"/>
    <x v="100"/>
    <n v="19802.511999999999"/>
  </r>
  <r>
    <x v="0"/>
    <s v="PPP constant 2011 int. $"/>
    <x v="28"/>
    <x v="28"/>
    <x v="101"/>
    <n v="20224.54"/>
  </r>
  <r>
    <x v="0"/>
    <s v="PPP constant 2011 int. $"/>
    <x v="28"/>
    <x v="28"/>
    <x v="102"/>
    <n v="20742.252"/>
  </r>
  <r>
    <x v="0"/>
    <s v="PPP constant 2011 int. $"/>
    <x v="28"/>
    <x v="28"/>
    <x v="103"/>
    <n v="21395.386999999999"/>
  </r>
  <r>
    <x v="0"/>
    <s v="PPP constant 2011 int. $"/>
    <x v="28"/>
    <x v="28"/>
    <x v="104"/>
    <n v="22307.673999999999"/>
  </r>
  <r>
    <x v="0"/>
    <s v="PPP constant 2011 int. $"/>
    <x v="28"/>
    <x v="28"/>
    <x v="105"/>
    <n v="23478.991999999998"/>
  </r>
  <r>
    <x v="0"/>
    <s v="PPP constant 2011 int. $"/>
    <x v="28"/>
    <x v="28"/>
    <x v="106"/>
    <n v="24486.978999999999"/>
  </r>
  <r>
    <x v="0"/>
    <s v="PPP constant 2011 int. $"/>
    <x v="28"/>
    <x v="28"/>
    <x v="107"/>
    <n v="25356.91"/>
  </r>
  <r>
    <x v="0"/>
    <s v="PPP constant 2011 int. $"/>
    <x v="28"/>
    <x v="28"/>
    <x v="108"/>
    <n v="26003.715"/>
  </r>
  <r>
    <x v="0"/>
    <s v="PPP constant 2011 int. $"/>
    <x v="28"/>
    <x v="28"/>
    <x v="109"/>
    <n v="25718.27"/>
  </r>
  <r>
    <x v="0"/>
    <s v="PPP constant 2011 int. $"/>
    <x v="28"/>
    <x v="28"/>
    <x v="110"/>
    <n v="24467.991999999998"/>
  </r>
  <r>
    <x v="0"/>
    <s v="PPP constant 2011 int. $"/>
    <x v="28"/>
    <x v="28"/>
    <x v="111"/>
    <n v="24752.907999999999"/>
  </r>
  <r>
    <x v="0"/>
    <s v="PPP constant 2011 int. $"/>
    <x v="28"/>
    <x v="28"/>
    <x v="112"/>
    <n v="25430.567999999999"/>
  </r>
  <r>
    <x v="0"/>
    <s v="PPP constant 2011 int. $"/>
    <x v="28"/>
    <x v="28"/>
    <x v="113"/>
    <n v="26158.799999999999"/>
  </r>
  <r>
    <x v="0"/>
    <s v="PPP constant 2011 int. $"/>
    <x v="28"/>
    <x v="28"/>
    <x v="114"/>
    <n v="26641.096000000001"/>
  </r>
  <r>
    <x v="0"/>
    <s v="PPP constant 2011 int. $"/>
    <x v="28"/>
    <x v="28"/>
    <x v="115"/>
    <n v="27405.73"/>
  </r>
  <r>
    <x v="0"/>
    <s v="PPP constant 2011 int. $"/>
    <x v="28"/>
    <x v="28"/>
    <x v="116"/>
    <n v="27729.585999999999"/>
  </r>
  <r>
    <x v="0"/>
    <s v="PPP constant 2011 int. $"/>
    <x v="28"/>
    <x v="28"/>
    <x v="117"/>
    <n v="27660.95"/>
  </r>
  <r>
    <x v="0"/>
    <s v="PPP constant 2011 int. $"/>
    <x v="28"/>
    <x v="28"/>
    <x v="118"/>
    <n v="28009.328000000001"/>
  </r>
  <r>
    <x v="0"/>
    <s v="PPP constant 2011 int. $"/>
    <x v="28"/>
    <x v="28"/>
    <x v="119"/>
    <n v="28315.081999999999"/>
  </r>
  <r>
    <x v="0"/>
    <s v="PPP constant 2011 int. $"/>
    <x v="28"/>
    <x v="28"/>
    <x v="120"/>
    <n v="29416.752"/>
  </r>
  <r>
    <x v="0"/>
    <s v="PPP constant 2011 int. $"/>
    <x v="28"/>
    <x v="28"/>
    <x v="121"/>
    <n v="30847.993999999999"/>
  </r>
  <r>
    <x v="0"/>
    <s v="PPP constant 2011 int. $"/>
    <x v="28"/>
    <x v="28"/>
    <x v="122"/>
    <n v="31774.370999999999"/>
  </r>
  <r>
    <x v="0"/>
    <s v="PPP constant 2011 int. $"/>
    <x v="28"/>
    <x v="28"/>
    <x v="123"/>
    <n v="32482.907999999999"/>
  </r>
  <r>
    <x v="0"/>
    <s v="PPP constant 2011 int. $"/>
    <x v="28"/>
    <x v="28"/>
    <x v="124"/>
    <n v="33315.586000000003"/>
  </r>
  <r>
    <x v="0"/>
    <s v="PPP constant 2011 int. $"/>
    <x v="28"/>
    <x v="28"/>
    <x v="125"/>
    <n v="34250"/>
  </r>
  <r>
    <x v="0"/>
    <s v="PPP constant 2011 int. $"/>
    <x v="28"/>
    <x v="28"/>
    <x v="126"/>
    <n v="34128.639999999999"/>
  </r>
  <r>
    <x v="0"/>
    <s v="PPP constant 2011 int. $"/>
    <x v="28"/>
    <x v="28"/>
    <x v="127"/>
    <n v="34356.800000000003"/>
  </r>
  <r>
    <x v="0"/>
    <s v="PPP constant 2011 int. $"/>
    <x v="28"/>
    <x v="28"/>
    <x v="128"/>
    <n v="34625.535000000003"/>
  </r>
  <r>
    <x v="0"/>
    <s v="PPP constant 2011 int. $"/>
    <x v="28"/>
    <x v="28"/>
    <x v="129"/>
    <n v="35423.83"/>
  </r>
  <r>
    <x v="0"/>
    <s v="PPP constant 2011 int. $"/>
    <x v="28"/>
    <x v="28"/>
    <x v="130"/>
    <n v="36004.230000000003"/>
  </r>
  <r>
    <x v="0"/>
    <s v="PPP constant 2011 int. $"/>
    <x v="28"/>
    <x v="28"/>
    <x v="131"/>
    <n v="36720.491999999998"/>
  </r>
  <r>
    <x v="0"/>
    <s v="PPP constant 2011 int. $"/>
    <x v="28"/>
    <x v="28"/>
    <x v="132"/>
    <n v="38165.476999999999"/>
  </r>
  <r>
    <x v="0"/>
    <s v="PPP constant 2011 int. $"/>
    <x v="28"/>
    <x v="28"/>
    <x v="133"/>
    <n v="39890.54"/>
  </r>
  <r>
    <x v="0"/>
    <s v="PPP constant 2011 int. $"/>
    <x v="28"/>
    <x v="28"/>
    <x v="134"/>
    <n v="41091.637000000002"/>
  </r>
  <r>
    <x v="0"/>
    <s v="PPP constant 2011 int. $"/>
    <x v="28"/>
    <x v="28"/>
    <x v="135"/>
    <n v="43251.105000000003"/>
  </r>
  <r>
    <x v="0"/>
    <s v="PPP constant 2011 int. $"/>
    <x v="28"/>
    <x v="28"/>
    <x v="136"/>
    <n v="44398.64"/>
  </r>
  <r>
    <x v="0"/>
    <s v="PPP constant 2011 int. $"/>
    <x v="28"/>
    <x v="28"/>
    <x v="137"/>
    <n v="44934.315999999999"/>
  </r>
  <r>
    <x v="0"/>
    <s v="PPP constant 2011 int. $"/>
    <x v="28"/>
    <x v="28"/>
    <x v="138"/>
    <n v="45441.597999999998"/>
  </r>
  <r>
    <x v="0"/>
    <s v="PPP constant 2011 int. $"/>
    <x v="28"/>
    <x v="28"/>
    <x v="139"/>
    <n v="47263.597999999998"/>
  </r>
  <r>
    <x v="0"/>
    <s v="PPP constant 2011 int. $"/>
    <x v="28"/>
    <x v="28"/>
    <x v="140"/>
    <n v="49273.902000000002"/>
  </r>
  <r>
    <x v="0"/>
    <s v="PPP constant 2011 int. $"/>
    <x v="28"/>
    <x v="28"/>
    <x v="141"/>
    <n v="51862.964999999997"/>
  </r>
  <r>
    <x v="0"/>
    <s v="PPP constant 2011 int. $"/>
    <x v="28"/>
    <x v="28"/>
    <x v="142"/>
    <n v="54509.54"/>
  </r>
  <r>
    <x v="0"/>
    <s v="PPP constant 2011 int. $"/>
    <x v="28"/>
    <x v="28"/>
    <x v="143"/>
    <n v="56054.883000000002"/>
  </r>
  <r>
    <x v="0"/>
    <s v="PPP constant 2011 int. $"/>
    <x v="28"/>
    <x v="28"/>
    <x v="144"/>
    <n v="55171.5"/>
  </r>
  <r>
    <x v="0"/>
    <s v="PPP constant 2011 int. $"/>
    <x v="28"/>
    <x v="28"/>
    <x v="145"/>
    <n v="57219.5"/>
  </r>
  <r>
    <x v="0"/>
    <s v="PPP constant 2011 int. $"/>
    <x v="28"/>
    <x v="28"/>
    <x v="146"/>
    <n v="58686"/>
  </r>
  <r>
    <x v="0"/>
    <s v="PPP constant 2011 int. $"/>
    <x v="28"/>
    <x v="28"/>
    <x v="147"/>
    <n v="58750.938000000002"/>
  </r>
  <r>
    <x v="0"/>
    <s v="PPP constant 2011 int. $"/>
    <x v="28"/>
    <x v="28"/>
    <x v="148"/>
    <n v="59120.061999999998"/>
  </r>
  <r>
    <x v="0"/>
    <s v="PPP constant 2011 int. $"/>
    <x v="28"/>
    <x v="28"/>
    <x v="149"/>
    <n v="59775.54"/>
  </r>
  <r>
    <x v="0"/>
    <s v="PPP constant 2011 int. $"/>
    <x v="28"/>
    <x v="28"/>
    <x v="150"/>
    <n v="60070.866999999998"/>
  </r>
  <r>
    <x v="0"/>
    <s v="PPP constant 2011 int. $"/>
    <x v="28"/>
    <x v="28"/>
    <x v="151"/>
    <n v="60647.64"/>
  </r>
  <r>
    <x v="0"/>
    <s v="PPP constant 2011 int. $"/>
    <x v="28"/>
    <x v="28"/>
    <x v="152"/>
    <n v="60903.222999999998"/>
  </r>
  <r>
    <x v="0"/>
    <s v="PPP constant 2011 int. $"/>
    <x v="28"/>
    <x v="28"/>
    <x v="153"/>
    <n v="62185.476999999999"/>
  </r>
  <r>
    <x v="0"/>
    <s v="PPP constant 2011 int. $"/>
    <x v="28"/>
    <x v="28"/>
    <x v="154"/>
    <n v="62448.597999999998"/>
  </r>
  <r>
    <x v="0"/>
    <s v="PPP constant 2011 int. $"/>
    <x v="28"/>
    <x v="28"/>
    <x v="155"/>
    <n v="60521.26"/>
  </r>
  <r>
    <x v="0"/>
    <s v="PPP constant 2011 int. $"/>
    <x v="28"/>
    <x v="28"/>
    <x v="156"/>
    <n v="62595.31"/>
  </r>
  <r>
    <x v="0"/>
    <s v="PPP constant 2011 int. $"/>
    <x v="28"/>
    <x v="28"/>
    <x v="157"/>
    <n v="63323.254000000001"/>
  </r>
  <r>
    <x v="0"/>
    <s v="PPP constant 2011 int. $"/>
    <x v="29"/>
    <x v="29"/>
    <x v="748"/>
    <n v="1151"/>
  </r>
  <r>
    <x v="0"/>
    <s v="PPP constant 2011 int. $"/>
    <x v="29"/>
    <x v="29"/>
    <x v="749"/>
    <n v="1320"/>
  </r>
  <r>
    <x v="0"/>
    <s v="PPP constant 2011 int. $"/>
    <x v="29"/>
    <x v="29"/>
    <x v="750"/>
    <n v="1328"/>
  </r>
  <r>
    <x v="0"/>
    <s v="PPP constant 2011 int. $"/>
    <x v="29"/>
    <x v="29"/>
    <x v="751"/>
    <n v="1317"/>
  </r>
  <r>
    <x v="0"/>
    <s v="PPP constant 2011 int. $"/>
    <x v="29"/>
    <x v="29"/>
    <x v="752"/>
    <n v="1285"/>
  </r>
  <r>
    <x v="0"/>
    <s v="PPP constant 2011 int. $"/>
    <x v="29"/>
    <x v="29"/>
    <x v="753"/>
    <n v="1255"/>
  </r>
  <r>
    <x v="0"/>
    <s v="PPP constant 2011 int. $"/>
    <x v="29"/>
    <x v="29"/>
    <x v="754"/>
    <n v="1240"/>
  </r>
  <r>
    <x v="0"/>
    <s v="PPP constant 2011 int. $"/>
    <x v="29"/>
    <x v="29"/>
    <x v="755"/>
    <n v="1418"/>
  </r>
  <r>
    <x v="0"/>
    <s v="PPP constant 2011 int. $"/>
    <x v="29"/>
    <x v="29"/>
    <x v="756"/>
    <n v="1191"/>
  </r>
  <r>
    <x v="0"/>
    <s v="PPP constant 2011 int. $"/>
    <x v="29"/>
    <x v="29"/>
    <x v="757"/>
    <n v="1292"/>
  </r>
  <r>
    <x v="0"/>
    <s v="PPP constant 2011 int. $"/>
    <x v="29"/>
    <x v="29"/>
    <x v="758"/>
    <n v="1286"/>
  </r>
  <r>
    <x v="0"/>
    <s v="PPP constant 2011 int. $"/>
    <x v="29"/>
    <x v="29"/>
    <x v="759"/>
    <n v="1219"/>
  </r>
  <r>
    <x v="0"/>
    <s v="PPP constant 2011 int. $"/>
    <x v="29"/>
    <x v="29"/>
    <x v="760"/>
    <n v="1205"/>
  </r>
  <r>
    <x v="0"/>
    <s v="PPP constant 2011 int. $"/>
    <x v="29"/>
    <x v="29"/>
    <x v="761"/>
    <n v="1182"/>
  </r>
  <r>
    <x v="0"/>
    <s v="PPP constant 2011 int. $"/>
    <x v="29"/>
    <x v="29"/>
    <x v="762"/>
    <n v="1185"/>
  </r>
  <r>
    <x v="0"/>
    <s v="PPP constant 2011 int. $"/>
    <x v="29"/>
    <x v="29"/>
    <x v="763"/>
    <n v="1401"/>
  </r>
  <r>
    <x v="0"/>
    <s v="PPP constant 2011 int. $"/>
    <x v="29"/>
    <x v="29"/>
    <x v="764"/>
    <n v="1313"/>
  </r>
  <r>
    <x v="0"/>
    <s v="PPP constant 2011 int. $"/>
    <x v="29"/>
    <x v="29"/>
    <x v="765"/>
    <n v="1211"/>
  </r>
  <r>
    <x v="0"/>
    <s v="PPP constant 2011 int. $"/>
    <x v="29"/>
    <x v="29"/>
    <x v="766"/>
    <n v="1225"/>
  </r>
  <r>
    <x v="0"/>
    <s v="PPP constant 2011 int. $"/>
    <x v="29"/>
    <x v="29"/>
    <x v="767"/>
    <n v="1192"/>
  </r>
  <r>
    <x v="0"/>
    <s v="PPP constant 2011 int. $"/>
    <x v="29"/>
    <x v="29"/>
    <x v="768"/>
    <n v="1177"/>
  </r>
  <r>
    <x v="0"/>
    <s v="PPP constant 2011 int. $"/>
    <x v="29"/>
    <x v="29"/>
    <x v="769"/>
    <n v="1220"/>
  </r>
  <r>
    <x v="0"/>
    <s v="PPP constant 2011 int. $"/>
    <x v="29"/>
    <x v="29"/>
    <x v="770"/>
    <n v="1149"/>
  </r>
  <r>
    <x v="0"/>
    <s v="PPP constant 2011 int. $"/>
    <x v="29"/>
    <x v="29"/>
    <x v="771"/>
    <n v="1143"/>
  </r>
  <r>
    <x v="0"/>
    <s v="PPP constant 2011 int. $"/>
    <x v="29"/>
    <x v="29"/>
    <x v="772"/>
    <n v="1304"/>
  </r>
  <r>
    <x v="0"/>
    <s v="PPP constant 2011 int. $"/>
    <x v="29"/>
    <x v="29"/>
    <x v="212"/>
    <n v="1146"/>
  </r>
  <r>
    <x v="0"/>
    <s v="PPP constant 2011 int. $"/>
    <x v="29"/>
    <x v="29"/>
    <x v="213"/>
    <n v="1222"/>
  </r>
  <r>
    <x v="0"/>
    <s v="PPP constant 2011 int. $"/>
    <x v="29"/>
    <x v="29"/>
    <x v="214"/>
    <n v="1265"/>
  </r>
  <r>
    <x v="0"/>
    <s v="PPP constant 2011 int. $"/>
    <x v="29"/>
    <x v="29"/>
    <x v="215"/>
    <n v="1048"/>
  </r>
  <r>
    <x v="0"/>
    <s v="PPP constant 2011 int. $"/>
    <x v="29"/>
    <x v="29"/>
    <x v="216"/>
    <n v="1058"/>
  </r>
  <r>
    <x v="0"/>
    <s v="PPP constant 2011 int. $"/>
    <x v="29"/>
    <x v="29"/>
    <x v="217"/>
    <n v="1118"/>
  </r>
  <r>
    <x v="0"/>
    <s v="PPP constant 2011 int. $"/>
    <x v="29"/>
    <x v="29"/>
    <x v="218"/>
    <n v="1078"/>
  </r>
  <r>
    <x v="0"/>
    <s v="PPP constant 2011 int. $"/>
    <x v="29"/>
    <x v="29"/>
    <x v="219"/>
    <n v="1019"/>
  </r>
  <r>
    <x v="0"/>
    <s v="PPP constant 2011 int. $"/>
    <x v="29"/>
    <x v="29"/>
    <x v="220"/>
    <n v="1048"/>
  </r>
  <r>
    <x v="0"/>
    <s v="PPP constant 2011 int. $"/>
    <x v="29"/>
    <x v="29"/>
    <x v="221"/>
    <n v="1055"/>
  </r>
  <r>
    <x v="0"/>
    <s v="PPP constant 2011 int. $"/>
    <x v="29"/>
    <x v="29"/>
    <x v="222"/>
    <n v="1034"/>
  </r>
  <r>
    <x v="0"/>
    <s v="PPP constant 2011 int. $"/>
    <x v="29"/>
    <x v="29"/>
    <x v="223"/>
    <n v="1125"/>
  </r>
  <r>
    <x v="0"/>
    <s v="PPP constant 2011 int. $"/>
    <x v="29"/>
    <x v="29"/>
    <x v="224"/>
    <n v="1085"/>
  </r>
  <r>
    <x v="0"/>
    <s v="PPP constant 2011 int. $"/>
    <x v="29"/>
    <x v="29"/>
    <x v="225"/>
    <n v="995"/>
  </r>
  <r>
    <x v="0"/>
    <s v="PPP constant 2011 int. $"/>
    <x v="29"/>
    <x v="29"/>
    <x v="226"/>
    <n v="1004"/>
  </r>
  <r>
    <x v="0"/>
    <s v="PPP constant 2011 int. $"/>
    <x v="29"/>
    <x v="29"/>
    <x v="227"/>
    <n v="1006"/>
  </r>
  <r>
    <x v="0"/>
    <s v="PPP constant 2011 int. $"/>
    <x v="29"/>
    <x v="29"/>
    <x v="228"/>
    <n v="1060"/>
  </r>
  <r>
    <x v="0"/>
    <s v="PPP constant 2011 int. $"/>
    <x v="29"/>
    <x v="29"/>
    <x v="229"/>
    <n v="1086"/>
  </r>
  <r>
    <x v="0"/>
    <s v="PPP constant 2011 int. $"/>
    <x v="29"/>
    <x v="29"/>
    <x v="230"/>
    <n v="1078"/>
  </r>
  <r>
    <x v="0"/>
    <s v="PPP constant 2011 int. $"/>
    <x v="29"/>
    <x v="29"/>
    <x v="231"/>
    <n v="1155"/>
  </r>
  <r>
    <x v="0"/>
    <s v="PPP constant 2011 int. $"/>
    <x v="29"/>
    <x v="29"/>
    <x v="232"/>
    <n v="1202"/>
  </r>
  <r>
    <x v="0"/>
    <s v="PPP constant 2011 int. $"/>
    <x v="29"/>
    <x v="29"/>
    <x v="233"/>
    <n v="1151"/>
  </r>
  <r>
    <x v="0"/>
    <s v="PPP constant 2011 int. $"/>
    <x v="29"/>
    <x v="29"/>
    <x v="234"/>
    <n v="1211"/>
  </r>
  <r>
    <x v="0"/>
    <s v="PPP constant 2011 int. $"/>
    <x v="29"/>
    <x v="29"/>
    <x v="235"/>
    <n v="1167"/>
  </r>
  <r>
    <x v="0"/>
    <s v="PPP constant 2011 int. $"/>
    <x v="29"/>
    <x v="29"/>
    <x v="236"/>
    <n v="1159"/>
  </r>
  <r>
    <x v="0"/>
    <s v="PPP constant 2011 int. $"/>
    <x v="29"/>
    <x v="29"/>
    <x v="237"/>
    <n v="1168"/>
  </r>
  <r>
    <x v="0"/>
    <s v="PPP constant 2011 int. $"/>
    <x v="29"/>
    <x v="29"/>
    <x v="238"/>
    <n v="1199"/>
  </r>
  <r>
    <x v="0"/>
    <s v="PPP constant 2011 int. $"/>
    <x v="29"/>
    <x v="29"/>
    <x v="239"/>
    <n v="1249"/>
  </r>
  <r>
    <x v="0"/>
    <s v="PPP constant 2011 int. $"/>
    <x v="29"/>
    <x v="29"/>
    <x v="240"/>
    <n v="1130"/>
  </r>
  <r>
    <x v="0"/>
    <s v="PPP constant 2011 int. $"/>
    <x v="29"/>
    <x v="29"/>
    <x v="241"/>
    <n v="1162"/>
  </r>
  <r>
    <x v="0"/>
    <s v="PPP constant 2011 int. $"/>
    <x v="29"/>
    <x v="29"/>
    <x v="242"/>
    <n v="1129"/>
  </r>
  <r>
    <x v="0"/>
    <s v="PPP constant 2011 int. $"/>
    <x v="29"/>
    <x v="29"/>
    <x v="243"/>
    <n v="1184"/>
  </r>
  <r>
    <x v="0"/>
    <s v="PPP constant 2011 int. $"/>
    <x v="29"/>
    <x v="29"/>
    <x v="244"/>
    <n v="1199"/>
  </r>
  <r>
    <x v="0"/>
    <s v="PPP constant 2011 int. $"/>
    <x v="29"/>
    <x v="29"/>
    <x v="245"/>
    <n v="1229"/>
  </r>
  <r>
    <x v="0"/>
    <s v="PPP constant 2011 int. $"/>
    <x v="29"/>
    <x v="29"/>
    <x v="246"/>
    <n v="1213"/>
  </r>
  <r>
    <x v="0"/>
    <s v="PPP constant 2011 int. $"/>
    <x v="29"/>
    <x v="29"/>
    <x v="247"/>
    <n v="1257"/>
  </r>
  <r>
    <x v="0"/>
    <s v="PPP constant 2011 int. $"/>
    <x v="29"/>
    <x v="29"/>
    <x v="248"/>
    <n v="1224"/>
  </r>
  <r>
    <x v="0"/>
    <s v="PPP constant 2011 int. $"/>
    <x v="29"/>
    <x v="29"/>
    <x v="249"/>
    <n v="1246"/>
  </r>
  <r>
    <x v="0"/>
    <s v="PPP constant 2011 int. $"/>
    <x v="29"/>
    <x v="29"/>
    <x v="250"/>
    <n v="1247"/>
  </r>
  <r>
    <x v="0"/>
    <s v="PPP constant 2011 int. $"/>
    <x v="29"/>
    <x v="29"/>
    <x v="251"/>
    <n v="1121"/>
  </r>
  <r>
    <x v="0"/>
    <s v="PPP constant 2011 int. $"/>
    <x v="29"/>
    <x v="29"/>
    <x v="252"/>
    <n v="1072"/>
  </r>
  <r>
    <x v="0"/>
    <s v="PPP constant 2011 int. $"/>
    <x v="29"/>
    <x v="29"/>
    <x v="253"/>
    <n v="1136"/>
  </r>
  <r>
    <x v="0"/>
    <s v="PPP constant 2011 int. $"/>
    <x v="29"/>
    <x v="29"/>
    <x v="254"/>
    <n v="1270"/>
  </r>
  <r>
    <x v="0"/>
    <s v="PPP constant 2011 int. $"/>
    <x v="29"/>
    <x v="29"/>
    <x v="255"/>
    <n v="1292"/>
  </r>
  <r>
    <x v="0"/>
    <s v="PPP constant 2011 int. $"/>
    <x v="29"/>
    <x v="29"/>
    <x v="256"/>
    <n v="1266"/>
  </r>
  <r>
    <x v="0"/>
    <s v="PPP constant 2011 int. $"/>
    <x v="29"/>
    <x v="29"/>
    <x v="257"/>
    <n v="1085"/>
  </r>
  <r>
    <x v="0"/>
    <s v="PPP constant 2011 int. $"/>
    <x v="29"/>
    <x v="29"/>
    <x v="258"/>
    <n v="1156"/>
  </r>
  <r>
    <x v="0"/>
    <s v="PPP constant 2011 int. $"/>
    <x v="29"/>
    <x v="29"/>
    <x v="259"/>
    <n v="1215"/>
  </r>
  <r>
    <x v="0"/>
    <s v="PPP constant 2011 int. $"/>
    <x v="29"/>
    <x v="29"/>
    <x v="260"/>
    <n v="1122"/>
  </r>
  <r>
    <x v="0"/>
    <s v="PPP constant 2011 int. $"/>
    <x v="29"/>
    <x v="29"/>
    <x v="261"/>
    <n v="1230"/>
  </r>
  <r>
    <x v="0"/>
    <s v="PPP constant 2011 int. $"/>
    <x v="29"/>
    <x v="29"/>
    <x v="262"/>
    <n v="1245"/>
  </r>
  <r>
    <x v="0"/>
    <s v="PPP constant 2011 int. $"/>
    <x v="29"/>
    <x v="29"/>
    <x v="263"/>
    <n v="1222"/>
  </r>
  <r>
    <x v="0"/>
    <s v="PPP constant 2011 int. $"/>
    <x v="29"/>
    <x v="29"/>
    <x v="264"/>
    <n v="1135"/>
  </r>
  <r>
    <x v="0"/>
    <s v="PPP constant 2011 int. $"/>
    <x v="29"/>
    <x v="29"/>
    <x v="265"/>
    <n v="1193"/>
  </r>
  <r>
    <x v="0"/>
    <s v="PPP constant 2011 int. $"/>
    <x v="29"/>
    <x v="29"/>
    <x v="266"/>
    <n v="1161"/>
  </r>
  <r>
    <x v="0"/>
    <s v="PPP constant 2011 int. $"/>
    <x v="29"/>
    <x v="29"/>
    <x v="267"/>
    <n v="1106"/>
  </r>
  <r>
    <x v="0"/>
    <s v="PPP constant 2011 int. $"/>
    <x v="29"/>
    <x v="29"/>
    <x v="268"/>
    <n v="1163"/>
  </r>
  <r>
    <x v="0"/>
    <s v="PPP constant 2011 int. $"/>
    <x v="29"/>
    <x v="29"/>
    <x v="269"/>
    <n v="1197"/>
  </r>
  <r>
    <x v="0"/>
    <s v="PPP constant 2011 int. $"/>
    <x v="29"/>
    <x v="29"/>
    <x v="270"/>
    <n v="1156"/>
  </r>
  <r>
    <x v="0"/>
    <s v="PPP constant 2011 int. $"/>
    <x v="29"/>
    <x v="29"/>
    <x v="271"/>
    <n v="1107"/>
  </r>
  <r>
    <x v="0"/>
    <s v="PPP constant 2011 int. $"/>
    <x v="29"/>
    <x v="29"/>
    <x v="272"/>
    <n v="1159"/>
  </r>
  <r>
    <x v="0"/>
    <s v="PPP constant 2011 int. $"/>
    <x v="29"/>
    <x v="29"/>
    <x v="273"/>
    <n v="1283"/>
  </r>
  <r>
    <x v="0"/>
    <s v="PPP constant 2011 int. $"/>
    <x v="29"/>
    <x v="29"/>
    <x v="274"/>
    <n v="1307"/>
  </r>
  <r>
    <x v="0"/>
    <s v="PPP constant 2011 int. $"/>
    <x v="29"/>
    <x v="29"/>
    <x v="275"/>
    <n v="1066"/>
  </r>
  <r>
    <x v="0"/>
    <s v="PPP constant 2011 int. $"/>
    <x v="29"/>
    <x v="29"/>
    <x v="276"/>
    <n v="1194"/>
  </r>
  <r>
    <x v="0"/>
    <s v="PPP constant 2011 int. $"/>
    <x v="29"/>
    <x v="29"/>
    <x v="277"/>
    <n v="1205"/>
  </r>
  <r>
    <x v="0"/>
    <s v="PPP constant 2011 int. $"/>
    <x v="29"/>
    <x v="29"/>
    <x v="278"/>
    <n v="1261"/>
  </r>
  <r>
    <x v="0"/>
    <s v="PPP constant 2011 int. $"/>
    <x v="29"/>
    <x v="29"/>
    <x v="279"/>
    <n v="1225"/>
  </r>
  <r>
    <x v="0"/>
    <s v="PPP constant 2011 int. $"/>
    <x v="29"/>
    <x v="29"/>
    <x v="280"/>
    <n v="1307"/>
  </r>
  <r>
    <x v="0"/>
    <s v="PPP constant 2011 int. $"/>
    <x v="29"/>
    <x v="29"/>
    <x v="281"/>
    <n v="1216"/>
  </r>
  <r>
    <x v="0"/>
    <s v="PPP constant 2011 int. $"/>
    <x v="29"/>
    <x v="29"/>
    <x v="282"/>
    <n v="1155"/>
  </r>
  <r>
    <x v="0"/>
    <s v="PPP constant 2011 int. $"/>
    <x v="29"/>
    <x v="29"/>
    <x v="283"/>
    <n v="1199"/>
  </r>
  <r>
    <x v="0"/>
    <s v="PPP constant 2011 int. $"/>
    <x v="29"/>
    <x v="29"/>
    <x v="284"/>
    <n v="1229"/>
  </r>
  <r>
    <x v="0"/>
    <s v="PPP constant 2011 int. $"/>
    <x v="29"/>
    <x v="29"/>
    <x v="285"/>
    <n v="1154"/>
  </r>
  <r>
    <x v="0"/>
    <s v="PPP constant 2011 int. $"/>
    <x v="29"/>
    <x v="29"/>
    <x v="286"/>
    <n v="1314"/>
  </r>
  <r>
    <x v="0"/>
    <s v="PPP constant 2011 int. $"/>
    <x v="29"/>
    <x v="29"/>
    <x v="287"/>
    <n v="1519"/>
  </r>
  <r>
    <x v="0"/>
    <s v="PPP constant 2011 int. $"/>
    <x v="29"/>
    <x v="29"/>
    <x v="288"/>
    <n v="1574"/>
  </r>
  <r>
    <x v="0"/>
    <s v="PPP constant 2011 int. $"/>
    <x v="29"/>
    <x v="29"/>
    <x v="289"/>
    <n v="1579"/>
  </r>
  <r>
    <x v="0"/>
    <s v="PPP constant 2011 int. $"/>
    <x v="29"/>
    <x v="29"/>
    <x v="290"/>
    <n v="1512"/>
  </r>
  <r>
    <x v="0"/>
    <s v="PPP constant 2011 int. $"/>
    <x v="29"/>
    <x v="29"/>
    <x v="291"/>
    <n v="1559"/>
  </r>
  <r>
    <x v="0"/>
    <s v="PPP constant 2011 int. $"/>
    <x v="29"/>
    <x v="29"/>
    <x v="292"/>
    <n v="1537"/>
  </r>
  <r>
    <x v="0"/>
    <s v="PPP constant 2011 int. $"/>
    <x v="29"/>
    <x v="29"/>
    <x v="293"/>
    <n v="1567"/>
  </r>
  <r>
    <x v="0"/>
    <s v="PPP constant 2011 int. $"/>
    <x v="29"/>
    <x v="29"/>
    <x v="294"/>
    <n v="1575"/>
  </r>
  <r>
    <x v="0"/>
    <s v="PPP constant 2011 int. $"/>
    <x v="29"/>
    <x v="29"/>
    <x v="295"/>
    <n v="1592"/>
  </r>
  <r>
    <x v="0"/>
    <s v="PPP constant 2011 int. $"/>
    <x v="29"/>
    <x v="29"/>
    <x v="296"/>
    <n v="1581"/>
  </r>
  <r>
    <x v="0"/>
    <s v="PPP constant 2011 int. $"/>
    <x v="29"/>
    <x v="29"/>
    <x v="297"/>
    <n v="1526"/>
  </r>
  <r>
    <x v="0"/>
    <s v="PPP constant 2011 int. $"/>
    <x v="29"/>
    <x v="29"/>
    <x v="298"/>
    <n v="1486"/>
  </r>
  <r>
    <x v="0"/>
    <s v="PPP constant 2011 int. $"/>
    <x v="29"/>
    <x v="29"/>
    <x v="299"/>
    <n v="1443"/>
  </r>
  <r>
    <x v="0"/>
    <s v="PPP constant 2011 int. $"/>
    <x v="29"/>
    <x v="29"/>
    <x v="300"/>
    <n v="1603"/>
  </r>
  <r>
    <x v="0"/>
    <s v="PPP constant 2011 int. $"/>
    <x v="29"/>
    <x v="29"/>
    <x v="301"/>
    <n v="1531"/>
  </r>
  <r>
    <x v="0"/>
    <s v="PPP constant 2011 int. $"/>
    <x v="29"/>
    <x v="29"/>
    <x v="302"/>
    <n v="1578"/>
  </r>
  <r>
    <x v="0"/>
    <s v="PPP constant 2011 int. $"/>
    <x v="29"/>
    <x v="29"/>
    <x v="303"/>
    <n v="1481"/>
  </r>
  <r>
    <x v="0"/>
    <s v="PPP constant 2011 int. $"/>
    <x v="29"/>
    <x v="29"/>
    <x v="304"/>
    <n v="1471"/>
  </r>
  <r>
    <x v="0"/>
    <s v="PPP constant 2011 int. $"/>
    <x v="29"/>
    <x v="29"/>
    <x v="305"/>
    <n v="1373"/>
  </r>
  <r>
    <x v="0"/>
    <s v="PPP constant 2011 int. $"/>
    <x v="29"/>
    <x v="29"/>
    <x v="306"/>
    <n v="1539"/>
  </r>
  <r>
    <x v="0"/>
    <s v="PPP constant 2011 int. $"/>
    <x v="29"/>
    <x v="29"/>
    <x v="307"/>
    <n v="1489"/>
  </r>
  <r>
    <x v="0"/>
    <s v="PPP constant 2011 int. $"/>
    <x v="29"/>
    <x v="29"/>
    <x v="308"/>
    <n v="1347"/>
  </r>
  <r>
    <x v="0"/>
    <s v="PPP constant 2011 int. $"/>
    <x v="29"/>
    <x v="29"/>
    <x v="309"/>
    <n v="1458"/>
  </r>
  <r>
    <x v="0"/>
    <s v="PPP constant 2011 int. $"/>
    <x v="29"/>
    <x v="29"/>
    <x v="310"/>
    <n v="1341"/>
  </r>
  <r>
    <x v="0"/>
    <s v="PPP constant 2011 int. $"/>
    <x v="29"/>
    <x v="29"/>
    <x v="311"/>
    <n v="1294"/>
  </r>
  <r>
    <x v="0"/>
    <s v="PPP constant 2011 int. $"/>
    <x v="29"/>
    <x v="29"/>
    <x v="312"/>
    <n v="1495"/>
  </r>
  <r>
    <x v="0"/>
    <s v="PPP constant 2011 int. $"/>
    <x v="29"/>
    <x v="29"/>
    <x v="313"/>
    <n v="1539"/>
  </r>
  <r>
    <x v="0"/>
    <s v="PPP constant 2011 int. $"/>
    <x v="29"/>
    <x v="29"/>
    <x v="314"/>
    <n v="1523"/>
  </r>
  <r>
    <x v="0"/>
    <s v="PPP constant 2011 int. $"/>
    <x v="29"/>
    <x v="29"/>
    <x v="315"/>
    <n v="1398"/>
  </r>
  <r>
    <x v="0"/>
    <s v="PPP constant 2011 int. $"/>
    <x v="29"/>
    <x v="29"/>
    <x v="316"/>
    <n v="1462"/>
  </r>
  <r>
    <x v="0"/>
    <s v="PPP constant 2011 int. $"/>
    <x v="29"/>
    <x v="29"/>
    <x v="317"/>
    <n v="1500"/>
  </r>
  <r>
    <x v="0"/>
    <s v="PPP constant 2011 int. $"/>
    <x v="29"/>
    <x v="29"/>
    <x v="318"/>
    <n v="1553"/>
  </r>
  <r>
    <x v="0"/>
    <s v="PPP constant 2011 int. $"/>
    <x v="29"/>
    <x v="29"/>
    <x v="319"/>
    <n v="1485"/>
  </r>
  <r>
    <x v="0"/>
    <s v="PPP constant 2011 int. $"/>
    <x v="29"/>
    <x v="29"/>
    <x v="320"/>
    <n v="1680"/>
  </r>
  <r>
    <x v="0"/>
    <s v="PPP constant 2011 int. $"/>
    <x v="29"/>
    <x v="29"/>
    <x v="321"/>
    <n v="1532"/>
  </r>
  <r>
    <x v="0"/>
    <s v="PPP constant 2011 int. $"/>
    <x v="29"/>
    <x v="29"/>
    <x v="322"/>
    <n v="1714"/>
  </r>
  <r>
    <x v="0"/>
    <s v="PPP constant 2011 int. $"/>
    <x v="29"/>
    <x v="29"/>
    <x v="323"/>
    <n v="1728"/>
  </r>
  <r>
    <x v="0"/>
    <s v="PPP constant 2011 int. $"/>
    <x v="29"/>
    <x v="29"/>
    <x v="324"/>
    <n v="1599"/>
  </r>
  <r>
    <x v="0"/>
    <s v="PPP constant 2011 int. $"/>
    <x v="29"/>
    <x v="29"/>
    <x v="325"/>
    <n v="1656"/>
  </r>
  <r>
    <x v="0"/>
    <s v="PPP constant 2011 int. $"/>
    <x v="29"/>
    <x v="29"/>
    <x v="326"/>
    <n v="1554"/>
  </r>
  <r>
    <x v="0"/>
    <s v="PPP constant 2011 int. $"/>
    <x v="29"/>
    <x v="29"/>
    <x v="327"/>
    <n v="1743"/>
  </r>
  <r>
    <x v="0"/>
    <s v="PPP constant 2011 int. $"/>
    <x v="29"/>
    <x v="29"/>
    <x v="328"/>
    <n v="1967"/>
  </r>
  <r>
    <x v="0"/>
    <s v="PPP constant 2011 int. $"/>
    <x v="29"/>
    <x v="29"/>
    <x v="329"/>
    <n v="1630"/>
  </r>
  <r>
    <x v="0"/>
    <s v="PPP constant 2011 int. $"/>
    <x v="29"/>
    <x v="29"/>
    <x v="330"/>
    <n v="1795"/>
  </r>
  <r>
    <x v="0"/>
    <s v="PPP constant 2011 int. $"/>
    <x v="29"/>
    <x v="29"/>
    <x v="331"/>
    <n v="1723"/>
  </r>
  <r>
    <x v="0"/>
    <s v="PPP constant 2011 int. $"/>
    <x v="29"/>
    <x v="29"/>
    <x v="332"/>
    <n v="1738"/>
  </r>
  <r>
    <x v="0"/>
    <s v="PPP constant 2011 int. $"/>
    <x v="29"/>
    <x v="29"/>
    <x v="333"/>
    <n v="1705"/>
  </r>
  <r>
    <x v="0"/>
    <s v="PPP constant 2011 int. $"/>
    <x v="29"/>
    <x v="29"/>
    <x v="334"/>
    <n v="1830"/>
  </r>
  <r>
    <x v="0"/>
    <s v="PPP constant 2011 int. $"/>
    <x v="29"/>
    <x v="29"/>
    <x v="335"/>
    <n v="1762"/>
  </r>
  <r>
    <x v="0"/>
    <s v="PPP constant 2011 int. $"/>
    <x v="29"/>
    <x v="29"/>
    <x v="336"/>
    <n v="1717"/>
  </r>
  <r>
    <x v="0"/>
    <s v="PPP constant 2011 int. $"/>
    <x v="29"/>
    <x v="29"/>
    <x v="337"/>
    <n v="1696"/>
  </r>
  <r>
    <x v="0"/>
    <s v="PPP constant 2011 int. $"/>
    <x v="29"/>
    <x v="29"/>
    <x v="338"/>
    <n v="1742"/>
  </r>
  <r>
    <x v="0"/>
    <s v="PPP constant 2011 int. $"/>
    <x v="29"/>
    <x v="29"/>
    <x v="339"/>
    <n v="1770"/>
  </r>
  <r>
    <x v="0"/>
    <s v="PPP constant 2011 int. $"/>
    <x v="29"/>
    <x v="29"/>
    <x v="340"/>
    <n v="1801"/>
  </r>
  <r>
    <x v="0"/>
    <s v="PPP constant 2011 int. $"/>
    <x v="29"/>
    <x v="29"/>
    <x v="341"/>
    <n v="1805"/>
  </r>
  <r>
    <x v="0"/>
    <s v="PPP constant 2011 int. $"/>
    <x v="29"/>
    <x v="29"/>
    <x v="342"/>
    <n v="1674"/>
  </r>
  <r>
    <x v="0"/>
    <s v="PPP constant 2011 int. $"/>
    <x v="29"/>
    <x v="29"/>
    <x v="343"/>
    <n v="1677"/>
  </r>
  <r>
    <x v="0"/>
    <s v="PPP constant 2011 int. $"/>
    <x v="29"/>
    <x v="29"/>
    <x v="344"/>
    <n v="1552"/>
  </r>
  <r>
    <x v="0"/>
    <s v="PPP constant 2011 int. $"/>
    <x v="29"/>
    <x v="29"/>
    <x v="345"/>
    <n v="1607"/>
  </r>
  <r>
    <x v="0"/>
    <s v="PPP constant 2011 int. $"/>
    <x v="29"/>
    <x v="29"/>
    <x v="346"/>
    <n v="1708"/>
  </r>
  <r>
    <x v="0"/>
    <s v="PPP constant 2011 int. $"/>
    <x v="29"/>
    <x v="29"/>
    <x v="347"/>
    <n v="1673"/>
  </r>
  <r>
    <x v="0"/>
    <s v="PPP constant 2011 int. $"/>
    <x v="29"/>
    <x v="29"/>
    <x v="348"/>
    <n v="1635"/>
  </r>
  <r>
    <x v="0"/>
    <s v="PPP constant 2011 int. $"/>
    <x v="29"/>
    <x v="29"/>
    <x v="349"/>
    <n v="1483"/>
  </r>
  <r>
    <x v="0"/>
    <s v="PPP constant 2011 int. $"/>
    <x v="29"/>
    <x v="29"/>
    <x v="350"/>
    <n v="1686"/>
  </r>
  <r>
    <x v="0"/>
    <s v="PPP constant 2011 int. $"/>
    <x v="29"/>
    <x v="29"/>
    <x v="351"/>
    <n v="1726"/>
  </r>
  <r>
    <x v="0"/>
    <s v="PPP constant 2011 int. $"/>
    <x v="29"/>
    <x v="29"/>
    <x v="352"/>
    <n v="1665"/>
  </r>
  <r>
    <x v="0"/>
    <s v="PPP constant 2011 int. $"/>
    <x v="29"/>
    <x v="29"/>
    <x v="353"/>
    <n v="1821"/>
  </r>
  <r>
    <x v="0"/>
    <s v="PPP constant 2011 int. $"/>
    <x v="29"/>
    <x v="29"/>
    <x v="354"/>
    <n v="1729"/>
  </r>
  <r>
    <x v="0"/>
    <s v="PPP constant 2011 int. $"/>
    <x v="29"/>
    <x v="29"/>
    <x v="355"/>
    <n v="1821"/>
  </r>
  <r>
    <x v="0"/>
    <s v="PPP constant 2011 int. $"/>
    <x v="29"/>
    <x v="29"/>
    <x v="356"/>
    <n v="1778"/>
  </r>
  <r>
    <x v="0"/>
    <s v="PPP constant 2011 int. $"/>
    <x v="29"/>
    <x v="29"/>
    <x v="357"/>
    <n v="1661"/>
  </r>
  <r>
    <x v="0"/>
    <s v="PPP constant 2011 int. $"/>
    <x v="29"/>
    <x v="29"/>
    <x v="358"/>
    <n v="1716"/>
  </r>
  <r>
    <x v="0"/>
    <s v="PPP constant 2011 int. $"/>
    <x v="29"/>
    <x v="29"/>
    <x v="359"/>
    <n v="1812"/>
  </r>
  <r>
    <x v="0"/>
    <s v="PPP constant 2011 int. $"/>
    <x v="29"/>
    <x v="29"/>
    <x v="360"/>
    <n v="1827"/>
  </r>
  <r>
    <x v="0"/>
    <s v="PPP constant 2011 int. $"/>
    <x v="29"/>
    <x v="29"/>
    <x v="361"/>
    <n v="1765"/>
  </r>
  <r>
    <x v="0"/>
    <s v="PPP constant 2011 int. $"/>
    <x v="29"/>
    <x v="29"/>
    <x v="362"/>
    <n v="1712"/>
  </r>
  <r>
    <x v="0"/>
    <s v="PPP constant 2011 int. $"/>
    <x v="29"/>
    <x v="29"/>
    <x v="363"/>
    <n v="1668"/>
  </r>
  <r>
    <x v="0"/>
    <s v="PPP constant 2011 int. $"/>
    <x v="29"/>
    <x v="29"/>
    <x v="364"/>
    <n v="1567"/>
  </r>
  <r>
    <x v="0"/>
    <s v="PPP constant 2011 int. $"/>
    <x v="29"/>
    <x v="29"/>
    <x v="365"/>
    <n v="1622"/>
  </r>
  <r>
    <x v="0"/>
    <s v="PPP constant 2011 int. $"/>
    <x v="29"/>
    <x v="29"/>
    <x v="366"/>
    <n v="1669"/>
  </r>
  <r>
    <x v="0"/>
    <s v="PPP constant 2011 int. $"/>
    <x v="29"/>
    <x v="29"/>
    <x v="367"/>
    <n v="1681"/>
  </r>
  <r>
    <x v="0"/>
    <s v="PPP constant 2011 int. $"/>
    <x v="29"/>
    <x v="29"/>
    <x v="368"/>
    <n v="1664"/>
  </r>
  <r>
    <x v="0"/>
    <s v="PPP constant 2011 int. $"/>
    <x v="29"/>
    <x v="29"/>
    <x v="369"/>
    <n v="1717"/>
  </r>
  <r>
    <x v="0"/>
    <s v="PPP constant 2011 int. $"/>
    <x v="29"/>
    <x v="29"/>
    <x v="370"/>
    <n v="1823"/>
  </r>
  <r>
    <x v="0"/>
    <s v="PPP constant 2011 int. $"/>
    <x v="29"/>
    <x v="29"/>
    <x v="371"/>
    <n v="1623"/>
  </r>
  <r>
    <x v="0"/>
    <s v="PPP constant 2011 int. $"/>
    <x v="29"/>
    <x v="29"/>
    <x v="372"/>
    <n v="1515"/>
  </r>
  <r>
    <x v="0"/>
    <s v="PPP constant 2011 int. $"/>
    <x v="29"/>
    <x v="29"/>
    <x v="373"/>
    <n v="1457"/>
  </r>
  <r>
    <x v="0"/>
    <s v="PPP constant 2011 int. $"/>
    <x v="29"/>
    <x v="29"/>
    <x v="374"/>
    <n v="1533"/>
  </r>
  <r>
    <x v="0"/>
    <s v="PPP constant 2011 int. $"/>
    <x v="29"/>
    <x v="29"/>
    <x v="375"/>
    <n v="1605"/>
  </r>
  <r>
    <x v="0"/>
    <s v="PPP constant 2011 int. $"/>
    <x v="29"/>
    <x v="29"/>
    <x v="376"/>
    <n v="1623"/>
  </r>
  <r>
    <x v="0"/>
    <s v="PPP constant 2011 int. $"/>
    <x v="29"/>
    <x v="29"/>
    <x v="377"/>
    <n v="1438"/>
  </r>
  <r>
    <x v="0"/>
    <s v="PPP constant 2011 int. $"/>
    <x v="29"/>
    <x v="29"/>
    <x v="378"/>
    <n v="1492"/>
  </r>
  <r>
    <x v="0"/>
    <s v="PPP constant 2011 int. $"/>
    <x v="29"/>
    <x v="29"/>
    <x v="379"/>
    <n v="1808"/>
  </r>
  <r>
    <x v="0"/>
    <s v="PPP constant 2011 int. $"/>
    <x v="29"/>
    <x v="29"/>
    <x v="380"/>
    <n v="1810"/>
  </r>
  <r>
    <x v="0"/>
    <s v="PPP constant 2011 int. $"/>
    <x v="29"/>
    <x v="29"/>
    <x v="381"/>
    <n v="1564"/>
  </r>
  <r>
    <x v="0"/>
    <s v="PPP constant 2011 int. $"/>
    <x v="29"/>
    <x v="29"/>
    <x v="382"/>
    <n v="1667"/>
  </r>
  <r>
    <x v="0"/>
    <s v="PPP constant 2011 int. $"/>
    <x v="29"/>
    <x v="29"/>
    <x v="383"/>
    <n v="1711"/>
  </r>
  <r>
    <x v="0"/>
    <s v="PPP constant 2011 int. $"/>
    <x v="29"/>
    <x v="29"/>
    <x v="384"/>
    <n v="1772"/>
  </r>
  <r>
    <x v="0"/>
    <s v="PPP constant 2011 int. $"/>
    <x v="29"/>
    <x v="29"/>
    <x v="385"/>
    <n v="1629"/>
  </r>
  <r>
    <x v="0"/>
    <s v="PPP constant 2011 int. $"/>
    <x v="29"/>
    <x v="29"/>
    <x v="386"/>
    <n v="1683"/>
  </r>
  <r>
    <x v="0"/>
    <s v="PPP constant 2011 int. $"/>
    <x v="29"/>
    <x v="29"/>
    <x v="387"/>
    <n v="1685"/>
  </r>
  <r>
    <x v="0"/>
    <s v="PPP constant 2011 int. $"/>
    <x v="29"/>
    <x v="29"/>
    <x v="388"/>
    <n v="1663"/>
  </r>
  <r>
    <x v="0"/>
    <s v="PPP constant 2011 int. $"/>
    <x v="29"/>
    <x v="29"/>
    <x v="389"/>
    <n v="1676"/>
  </r>
  <r>
    <x v="0"/>
    <s v="PPP constant 2011 int. $"/>
    <x v="29"/>
    <x v="29"/>
    <x v="390"/>
    <n v="1677"/>
  </r>
  <r>
    <x v="0"/>
    <s v="PPP constant 2011 int. $"/>
    <x v="29"/>
    <x v="29"/>
    <x v="391"/>
    <n v="1663"/>
  </r>
  <r>
    <x v="0"/>
    <s v="PPP constant 2011 int. $"/>
    <x v="29"/>
    <x v="29"/>
    <x v="392"/>
    <n v="1680"/>
  </r>
  <r>
    <x v="0"/>
    <s v="PPP constant 2011 int. $"/>
    <x v="29"/>
    <x v="29"/>
    <x v="393"/>
    <n v="1536"/>
  </r>
  <r>
    <x v="0"/>
    <s v="PPP constant 2011 int. $"/>
    <x v="29"/>
    <x v="29"/>
    <x v="394"/>
    <n v="1625"/>
  </r>
  <r>
    <x v="0"/>
    <s v="PPP constant 2011 int. $"/>
    <x v="29"/>
    <x v="29"/>
    <x v="395"/>
    <n v="1599"/>
  </r>
  <r>
    <x v="0"/>
    <s v="PPP constant 2011 int. $"/>
    <x v="29"/>
    <x v="29"/>
    <x v="396"/>
    <n v="1598"/>
  </r>
  <r>
    <x v="0"/>
    <s v="PPP constant 2011 int. $"/>
    <x v="29"/>
    <x v="29"/>
    <x v="397"/>
    <n v="1603"/>
  </r>
  <r>
    <x v="0"/>
    <s v="PPP constant 2011 int. $"/>
    <x v="29"/>
    <x v="29"/>
    <x v="398"/>
    <n v="1752"/>
  </r>
  <r>
    <x v="0"/>
    <s v="PPP constant 2011 int. $"/>
    <x v="29"/>
    <x v="29"/>
    <x v="399"/>
    <n v="1772"/>
  </r>
  <r>
    <x v="0"/>
    <s v="PPP constant 2011 int. $"/>
    <x v="29"/>
    <x v="29"/>
    <x v="400"/>
    <n v="1615"/>
  </r>
  <r>
    <x v="0"/>
    <s v="PPP constant 2011 int. $"/>
    <x v="29"/>
    <x v="29"/>
    <x v="401"/>
    <n v="1567"/>
  </r>
  <r>
    <x v="0"/>
    <s v="PPP constant 2011 int. $"/>
    <x v="29"/>
    <x v="29"/>
    <x v="402"/>
    <n v="1554"/>
  </r>
  <r>
    <x v="0"/>
    <s v="PPP constant 2011 int. $"/>
    <x v="29"/>
    <x v="29"/>
    <x v="403"/>
    <n v="1600"/>
  </r>
  <r>
    <x v="0"/>
    <s v="PPP constant 2011 int. $"/>
    <x v="29"/>
    <x v="29"/>
    <x v="404"/>
    <n v="1669"/>
  </r>
  <r>
    <x v="0"/>
    <s v="PPP constant 2011 int. $"/>
    <x v="29"/>
    <x v="29"/>
    <x v="405"/>
    <n v="1645"/>
  </r>
  <r>
    <x v="0"/>
    <s v="PPP constant 2011 int. $"/>
    <x v="29"/>
    <x v="29"/>
    <x v="406"/>
    <n v="1597"/>
  </r>
  <r>
    <x v="0"/>
    <s v="PPP constant 2011 int. $"/>
    <x v="29"/>
    <x v="29"/>
    <x v="407"/>
    <n v="1525"/>
  </r>
  <r>
    <x v="0"/>
    <s v="PPP constant 2011 int. $"/>
    <x v="29"/>
    <x v="29"/>
    <x v="408"/>
    <n v="1575"/>
  </r>
  <r>
    <x v="0"/>
    <s v="PPP constant 2011 int. $"/>
    <x v="29"/>
    <x v="29"/>
    <x v="409"/>
    <n v="1560"/>
  </r>
  <r>
    <x v="0"/>
    <s v="PPP constant 2011 int. $"/>
    <x v="29"/>
    <x v="29"/>
    <x v="410"/>
    <n v="1642"/>
  </r>
  <r>
    <x v="0"/>
    <s v="PPP constant 2011 int. $"/>
    <x v="29"/>
    <x v="29"/>
    <x v="411"/>
    <n v="1592"/>
  </r>
  <r>
    <x v="0"/>
    <s v="PPP constant 2011 int. $"/>
    <x v="29"/>
    <x v="29"/>
    <x v="412"/>
    <n v="1475"/>
  </r>
  <r>
    <x v="0"/>
    <s v="PPP constant 2011 int. $"/>
    <x v="29"/>
    <x v="29"/>
    <x v="413"/>
    <n v="1541"/>
  </r>
  <r>
    <x v="0"/>
    <s v="PPP constant 2011 int. $"/>
    <x v="29"/>
    <x v="29"/>
    <x v="414"/>
    <n v="1583"/>
  </r>
  <r>
    <x v="0"/>
    <s v="PPP constant 2011 int. $"/>
    <x v="29"/>
    <x v="29"/>
    <x v="415"/>
    <n v="1672"/>
  </r>
  <r>
    <x v="0"/>
    <s v="PPP constant 2011 int. $"/>
    <x v="29"/>
    <x v="29"/>
    <x v="416"/>
    <n v="1718"/>
  </r>
  <r>
    <x v="0"/>
    <s v="PPP constant 2011 int. $"/>
    <x v="29"/>
    <x v="29"/>
    <x v="417"/>
    <n v="1640"/>
  </r>
  <r>
    <x v="0"/>
    <s v="PPP constant 2011 int. $"/>
    <x v="29"/>
    <x v="29"/>
    <x v="418"/>
    <n v="1566"/>
  </r>
  <r>
    <x v="0"/>
    <s v="PPP constant 2011 int. $"/>
    <x v="29"/>
    <x v="29"/>
    <x v="419"/>
    <n v="1641"/>
  </r>
  <r>
    <x v="0"/>
    <s v="PPP constant 2011 int. $"/>
    <x v="29"/>
    <x v="29"/>
    <x v="420"/>
    <n v="1623"/>
  </r>
  <r>
    <x v="0"/>
    <s v="PPP constant 2011 int. $"/>
    <x v="29"/>
    <x v="29"/>
    <x v="421"/>
    <n v="1532"/>
  </r>
  <r>
    <x v="0"/>
    <s v="PPP constant 2011 int. $"/>
    <x v="29"/>
    <x v="29"/>
    <x v="422"/>
    <n v="1696"/>
  </r>
  <r>
    <x v="0"/>
    <s v="PPP constant 2011 int. $"/>
    <x v="29"/>
    <x v="29"/>
    <x v="423"/>
    <n v="1548"/>
  </r>
  <r>
    <x v="0"/>
    <s v="PPP constant 2011 int. $"/>
    <x v="29"/>
    <x v="29"/>
    <x v="424"/>
    <n v="1579"/>
  </r>
  <r>
    <x v="0"/>
    <s v="PPP constant 2011 int. $"/>
    <x v="29"/>
    <x v="29"/>
    <x v="425"/>
    <n v="1612"/>
  </r>
  <r>
    <x v="0"/>
    <s v="PPP constant 2011 int. $"/>
    <x v="29"/>
    <x v="29"/>
    <x v="426"/>
    <n v="1620"/>
  </r>
  <r>
    <x v="0"/>
    <s v="PPP constant 2011 int. $"/>
    <x v="29"/>
    <x v="29"/>
    <x v="427"/>
    <n v="1632"/>
  </r>
  <r>
    <x v="0"/>
    <s v="PPP constant 2011 int. $"/>
    <x v="29"/>
    <x v="29"/>
    <x v="428"/>
    <n v="1649"/>
  </r>
  <r>
    <x v="0"/>
    <s v="PPP constant 2011 int. $"/>
    <x v="29"/>
    <x v="29"/>
    <x v="429"/>
    <n v="1620"/>
  </r>
  <r>
    <x v="0"/>
    <s v="PPP constant 2011 int. $"/>
    <x v="29"/>
    <x v="29"/>
    <x v="430"/>
    <n v="1695"/>
  </r>
  <r>
    <x v="0"/>
    <s v="PPP constant 2011 int. $"/>
    <x v="29"/>
    <x v="29"/>
    <x v="431"/>
    <n v="1659"/>
  </r>
  <r>
    <x v="0"/>
    <s v="PPP constant 2011 int. $"/>
    <x v="29"/>
    <x v="29"/>
    <x v="432"/>
    <n v="1605"/>
  </r>
  <r>
    <x v="0"/>
    <s v="PPP constant 2011 int. $"/>
    <x v="29"/>
    <x v="29"/>
    <x v="433"/>
    <n v="1710"/>
  </r>
  <r>
    <x v="0"/>
    <s v="PPP constant 2011 int. $"/>
    <x v="29"/>
    <x v="29"/>
    <x v="434"/>
    <n v="1724"/>
  </r>
  <r>
    <x v="0"/>
    <s v="PPP constant 2011 int. $"/>
    <x v="29"/>
    <x v="29"/>
    <x v="435"/>
    <n v="1728"/>
  </r>
  <r>
    <x v="0"/>
    <s v="PPP constant 2011 int. $"/>
    <x v="29"/>
    <x v="29"/>
    <x v="159"/>
    <n v="1697"/>
  </r>
  <r>
    <x v="0"/>
    <s v="PPP constant 2011 int. $"/>
    <x v="29"/>
    <x v="29"/>
    <x v="436"/>
    <n v="1633"/>
  </r>
  <r>
    <x v="0"/>
    <s v="PPP constant 2011 int. $"/>
    <x v="29"/>
    <x v="29"/>
    <x v="437"/>
    <n v="1689"/>
  </r>
  <r>
    <x v="0"/>
    <s v="PPP constant 2011 int. $"/>
    <x v="29"/>
    <x v="29"/>
    <x v="438"/>
    <n v="1757"/>
  </r>
  <r>
    <x v="0"/>
    <s v="PPP constant 2011 int. $"/>
    <x v="29"/>
    <x v="29"/>
    <x v="439"/>
    <n v="1758"/>
  </r>
  <r>
    <x v="0"/>
    <s v="PPP constant 2011 int. $"/>
    <x v="29"/>
    <x v="29"/>
    <x v="440"/>
    <n v="1773"/>
  </r>
  <r>
    <x v="0"/>
    <s v="PPP constant 2011 int. $"/>
    <x v="29"/>
    <x v="29"/>
    <x v="441"/>
    <n v="1776"/>
  </r>
  <r>
    <x v="0"/>
    <s v="PPP constant 2011 int. $"/>
    <x v="29"/>
    <x v="29"/>
    <x v="442"/>
    <n v="1740"/>
  </r>
  <r>
    <x v="0"/>
    <s v="PPP constant 2011 int. $"/>
    <x v="29"/>
    <x v="29"/>
    <x v="443"/>
    <n v="1760"/>
  </r>
  <r>
    <x v="0"/>
    <s v="PPP constant 2011 int. $"/>
    <x v="29"/>
    <x v="29"/>
    <x v="444"/>
    <n v="1837"/>
  </r>
  <r>
    <x v="0"/>
    <s v="PPP constant 2011 int. $"/>
    <x v="29"/>
    <x v="29"/>
    <x v="445"/>
    <n v="1768"/>
  </r>
  <r>
    <x v="0"/>
    <s v="PPP constant 2011 int. $"/>
    <x v="29"/>
    <x v="29"/>
    <x v="446"/>
    <n v="1799"/>
  </r>
  <r>
    <x v="0"/>
    <s v="PPP constant 2011 int. $"/>
    <x v="29"/>
    <x v="29"/>
    <x v="447"/>
    <n v="1715"/>
  </r>
  <r>
    <x v="0"/>
    <s v="PPP constant 2011 int. $"/>
    <x v="29"/>
    <x v="29"/>
    <x v="448"/>
    <n v="1785"/>
  </r>
  <r>
    <x v="0"/>
    <s v="PPP constant 2011 int. $"/>
    <x v="29"/>
    <x v="29"/>
    <x v="449"/>
    <n v="1777"/>
  </r>
  <r>
    <x v="0"/>
    <s v="PPP constant 2011 int. $"/>
    <x v="29"/>
    <x v="29"/>
    <x v="450"/>
    <n v="1820"/>
  </r>
  <r>
    <x v="0"/>
    <s v="PPP constant 2011 int. $"/>
    <x v="29"/>
    <x v="29"/>
    <x v="451"/>
    <n v="1800"/>
  </r>
  <r>
    <x v="0"/>
    <s v="PPP constant 2011 int. $"/>
    <x v="29"/>
    <x v="29"/>
    <x v="452"/>
    <n v="1800"/>
  </r>
  <r>
    <x v="0"/>
    <s v="PPP constant 2011 int. $"/>
    <x v="29"/>
    <x v="29"/>
    <x v="453"/>
    <n v="1805"/>
  </r>
  <r>
    <x v="0"/>
    <s v="PPP constant 2011 int. $"/>
    <x v="29"/>
    <x v="29"/>
    <x v="454"/>
    <n v="1784"/>
  </r>
  <r>
    <x v="0"/>
    <s v="PPP constant 2011 int. $"/>
    <x v="29"/>
    <x v="29"/>
    <x v="455"/>
    <n v="1755"/>
  </r>
  <r>
    <x v="0"/>
    <s v="PPP constant 2011 int. $"/>
    <x v="29"/>
    <x v="29"/>
    <x v="456"/>
    <n v="1791"/>
  </r>
  <r>
    <x v="0"/>
    <s v="PPP constant 2011 int. $"/>
    <x v="29"/>
    <x v="29"/>
    <x v="457"/>
    <n v="1818"/>
  </r>
  <r>
    <x v="0"/>
    <s v="PPP constant 2011 int. $"/>
    <x v="29"/>
    <x v="29"/>
    <x v="458"/>
    <n v="1847"/>
  </r>
  <r>
    <x v="0"/>
    <s v="PPP constant 2011 int. $"/>
    <x v="29"/>
    <x v="29"/>
    <x v="459"/>
    <n v="1866"/>
  </r>
  <r>
    <x v="0"/>
    <s v="PPP constant 2011 int. $"/>
    <x v="29"/>
    <x v="29"/>
    <x v="460"/>
    <n v="1848"/>
  </r>
  <r>
    <x v="0"/>
    <s v="PPP constant 2011 int. $"/>
    <x v="29"/>
    <x v="29"/>
    <x v="461"/>
    <n v="1852"/>
  </r>
  <r>
    <x v="0"/>
    <s v="PPP constant 2011 int. $"/>
    <x v="29"/>
    <x v="29"/>
    <x v="462"/>
    <n v="1713"/>
  </r>
  <r>
    <x v="0"/>
    <s v="PPP constant 2011 int. $"/>
    <x v="29"/>
    <x v="29"/>
    <x v="463"/>
    <n v="1722"/>
  </r>
  <r>
    <x v="0"/>
    <s v="PPP constant 2011 int. $"/>
    <x v="29"/>
    <x v="29"/>
    <x v="464"/>
    <n v="1741"/>
  </r>
  <r>
    <x v="0"/>
    <s v="PPP constant 2011 int. $"/>
    <x v="29"/>
    <x v="29"/>
    <x v="465"/>
    <n v="1755"/>
  </r>
  <r>
    <x v="0"/>
    <s v="PPP constant 2011 int. $"/>
    <x v="29"/>
    <x v="29"/>
    <x v="466"/>
    <n v="1689"/>
  </r>
  <r>
    <x v="0"/>
    <s v="PPP constant 2011 int. $"/>
    <x v="29"/>
    <x v="29"/>
    <x v="467"/>
    <n v="1741"/>
  </r>
  <r>
    <x v="0"/>
    <s v="PPP constant 2011 int. $"/>
    <x v="29"/>
    <x v="29"/>
    <x v="468"/>
    <n v="1725"/>
  </r>
  <r>
    <x v="0"/>
    <s v="PPP constant 2011 int. $"/>
    <x v="29"/>
    <x v="29"/>
    <x v="469"/>
    <n v="1795"/>
  </r>
  <r>
    <x v="0"/>
    <s v="PPP constant 2011 int. $"/>
    <x v="29"/>
    <x v="29"/>
    <x v="470"/>
    <n v="1665"/>
  </r>
  <r>
    <x v="0"/>
    <s v="PPP constant 2011 int. $"/>
    <x v="29"/>
    <x v="29"/>
    <x v="471"/>
    <n v="1639"/>
  </r>
  <r>
    <x v="0"/>
    <s v="PPP constant 2011 int. $"/>
    <x v="29"/>
    <x v="29"/>
    <x v="472"/>
    <n v="1758"/>
  </r>
  <r>
    <x v="0"/>
    <s v="PPP constant 2011 int. $"/>
    <x v="29"/>
    <x v="29"/>
    <x v="473"/>
    <n v="1657"/>
  </r>
  <r>
    <x v="0"/>
    <s v="PPP constant 2011 int. $"/>
    <x v="29"/>
    <x v="29"/>
    <x v="474"/>
    <n v="1780"/>
  </r>
  <r>
    <x v="0"/>
    <s v="PPP constant 2011 int. $"/>
    <x v="29"/>
    <x v="29"/>
    <x v="475"/>
    <n v="1713"/>
  </r>
  <r>
    <x v="0"/>
    <s v="PPP constant 2011 int. $"/>
    <x v="29"/>
    <x v="29"/>
    <x v="476"/>
    <n v="1659"/>
  </r>
  <r>
    <x v="0"/>
    <s v="PPP constant 2011 int. $"/>
    <x v="29"/>
    <x v="29"/>
    <x v="477"/>
    <n v="1711"/>
  </r>
  <r>
    <x v="0"/>
    <s v="PPP constant 2011 int. $"/>
    <x v="29"/>
    <x v="29"/>
    <x v="478"/>
    <n v="1649"/>
  </r>
  <r>
    <x v="0"/>
    <s v="PPP constant 2011 int. $"/>
    <x v="29"/>
    <x v="29"/>
    <x v="479"/>
    <n v="1734"/>
  </r>
  <r>
    <x v="0"/>
    <s v="PPP constant 2011 int. $"/>
    <x v="29"/>
    <x v="29"/>
    <x v="480"/>
    <n v="1680"/>
  </r>
  <r>
    <x v="0"/>
    <s v="PPP constant 2011 int. $"/>
    <x v="29"/>
    <x v="29"/>
    <x v="481"/>
    <n v="1705"/>
  </r>
  <r>
    <x v="0"/>
    <s v="PPP constant 2011 int. $"/>
    <x v="29"/>
    <x v="29"/>
    <x v="482"/>
    <n v="1841"/>
  </r>
  <r>
    <x v="0"/>
    <s v="PPP constant 2011 int. $"/>
    <x v="29"/>
    <x v="29"/>
    <x v="483"/>
    <n v="1755"/>
  </r>
  <r>
    <x v="0"/>
    <s v="PPP constant 2011 int. $"/>
    <x v="29"/>
    <x v="29"/>
    <x v="484"/>
    <n v="1678"/>
  </r>
  <r>
    <x v="0"/>
    <s v="PPP constant 2011 int. $"/>
    <x v="29"/>
    <x v="29"/>
    <x v="160"/>
    <n v="1654"/>
  </r>
  <r>
    <x v="0"/>
    <s v="PPP constant 2011 int. $"/>
    <x v="29"/>
    <x v="29"/>
    <x v="485"/>
    <n v="1604"/>
  </r>
  <r>
    <x v="0"/>
    <s v="PPP constant 2011 int. $"/>
    <x v="29"/>
    <x v="29"/>
    <x v="486"/>
    <n v="1528"/>
  </r>
  <r>
    <x v="0"/>
    <s v="PPP constant 2011 int. $"/>
    <x v="29"/>
    <x v="29"/>
    <x v="487"/>
    <n v="1781"/>
  </r>
  <r>
    <x v="0"/>
    <s v="PPP constant 2011 int. $"/>
    <x v="29"/>
    <x v="29"/>
    <x v="488"/>
    <n v="1616"/>
  </r>
  <r>
    <x v="0"/>
    <s v="PPP constant 2011 int. $"/>
    <x v="29"/>
    <x v="29"/>
    <x v="489"/>
    <n v="1599"/>
  </r>
  <r>
    <x v="0"/>
    <s v="PPP constant 2011 int. $"/>
    <x v="29"/>
    <x v="29"/>
    <x v="490"/>
    <n v="1295"/>
  </r>
  <r>
    <x v="0"/>
    <s v="PPP constant 2011 int. $"/>
    <x v="29"/>
    <x v="29"/>
    <x v="491"/>
    <n v="1419"/>
  </r>
  <r>
    <x v="0"/>
    <s v="PPP constant 2011 int. $"/>
    <x v="29"/>
    <x v="29"/>
    <x v="492"/>
    <n v="1843"/>
  </r>
  <r>
    <x v="0"/>
    <s v="PPP constant 2011 int. $"/>
    <x v="29"/>
    <x v="29"/>
    <x v="493"/>
    <n v="1744"/>
  </r>
  <r>
    <x v="0"/>
    <s v="PPP constant 2011 int. $"/>
    <x v="29"/>
    <x v="29"/>
    <x v="494"/>
    <n v="1753"/>
  </r>
  <r>
    <x v="0"/>
    <s v="PPP constant 2011 int. $"/>
    <x v="29"/>
    <x v="29"/>
    <x v="495"/>
    <n v="1778"/>
  </r>
  <r>
    <x v="0"/>
    <s v="PPP constant 2011 int. $"/>
    <x v="29"/>
    <x v="29"/>
    <x v="496"/>
    <n v="1762"/>
  </r>
  <r>
    <x v="0"/>
    <s v="PPP constant 2011 int. $"/>
    <x v="29"/>
    <x v="29"/>
    <x v="497"/>
    <n v="1913"/>
  </r>
  <r>
    <x v="0"/>
    <s v="PPP constant 2011 int. $"/>
    <x v="29"/>
    <x v="29"/>
    <x v="498"/>
    <n v="1843"/>
  </r>
  <r>
    <x v="0"/>
    <s v="PPP constant 2011 int. $"/>
    <x v="29"/>
    <x v="29"/>
    <x v="499"/>
    <n v="1839"/>
  </r>
  <r>
    <x v="0"/>
    <s v="PPP constant 2011 int. $"/>
    <x v="29"/>
    <x v="29"/>
    <x v="500"/>
    <n v="2056"/>
  </r>
  <r>
    <x v="0"/>
    <s v="PPP constant 2011 int. $"/>
    <x v="29"/>
    <x v="29"/>
    <x v="501"/>
    <n v="1920"/>
  </r>
  <r>
    <x v="0"/>
    <s v="PPP constant 2011 int. $"/>
    <x v="29"/>
    <x v="29"/>
    <x v="502"/>
    <n v="1911"/>
  </r>
  <r>
    <x v="0"/>
    <s v="PPP constant 2011 int. $"/>
    <x v="29"/>
    <x v="29"/>
    <x v="503"/>
    <n v="1895"/>
  </r>
  <r>
    <x v="0"/>
    <s v="PPP constant 2011 int. $"/>
    <x v="29"/>
    <x v="29"/>
    <x v="504"/>
    <n v="1737"/>
  </r>
  <r>
    <x v="0"/>
    <s v="PPP constant 2011 int. $"/>
    <x v="29"/>
    <x v="29"/>
    <x v="505"/>
    <n v="1737"/>
  </r>
  <r>
    <x v="0"/>
    <s v="PPP constant 2011 int. $"/>
    <x v="29"/>
    <x v="29"/>
    <x v="506"/>
    <n v="1675"/>
  </r>
  <r>
    <x v="0"/>
    <s v="PPP constant 2011 int. $"/>
    <x v="29"/>
    <x v="29"/>
    <x v="507"/>
    <n v="1914"/>
  </r>
  <r>
    <x v="0"/>
    <s v="PPP constant 2011 int. $"/>
    <x v="29"/>
    <x v="29"/>
    <x v="508"/>
    <n v="1689"/>
  </r>
  <r>
    <x v="0"/>
    <s v="PPP constant 2011 int. $"/>
    <x v="29"/>
    <x v="29"/>
    <x v="509"/>
    <n v="1876"/>
  </r>
  <r>
    <x v="0"/>
    <s v="PPP constant 2011 int. $"/>
    <x v="29"/>
    <x v="29"/>
    <x v="510"/>
    <n v="1929"/>
  </r>
  <r>
    <x v="0"/>
    <s v="PPP constant 2011 int. $"/>
    <x v="29"/>
    <x v="29"/>
    <x v="511"/>
    <n v="1630"/>
  </r>
  <r>
    <x v="0"/>
    <s v="PPP constant 2011 int. $"/>
    <x v="29"/>
    <x v="29"/>
    <x v="512"/>
    <n v="1854"/>
  </r>
  <r>
    <x v="0"/>
    <s v="PPP constant 2011 int. $"/>
    <x v="29"/>
    <x v="29"/>
    <x v="513"/>
    <n v="1820"/>
  </r>
  <r>
    <x v="0"/>
    <s v="PPP constant 2011 int. $"/>
    <x v="29"/>
    <x v="29"/>
    <x v="514"/>
    <n v="1716"/>
  </r>
  <r>
    <x v="0"/>
    <s v="PPP constant 2011 int. $"/>
    <x v="29"/>
    <x v="29"/>
    <x v="515"/>
    <n v="1654"/>
  </r>
  <r>
    <x v="0"/>
    <s v="PPP constant 2011 int. $"/>
    <x v="29"/>
    <x v="29"/>
    <x v="516"/>
    <n v="1476"/>
  </r>
  <r>
    <x v="0"/>
    <s v="PPP constant 2011 int. $"/>
    <x v="29"/>
    <x v="29"/>
    <x v="517"/>
    <n v="1661"/>
  </r>
  <r>
    <x v="0"/>
    <s v="PPP constant 2011 int. $"/>
    <x v="29"/>
    <x v="29"/>
    <x v="518"/>
    <n v="1597"/>
  </r>
  <r>
    <x v="0"/>
    <s v="PPP constant 2011 int. $"/>
    <x v="29"/>
    <x v="29"/>
    <x v="519"/>
    <n v="1396"/>
  </r>
  <r>
    <x v="0"/>
    <s v="PPP constant 2011 int. $"/>
    <x v="29"/>
    <x v="29"/>
    <x v="520"/>
    <n v="1356"/>
  </r>
  <r>
    <x v="0"/>
    <s v="PPP constant 2011 int. $"/>
    <x v="29"/>
    <x v="29"/>
    <x v="521"/>
    <n v="1502"/>
  </r>
  <r>
    <x v="0"/>
    <s v="PPP constant 2011 int. $"/>
    <x v="29"/>
    <x v="29"/>
    <x v="522"/>
    <n v="1690"/>
  </r>
  <r>
    <x v="0"/>
    <s v="PPP constant 2011 int. $"/>
    <x v="29"/>
    <x v="29"/>
    <x v="523"/>
    <n v="1474"/>
  </r>
  <r>
    <x v="0"/>
    <s v="PPP constant 2011 int. $"/>
    <x v="29"/>
    <x v="29"/>
    <x v="524"/>
    <n v="1558"/>
  </r>
  <r>
    <x v="0"/>
    <s v="PPP constant 2011 int. $"/>
    <x v="29"/>
    <x v="29"/>
    <x v="525"/>
    <n v="1568"/>
  </r>
  <r>
    <x v="0"/>
    <s v="PPP constant 2011 int. $"/>
    <x v="29"/>
    <x v="29"/>
    <x v="526"/>
    <n v="1692"/>
  </r>
  <r>
    <x v="0"/>
    <s v="PPP constant 2011 int. $"/>
    <x v="29"/>
    <x v="29"/>
    <x v="527"/>
    <n v="1792"/>
  </r>
  <r>
    <x v="0"/>
    <s v="PPP constant 2011 int. $"/>
    <x v="29"/>
    <x v="29"/>
    <x v="528"/>
    <n v="1454"/>
  </r>
  <r>
    <x v="0"/>
    <s v="PPP constant 2011 int. $"/>
    <x v="29"/>
    <x v="29"/>
    <x v="529"/>
    <n v="1453"/>
  </r>
  <r>
    <x v="0"/>
    <s v="PPP constant 2011 int. $"/>
    <x v="29"/>
    <x v="29"/>
    <x v="530"/>
    <n v="1379"/>
  </r>
  <r>
    <x v="0"/>
    <s v="PPP constant 2011 int. $"/>
    <x v="29"/>
    <x v="29"/>
    <x v="531"/>
    <n v="1316"/>
  </r>
  <r>
    <x v="0"/>
    <s v="PPP constant 2011 int. $"/>
    <x v="29"/>
    <x v="29"/>
    <x v="532"/>
    <n v="1569"/>
  </r>
  <r>
    <x v="0"/>
    <s v="PPP constant 2011 int. $"/>
    <x v="29"/>
    <x v="29"/>
    <x v="533"/>
    <n v="1788"/>
  </r>
  <r>
    <x v="0"/>
    <s v="PPP constant 2011 int. $"/>
    <x v="29"/>
    <x v="29"/>
    <x v="161"/>
    <n v="1691"/>
  </r>
  <r>
    <x v="0"/>
    <s v="PPP constant 2011 int. $"/>
    <x v="29"/>
    <x v="29"/>
    <x v="534"/>
    <n v="1671"/>
  </r>
  <r>
    <x v="0"/>
    <s v="PPP constant 2011 int. $"/>
    <x v="29"/>
    <x v="29"/>
    <x v="535"/>
    <n v="1751"/>
  </r>
  <r>
    <x v="0"/>
    <s v="PPP constant 2011 int. $"/>
    <x v="29"/>
    <x v="29"/>
    <x v="536"/>
    <n v="1849"/>
  </r>
  <r>
    <x v="0"/>
    <s v="PPP constant 2011 int. $"/>
    <x v="29"/>
    <x v="29"/>
    <x v="537"/>
    <n v="1967"/>
  </r>
  <r>
    <x v="0"/>
    <s v="PPP constant 2011 int. $"/>
    <x v="29"/>
    <x v="29"/>
    <x v="538"/>
    <n v="1752"/>
  </r>
  <r>
    <x v="0"/>
    <s v="PPP constant 2011 int. $"/>
    <x v="29"/>
    <x v="29"/>
    <x v="539"/>
    <n v="1831"/>
  </r>
  <r>
    <x v="0"/>
    <s v="PPP constant 2011 int. $"/>
    <x v="29"/>
    <x v="29"/>
    <x v="540"/>
    <n v="1660"/>
  </r>
  <r>
    <x v="0"/>
    <s v="PPP constant 2011 int. $"/>
    <x v="29"/>
    <x v="29"/>
    <x v="541"/>
    <n v="1571"/>
  </r>
  <r>
    <x v="0"/>
    <s v="PPP constant 2011 int. $"/>
    <x v="29"/>
    <x v="29"/>
    <x v="542"/>
    <n v="1812"/>
  </r>
  <r>
    <x v="0"/>
    <s v="PPP constant 2011 int. $"/>
    <x v="29"/>
    <x v="29"/>
    <x v="543"/>
    <n v="1919"/>
  </r>
  <r>
    <x v="0"/>
    <s v="PPP constant 2011 int. $"/>
    <x v="29"/>
    <x v="29"/>
    <x v="544"/>
    <n v="1757"/>
  </r>
  <r>
    <x v="0"/>
    <s v="PPP constant 2011 int. $"/>
    <x v="29"/>
    <x v="29"/>
    <x v="545"/>
    <n v="1675"/>
  </r>
  <r>
    <x v="0"/>
    <s v="PPP constant 2011 int. $"/>
    <x v="29"/>
    <x v="29"/>
    <x v="546"/>
    <n v="1612"/>
  </r>
  <r>
    <x v="0"/>
    <s v="PPP constant 2011 int. $"/>
    <x v="29"/>
    <x v="29"/>
    <x v="547"/>
    <n v="1555"/>
  </r>
  <r>
    <x v="0"/>
    <s v="PPP constant 2011 int. $"/>
    <x v="29"/>
    <x v="29"/>
    <x v="548"/>
    <n v="1681"/>
  </r>
  <r>
    <x v="0"/>
    <s v="PPP constant 2011 int. $"/>
    <x v="29"/>
    <x v="29"/>
    <x v="549"/>
    <n v="1586"/>
  </r>
  <r>
    <x v="0"/>
    <s v="PPP constant 2011 int. $"/>
    <x v="29"/>
    <x v="29"/>
    <x v="550"/>
    <n v="1749"/>
  </r>
  <r>
    <x v="0"/>
    <s v="PPP constant 2011 int. $"/>
    <x v="29"/>
    <x v="29"/>
    <x v="551"/>
    <n v="1740"/>
  </r>
  <r>
    <x v="0"/>
    <s v="PPP constant 2011 int. $"/>
    <x v="29"/>
    <x v="29"/>
    <x v="552"/>
    <n v="1586"/>
  </r>
  <r>
    <x v="0"/>
    <s v="PPP constant 2011 int. $"/>
    <x v="29"/>
    <x v="29"/>
    <x v="553"/>
    <n v="1842"/>
  </r>
  <r>
    <x v="0"/>
    <s v="PPP constant 2011 int. $"/>
    <x v="29"/>
    <x v="29"/>
    <x v="554"/>
    <n v="1832"/>
  </r>
  <r>
    <x v="0"/>
    <s v="PPP constant 2011 int. $"/>
    <x v="29"/>
    <x v="29"/>
    <x v="555"/>
    <n v="1581"/>
  </r>
  <r>
    <x v="0"/>
    <s v="PPP constant 2011 int. $"/>
    <x v="29"/>
    <x v="29"/>
    <x v="556"/>
    <n v="1568"/>
  </r>
  <r>
    <x v="0"/>
    <s v="PPP constant 2011 int. $"/>
    <x v="29"/>
    <x v="29"/>
    <x v="557"/>
    <n v="1781"/>
  </r>
  <r>
    <x v="0"/>
    <s v="PPP constant 2011 int. $"/>
    <x v="29"/>
    <x v="29"/>
    <x v="558"/>
    <n v="1798"/>
  </r>
  <r>
    <x v="0"/>
    <s v="PPP constant 2011 int. $"/>
    <x v="29"/>
    <x v="29"/>
    <x v="559"/>
    <n v="1730"/>
  </r>
  <r>
    <x v="0"/>
    <s v="PPP constant 2011 int. $"/>
    <x v="29"/>
    <x v="29"/>
    <x v="560"/>
    <n v="1733"/>
  </r>
  <r>
    <x v="0"/>
    <s v="PPP constant 2011 int. $"/>
    <x v="29"/>
    <x v="29"/>
    <x v="561"/>
    <n v="1947"/>
  </r>
  <r>
    <x v="0"/>
    <s v="PPP constant 2011 int. $"/>
    <x v="29"/>
    <x v="29"/>
    <x v="562"/>
    <n v="1430"/>
  </r>
  <r>
    <x v="0"/>
    <s v="PPP constant 2011 int. $"/>
    <x v="29"/>
    <x v="29"/>
    <x v="563"/>
    <n v="1416"/>
  </r>
  <r>
    <x v="0"/>
    <s v="PPP constant 2011 int. $"/>
    <x v="29"/>
    <x v="29"/>
    <x v="564"/>
    <n v="1451"/>
  </r>
  <r>
    <x v="0"/>
    <s v="PPP constant 2011 int. $"/>
    <x v="29"/>
    <x v="29"/>
    <x v="565"/>
    <n v="1630"/>
  </r>
  <r>
    <x v="0"/>
    <s v="PPP constant 2011 int. $"/>
    <x v="29"/>
    <x v="29"/>
    <x v="566"/>
    <n v="1501"/>
  </r>
  <r>
    <x v="0"/>
    <s v="PPP constant 2011 int. $"/>
    <x v="29"/>
    <x v="29"/>
    <x v="567"/>
    <n v="1519"/>
  </r>
  <r>
    <x v="0"/>
    <s v="PPP constant 2011 int. $"/>
    <x v="29"/>
    <x v="29"/>
    <x v="568"/>
    <n v="1571"/>
  </r>
  <r>
    <x v="0"/>
    <s v="PPP constant 2011 int. $"/>
    <x v="29"/>
    <x v="29"/>
    <x v="569"/>
    <n v="1526"/>
  </r>
  <r>
    <x v="0"/>
    <s v="PPP constant 2011 int. $"/>
    <x v="29"/>
    <x v="29"/>
    <x v="570"/>
    <n v="1476"/>
  </r>
  <r>
    <x v="0"/>
    <s v="PPP constant 2011 int. $"/>
    <x v="29"/>
    <x v="29"/>
    <x v="571"/>
    <n v="1624"/>
  </r>
  <r>
    <x v="0"/>
    <s v="PPP constant 2011 int. $"/>
    <x v="29"/>
    <x v="29"/>
    <x v="572"/>
    <n v="1640"/>
  </r>
  <r>
    <x v="0"/>
    <s v="PPP constant 2011 int. $"/>
    <x v="29"/>
    <x v="29"/>
    <x v="573"/>
    <n v="1683"/>
  </r>
  <r>
    <x v="0"/>
    <s v="PPP constant 2011 int. $"/>
    <x v="29"/>
    <x v="29"/>
    <x v="574"/>
    <n v="1499"/>
  </r>
  <r>
    <x v="0"/>
    <s v="PPP constant 2011 int. $"/>
    <x v="29"/>
    <x v="29"/>
    <x v="575"/>
    <n v="1635"/>
  </r>
  <r>
    <x v="0"/>
    <s v="PPP constant 2011 int. $"/>
    <x v="29"/>
    <x v="29"/>
    <x v="576"/>
    <n v="1725"/>
  </r>
  <r>
    <x v="0"/>
    <s v="PPP constant 2011 int. $"/>
    <x v="29"/>
    <x v="29"/>
    <x v="577"/>
    <n v="1745"/>
  </r>
  <r>
    <x v="0"/>
    <s v="PPP constant 2011 int. $"/>
    <x v="29"/>
    <x v="29"/>
    <x v="578"/>
    <n v="1511"/>
  </r>
  <r>
    <x v="0"/>
    <s v="PPP constant 2011 int. $"/>
    <x v="29"/>
    <x v="29"/>
    <x v="579"/>
    <n v="1524"/>
  </r>
  <r>
    <x v="0"/>
    <s v="PPP constant 2011 int. $"/>
    <x v="29"/>
    <x v="29"/>
    <x v="580"/>
    <n v="1515"/>
  </r>
  <r>
    <x v="0"/>
    <s v="PPP constant 2011 int. $"/>
    <x v="29"/>
    <x v="29"/>
    <x v="581"/>
    <n v="1535"/>
  </r>
  <r>
    <x v="0"/>
    <s v="PPP constant 2011 int. $"/>
    <x v="29"/>
    <x v="29"/>
    <x v="582"/>
    <n v="1508"/>
  </r>
  <r>
    <x v="0"/>
    <s v="PPP constant 2011 int. $"/>
    <x v="29"/>
    <x v="29"/>
    <x v="162"/>
    <n v="1446"/>
  </r>
  <r>
    <x v="0"/>
    <s v="PPP constant 2011 int. $"/>
    <x v="29"/>
    <x v="29"/>
    <x v="583"/>
    <n v="1527"/>
  </r>
  <r>
    <x v="0"/>
    <s v="PPP constant 2011 int. $"/>
    <x v="29"/>
    <x v="29"/>
    <x v="584"/>
    <n v="1720"/>
  </r>
  <r>
    <x v="0"/>
    <s v="PPP constant 2011 int. $"/>
    <x v="29"/>
    <x v="29"/>
    <x v="585"/>
    <n v="1920"/>
  </r>
  <r>
    <x v="0"/>
    <s v="PPP constant 2011 int. $"/>
    <x v="29"/>
    <x v="29"/>
    <x v="586"/>
    <n v="1903"/>
  </r>
  <r>
    <x v="0"/>
    <s v="PPP constant 2011 int. $"/>
    <x v="29"/>
    <x v="29"/>
    <x v="587"/>
    <n v="1982"/>
  </r>
  <r>
    <x v="0"/>
    <s v="PPP constant 2011 int. $"/>
    <x v="29"/>
    <x v="29"/>
    <x v="588"/>
    <n v="1835"/>
  </r>
  <r>
    <x v="0"/>
    <s v="PPP constant 2011 int. $"/>
    <x v="29"/>
    <x v="29"/>
    <x v="589"/>
    <n v="1727"/>
  </r>
  <r>
    <x v="0"/>
    <s v="PPP constant 2011 int. $"/>
    <x v="29"/>
    <x v="29"/>
    <x v="590"/>
    <n v="1702"/>
  </r>
  <r>
    <x v="0"/>
    <s v="PPP constant 2011 int. $"/>
    <x v="29"/>
    <x v="29"/>
    <x v="591"/>
    <n v="1441"/>
  </r>
  <r>
    <x v="0"/>
    <s v="PPP constant 2011 int. $"/>
    <x v="29"/>
    <x v="29"/>
    <x v="592"/>
    <n v="1578"/>
  </r>
  <r>
    <x v="0"/>
    <s v="PPP constant 2011 int. $"/>
    <x v="29"/>
    <x v="29"/>
    <x v="593"/>
    <n v="1610"/>
  </r>
  <r>
    <x v="0"/>
    <s v="PPP constant 2011 int. $"/>
    <x v="29"/>
    <x v="29"/>
    <x v="594"/>
    <n v="1664"/>
  </r>
  <r>
    <x v="0"/>
    <s v="PPP constant 2011 int. $"/>
    <x v="29"/>
    <x v="29"/>
    <x v="595"/>
    <n v="1959"/>
  </r>
  <r>
    <x v="0"/>
    <s v="PPP constant 2011 int. $"/>
    <x v="29"/>
    <x v="29"/>
    <x v="596"/>
    <n v="1828"/>
  </r>
  <r>
    <x v="0"/>
    <s v="PPP constant 2011 int. $"/>
    <x v="29"/>
    <x v="29"/>
    <x v="597"/>
    <n v="1907"/>
  </r>
  <r>
    <x v="0"/>
    <s v="PPP constant 2011 int. $"/>
    <x v="29"/>
    <x v="29"/>
    <x v="598"/>
    <n v="2135"/>
  </r>
  <r>
    <x v="0"/>
    <s v="PPP constant 2011 int. $"/>
    <x v="29"/>
    <x v="29"/>
    <x v="599"/>
    <n v="2196"/>
  </r>
  <r>
    <x v="0"/>
    <s v="PPP constant 2011 int. $"/>
    <x v="29"/>
    <x v="29"/>
    <x v="600"/>
    <n v="1940"/>
  </r>
  <r>
    <x v="0"/>
    <s v="PPP constant 2011 int. $"/>
    <x v="29"/>
    <x v="29"/>
    <x v="601"/>
    <n v="1991"/>
  </r>
  <r>
    <x v="0"/>
    <s v="PPP constant 2011 int. $"/>
    <x v="29"/>
    <x v="29"/>
    <x v="602"/>
    <n v="1934"/>
  </r>
  <r>
    <x v="0"/>
    <s v="PPP constant 2011 int. $"/>
    <x v="29"/>
    <x v="29"/>
    <x v="603"/>
    <n v="1873"/>
  </r>
  <r>
    <x v="0"/>
    <s v="PPP constant 2011 int. $"/>
    <x v="29"/>
    <x v="29"/>
    <x v="604"/>
    <n v="1860"/>
  </r>
  <r>
    <x v="0"/>
    <s v="PPP constant 2011 int. $"/>
    <x v="29"/>
    <x v="29"/>
    <x v="605"/>
    <n v="1897"/>
  </r>
  <r>
    <x v="0"/>
    <s v="PPP constant 2011 int. $"/>
    <x v="29"/>
    <x v="29"/>
    <x v="606"/>
    <n v="1806"/>
  </r>
  <r>
    <x v="0"/>
    <s v="PPP constant 2011 int. $"/>
    <x v="29"/>
    <x v="29"/>
    <x v="607"/>
    <n v="1853"/>
  </r>
  <r>
    <x v="0"/>
    <s v="PPP constant 2011 int. $"/>
    <x v="29"/>
    <x v="29"/>
    <x v="608"/>
    <n v="2191"/>
  </r>
  <r>
    <x v="0"/>
    <s v="PPP constant 2011 int. $"/>
    <x v="29"/>
    <x v="29"/>
    <x v="609"/>
    <n v="2029"/>
  </r>
  <r>
    <x v="0"/>
    <s v="PPP constant 2011 int. $"/>
    <x v="29"/>
    <x v="29"/>
    <x v="610"/>
    <n v="2103"/>
  </r>
  <r>
    <x v="0"/>
    <s v="PPP constant 2011 int. $"/>
    <x v="29"/>
    <x v="29"/>
    <x v="611"/>
    <n v="1963"/>
  </r>
  <r>
    <x v="0"/>
    <s v="PPP constant 2011 int. $"/>
    <x v="29"/>
    <x v="29"/>
    <x v="612"/>
    <n v="2209"/>
  </r>
  <r>
    <x v="0"/>
    <s v="PPP constant 2011 int. $"/>
    <x v="29"/>
    <x v="29"/>
    <x v="613"/>
    <n v="2004"/>
  </r>
  <r>
    <x v="0"/>
    <s v="PPP constant 2011 int. $"/>
    <x v="29"/>
    <x v="29"/>
    <x v="614"/>
    <n v="2150"/>
  </r>
  <r>
    <x v="0"/>
    <s v="PPP constant 2011 int. $"/>
    <x v="29"/>
    <x v="29"/>
    <x v="615"/>
    <n v="2323"/>
  </r>
  <r>
    <x v="0"/>
    <s v="PPP constant 2011 int. $"/>
    <x v="29"/>
    <x v="29"/>
    <x v="616"/>
    <n v="1946"/>
  </r>
  <r>
    <x v="0"/>
    <s v="PPP constant 2011 int. $"/>
    <x v="29"/>
    <x v="29"/>
    <x v="617"/>
    <n v="2110"/>
  </r>
  <r>
    <x v="0"/>
    <s v="PPP constant 2011 int. $"/>
    <x v="29"/>
    <x v="29"/>
    <x v="618"/>
    <n v="1949"/>
  </r>
  <r>
    <x v="0"/>
    <s v="PPP constant 2011 int. $"/>
    <x v="29"/>
    <x v="29"/>
    <x v="619"/>
    <n v="2169"/>
  </r>
  <r>
    <x v="0"/>
    <s v="PPP constant 2011 int. $"/>
    <x v="29"/>
    <x v="29"/>
    <x v="620"/>
    <n v="2333"/>
  </r>
  <r>
    <x v="0"/>
    <s v="PPP constant 2011 int. $"/>
    <x v="29"/>
    <x v="29"/>
    <x v="621"/>
    <n v="2233"/>
  </r>
  <r>
    <x v="0"/>
    <s v="PPP constant 2011 int. $"/>
    <x v="29"/>
    <x v="29"/>
    <x v="622"/>
    <n v="2386"/>
  </r>
  <r>
    <x v="0"/>
    <s v="PPP constant 2011 int. $"/>
    <x v="29"/>
    <x v="29"/>
    <x v="623"/>
    <n v="2400"/>
  </r>
  <r>
    <x v="0"/>
    <s v="PPP constant 2011 int. $"/>
    <x v="29"/>
    <x v="29"/>
    <x v="624"/>
    <n v="2595"/>
  </r>
  <r>
    <x v="0"/>
    <s v="PPP constant 2011 int. $"/>
    <x v="29"/>
    <x v="29"/>
    <x v="625"/>
    <n v="2197"/>
  </r>
  <r>
    <x v="0"/>
    <s v="PPP constant 2011 int. $"/>
    <x v="29"/>
    <x v="29"/>
    <x v="626"/>
    <n v="2616"/>
  </r>
  <r>
    <x v="0"/>
    <s v="PPP constant 2011 int. $"/>
    <x v="29"/>
    <x v="29"/>
    <x v="627"/>
    <n v="2502"/>
  </r>
  <r>
    <x v="0"/>
    <s v="PPP constant 2011 int. $"/>
    <x v="29"/>
    <x v="29"/>
    <x v="628"/>
    <n v="2392"/>
  </r>
  <r>
    <x v="0"/>
    <s v="PPP constant 2011 int. $"/>
    <x v="29"/>
    <x v="29"/>
    <x v="629"/>
    <n v="2361"/>
  </r>
  <r>
    <x v="0"/>
    <s v="PPP constant 2011 int. $"/>
    <x v="29"/>
    <x v="29"/>
    <x v="630"/>
    <n v="2417"/>
  </r>
  <r>
    <x v="0"/>
    <s v="PPP constant 2011 int. $"/>
    <x v="29"/>
    <x v="29"/>
    <x v="631"/>
    <n v="2324"/>
  </r>
  <r>
    <x v="0"/>
    <s v="PPP constant 2011 int. $"/>
    <x v="29"/>
    <x v="29"/>
    <x v="163"/>
    <n v="2412"/>
  </r>
  <r>
    <x v="0"/>
    <s v="PPP constant 2011 int. $"/>
    <x v="29"/>
    <x v="29"/>
    <x v="632"/>
    <n v="2613"/>
  </r>
  <r>
    <x v="0"/>
    <s v="PPP constant 2011 int. $"/>
    <x v="29"/>
    <x v="29"/>
    <x v="633"/>
    <n v="2526"/>
  </r>
  <r>
    <x v="0"/>
    <s v="PPP constant 2011 int. $"/>
    <x v="29"/>
    <x v="29"/>
    <x v="634"/>
    <n v="2345"/>
  </r>
  <r>
    <x v="0"/>
    <s v="PPP constant 2011 int. $"/>
    <x v="29"/>
    <x v="29"/>
    <x v="635"/>
    <n v="2778"/>
  </r>
  <r>
    <x v="0"/>
    <s v="PPP constant 2011 int. $"/>
    <x v="29"/>
    <x v="29"/>
    <x v="636"/>
    <n v="2630"/>
  </r>
  <r>
    <x v="0"/>
    <s v="PPP constant 2011 int. $"/>
    <x v="29"/>
    <x v="29"/>
    <x v="637"/>
    <n v="2220"/>
  </r>
  <r>
    <x v="0"/>
    <s v="PPP constant 2011 int. $"/>
    <x v="29"/>
    <x v="29"/>
    <x v="638"/>
    <n v="2485"/>
  </r>
  <r>
    <x v="0"/>
    <s v="PPP constant 2011 int. $"/>
    <x v="29"/>
    <x v="29"/>
    <x v="639"/>
    <n v="2636"/>
  </r>
  <r>
    <x v="0"/>
    <s v="PPP constant 2011 int. $"/>
    <x v="29"/>
    <x v="29"/>
    <x v="640"/>
    <n v="2278"/>
  </r>
  <r>
    <x v="0"/>
    <s v="PPP constant 2011 int. $"/>
    <x v="29"/>
    <x v="29"/>
    <x v="641"/>
    <n v="2066"/>
  </r>
  <r>
    <x v="0"/>
    <s v="PPP constant 2011 int. $"/>
    <x v="29"/>
    <x v="29"/>
    <x v="642"/>
    <n v="2255"/>
  </r>
  <r>
    <x v="0"/>
    <s v="PPP constant 2011 int. $"/>
    <x v="29"/>
    <x v="29"/>
    <x v="643"/>
    <n v="2257"/>
  </r>
  <r>
    <x v="0"/>
    <s v="PPP constant 2011 int. $"/>
    <x v="29"/>
    <x v="29"/>
    <x v="644"/>
    <n v="2157"/>
  </r>
  <r>
    <x v="0"/>
    <s v="PPP constant 2011 int. $"/>
    <x v="29"/>
    <x v="29"/>
    <x v="645"/>
    <n v="2364"/>
  </r>
  <r>
    <x v="0"/>
    <s v="PPP constant 2011 int. $"/>
    <x v="29"/>
    <x v="29"/>
    <x v="646"/>
    <n v="2294"/>
  </r>
  <r>
    <x v="0"/>
    <s v="PPP constant 2011 int. $"/>
    <x v="29"/>
    <x v="29"/>
    <x v="647"/>
    <n v="2367"/>
  </r>
  <r>
    <x v="0"/>
    <s v="PPP constant 2011 int. $"/>
    <x v="29"/>
    <x v="29"/>
    <x v="648"/>
    <n v="2483"/>
  </r>
  <r>
    <x v="0"/>
    <s v="PPP constant 2011 int. $"/>
    <x v="29"/>
    <x v="29"/>
    <x v="649"/>
    <n v="2606"/>
  </r>
  <r>
    <x v="0"/>
    <s v="PPP constant 2011 int. $"/>
    <x v="29"/>
    <x v="29"/>
    <x v="650"/>
    <n v="2542"/>
  </r>
  <r>
    <x v="0"/>
    <s v="PPP constant 2011 int. $"/>
    <x v="29"/>
    <x v="29"/>
    <x v="651"/>
    <n v="2715"/>
  </r>
  <r>
    <x v="0"/>
    <s v="PPP constant 2011 int. $"/>
    <x v="29"/>
    <x v="29"/>
    <x v="652"/>
    <n v="2611"/>
  </r>
  <r>
    <x v="0"/>
    <s v="PPP constant 2011 int. $"/>
    <x v="29"/>
    <x v="29"/>
    <x v="653"/>
    <n v="2636"/>
  </r>
  <r>
    <x v="0"/>
    <s v="PPP constant 2011 int. $"/>
    <x v="29"/>
    <x v="29"/>
    <x v="654"/>
    <n v="2563"/>
  </r>
  <r>
    <x v="0"/>
    <s v="PPP constant 2011 int. $"/>
    <x v="29"/>
    <x v="29"/>
    <x v="655"/>
    <n v="2528"/>
  </r>
  <r>
    <x v="0"/>
    <s v="PPP constant 2011 int. $"/>
    <x v="29"/>
    <x v="29"/>
    <x v="656"/>
    <n v="2585"/>
  </r>
  <r>
    <x v="0"/>
    <s v="PPP constant 2011 int. $"/>
    <x v="29"/>
    <x v="29"/>
    <x v="657"/>
    <n v="2483"/>
  </r>
  <r>
    <x v="0"/>
    <s v="PPP constant 2011 int. $"/>
    <x v="29"/>
    <x v="29"/>
    <x v="658"/>
    <n v="2455"/>
  </r>
  <r>
    <x v="0"/>
    <s v="PPP constant 2011 int. $"/>
    <x v="29"/>
    <x v="29"/>
    <x v="659"/>
    <n v="2554"/>
  </r>
  <r>
    <x v="0"/>
    <s v="PPP constant 2011 int. $"/>
    <x v="29"/>
    <x v="29"/>
    <x v="660"/>
    <n v="2452"/>
  </r>
  <r>
    <x v="0"/>
    <s v="PPP constant 2011 int. $"/>
    <x v="29"/>
    <x v="29"/>
    <x v="661"/>
    <n v="2538"/>
  </r>
  <r>
    <x v="0"/>
    <s v="PPP constant 2011 int. $"/>
    <x v="29"/>
    <x v="29"/>
    <x v="662"/>
    <n v="2499"/>
  </r>
  <r>
    <x v="0"/>
    <s v="PPP constant 2011 int. $"/>
    <x v="29"/>
    <x v="29"/>
    <x v="663"/>
    <n v="2654"/>
  </r>
  <r>
    <x v="0"/>
    <s v="PPP constant 2011 int. $"/>
    <x v="29"/>
    <x v="29"/>
    <x v="664"/>
    <n v="2699"/>
  </r>
  <r>
    <x v="0"/>
    <s v="PPP constant 2011 int. $"/>
    <x v="29"/>
    <x v="29"/>
    <x v="665"/>
    <n v="2662"/>
  </r>
  <r>
    <x v="0"/>
    <s v="PPP constant 2011 int. $"/>
    <x v="29"/>
    <x v="29"/>
    <x v="666"/>
    <n v="2576"/>
  </r>
  <r>
    <x v="0"/>
    <s v="PPP constant 2011 int. $"/>
    <x v="29"/>
    <x v="29"/>
    <x v="667"/>
    <n v="2745"/>
  </r>
  <r>
    <x v="0"/>
    <s v="PPP constant 2011 int. $"/>
    <x v="29"/>
    <x v="29"/>
    <x v="668"/>
    <n v="2582"/>
  </r>
  <r>
    <x v="0"/>
    <s v="PPP constant 2011 int. $"/>
    <x v="29"/>
    <x v="29"/>
    <x v="669"/>
    <n v="2619"/>
  </r>
  <r>
    <x v="0"/>
    <s v="PPP constant 2011 int. $"/>
    <x v="29"/>
    <x v="29"/>
    <x v="670"/>
    <n v="2584"/>
  </r>
  <r>
    <x v="0"/>
    <s v="PPP constant 2011 int. $"/>
    <x v="29"/>
    <x v="29"/>
    <x v="671"/>
    <n v="2526"/>
  </r>
  <r>
    <x v="0"/>
    <s v="PPP constant 2011 int. $"/>
    <x v="29"/>
    <x v="29"/>
    <x v="672"/>
    <n v="2595"/>
  </r>
  <r>
    <x v="0"/>
    <s v="PPP constant 2011 int. $"/>
    <x v="29"/>
    <x v="29"/>
    <x v="673"/>
    <n v="2683"/>
  </r>
  <r>
    <x v="0"/>
    <s v="PPP constant 2011 int. $"/>
    <x v="29"/>
    <x v="29"/>
    <x v="674"/>
    <n v="2621"/>
  </r>
  <r>
    <x v="0"/>
    <s v="PPP constant 2011 int. $"/>
    <x v="29"/>
    <x v="29"/>
    <x v="675"/>
    <n v="2565"/>
  </r>
  <r>
    <x v="0"/>
    <s v="PPP constant 2011 int. $"/>
    <x v="29"/>
    <x v="29"/>
    <x v="676"/>
    <n v="2577"/>
  </r>
  <r>
    <x v="0"/>
    <s v="PPP constant 2011 int. $"/>
    <x v="29"/>
    <x v="29"/>
    <x v="677"/>
    <n v="2641"/>
  </r>
  <r>
    <x v="0"/>
    <s v="PPP constant 2011 int. $"/>
    <x v="29"/>
    <x v="29"/>
    <x v="678"/>
    <n v="2750"/>
  </r>
  <r>
    <x v="0"/>
    <s v="PPP constant 2011 int. $"/>
    <x v="29"/>
    <x v="29"/>
    <x v="679"/>
    <n v="2713"/>
  </r>
  <r>
    <x v="0"/>
    <s v="PPP constant 2011 int. $"/>
    <x v="29"/>
    <x v="29"/>
    <x v="680"/>
    <n v="2681"/>
  </r>
  <r>
    <x v="0"/>
    <s v="PPP constant 2011 int. $"/>
    <x v="29"/>
    <x v="29"/>
    <x v="164"/>
    <n v="2702"/>
  </r>
  <r>
    <x v="0"/>
    <s v="PPP constant 2011 int. $"/>
    <x v="29"/>
    <x v="29"/>
    <x v="681"/>
    <n v="2627"/>
  </r>
  <r>
    <x v="0"/>
    <s v="PPP constant 2011 int. $"/>
    <x v="29"/>
    <x v="29"/>
    <x v="682"/>
    <n v="2738"/>
  </r>
  <r>
    <x v="0"/>
    <s v="PPP constant 2011 int. $"/>
    <x v="29"/>
    <x v="29"/>
    <x v="683"/>
    <n v="2743"/>
  </r>
  <r>
    <x v="0"/>
    <s v="PPP constant 2011 int. $"/>
    <x v="29"/>
    <x v="29"/>
    <x v="684"/>
    <n v="2648"/>
  </r>
  <r>
    <x v="0"/>
    <s v="PPP constant 2011 int. $"/>
    <x v="29"/>
    <x v="29"/>
    <x v="685"/>
    <n v="2710"/>
  </r>
  <r>
    <x v="0"/>
    <s v="PPP constant 2011 int. $"/>
    <x v="29"/>
    <x v="29"/>
    <x v="686"/>
    <n v="2643"/>
  </r>
  <r>
    <x v="0"/>
    <s v="PPP constant 2011 int. $"/>
    <x v="29"/>
    <x v="29"/>
    <x v="687"/>
    <n v="2783"/>
  </r>
  <r>
    <x v="0"/>
    <s v="PPP constant 2011 int. $"/>
    <x v="29"/>
    <x v="29"/>
    <x v="688"/>
    <n v="2815"/>
  </r>
  <r>
    <x v="0"/>
    <s v="PPP constant 2011 int. $"/>
    <x v="29"/>
    <x v="29"/>
    <x v="689"/>
    <n v="2850"/>
  </r>
  <r>
    <x v="0"/>
    <s v="PPP constant 2011 int. $"/>
    <x v="29"/>
    <x v="29"/>
    <x v="690"/>
    <n v="2915"/>
  </r>
  <r>
    <x v="0"/>
    <s v="PPP constant 2011 int. $"/>
    <x v="29"/>
    <x v="29"/>
    <x v="691"/>
    <n v="3011"/>
  </r>
  <r>
    <x v="0"/>
    <s v="PPP constant 2011 int. $"/>
    <x v="29"/>
    <x v="29"/>
    <x v="692"/>
    <n v="2917"/>
  </r>
  <r>
    <x v="0"/>
    <s v="PPP constant 2011 int. $"/>
    <x v="29"/>
    <x v="29"/>
    <x v="693"/>
    <n v="2914"/>
  </r>
  <r>
    <x v="0"/>
    <s v="PPP constant 2011 int. $"/>
    <x v="29"/>
    <x v="29"/>
    <x v="694"/>
    <n v="2898"/>
  </r>
  <r>
    <x v="0"/>
    <s v="PPP constant 2011 int. $"/>
    <x v="29"/>
    <x v="29"/>
    <x v="695"/>
    <n v="2853"/>
  </r>
  <r>
    <x v="0"/>
    <s v="PPP constant 2011 int. $"/>
    <x v="29"/>
    <x v="29"/>
    <x v="696"/>
    <n v="2879"/>
  </r>
  <r>
    <x v="0"/>
    <s v="PPP constant 2011 int. $"/>
    <x v="29"/>
    <x v="29"/>
    <x v="697"/>
    <n v="2891"/>
  </r>
  <r>
    <x v="0"/>
    <s v="PPP constant 2011 int. $"/>
    <x v="29"/>
    <x v="29"/>
    <x v="698"/>
    <n v="2911"/>
  </r>
  <r>
    <x v="0"/>
    <s v="PPP constant 2011 int. $"/>
    <x v="29"/>
    <x v="29"/>
    <x v="699"/>
    <n v="3056"/>
  </r>
  <r>
    <x v="0"/>
    <s v="PPP constant 2011 int. $"/>
    <x v="29"/>
    <x v="29"/>
    <x v="700"/>
    <n v="2952"/>
  </r>
  <r>
    <x v="0"/>
    <s v="PPP constant 2011 int. $"/>
    <x v="29"/>
    <x v="29"/>
    <x v="701"/>
    <n v="2989"/>
  </r>
  <r>
    <x v="0"/>
    <s v="PPP constant 2011 int. $"/>
    <x v="29"/>
    <x v="29"/>
    <x v="702"/>
    <n v="2890"/>
  </r>
  <r>
    <x v="0"/>
    <s v="PPP constant 2011 int. $"/>
    <x v="29"/>
    <x v="29"/>
    <x v="703"/>
    <n v="2920"/>
  </r>
  <r>
    <x v="0"/>
    <s v="PPP constant 2011 int. $"/>
    <x v="29"/>
    <x v="29"/>
    <x v="704"/>
    <n v="2834"/>
  </r>
  <r>
    <x v="0"/>
    <s v="PPP constant 2011 int. $"/>
    <x v="29"/>
    <x v="29"/>
    <x v="705"/>
    <n v="2895"/>
  </r>
  <r>
    <x v="0"/>
    <s v="PPP constant 2011 int. $"/>
    <x v="29"/>
    <x v="29"/>
    <x v="706"/>
    <n v="2962"/>
  </r>
  <r>
    <x v="0"/>
    <s v="PPP constant 2011 int. $"/>
    <x v="29"/>
    <x v="29"/>
    <x v="707"/>
    <n v="3017"/>
  </r>
  <r>
    <x v="0"/>
    <s v="PPP constant 2011 int. $"/>
    <x v="29"/>
    <x v="29"/>
    <x v="708"/>
    <n v="2966"/>
  </r>
  <r>
    <x v="0"/>
    <s v="PPP constant 2011 int. $"/>
    <x v="29"/>
    <x v="29"/>
    <x v="709"/>
    <n v="2931"/>
  </r>
  <r>
    <x v="0"/>
    <s v="PPP constant 2011 int. $"/>
    <x v="29"/>
    <x v="29"/>
    <x v="710"/>
    <n v="3049"/>
  </r>
  <r>
    <x v="0"/>
    <s v="PPP constant 2011 int. $"/>
    <x v="29"/>
    <x v="29"/>
    <x v="711"/>
    <n v="3102"/>
  </r>
  <r>
    <x v="0"/>
    <s v="PPP constant 2011 int. $"/>
    <x v="29"/>
    <x v="29"/>
    <x v="712"/>
    <n v="3048"/>
  </r>
  <r>
    <x v="0"/>
    <s v="PPP constant 2011 int. $"/>
    <x v="29"/>
    <x v="29"/>
    <x v="713"/>
    <n v="3027"/>
  </r>
  <r>
    <x v="0"/>
    <s v="PPP constant 2011 int. $"/>
    <x v="29"/>
    <x v="29"/>
    <x v="714"/>
    <n v="3009"/>
  </r>
  <r>
    <x v="0"/>
    <s v="PPP constant 2011 int. $"/>
    <x v="29"/>
    <x v="29"/>
    <x v="715"/>
    <n v="2962"/>
  </r>
  <r>
    <x v="0"/>
    <s v="PPP constant 2011 int. $"/>
    <x v="29"/>
    <x v="29"/>
    <x v="716"/>
    <n v="2981"/>
  </r>
  <r>
    <x v="0"/>
    <s v="PPP constant 2011 int. $"/>
    <x v="29"/>
    <x v="29"/>
    <x v="717"/>
    <n v="2898"/>
  </r>
  <r>
    <x v="0"/>
    <s v="PPP constant 2011 int. $"/>
    <x v="29"/>
    <x v="29"/>
    <x v="718"/>
    <n v="2861"/>
  </r>
  <r>
    <x v="0"/>
    <s v="PPP constant 2011 int. $"/>
    <x v="29"/>
    <x v="29"/>
    <x v="719"/>
    <n v="2888"/>
  </r>
  <r>
    <x v="0"/>
    <s v="PPP constant 2011 int. $"/>
    <x v="29"/>
    <x v="29"/>
    <x v="720"/>
    <n v="3072"/>
  </r>
  <r>
    <x v="0"/>
    <s v="PPP constant 2011 int. $"/>
    <x v="29"/>
    <x v="29"/>
    <x v="721"/>
    <n v="3046"/>
  </r>
  <r>
    <x v="0"/>
    <s v="PPP constant 2011 int. $"/>
    <x v="29"/>
    <x v="29"/>
    <x v="722"/>
    <n v="3134"/>
  </r>
  <r>
    <x v="0"/>
    <s v="PPP constant 2011 int. $"/>
    <x v="29"/>
    <x v="29"/>
    <x v="723"/>
    <n v="3051"/>
  </r>
  <r>
    <x v="0"/>
    <s v="PPP constant 2011 int. $"/>
    <x v="29"/>
    <x v="29"/>
    <x v="724"/>
    <n v="2925"/>
  </r>
  <r>
    <x v="0"/>
    <s v="PPP constant 2011 int. $"/>
    <x v="29"/>
    <x v="29"/>
    <x v="725"/>
    <n v="3207"/>
  </r>
  <r>
    <x v="0"/>
    <s v="PPP constant 2011 int. $"/>
    <x v="29"/>
    <x v="29"/>
    <x v="726"/>
    <n v="3233"/>
  </r>
  <r>
    <x v="0"/>
    <s v="PPP constant 2011 int. $"/>
    <x v="29"/>
    <x v="29"/>
    <x v="727"/>
    <n v="3167"/>
  </r>
  <r>
    <x v="0"/>
    <s v="PPP constant 2011 int. $"/>
    <x v="29"/>
    <x v="29"/>
    <x v="728"/>
    <n v="3161"/>
  </r>
  <r>
    <x v="0"/>
    <s v="PPP constant 2011 int. $"/>
    <x v="29"/>
    <x v="29"/>
    <x v="729"/>
    <n v="3207"/>
  </r>
  <r>
    <x v="0"/>
    <s v="PPP constant 2011 int. $"/>
    <x v="29"/>
    <x v="29"/>
    <x v="211"/>
    <n v="3343"/>
  </r>
  <r>
    <x v="0"/>
    <s v="PPP constant 2011 int. $"/>
    <x v="29"/>
    <x v="29"/>
    <x v="730"/>
    <n v="3351"/>
  </r>
  <r>
    <x v="0"/>
    <s v="PPP constant 2011 int. $"/>
    <x v="29"/>
    <x v="29"/>
    <x v="731"/>
    <n v="3360"/>
  </r>
  <r>
    <x v="0"/>
    <s v="PPP constant 2011 int. $"/>
    <x v="29"/>
    <x v="29"/>
    <x v="732"/>
    <n v="3252"/>
  </r>
  <r>
    <x v="0"/>
    <s v="PPP constant 2011 int. $"/>
    <x v="29"/>
    <x v="29"/>
    <x v="733"/>
    <n v="3204"/>
  </r>
  <r>
    <x v="0"/>
    <s v="PPP constant 2011 int. $"/>
    <x v="29"/>
    <x v="29"/>
    <x v="734"/>
    <n v="3347"/>
  </r>
  <r>
    <x v="0"/>
    <s v="PPP constant 2011 int. $"/>
    <x v="29"/>
    <x v="29"/>
    <x v="735"/>
    <n v="3287"/>
  </r>
  <r>
    <x v="0"/>
    <s v="PPP constant 2011 int. $"/>
    <x v="29"/>
    <x v="29"/>
    <x v="736"/>
    <n v="3454"/>
  </r>
  <r>
    <x v="0"/>
    <s v="PPP constant 2011 int. $"/>
    <x v="29"/>
    <x v="29"/>
    <x v="737"/>
    <n v="3250"/>
  </r>
  <r>
    <x v="0"/>
    <s v="PPP constant 2011 int. $"/>
    <x v="29"/>
    <x v="29"/>
    <x v="738"/>
    <n v="3309"/>
  </r>
  <r>
    <x v="0"/>
    <s v="PPP constant 2011 int. $"/>
    <x v="29"/>
    <x v="29"/>
    <x v="739"/>
    <n v="3478"/>
  </r>
  <r>
    <x v="0"/>
    <s v="PPP constant 2011 int. $"/>
    <x v="29"/>
    <x v="29"/>
    <x v="740"/>
    <n v="3397"/>
  </r>
  <r>
    <x v="0"/>
    <s v="PPP constant 2011 int. $"/>
    <x v="29"/>
    <x v="29"/>
    <x v="165"/>
    <n v="3207"/>
  </r>
  <r>
    <x v="0"/>
    <s v="PPP constant 2011 int. $"/>
    <x v="29"/>
    <x v="29"/>
    <x v="741"/>
    <n v="3328"/>
  </r>
  <r>
    <x v="0"/>
    <s v="PPP constant 2011 int. $"/>
    <x v="29"/>
    <x v="29"/>
    <x v="742"/>
    <n v="3204"/>
  </r>
  <r>
    <x v="0"/>
    <s v="PPP constant 2011 int. $"/>
    <x v="29"/>
    <x v="29"/>
    <x v="743"/>
    <n v="3489"/>
  </r>
  <r>
    <x v="0"/>
    <s v="PPP constant 2011 int. $"/>
    <x v="29"/>
    <x v="29"/>
    <x v="744"/>
    <n v="3250"/>
  </r>
  <r>
    <x v="0"/>
    <s v="PPP constant 2011 int. $"/>
    <x v="29"/>
    <x v="29"/>
    <x v="745"/>
    <n v="3253"/>
  </r>
  <r>
    <x v="0"/>
    <s v="PPP constant 2011 int. $"/>
    <x v="29"/>
    <x v="29"/>
    <x v="746"/>
    <n v="3201"/>
  </r>
  <r>
    <x v="0"/>
    <s v="PPP constant 2011 int. $"/>
    <x v="29"/>
    <x v="29"/>
    <x v="747"/>
    <n v="3103"/>
  </r>
  <r>
    <x v="0"/>
    <s v="PPP constant 2011 int. $"/>
    <x v="29"/>
    <x v="29"/>
    <x v="0"/>
    <n v="3306"/>
  </r>
  <r>
    <x v="0"/>
    <s v="PPP constant 2011 int. $"/>
    <x v="29"/>
    <x v="29"/>
    <x v="188"/>
    <n v="3308"/>
  </r>
  <r>
    <x v="0"/>
    <s v="PPP constant 2011 int. $"/>
    <x v="29"/>
    <x v="29"/>
    <x v="189"/>
    <n v="3315"/>
  </r>
  <r>
    <x v="0"/>
    <s v="PPP constant 2011 int. $"/>
    <x v="29"/>
    <x v="29"/>
    <x v="190"/>
    <n v="3359"/>
  </r>
  <r>
    <x v="0"/>
    <s v="PPP constant 2011 int. $"/>
    <x v="29"/>
    <x v="29"/>
    <x v="191"/>
    <n v="3492"/>
  </r>
  <r>
    <x v="0"/>
    <s v="PPP constant 2011 int. $"/>
    <x v="29"/>
    <x v="29"/>
    <x v="192"/>
    <n v="3521"/>
  </r>
  <r>
    <x v="0"/>
    <s v="PPP constant 2011 int. $"/>
    <x v="29"/>
    <x v="29"/>
    <x v="193"/>
    <n v="3290"/>
  </r>
  <r>
    <x v="0"/>
    <s v="PPP constant 2011 int. $"/>
    <x v="29"/>
    <x v="29"/>
    <x v="194"/>
    <n v="3499"/>
  </r>
  <r>
    <x v="0"/>
    <s v="PPP constant 2011 int. $"/>
    <x v="29"/>
    <x v="29"/>
    <x v="195"/>
    <n v="3461"/>
  </r>
  <r>
    <x v="0"/>
    <s v="PPP constant 2011 int. $"/>
    <x v="29"/>
    <x v="29"/>
    <x v="196"/>
    <n v="3443"/>
  </r>
  <r>
    <x v="0"/>
    <s v="PPP constant 2011 int. $"/>
    <x v="29"/>
    <x v="29"/>
    <x v="1"/>
    <n v="3550"/>
  </r>
  <r>
    <x v="0"/>
    <s v="PPP constant 2011 int. $"/>
    <x v="29"/>
    <x v="29"/>
    <x v="197"/>
    <n v="3545"/>
  </r>
  <r>
    <x v="0"/>
    <s v="PPP constant 2011 int. $"/>
    <x v="29"/>
    <x v="29"/>
    <x v="198"/>
    <n v="3612"/>
  </r>
  <r>
    <x v="0"/>
    <s v="PPP constant 2011 int. $"/>
    <x v="29"/>
    <x v="29"/>
    <x v="199"/>
    <n v="3599"/>
  </r>
  <r>
    <x v="0"/>
    <s v="PPP constant 2011 int. $"/>
    <x v="29"/>
    <x v="29"/>
    <x v="200"/>
    <n v="3639"/>
  </r>
  <r>
    <x v="0"/>
    <s v="PPP constant 2011 int. $"/>
    <x v="29"/>
    <x v="29"/>
    <x v="201"/>
    <n v="3861"/>
  </r>
  <r>
    <x v="0"/>
    <s v="PPP constant 2011 int. $"/>
    <x v="29"/>
    <x v="29"/>
    <x v="202"/>
    <n v="3937"/>
  </r>
  <r>
    <x v="0"/>
    <s v="PPP constant 2011 int. $"/>
    <x v="29"/>
    <x v="29"/>
    <x v="203"/>
    <n v="3857"/>
  </r>
  <r>
    <x v="0"/>
    <s v="PPP constant 2011 int. $"/>
    <x v="29"/>
    <x v="29"/>
    <x v="204"/>
    <n v="3963"/>
  </r>
  <r>
    <x v="0"/>
    <s v="PPP constant 2011 int. $"/>
    <x v="29"/>
    <x v="29"/>
    <x v="205"/>
    <n v="3881"/>
  </r>
  <r>
    <x v="0"/>
    <s v="PPP constant 2011 int. $"/>
    <x v="29"/>
    <x v="29"/>
    <x v="2"/>
    <n v="4018"/>
  </r>
  <r>
    <x v="0"/>
    <s v="PPP constant 2011 int. $"/>
    <x v="29"/>
    <x v="29"/>
    <x v="206"/>
    <n v="3894"/>
  </r>
  <r>
    <x v="0"/>
    <s v="PPP constant 2011 int. $"/>
    <x v="29"/>
    <x v="29"/>
    <x v="207"/>
    <n v="3808"/>
  </r>
  <r>
    <x v="0"/>
    <s v="PPP constant 2011 int. $"/>
    <x v="29"/>
    <x v="29"/>
    <x v="208"/>
    <n v="3950"/>
  </r>
  <r>
    <x v="0"/>
    <s v="PPP constant 2011 int. $"/>
    <x v="29"/>
    <x v="29"/>
    <x v="209"/>
    <n v="4245"/>
  </r>
  <r>
    <x v="0"/>
    <s v="PPP constant 2011 int. $"/>
    <x v="29"/>
    <x v="29"/>
    <x v="210"/>
    <n v="4387"/>
  </r>
  <r>
    <x v="0"/>
    <s v="PPP constant 2011 int. $"/>
    <x v="29"/>
    <x v="29"/>
    <x v="166"/>
    <n v="4334"/>
  </r>
  <r>
    <x v="0"/>
    <s v="PPP constant 2011 int. $"/>
    <x v="29"/>
    <x v="29"/>
    <x v="167"/>
    <n v="4234"/>
  </r>
  <r>
    <x v="0"/>
    <s v="PPP constant 2011 int. $"/>
    <x v="29"/>
    <x v="29"/>
    <x v="168"/>
    <n v="4361"/>
  </r>
  <r>
    <x v="0"/>
    <s v="PPP constant 2011 int. $"/>
    <x v="29"/>
    <x v="29"/>
    <x v="169"/>
    <n v="4422"/>
  </r>
  <r>
    <x v="0"/>
    <s v="PPP constant 2011 int. $"/>
    <x v="29"/>
    <x v="29"/>
    <x v="3"/>
    <n v="4332"/>
  </r>
  <r>
    <x v="0"/>
    <s v="PPP constant 2011 int. $"/>
    <x v="29"/>
    <x v="29"/>
    <x v="170"/>
    <n v="4477"/>
  </r>
  <r>
    <x v="0"/>
    <s v="PPP constant 2011 int. $"/>
    <x v="29"/>
    <x v="29"/>
    <x v="171"/>
    <n v="4626"/>
  </r>
  <r>
    <x v="0"/>
    <s v="PPP constant 2011 int. $"/>
    <x v="29"/>
    <x v="29"/>
    <x v="172"/>
    <n v="4734"/>
  </r>
  <r>
    <x v="0"/>
    <s v="PPP constant 2011 int. $"/>
    <x v="29"/>
    <x v="29"/>
    <x v="173"/>
    <n v="4909"/>
  </r>
  <r>
    <x v="0"/>
    <s v="PPP constant 2011 int. $"/>
    <x v="29"/>
    <x v="29"/>
    <x v="174"/>
    <n v="4748"/>
  </r>
  <r>
    <x v="0"/>
    <s v="PPP constant 2011 int. $"/>
    <x v="29"/>
    <x v="29"/>
    <x v="175"/>
    <n v="5013"/>
  </r>
  <r>
    <x v="0"/>
    <s v="PPP constant 2011 int. $"/>
    <x v="29"/>
    <x v="29"/>
    <x v="176"/>
    <n v="5019"/>
  </r>
  <r>
    <x v="0"/>
    <s v="PPP constant 2011 int. $"/>
    <x v="29"/>
    <x v="29"/>
    <x v="177"/>
    <n v="4879"/>
  </r>
  <r>
    <x v="0"/>
    <s v="PPP constant 2011 int. $"/>
    <x v="29"/>
    <x v="29"/>
    <x v="178"/>
    <n v="5031"/>
  </r>
  <r>
    <x v="0"/>
    <s v="PPP constant 2011 int. $"/>
    <x v="29"/>
    <x v="29"/>
    <x v="4"/>
    <n v="5086"/>
  </r>
  <r>
    <x v="0"/>
    <s v="PPP constant 2011 int. $"/>
    <x v="29"/>
    <x v="29"/>
    <x v="179"/>
    <n v="5024"/>
  </r>
  <r>
    <x v="0"/>
    <s v="PPP constant 2011 int. $"/>
    <x v="29"/>
    <x v="29"/>
    <x v="180"/>
    <n v="4764"/>
  </r>
  <r>
    <x v="0"/>
    <s v="PPP constant 2011 int. $"/>
    <x v="29"/>
    <x v="29"/>
    <x v="181"/>
    <n v="5165"/>
  </r>
  <r>
    <x v="0"/>
    <s v="PPP constant 2011 int. $"/>
    <x v="29"/>
    <x v="29"/>
    <x v="182"/>
    <n v="5255"/>
  </r>
  <r>
    <x v="0"/>
    <s v="PPP constant 2011 int. $"/>
    <x v="29"/>
    <x v="29"/>
    <x v="183"/>
    <n v="5333"/>
  </r>
  <r>
    <x v="0"/>
    <s v="PPP constant 2011 int. $"/>
    <x v="29"/>
    <x v="29"/>
    <x v="184"/>
    <n v="5451"/>
  </r>
  <r>
    <x v="0"/>
    <s v="PPP constant 2011 int. $"/>
    <x v="29"/>
    <x v="29"/>
    <x v="185"/>
    <n v="5424"/>
  </r>
  <r>
    <x v="0"/>
    <s v="PPP constant 2011 int. $"/>
    <x v="29"/>
    <x v="29"/>
    <x v="186"/>
    <n v="5636"/>
  </r>
  <r>
    <x v="0"/>
    <s v="PPP constant 2011 int. $"/>
    <x v="29"/>
    <x v="29"/>
    <x v="187"/>
    <n v="5635"/>
  </r>
  <r>
    <x v="0"/>
    <s v="PPP constant 2011 int. $"/>
    <x v="29"/>
    <x v="29"/>
    <x v="5"/>
    <n v="5829"/>
  </r>
  <r>
    <x v="0"/>
    <s v="PPP constant 2011 int. $"/>
    <x v="29"/>
    <x v="29"/>
    <x v="6"/>
    <n v="5797"/>
  </r>
  <r>
    <x v="0"/>
    <s v="PPP constant 2011 int. $"/>
    <x v="29"/>
    <x v="29"/>
    <x v="7"/>
    <n v="5769"/>
  </r>
  <r>
    <x v="0"/>
    <s v="PPP constant 2011 int. $"/>
    <x v="29"/>
    <x v="29"/>
    <x v="8"/>
    <n v="5842"/>
  </r>
  <r>
    <x v="0"/>
    <s v="PPP constant 2011 int. $"/>
    <x v="29"/>
    <x v="29"/>
    <x v="9"/>
    <n v="5874"/>
  </r>
  <r>
    <x v="0"/>
    <s v="PPP constant 2011 int. $"/>
    <x v="29"/>
    <x v="29"/>
    <x v="10"/>
    <n v="5950"/>
  </r>
  <r>
    <x v="0"/>
    <s v="PPP constant 2011 int. $"/>
    <x v="29"/>
    <x v="29"/>
    <x v="11"/>
    <n v="5938"/>
  </r>
  <r>
    <x v="0"/>
    <s v="PPP constant 2011 int. $"/>
    <x v="29"/>
    <x v="29"/>
    <x v="12"/>
    <n v="5923"/>
  </r>
  <r>
    <x v="0"/>
    <s v="PPP constant 2011 int. $"/>
    <x v="29"/>
    <x v="29"/>
    <x v="13"/>
    <n v="5879"/>
  </r>
  <r>
    <x v="0"/>
    <s v="PPP constant 2011 int. $"/>
    <x v="29"/>
    <x v="29"/>
    <x v="14"/>
    <n v="5786"/>
  </r>
  <r>
    <x v="0"/>
    <s v="PPP constant 2011 int. $"/>
    <x v="29"/>
    <x v="29"/>
    <x v="15"/>
    <n v="5997"/>
  </r>
  <r>
    <x v="0"/>
    <s v="PPP constant 2011 int. $"/>
    <x v="29"/>
    <x v="29"/>
    <x v="16"/>
    <n v="6146"/>
  </r>
  <r>
    <x v="0"/>
    <s v="PPP constant 2011 int. $"/>
    <x v="29"/>
    <x v="29"/>
    <x v="17"/>
    <n v="6269"/>
  </r>
  <r>
    <x v="0"/>
    <s v="PPP constant 2011 int. $"/>
    <x v="29"/>
    <x v="29"/>
    <x v="18"/>
    <n v="6264"/>
  </r>
  <r>
    <x v="0"/>
    <s v="PPP constant 2011 int. $"/>
    <x v="29"/>
    <x v="29"/>
    <x v="19"/>
    <n v="6220"/>
  </r>
  <r>
    <x v="0"/>
    <s v="PPP constant 2011 int. $"/>
    <x v="29"/>
    <x v="29"/>
    <x v="20"/>
    <n v="6132"/>
  </r>
  <r>
    <x v="0"/>
    <s v="PPP constant 2011 int. $"/>
    <x v="29"/>
    <x v="29"/>
    <x v="21"/>
    <n v="6170"/>
  </r>
  <r>
    <x v="0"/>
    <s v="PPP constant 2011 int. $"/>
    <x v="29"/>
    <x v="29"/>
    <x v="22"/>
    <n v="6358"/>
  </r>
  <r>
    <x v="0"/>
    <s v="PPP constant 2011 int. $"/>
    <x v="29"/>
    <x v="29"/>
    <x v="23"/>
    <n v="6585"/>
  </r>
  <r>
    <x v="0"/>
    <s v="PPP constant 2011 int. $"/>
    <x v="29"/>
    <x v="29"/>
    <x v="24"/>
    <n v="6876"/>
  </r>
  <r>
    <x v="0"/>
    <s v="PPP constant 2011 int. $"/>
    <x v="29"/>
    <x v="29"/>
    <x v="25"/>
    <n v="6845"/>
  </r>
  <r>
    <x v="0"/>
    <s v="PPP constant 2011 int. $"/>
    <x v="29"/>
    <x v="29"/>
    <x v="26"/>
    <n v="6781"/>
  </r>
  <r>
    <x v="0"/>
    <s v="PPP constant 2011 int. $"/>
    <x v="29"/>
    <x v="29"/>
    <x v="27"/>
    <n v="6553"/>
  </r>
  <r>
    <x v="0"/>
    <s v="PPP constant 2011 int. $"/>
    <x v="29"/>
    <x v="29"/>
    <x v="28"/>
    <n v="6486"/>
  </r>
  <r>
    <x v="0"/>
    <s v="PPP constant 2011 int. $"/>
    <x v="29"/>
    <x v="29"/>
    <x v="29"/>
    <n v="6851"/>
  </r>
  <r>
    <x v="0"/>
    <s v="PPP constant 2011 int. $"/>
    <x v="29"/>
    <x v="29"/>
    <x v="30"/>
    <n v="6996"/>
  </r>
  <r>
    <x v="0"/>
    <s v="PPP constant 2011 int. $"/>
    <x v="29"/>
    <x v="29"/>
    <x v="31"/>
    <n v="7211"/>
  </r>
  <r>
    <x v="0"/>
    <s v="PPP constant 2011 int. $"/>
    <x v="29"/>
    <x v="29"/>
    <x v="32"/>
    <n v="7229"/>
  </r>
  <r>
    <x v="0"/>
    <s v="PPP constant 2011 int. $"/>
    <x v="29"/>
    <x v="29"/>
    <x v="33"/>
    <n v="7500"/>
  </r>
  <r>
    <x v="0"/>
    <s v="PPP constant 2011 int. $"/>
    <x v="29"/>
    <x v="29"/>
    <x v="34"/>
    <n v="7729"/>
  </r>
  <r>
    <x v="0"/>
    <s v="PPP constant 2011 int. $"/>
    <x v="29"/>
    <x v="29"/>
    <x v="35"/>
    <n v="7594"/>
  </r>
  <r>
    <x v="0"/>
    <s v="PPP constant 2011 int. $"/>
    <x v="29"/>
    <x v="29"/>
    <x v="36"/>
    <n v="7516"/>
  </r>
  <r>
    <x v="0"/>
    <s v="PPP constant 2011 int. $"/>
    <x v="29"/>
    <x v="29"/>
    <x v="37"/>
    <n v="7635"/>
  </r>
  <r>
    <x v="0"/>
    <s v="PPP constant 2011 int. $"/>
    <x v="29"/>
    <x v="29"/>
    <x v="38"/>
    <n v="7482"/>
  </r>
  <r>
    <x v="0"/>
    <s v="PPP constant 2011 int. $"/>
    <x v="29"/>
    <x v="29"/>
    <x v="39"/>
    <n v="7455"/>
  </r>
  <r>
    <x v="0"/>
    <s v="PPP constant 2011 int. $"/>
    <x v="29"/>
    <x v="29"/>
    <x v="40"/>
    <n v="7603"/>
  </r>
  <r>
    <x v="0"/>
    <s v="PPP constant 2011 int. $"/>
    <x v="29"/>
    <x v="29"/>
    <x v="41"/>
    <n v="7782"/>
  </r>
  <r>
    <x v="0"/>
    <s v="PPP constant 2011 int. $"/>
    <x v="29"/>
    <x v="29"/>
    <x v="42"/>
    <n v="7855"/>
  </r>
  <r>
    <x v="0"/>
    <s v="PPP constant 2011 int. $"/>
    <x v="29"/>
    <x v="29"/>
    <x v="43"/>
    <n v="7461"/>
  </r>
  <r>
    <x v="0"/>
    <s v="PPP constant 2011 int. $"/>
    <x v="29"/>
    <x v="29"/>
    <x v="44"/>
    <n v="7557"/>
  </r>
  <r>
    <x v="0"/>
    <s v="PPP constant 2011 int. $"/>
    <x v="29"/>
    <x v="29"/>
    <x v="45"/>
    <n v="7718"/>
  </r>
  <r>
    <x v="0"/>
    <s v="PPP constant 2011 int. $"/>
    <x v="29"/>
    <x v="29"/>
    <x v="46"/>
    <n v="7874"/>
  </r>
  <r>
    <x v="0"/>
    <s v="PPP constant 2011 int. $"/>
    <x v="29"/>
    <x v="29"/>
    <x v="47"/>
    <n v="7954"/>
  </r>
  <r>
    <x v="0"/>
    <s v="PPP constant 2011 int. $"/>
    <x v="29"/>
    <x v="29"/>
    <x v="48"/>
    <n v="8212"/>
  </r>
  <r>
    <x v="0"/>
    <s v="PPP constant 2011 int. $"/>
    <x v="29"/>
    <x v="29"/>
    <x v="49"/>
    <n v="8131"/>
  </r>
  <r>
    <x v="0"/>
    <s v="PPP constant 2011 int. $"/>
    <x v="29"/>
    <x v="29"/>
    <x v="50"/>
    <n v="8639"/>
  </r>
  <r>
    <x v="0"/>
    <s v="PPP constant 2011 int. $"/>
    <x v="29"/>
    <x v="29"/>
    <x v="51"/>
    <n v="8702"/>
  </r>
  <r>
    <x v="0"/>
    <s v="PPP constant 2011 int. $"/>
    <x v="29"/>
    <x v="29"/>
    <x v="52"/>
    <n v="8665"/>
  </r>
  <r>
    <x v="0"/>
    <s v="PPP constant 2011 int. $"/>
    <x v="29"/>
    <x v="29"/>
    <x v="53"/>
    <n v="8630"/>
  </r>
  <r>
    <x v="0"/>
    <s v="PPP constant 2011 int. $"/>
    <x v="29"/>
    <x v="29"/>
    <x v="54"/>
    <n v="7605"/>
  </r>
  <r>
    <x v="0"/>
    <s v="PPP constant 2011 int. $"/>
    <x v="29"/>
    <x v="29"/>
    <x v="55"/>
    <n v="7017"/>
  </r>
  <r>
    <x v="0"/>
    <s v="PPP constant 2011 int. $"/>
    <x v="29"/>
    <x v="29"/>
    <x v="56"/>
    <n v="6792"/>
  </r>
  <r>
    <x v="0"/>
    <s v="PPP constant 2011 int. $"/>
    <x v="29"/>
    <x v="29"/>
    <x v="57"/>
    <n v="7391"/>
  </r>
  <r>
    <x v="0"/>
    <s v="PPP constant 2011 int. $"/>
    <x v="29"/>
    <x v="29"/>
    <x v="58"/>
    <n v="7587"/>
  </r>
  <r>
    <x v="0"/>
    <s v="PPP constant 2011 int. $"/>
    <x v="29"/>
    <x v="29"/>
    <x v="59"/>
    <n v="7844"/>
  </r>
  <r>
    <x v="0"/>
    <s v="PPP constant 2011 int. $"/>
    <x v="29"/>
    <x v="29"/>
    <x v="60"/>
    <n v="8199"/>
  </r>
  <r>
    <x v="0"/>
    <s v="PPP constant 2011 int. $"/>
    <x v="29"/>
    <x v="29"/>
    <x v="61"/>
    <n v="7868"/>
  </r>
  <r>
    <x v="0"/>
    <s v="PPP constant 2011 int. $"/>
    <x v="29"/>
    <x v="29"/>
    <x v="62"/>
    <n v="8472"/>
  </r>
  <r>
    <x v="0"/>
    <s v="PPP constant 2011 int. $"/>
    <x v="29"/>
    <x v="29"/>
    <x v="63"/>
    <n v="8539"/>
  </r>
  <r>
    <x v="0"/>
    <s v="PPP constant 2011 int. $"/>
    <x v="29"/>
    <x v="29"/>
    <x v="64"/>
    <n v="8772"/>
  </r>
  <r>
    <x v="0"/>
    <s v="PPP constant 2011 int. $"/>
    <x v="29"/>
    <x v="29"/>
    <x v="65"/>
    <n v="8673"/>
  </r>
  <r>
    <x v="0"/>
    <s v="PPP constant 2011 int. $"/>
    <x v="29"/>
    <x v="29"/>
    <x v="66"/>
    <n v="8190"/>
  </r>
  <r>
    <x v="0"/>
    <s v="PPP constant 2011 int. $"/>
    <x v="29"/>
    <x v="29"/>
    <x v="67"/>
    <n v="8206"/>
  </r>
  <r>
    <x v="0"/>
    <s v="PPP constant 2011 int. $"/>
    <x v="29"/>
    <x v="29"/>
    <x v="68"/>
    <n v="8411"/>
  </r>
  <r>
    <x v="0"/>
    <s v="PPP constant 2011 int. $"/>
    <x v="29"/>
    <x v="29"/>
    <x v="69"/>
    <n v="8939"/>
  </r>
  <r>
    <x v="0"/>
    <s v="PPP constant 2011 int. $"/>
    <x v="29"/>
    <x v="29"/>
    <x v="70"/>
    <n v="9244"/>
  </r>
  <r>
    <x v="0"/>
    <s v="PPP constant 2011 int. $"/>
    <x v="29"/>
    <x v="29"/>
    <x v="71"/>
    <n v="9620"/>
  </r>
  <r>
    <x v="0"/>
    <s v="PPP constant 2011 int. $"/>
    <x v="29"/>
    <x v="29"/>
    <x v="72"/>
    <n v="9911"/>
  </r>
  <r>
    <x v="0"/>
    <s v="PPP constant 2011 int. $"/>
    <x v="29"/>
    <x v="29"/>
    <x v="73"/>
    <n v="9988"/>
  </r>
  <r>
    <x v="0"/>
    <s v="PPP constant 2011 int. $"/>
    <x v="29"/>
    <x v="29"/>
    <x v="74"/>
    <n v="9982"/>
  </r>
  <r>
    <x v="0"/>
    <s v="PPP constant 2011 int. $"/>
    <x v="29"/>
    <x v="29"/>
    <x v="75"/>
    <n v="10928"/>
  </r>
  <r>
    <x v="0"/>
    <s v="PPP constant 2011 int. $"/>
    <x v="29"/>
    <x v="29"/>
    <x v="76"/>
    <n v="11926"/>
  </r>
  <r>
    <x v="0"/>
    <s v="PPP constant 2011 int. $"/>
    <x v="29"/>
    <x v="29"/>
    <x v="77"/>
    <n v="12176"/>
  </r>
  <r>
    <x v="0"/>
    <s v="PPP constant 2011 int. $"/>
    <x v="29"/>
    <x v="29"/>
    <x v="78"/>
    <n v="12344"/>
  </r>
  <r>
    <x v="0"/>
    <s v="PPP constant 2011 int. $"/>
    <x v="29"/>
    <x v="29"/>
    <x v="79"/>
    <n v="11803"/>
  </r>
  <r>
    <x v="0"/>
    <s v="PPP constant 2011 int. $"/>
    <x v="29"/>
    <x v="29"/>
    <x v="80"/>
    <n v="11247"/>
  </r>
  <r>
    <x v="0"/>
    <s v="PPP constant 2011 int. $"/>
    <x v="29"/>
    <x v="29"/>
    <x v="81"/>
    <n v="10751"/>
  </r>
  <r>
    <x v="0"/>
    <s v="PPP constant 2011 int. $"/>
    <x v="29"/>
    <x v="29"/>
    <x v="82"/>
    <n v="10527"/>
  </r>
  <r>
    <x v="0"/>
    <s v="PPP constant 2011 int. $"/>
    <x v="29"/>
    <x v="29"/>
    <x v="83"/>
    <n v="10753"/>
  </r>
  <r>
    <x v="0"/>
    <s v="PPP constant 2011 int. $"/>
    <x v="29"/>
    <x v="29"/>
    <x v="84"/>
    <n v="11088"/>
  </r>
  <r>
    <x v="0"/>
    <s v="PPP constant 2011 int. $"/>
    <x v="29"/>
    <x v="29"/>
    <x v="85"/>
    <n v="11061"/>
  </r>
  <r>
    <x v="0"/>
    <s v="PPP constant 2011 int. $"/>
    <x v="29"/>
    <x v="29"/>
    <x v="86"/>
    <n v="11354"/>
  </r>
  <r>
    <x v="0"/>
    <s v="PPP constant 2011 int. $"/>
    <x v="29"/>
    <x v="29"/>
    <x v="87"/>
    <n v="11303"/>
  </r>
  <r>
    <x v="0"/>
    <s v="PPP constant 2011 int. $"/>
    <x v="29"/>
    <x v="29"/>
    <x v="88"/>
    <n v="11709"/>
  </r>
  <r>
    <x v="0"/>
    <s v="PPP constant 2011 int. $"/>
    <x v="29"/>
    <x v="29"/>
    <x v="89"/>
    <n v="12145"/>
  </r>
  <r>
    <x v="0"/>
    <s v="PPP constant 2011 int. $"/>
    <x v="29"/>
    <x v="29"/>
    <x v="90"/>
    <n v="12541"/>
  </r>
  <r>
    <x v="0"/>
    <s v="PPP constant 2011 int. $"/>
    <x v="29"/>
    <x v="29"/>
    <x v="91"/>
    <n v="12639"/>
  </r>
  <r>
    <x v="0"/>
    <s v="PPP constant 2011 int. $"/>
    <x v="29"/>
    <x v="29"/>
    <x v="92"/>
    <n v="12779"/>
  </r>
  <r>
    <x v="0"/>
    <s v="PPP constant 2011 int. $"/>
    <x v="29"/>
    <x v="29"/>
    <x v="93"/>
    <n v="12698"/>
  </r>
  <r>
    <x v="0"/>
    <s v="PPP constant 2011 int. $"/>
    <x v="29"/>
    <x v="29"/>
    <x v="94"/>
    <n v="13134"/>
  </r>
  <r>
    <x v="0"/>
    <s v="PPP constant 2011 int. $"/>
    <x v="29"/>
    <x v="29"/>
    <x v="95"/>
    <n v="13780"/>
  </r>
  <r>
    <x v="0"/>
    <s v="PPP constant 2011 int. $"/>
    <x v="29"/>
    <x v="29"/>
    <x v="96"/>
    <n v="14118"/>
  </r>
  <r>
    <x v="0"/>
    <s v="PPP constant 2011 int. $"/>
    <x v="29"/>
    <x v="29"/>
    <x v="97"/>
    <n v="14131"/>
  </r>
  <r>
    <x v="0"/>
    <s v="PPP constant 2011 int. $"/>
    <x v="29"/>
    <x v="29"/>
    <x v="98"/>
    <n v="14583"/>
  </r>
  <r>
    <x v="0"/>
    <s v="PPP constant 2011 int. $"/>
    <x v="29"/>
    <x v="29"/>
    <x v="99"/>
    <n v="15251"/>
  </r>
  <r>
    <x v="0"/>
    <s v="PPP constant 2011 int. $"/>
    <x v="29"/>
    <x v="29"/>
    <x v="100"/>
    <n v="15545"/>
  </r>
  <r>
    <x v="0"/>
    <s v="PPP constant 2011 int. $"/>
    <x v="29"/>
    <x v="29"/>
    <x v="101"/>
    <n v="15757"/>
  </r>
  <r>
    <x v="0"/>
    <s v="PPP constant 2011 int. $"/>
    <x v="29"/>
    <x v="29"/>
    <x v="102"/>
    <n v="16018"/>
  </r>
  <r>
    <x v="0"/>
    <s v="PPP constant 2011 int. $"/>
    <x v="29"/>
    <x v="29"/>
    <x v="103"/>
    <n v="16593"/>
  </r>
  <r>
    <x v="0"/>
    <s v="PPP constant 2011 int. $"/>
    <x v="29"/>
    <x v="29"/>
    <x v="104"/>
    <n v="16820"/>
  </r>
  <r>
    <x v="0"/>
    <s v="PPP constant 2011 int. $"/>
    <x v="29"/>
    <x v="29"/>
    <x v="105"/>
    <n v="17162"/>
  </r>
  <r>
    <x v="0"/>
    <s v="PPP constant 2011 int. $"/>
    <x v="29"/>
    <x v="29"/>
    <x v="106"/>
    <n v="17440"/>
  </r>
  <r>
    <x v="0"/>
    <s v="PPP constant 2011 int. $"/>
    <x v="29"/>
    <x v="29"/>
    <x v="107"/>
    <n v="18002"/>
  </r>
  <r>
    <x v="0"/>
    <s v="PPP constant 2011 int. $"/>
    <x v="29"/>
    <x v="29"/>
    <x v="108"/>
    <n v="19168"/>
  </r>
  <r>
    <x v="0"/>
    <s v="PPP constant 2011 int. $"/>
    <x v="29"/>
    <x v="29"/>
    <x v="109"/>
    <n v="18903"/>
  </r>
  <r>
    <x v="0"/>
    <s v="PPP constant 2011 int. $"/>
    <x v="29"/>
    <x v="29"/>
    <x v="110"/>
    <n v="18884"/>
  </r>
  <r>
    <x v="0"/>
    <s v="PPP constant 2011 int. $"/>
    <x v="29"/>
    <x v="29"/>
    <x v="111"/>
    <n v="19311"/>
  </r>
  <r>
    <x v="0"/>
    <s v="PPP constant 2011 int. $"/>
    <x v="29"/>
    <x v="29"/>
    <x v="112"/>
    <n v="19740"/>
  </r>
  <r>
    <x v="0"/>
    <s v="PPP constant 2011 int. $"/>
    <x v="29"/>
    <x v="29"/>
    <x v="113"/>
    <n v="20448"/>
  </r>
  <r>
    <x v="0"/>
    <s v="PPP constant 2011 int. $"/>
    <x v="29"/>
    <x v="29"/>
    <x v="114"/>
    <n v="20988"/>
  </r>
  <r>
    <x v="0"/>
    <s v="PPP constant 2011 int. $"/>
    <x v="29"/>
    <x v="29"/>
    <x v="115"/>
    <n v="20612"/>
  </r>
  <r>
    <x v="0"/>
    <s v="PPP constant 2011 int. $"/>
    <x v="29"/>
    <x v="29"/>
    <x v="116"/>
    <n v="20319"/>
  </r>
  <r>
    <x v="0"/>
    <s v="PPP constant 2011 int. $"/>
    <x v="29"/>
    <x v="29"/>
    <x v="117"/>
    <n v="20650"/>
  </r>
  <r>
    <x v="0"/>
    <s v="PPP constant 2011 int. $"/>
    <x v="29"/>
    <x v="29"/>
    <x v="118"/>
    <n v="21366"/>
  </r>
  <r>
    <x v="0"/>
    <s v="PPP constant 2011 int. $"/>
    <x v="29"/>
    <x v="29"/>
    <x v="119"/>
    <n v="21869"/>
  </r>
  <r>
    <x v="0"/>
    <s v="PPP constant 2011 int. $"/>
    <x v="29"/>
    <x v="29"/>
    <x v="120"/>
    <n v="22579"/>
  </r>
  <r>
    <x v="0"/>
    <s v="PPP constant 2011 int. $"/>
    <x v="29"/>
    <x v="29"/>
    <x v="121"/>
    <n v="23498"/>
  </r>
  <r>
    <x v="0"/>
    <s v="PPP constant 2011 int. $"/>
    <x v="29"/>
    <x v="29"/>
    <x v="122"/>
    <n v="24536"/>
  </r>
  <r>
    <x v="0"/>
    <s v="PPP constant 2011 int. $"/>
    <x v="29"/>
    <x v="29"/>
    <x v="123"/>
    <n v="25679"/>
  </r>
  <r>
    <x v="0"/>
    <s v="PPP constant 2011 int. $"/>
    <x v="29"/>
    <x v="29"/>
    <x v="124"/>
    <n v="26164"/>
  </r>
  <r>
    <x v="0"/>
    <s v="PPP constant 2011 int. $"/>
    <x v="29"/>
    <x v="29"/>
    <x v="125"/>
    <n v="26189"/>
  </r>
  <r>
    <x v="0"/>
    <s v="PPP constant 2011 int. $"/>
    <x v="29"/>
    <x v="29"/>
    <x v="126"/>
    <n v="25792.013999999999"/>
  </r>
  <r>
    <x v="0"/>
    <s v="PPP constant 2011 int. $"/>
    <x v="29"/>
    <x v="29"/>
    <x v="127"/>
    <n v="25790.186000000002"/>
  </r>
  <r>
    <x v="0"/>
    <s v="PPP constant 2011 int. $"/>
    <x v="29"/>
    <x v="29"/>
    <x v="128"/>
    <n v="26349.342000000001"/>
  </r>
  <r>
    <x v="0"/>
    <s v="PPP constant 2011 int. $"/>
    <x v="29"/>
    <x v="29"/>
    <x v="129"/>
    <n v="27277.543000000001"/>
  </r>
  <r>
    <x v="0"/>
    <s v="PPP constant 2011 int. $"/>
    <x v="29"/>
    <x v="29"/>
    <x v="130"/>
    <n v="27861.215"/>
  </r>
  <r>
    <x v="0"/>
    <s v="PPP constant 2011 int. $"/>
    <x v="29"/>
    <x v="29"/>
    <x v="131"/>
    <n v="28472.248"/>
  </r>
  <r>
    <x v="0"/>
    <s v="PPP constant 2011 int. $"/>
    <x v="29"/>
    <x v="29"/>
    <x v="132"/>
    <n v="29259.763999999999"/>
  </r>
  <r>
    <x v="0"/>
    <s v="PPP constant 2011 int. $"/>
    <x v="29"/>
    <x v="29"/>
    <x v="133"/>
    <n v="30077.384999999998"/>
  </r>
  <r>
    <x v="0"/>
    <s v="PPP constant 2011 int. $"/>
    <x v="29"/>
    <x v="29"/>
    <x v="134"/>
    <n v="30932.537"/>
  </r>
  <r>
    <x v="0"/>
    <s v="PPP constant 2011 int. $"/>
    <x v="29"/>
    <x v="29"/>
    <x v="135"/>
    <n v="31946.037"/>
  </r>
  <r>
    <x v="0"/>
    <s v="PPP constant 2011 int. $"/>
    <x v="29"/>
    <x v="29"/>
    <x v="136"/>
    <n v="32660.440999999999"/>
  </r>
  <r>
    <x v="0"/>
    <s v="PPP constant 2011 int. $"/>
    <x v="29"/>
    <x v="29"/>
    <x v="137"/>
    <n v="33271.300000000003"/>
  </r>
  <r>
    <x v="0"/>
    <s v="PPP constant 2011 int. $"/>
    <x v="29"/>
    <x v="29"/>
    <x v="138"/>
    <n v="34232.425999999999"/>
  </r>
  <r>
    <x v="0"/>
    <s v="PPP constant 2011 int. $"/>
    <x v="29"/>
    <x v="29"/>
    <x v="139"/>
    <n v="34865.78"/>
  </r>
  <r>
    <x v="0"/>
    <s v="PPP constant 2011 int. $"/>
    <x v="29"/>
    <x v="29"/>
    <x v="140"/>
    <n v="35623.625"/>
  </r>
  <r>
    <x v="0"/>
    <s v="PPP constant 2011 int. $"/>
    <x v="29"/>
    <x v="29"/>
    <x v="141"/>
    <n v="36214.07"/>
  </r>
  <r>
    <x v="0"/>
    <s v="PPP constant 2011 int. $"/>
    <x v="29"/>
    <x v="29"/>
    <x v="142"/>
    <n v="36816.675999999999"/>
  </r>
  <r>
    <x v="0"/>
    <s v="PPP constant 2011 int. $"/>
    <x v="29"/>
    <x v="29"/>
    <x v="143"/>
    <n v="36264.79"/>
  </r>
  <r>
    <x v="0"/>
    <s v="PPP constant 2011 int. $"/>
    <x v="29"/>
    <x v="29"/>
    <x v="144"/>
    <n v="34402.36"/>
  </r>
  <r>
    <x v="0"/>
    <s v="PPP constant 2011 int. $"/>
    <x v="29"/>
    <x v="29"/>
    <x v="145"/>
    <n v="34754.472999999998"/>
  </r>
  <r>
    <x v="0"/>
    <s v="PPP constant 2011 int. $"/>
    <x v="29"/>
    <x v="29"/>
    <x v="146"/>
    <n v="34971"/>
  </r>
  <r>
    <x v="0"/>
    <s v="PPP constant 2011 int. $"/>
    <x v="29"/>
    <x v="29"/>
    <x v="147"/>
    <n v="35243.64"/>
  </r>
  <r>
    <x v="0"/>
    <s v="PPP constant 2011 int. $"/>
    <x v="29"/>
    <x v="29"/>
    <x v="148"/>
    <n v="35660.559999999998"/>
  </r>
  <r>
    <x v="0"/>
    <s v="PPP constant 2011 int. $"/>
    <x v="29"/>
    <x v="29"/>
    <x v="149"/>
    <n v="36521.86"/>
  </r>
  <r>
    <x v="0"/>
    <s v="PPP constant 2011 int. $"/>
    <x v="29"/>
    <x v="29"/>
    <x v="150"/>
    <n v="37101.226999999999"/>
  </r>
  <r>
    <x v="0"/>
    <s v="PPP constant 2011 int. $"/>
    <x v="29"/>
    <x v="29"/>
    <x v="151"/>
    <n v="37593.906000000003"/>
  </r>
  <r>
    <x v="0"/>
    <s v="PPP constant 2011 int. $"/>
    <x v="29"/>
    <x v="29"/>
    <x v="152"/>
    <n v="38283.938000000002"/>
  </r>
  <r>
    <x v="0"/>
    <s v="PPP constant 2011 int. $"/>
    <x v="29"/>
    <x v="29"/>
    <x v="153"/>
    <n v="38704.6"/>
  </r>
  <r>
    <x v="0"/>
    <s v="PPP constant 2011 int. $"/>
    <x v="29"/>
    <x v="29"/>
    <x v="154"/>
    <n v="39113.01"/>
  </r>
  <r>
    <x v="0"/>
    <s v="PPP constant 2011 int. $"/>
    <x v="29"/>
    <x v="29"/>
    <x v="155"/>
    <n v="34651.184000000001"/>
  </r>
  <r>
    <x v="0"/>
    <s v="PPP constant 2011 int. $"/>
    <x v="29"/>
    <x v="29"/>
    <x v="156"/>
    <n v="37134.33"/>
  </r>
  <r>
    <x v="0"/>
    <s v="PPP constant 2011 int. $"/>
    <x v="29"/>
    <x v="29"/>
    <x v="157"/>
    <n v="38406.53"/>
  </r>
  <r>
    <x v="0"/>
    <s v="PPP constant 2011 int. $"/>
    <x v="30"/>
    <x v="30"/>
    <x v="162"/>
    <n v="897"/>
  </r>
  <r>
    <x v="0"/>
    <s v="PPP constant 2011 int. $"/>
    <x v="30"/>
    <x v="30"/>
    <x v="651"/>
    <n v="1768.9856"/>
  </r>
  <r>
    <x v="0"/>
    <s v="PPP constant 2011 int. $"/>
    <x v="30"/>
    <x v="30"/>
    <x v="705"/>
    <n v="2419"/>
  </r>
  <r>
    <x v="0"/>
    <s v="PPP constant 2011 int. $"/>
    <x v="30"/>
    <x v="30"/>
    <x v="211"/>
    <n v="2545.4879999999998"/>
  </r>
  <r>
    <x v="0"/>
    <s v="PPP constant 2011 int. $"/>
    <x v="30"/>
    <x v="30"/>
    <x v="730"/>
    <n v="2591.7694999999999"/>
  </r>
  <r>
    <x v="0"/>
    <s v="PPP constant 2011 int. $"/>
    <x v="30"/>
    <x v="30"/>
    <x v="731"/>
    <n v="2635.48"/>
  </r>
  <r>
    <x v="0"/>
    <s v="PPP constant 2011 int. $"/>
    <x v="30"/>
    <x v="30"/>
    <x v="732"/>
    <n v="2590.4839999999999"/>
  </r>
  <r>
    <x v="0"/>
    <s v="PPP constant 2011 int. $"/>
    <x v="30"/>
    <x v="30"/>
    <x v="733"/>
    <n v="2587.9128000000001"/>
  </r>
  <r>
    <x v="0"/>
    <s v="PPP constant 2011 int. $"/>
    <x v="30"/>
    <x v="30"/>
    <x v="734"/>
    <n v="2643.1936000000001"/>
  </r>
  <r>
    <x v="0"/>
    <s v="PPP constant 2011 int. $"/>
    <x v="30"/>
    <x v="30"/>
    <x v="735"/>
    <n v="2690.7606999999998"/>
  </r>
  <r>
    <x v="0"/>
    <s v="PPP constant 2011 int. $"/>
    <x v="30"/>
    <x v="30"/>
    <x v="736"/>
    <n v="2717.7583"/>
  </r>
  <r>
    <x v="0"/>
    <s v="PPP constant 2011 int. $"/>
    <x v="30"/>
    <x v="30"/>
    <x v="737"/>
    <n v="2526.2040000000002"/>
  </r>
  <r>
    <x v="0"/>
    <s v="PPP constant 2011 int. $"/>
    <x v="30"/>
    <x v="30"/>
    <x v="738"/>
    <n v="2652.1929"/>
  </r>
  <r>
    <x v="0"/>
    <s v="PPP constant 2011 int. $"/>
    <x v="30"/>
    <x v="30"/>
    <x v="739"/>
    <n v="2725.4720000000002"/>
  </r>
  <r>
    <x v="0"/>
    <s v="PPP constant 2011 int. $"/>
    <x v="30"/>
    <x v="30"/>
    <x v="740"/>
    <n v="2780.7527"/>
  </r>
  <r>
    <x v="0"/>
    <s v="PPP constant 2011 int. $"/>
    <x v="30"/>
    <x v="30"/>
    <x v="165"/>
    <n v="2731.9"/>
  </r>
  <r>
    <x v="0"/>
    <s v="PPP constant 2011 int. $"/>
    <x v="30"/>
    <x v="30"/>
    <x v="741"/>
    <n v="2762.7543999999998"/>
  </r>
  <r>
    <x v="0"/>
    <s v="PPP constant 2011 int. $"/>
    <x v="30"/>
    <x v="30"/>
    <x v="742"/>
    <n v="2815.4639999999999"/>
  </r>
  <r>
    <x v="0"/>
    <s v="PPP constant 2011 int. $"/>
    <x v="30"/>
    <x v="30"/>
    <x v="743"/>
    <n v="2803.8935999999999"/>
  </r>
  <r>
    <x v="0"/>
    <s v="PPP constant 2011 int. $"/>
    <x v="30"/>
    <x v="30"/>
    <x v="744"/>
    <n v="2690.7606999999998"/>
  </r>
  <r>
    <x v="0"/>
    <s v="PPP constant 2011 int. $"/>
    <x v="30"/>
    <x v="30"/>
    <x v="745"/>
    <n v="2688.1896999999999"/>
  </r>
  <r>
    <x v="0"/>
    <s v="PPP constant 2011 int. $"/>
    <x v="30"/>
    <x v="30"/>
    <x v="746"/>
    <n v="2694.6176999999998"/>
  </r>
  <r>
    <x v="0"/>
    <s v="PPP constant 2011 int. $"/>
    <x v="30"/>
    <x v="30"/>
    <x v="747"/>
    <n v="2690.7606999999998"/>
  </r>
  <r>
    <x v="0"/>
    <s v="PPP constant 2011 int. $"/>
    <x v="30"/>
    <x v="30"/>
    <x v="0"/>
    <n v="2674.0479999999998"/>
  </r>
  <r>
    <x v="0"/>
    <s v="PPP constant 2011 int. $"/>
    <x v="30"/>
    <x v="30"/>
    <x v="188"/>
    <n v="2715.1873000000001"/>
  </r>
  <r>
    <x v="0"/>
    <s v="PPP constant 2011 int. $"/>
    <x v="30"/>
    <x v="30"/>
    <x v="189"/>
    <n v="2791.0376000000001"/>
  </r>
  <r>
    <x v="0"/>
    <s v="PPP constant 2011 int. $"/>
    <x v="30"/>
    <x v="30"/>
    <x v="190"/>
    <n v="2760.183"/>
  </r>
  <r>
    <x v="0"/>
    <s v="PPP constant 2011 int. $"/>
    <x v="30"/>
    <x v="30"/>
    <x v="191"/>
    <n v="2836.0337"/>
  </r>
  <r>
    <x v="0"/>
    <s v="PPP constant 2011 int. $"/>
    <x v="30"/>
    <x v="30"/>
    <x v="192"/>
    <n v="2897.7424000000001"/>
  </r>
  <r>
    <x v="0"/>
    <s v="PPP constant 2011 int. $"/>
    <x v="30"/>
    <x v="30"/>
    <x v="193"/>
    <n v="2918.3119999999999"/>
  </r>
  <r>
    <x v="0"/>
    <s v="PPP constant 2011 int. $"/>
    <x v="30"/>
    <x v="30"/>
    <x v="194"/>
    <n v="2929.8823000000002"/>
  </r>
  <r>
    <x v="0"/>
    <s v="PPP constant 2011 int. $"/>
    <x v="30"/>
    <x v="30"/>
    <x v="195"/>
    <n v="2929.8823000000002"/>
  </r>
  <r>
    <x v="0"/>
    <s v="PPP constant 2011 int. $"/>
    <x v="30"/>
    <x v="30"/>
    <x v="196"/>
    <n v="2833.4623999999999"/>
  </r>
  <r>
    <x v="0"/>
    <s v="PPP constant 2011 int. $"/>
    <x v="30"/>
    <x v="30"/>
    <x v="1"/>
    <n v="3039.1583999999998"/>
  </r>
  <r>
    <x v="0"/>
    <s v="PPP constant 2011 int. $"/>
    <x v="30"/>
    <x v="30"/>
    <x v="197"/>
    <n v="3225.5702999999999"/>
  </r>
  <r>
    <x v="0"/>
    <s v="PPP constant 2011 int. $"/>
    <x v="30"/>
    <x v="30"/>
    <x v="198"/>
    <n v="3342.56"/>
  </r>
  <r>
    <x v="0"/>
    <s v="PPP constant 2011 int. $"/>
    <x v="30"/>
    <x v="30"/>
    <x v="199"/>
    <n v="3459.5495999999998"/>
  </r>
  <r>
    <x v="0"/>
    <s v="PPP constant 2011 int. $"/>
    <x v="30"/>
    <x v="30"/>
    <x v="200"/>
    <n v="3294.9929999999999"/>
  </r>
  <r>
    <x v="0"/>
    <s v="PPP constant 2011 int. $"/>
    <x v="30"/>
    <x v="30"/>
    <x v="201"/>
    <n v="3419.6959999999999"/>
  </r>
  <r>
    <x v="0"/>
    <s v="PPP constant 2011 int. $"/>
    <x v="30"/>
    <x v="30"/>
    <x v="202"/>
    <n v="3469.8344999999999"/>
  </r>
  <r>
    <x v="0"/>
    <s v="PPP constant 2011 int. $"/>
    <x v="30"/>
    <x v="30"/>
    <x v="203"/>
    <n v="3360.5583000000001"/>
  </r>
  <r>
    <x v="0"/>
    <s v="PPP constant 2011 int. $"/>
    <x v="30"/>
    <x v="30"/>
    <x v="204"/>
    <n v="3329.7040000000002"/>
  </r>
  <r>
    <x v="0"/>
    <s v="PPP constant 2011 int. $"/>
    <x v="30"/>
    <x v="30"/>
    <x v="205"/>
    <n v="3491.6896999999999"/>
  </r>
  <r>
    <x v="0"/>
    <s v="PPP constant 2011 int. $"/>
    <x v="30"/>
    <x v="30"/>
    <x v="2"/>
    <n v="3319.4191999999998"/>
  </r>
  <r>
    <x v="0"/>
    <s v="PPP constant 2011 int. $"/>
    <x v="30"/>
    <x v="30"/>
    <x v="206"/>
    <n v="3252.5680000000002"/>
  </r>
  <r>
    <x v="0"/>
    <s v="PPP constant 2011 int. $"/>
    <x v="30"/>
    <x v="30"/>
    <x v="207"/>
    <n v="3222.9992999999999"/>
  </r>
  <r>
    <x v="0"/>
    <s v="PPP constant 2011 int. $"/>
    <x v="30"/>
    <x v="30"/>
    <x v="208"/>
    <n v="3274.4229999999998"/>
  </r>
  <r>
    <x v="0"/>
    <s v="PPP constant 2011 int. $"/>
    <x v="30"/>
    <x v="30"/>
    <x v="209"/>
    <n v="3453.1215999999999"/>
  </r>
  <r>
    <x v="0"/>
    <s v="PPP constant 2011 int. $"/>
    <x v="30"/>
    <x v="30"/>
    <x v="210"/>
    <n v="3505.8312999999998"/>
  </r>
  <r>
    <x v="0"/>
    <s v="PPP constant 2011 int. $"/>
    <x v="30"/>
    <x v="30"/>
    <x v="166"/>
    <n v="3526.4009999999998"/>
  </r>
  <r>
    <x v="0"/>
    <s v="PPP constant 2011 int. $"/>
    <x v="30"/>
    <x v="30"/>
    <x v="167"/>
    <n v="3618.9639999999999"/>
  </r>
  <r>
    <x v="0"/>
    <s v="PPP constant 2011 int. $"/>
    <x v="30"/>
    <x v="30"/>
    <x v="168"/>
    <n v="3712.8126999999999"/>
  </r>
  <r>
    <x v="0"/>
    <s v="PPP constant 2011 int. $"/>
    <x v="30"/>
    <x v="30"/>
    <x v="169"/>
    <n v="3616.3928000000001"/>
  </r>
  <r>
    <x v="0"/>
    <s v="PPP constant 2011 int. $"/>
    <x v="30"/>
    <x v="30"/>
    <x v="3"/>
    <n v="3631.82"/>
  </r>
  <r>
    <x v="0"/>
    <s v="PPP constant 2011 int. $"/>
    <x v="30"/>
    <x v="30"/>
    <x v="170"/>
    <n v="3778.3784000000001"/>
  </r>
  <r>
    <x v="0"/>
    <s v="PPP constant 2011 int. $"/>
    <x v="30"/>
    <x v="30"/>
    <x v="171"/>
    <n v="3971.2184999999999"/>
  </r>
  <r>
    <x v="0"/>
    <s v="PPP constant 2011 int. $"/>
    <x v="30"/>
    <x v="30"/>
    <x v="172"/>
    <n v="4242.4799999999996"/>
  </r>
  <r>
    <x v="0"/>
    <s v="PPP constant 2011 int. $"/>
    <x v="30"/>
    <x v="30"/>
    <x v="173"/>
    <n v="4254.0502999999999"/>
  </r>
  <r>
    <x v="0"/>
    <s v="PPP constant 2011 int. $"/>
    <x v="30"/>
    <x v="30"/>
    <x v="174"/>
    <n v="4161.4872999999998"/>
  </r>
  <r>
    <x v="0"/>
    <s v="PPP constant 2011 int. $"/>
    <x v="30"/>
    <x v="30"/>
    <x v="175"/>
    <n v="4247.6225999999997"/>
  </r>
  <r>
    <x v="0"/>
    <s v="PPP constant 2011 int. $"/>
    <x v="30"/>
    <x v="30"/>
    <x v="176"/>
    <n v="4156.3446999999996"/>
  </r>
  <r>
    <x v="0"/>
    <s v="PPP constant 2011 int. $"/>
    <x v="30"/>
    <x v="30"/>
    <x v="177"/>
    <n v="4176.9146000000001"/>
  </r>
  <r>
    <x v="0"/>
    <s v="PPP constant 2011 int. $"/>
    <x v="30"/>
    <x v="30"/>
    <x v="178"/>
    <n v="4288.7617"/>
  </r>
  <r>
    <x v="0"/>
    <s v="PPP constant 2011 int. $"/>
    <x v="30"/>
    <x v="30"/>
    <x v="4"/>
    <n v="4401.8945000000003"/>
  </r>
  <r>
    <x v="0"/>
    <s v="PPP constant 2011 int. $"/>
    <x v="30"/>
    <x v="30"/>
    <x v="179"/>
    <n v="4311.9022999999997"/>
  </r>
  <r>
    <x v="0"/>
    <s v="PPP constant 2011 int. $"/>
    <x v="30"/>
    <x v="30"/>
    <x v="180"/>
    <n v="4446.8905999999997"/>
  </r>
  <r>
    <x v="0"/>
    <s v="PPP constant 2011 int. $"/>
    <x v="30"/>
    <x v="30"/>
    <x v="181"/>
    <n v="4733.5789999999997"/>
  </r>
  <r>
    <x v="0"/>
    <s v="PPP constant 2011 int. $"/>
    <x v="30"/>
    <x v="30"/>
    <x v="182"/>
    <n v="4889.1367"/>
  </r>
  <r>
    <x v="0"/>
    <s v="PPP constant 2011 int. $"/>
    <x v="30"/>
    <x v="30"/>
    <x v="183"/>
    <n v="4637.1589999999997"/>
  </r>
  <r>
    <x v="0"/>
    <s v="PPP constant 2011 int. $"/>
    <x v="30"/>
    <x v="30"/>
    <x v="184"/>
    <n v="4599.8770000000004"/>
  </r>
  <r>
    <x v="0"/>
    <s v="PPP constant 2011 int. $"/>
    <x v="30"/>
    <x v="30"/>
    <x v="185"/>
    <n v="4751.5775999999996"/>
  </r>
  <r>
    <x v="0"/>
    <s v="PPP constant 2011 int. $"/>
    <x v="30"/>
    <x v="30"/>
    <x v="186"/>
    <n v="4815.8573999999999"/>
  </r>
  <r>
    <x v="0"/>
    <s v="PPP constant 2011 int. $"/>
    <x v="30"/>
    <x v="30"/>
    <x v="187"/>
    <n v="4943.1319999999996"/>
  </r>
  <r>
    <x v="0"/>
    <s v="PPP constant 2011 int. $"/>
    <x v="30"/>
    <x v="30"/>
    <x v="5"/>
    <n v="4803.0015000000003"/>
  </r>
  <r>
    <x v="0"/>
    <s v="PPP constant 2011 int. $"/>
    <x v="30"/>
    <x v="30"/>
    <x v="6"/>
    <n v="4918.7056000000002"/>
  </r>
  <r>
    <x v="0"/>
    <s v="PPP constant 2011 int. $"/>
    <x v="30"/>
    <x v="30"/>
    <x v="7"/>
    <n v="4991.9849999999997"/>
  </r>
  <r>
    <x v="0"/>
    <s v="PPP constant 2011 int. $"/>
    <x v="30"/>
    <x v="30"/>
    <x v="8"/>
    <n v="5116.6880000000001"/>
  </r>
  <r>
    <x v="0"/>
    <s v="PPP constant 2011 int. $"/>
    <x v="30"/>
    <x v="30"/>
    <x v="9"/>
    <n v="4964.9872999999998"/>
  </r>
  <r>
    <x v="0"/>
    <s v="PPP constant 2011 int. $"/>
    <x v="30"/>
    <x v="30"/>
    <x v="10"/>
    <n v="5105.1176999999998"/>
  </r>
  <r>
    <x v="0"/>
    <s v="PPP constant 2011 int. $"/>
    <x v="30"/>
    <x v="30"/>
    <x v="11"/>
    <n v="5049.8370000000004"/>
  </r>
  <r>
    <x v="0"/>
    <s v="PPP constant 2011 int. $"/>
    <x v="30"/>
    <x v="30"/>
    <x v="12"/>
    <n v="5098.6895000000004"/>
  </r>
  <r>
    <x v="0"/>
    <s v="PPP constant 2011 int. $"/>
    <x v="30"/>
    <x v="30"/>
    <x v="13"/>
    <n v="5198.9663"/>
  </r>
  <r>
    <x v="0"/>
    <s v="PPP constant 2011 int. $"/>
    <x v="30"/>
    <x v="30"/>
    <x v="14"/>
    <n v="5715.7780000000002"/>
  </r>
  <r>
    <x v="0"/>
    <s v="PPP constant 2011 int. $"/>
    <x v="30"/>
    <x v="30"/>
    <x v="15"/>
    <n v="6255.7295000000004"/>
  </r>
  <r>
    <x v="0"/>
    <s v="PPP constant 2011 int. $"/>
    <x v="30"/>
    <x v="30"/>
    <x v="16"/>
    <n v="6317.4385000000002"/>
  </r>
  <r>
    <x v="0"/>
    <s v="PPP constant 2011 int. $"/>
    <x v="30"/>
    <x v="30"/>
    <x v="17"/>
    <n v="6557.8456999999999"/>
  </r>
  <r>
    <x v="0"/>
    <s v="PPP constant 2011 int. $"/>
    <x v="30"/>
    <x v="30"/>
    <x v="18"/>
    <n v="6559.1313"/>
  </r>
  <r>
    <x v="0"/>
    <s v="PPP constant 2011 int. $"/>
    <x v="30"/>
    <x v="30"/>
    <x v="19"/>
    <n v="6523.1342999999997"/>
  </r>
  <r>
    <x v="0"/>
    <s v="PPP constant 2011 int. $"/>
    <x v="30"/>
    <x v="30"/>
    <x v="20"/>
    <n v="6424.143"/>
  </r>
  <r>
    <x v="0"/>
    <s v="PPP constant 2011 int. $"/>
    <x v="30"/>
    <x v="30"/>
    <x v="21"/>
    <n v="6471.7103999999999"/>
  </r>
  <r>
    <x v="0"/>
    <s v="PPP constant 2011 int. $"/>
    <x v="30"/>
    <x v="30"/>
    <x v="22"/>
    <n v="6616.9834000000001"/>
  </r>
  <r>
    <x v="0"/>
    <s v="PPP constant 2011 int. $"/>
    <x v="30"/>
    <x v="30"/>
    <x v="23"/>
    <n v="6447.2839999999997"/>
  </r>
  <r>
    <x v="0"/>
    <s v="PPP constant 2011 int. $"/>
    <x v="30"/>
    <x v="30"/>
    <x v="24"/>
    <n v="6705.6895000000004"/>
  </r>
  <r>
    <x v="0"/>
    <s v="PPP constant 2011 int. $"/>
    <x v="30"/>
    <x v="30"/>
    <x v="25"/>
    <n v="6664.5502999999999"/>
  </r>
  <r>
    <x v="0"/>
    <s v="PPP constant 2011 int. $"/>
    <x v="30"/>
    <x v="30"/>
    <x v="26"/>
    <n v="6811.1090000000004"/>
  </r>
  <r>
    <x v="0"/>
    <s v="PPP constant 2011 int. $"/>
    <x v="30"/>
    <x v="30"/>
    <x v="27"/>
    <n v="7324.0630000000001"/>
  </r>
  <r>
    <x v="0"/>
    <s v="PPP constant 2011 int. $"/>
    <x v="30"/>
    <x v="30"/>
    <x v="28"/>
    <n v="6834.2494999999999"/>
  </r>
  <r>
    <x v="0"/>
    <s v="PPP constant 2011 int. $"/>
    <x v="30"/>
    <x v="30"/>
    <x v="29"/>
    <n v="6510.2782999999999"/>
  </r>
  <r>
    <x v="0"/>
    <s v="PPP constant 2011 int. $"/>
    <x v="30"/>
    <x v="30"/>
    <x v="30"/>
    <n v="7159.5063"/>
  </r>
  <r>
    <x v="0"/>
    <s v="PPP constant 2011 int. $"/>
    <x v="30"/>
    <x v="30"/>
    <x v="31"/>
    <n v="6885.674"/>
  </r>
  <r>
    <x v="0"/>
    <s v="PPP constant 2011 int. $"/>
    <x v="30"/>
    <x v="30"/>
    <x v="32"/>
    <n v="7406.3419999999996"/>
  </r>
  <r>
    <x v="0"/>
    <s v="PPP constant 2011 int. $"/>
    <x v="30"/>
    <x v="30"/>
    <x v="33"/>
    <n v="7426.9110000000001"/>
  </r>
  <r>
    <x v="0"/>
    <s v="PPP constant 2011 int. $"/>
    <x v="30"/>
    <x v="30"/>
    <x v="34"/>
    <n v="7959.1494000000002"/>
  </r>
  <r>
    <x v="0"/>
    <s v="PPP constant 2011 int. $"/>
    <x v="30"/>
    <x v="30"/>
    <x v="35"/>
    <n v="8037.5712999999996"/>
  </r>
  <r>
    <x v="0"/>
    <s v="PPP constant 2011 int. $"/>
    <x v="30"/>
    <x v="30"/>
    <x v="36"/>
    <n v="8770.3629999999994"/>
  </r>
  <r>
    <x v="0"/>
    <s v="PPP constant 2011 int. $"/>
    <x v="30"/>
    <x v="30"/>
    <x v="37"/>
    <n v="8684.2279999999992"/>
  </r>
  <r>
    <x v="0"/>
    <s v="PPP constant 2011 int. $"/>
    <x v="30"/>
    <x v="30"/>
    <x v="38"/>
    <n v="8941.348"/>
  </r>
  <r>
    <x v="0"/>
    <s v="PPP constant 2011 int. $"/>
    <x v="30"/>
    <x v="30"/>
    <x v="39"/>
    <n v="8663.6579999999994"/>
  </r>
  <r>
    <x v="0"/>
    <s v="PPP constant 2011 int. $"/>
    <x v="30"/>
    <x v="30"/>
    <x v="40"/>
    <n v="9121.3320000000003"/>
  </r>
  <r>
    <x v="0"/>
    <s v="PPP constant 2011 int. $"/>
    <x v="30"/>
    <x v="30"/>
    <x v="41"/>
    <n v="9980.1129999999994"/>
  </r>
  <r>
    <x v="0"/>
    <s v="PPP constant 2011 int. $"/>
    <x v="30"/>
    <x v="30"/>
    <x v="42"/>
    <n v="9950.5439999999999"/>
  </r>
  <r>
    <x v="0"/>
    <s v="PPP constant 2011 int. $"/>
    <x v="30"/>
    <x v="30"/>
    <x v="43"/>
    <n v="8975.9760000000006"/>
  </r>
  <r>
    <x v="0"/>
    <s v="PPP constant 2011 int. $"/>
    <x v="30"/>
    <x v="30"/>
    <x v="44"/>
    <n v="9798.1180000000004"/>
  </r>
  <r>
    <x v="0"/>
    <s v="PPP constant 2011 int. $"/>
    <x v="30"/>
    <x v="30"/>
    <x v="45"/>
    <n v="9636.7829999999994"/>
  </r>
  <r>
    <x v="0"/>
    <s v="PPP constant 2011 int. $"/>
    <x v="30"/>
    <x v="30"/>
    <x v="46"/>
    <n v="9735.89"/>
  </r>
  <r>
    <x v="0"/>
    <s v="PPP constant 2011 int. $"/>
    <x v="30"/>
    <x v="30"/>
    <x v="47"/>
    <n v="9976.5669999999991"/>
  </r>
  <r>
    <x v="0"/>
    <s v="PPP constant 2011 int. $"/>
    <x v="30"/>
    <x v="30"/>
    <x v="48"/>
    <n v="10107.969999999999"/>
  </r>
  <r>
    <x v="0"/>
    <s v="PPP constant 2011 int. $"/>
    <x v="30"/>
    <x v="30"/>
    <x v="49"/>
    <n v="9096.3719999999994"/>
  </r>
  <r>
    <x v="0"/>
    <s v="PPP constant 2011 int. $"/>
    <x v="30"/>
    <x v="30"/>
    <x v="50"/>
    <n v="9164.1769999999997"/>
  </r>
  <r>
    <x v="0"/>
    <s v="PPP constant 2011 int. $"/>
    <x v="30"/>
    <x v="30"/>
    <x v="51"/>
    <n v="10222.32"/>
  </r>
  <r>
    <x v="0"/>
    <s v="PPP constant 2011 int. $"/>
    <x v="30"/>
    <x v="30"/>
    <x v="52"/>
    <n v="9769.0779999999995"/>
  </r>
  <r>
    <x v="0"/>
    <s v="PPP constant 2011 int. $"/>
    <x v="30"/>
    <x v="30"/>
    <x v="53"/>
    <n v="10471.306"/>
  </r>
  <r>
    <x v="0"/>
    <s v="PPP constant 2011 int. $"/>
    <x v="30"/>
    <x v="30"/>
    <x v="54"/>
    <n v="10449.780000000001"/>
  </r>
  <r>
    <x v="0"/>
    <s v="PPP constant 2011 int. $"/>
    <x v="30"/>
    <x v="30"/>
    <x v="55"/>
    <n v="10152.927"/>
  </r>
  <r>
    <x v="0"/>
    <s v="PPP constant 2011 int. $"/>
    <x v="30"/>
    <x v="30"/>
    <x v="56"/>
    <n v="9674.8809999999994"/>
  </r>
  <r>
    <x v="0"/>
    <s v="PPP constant 2011 int. $"/>
    <x v="30"/>
    <x v="30"/>
    <x v="57"/>
    <n v="10009.715"/>
  </r>
  <r>
    <x v="0"/>
    <s v="PPP constant 2011 int. $"/>
    <x v="30"/>
    <x v="30"/>
    <x v="58"/>
    <n v="11071.243"/>
  </r>
  <r>
    <x v="0"/>
    <s v="PPP constant 2011 int. $"/>
    <x v="30"/>
    <x v="30"/>
    <x v="59"/>
    <n v="11126.713"/>
  </r>
  <r>
    <x v="0"/>
    <s v="PPP constant 2011 int. $"/>
    <x v="30"/>
    <x v="30"/>
    <x v="60"/>
    <n v="11149.772000000001"/>
  </r>
  <r>
    <x v="0"/>
    <s v="PPP constant 2011 int. $"/>
    <x v="30"/>
    <x v="30"/>
    <x v="61"/>
    <n v="11647.768"/>
  </r>
  <r>
    <x v="0"/>
    <s v="PPP constant 2011 int. $"/>
    <x v="30"/>
    <x v="30"/>
    <x v="62"/>
    <n v="11532.397000000001"/>
  </r>
  <r>
    <x v="0"/>
    <s v="PPP constant 2011 int. $"/>
    <x v="30"/>
    <x v="30"/>
    <x v="63"/>
    <n v="11451.069"/>
  </r>
  <r>
    <x v="0"/>
    <s v="PPP constant 2011 int. $"/>
    <x v="30"/>
    <x v="30"/>
    <x v="64"/>
    <n v="11954.235000000001"/>
  </r>
  <r>
    <x v="0"/>
    <s v="PPP constant 2011 int. $"/>
    <x v="30"/>
    <x v="30"/>
    <x v="65"/>
    <n v="10694.982"/>
  </r>
  <r>
    <x v="0"/>
    <s v="PPP constant 2011 int. $"/>
    <x v="30"/>
    <x v="30"/>
    <x v="66"/>
    <n v="9930.9639999999999"/>
  </r>
  <r>
    <x v="0"/>
    <s v="PPP constant 2011 int. $"/>
    <x v="30"/>
    <x v="30"/>
    <x v="67"/>
    <n v="8380.5040000000008"/>
  </r>
  <r>
    <x v="0"/>
    <s v="PPP constant 2011 int. $"/>
    <x v="30"/>
    <x v="30"/>
    <x v="68"/>
    <n v="8048.2245999999996"/>
  </r>
  <r>
    <x v="0"/>
    <s v="PPP constant 2011 int. $"/>
    <x v="30"/>
    <x v="30"/>
    <x v="69"/>
    <n v="8667.0920000000006"/>
  </r>
  <r>
    <x v="0"/>
    <s v="PPP constant 2011 int. $"/>
    <x v="30"/>
    <x v="30"/>
    <x v="70"/>
    <n v="9680.8389999999999"/>
  </r>
  <r>
    <x v="0"/>
    <s v="PPP constant 2011 int. $"/>
    <x v="30"/>
    <x v="30"/>
    <x v="71"/>
    <n v="10568.013000000001"/>
  </r>
  <r>
    <x v="0"/>
    <s v="PPP constant 2011 int. $"/>
    <x v="30"/>
    <x v="30"/>
    <x v="72"/>
    <n v="11295.099"/>
  </r>
  <r>
    <x v="0"/>
    <s v="PPP constant 2011 int. $"/>
    <x v="30"/>
    <x v="30"/>
    <x v="73"/>
    <n v="10526.134"/>
  </r>
  <r>
    <x v="0"/>
    <s v="PPP constant 2011 int. $"/>
    <x v="30"/>
    <x v="30"/>
    <x v="74"/>
    <n v="11171.448"/>
  </r>
  <r>
    <x v="0"/>
    <s v="PPP constant 2011 int. $"/>
    <x v="30"/>
    <x v="30"/>
    <x v="75"/>
    <n v="12005.094999999999"/>
  </r>
  <r>
    <x v="0"/>
    <s v="PPP constant 2011 int. $"/>
    <x v="30"/>
    <x v="30"/>
    <x v="76"/>
    <n v="13553.401"/>
  </r>
  <r>
    <x v="0"/>
    <s v="PPP constant 2011 int. $"/>
    <x v="30"/>
    <x v="30"/>
    <x v="77"/>
    <n v="14869.861000000001"/>
  </r>
  <r>
    <x v="0"/>
    <s v="PPP constant 2011 int. $"/>
    <x v="30"/>
    <x v="30"/>
    <x v="78"/>
    <n v="16050.218000000001"/>
  </r>
  <r>
    <x v="0"/>
    <s v="PPP constant 2011 int. $"/>
    <x v="30"/>
    <x v="30"/>
    <x v="79"/>
    <n v="16999.328000000001"/>
  </r>
  <r>
    <x v="0"/>
    <s v="PPP constant 2011 int. $"/>
    <x v="30"/>
    <x v="30"/>
    <x v="80"/>
    <n v="16477.553"/>
  </r>
  <r>
    <x v="0"/>
    <s v="PPP constant 2011 int. $"/>
    <x v="30"/>
    <x v="30"/>
    <x v="81"/>
    <n v="14822.467000000001"/>
  </r>
  <r>
    <x v="0"/>
    <s v="PPP constant 2011 int. $"/>
    <x v="30"/>
    <x v="30"/>
    <x v="82"/>
    <n v="14311.547"/>
  </r>
  <r>
    <x v="0"/>
    <s v="PPP constant 2011 int. $"/>
    <x v="30"/>
    <x v="30"/>
    <x v="83"/>
    <n v="14734.232"/>
  </r>
  <r>
    <x v="0"/>
    <s v="PPP constant 2011 int. $"/>
    <x v="30"/>
    <x v="30"/>
    <x v="84"/>
    <n v="14196.672"/>
  </r>
  <r>
    <x v="0"/>
    <s v="PPP constant 2011 int. $"/>
    <x v="30"/>
    <x v="30"/>
    <x v="85"/>
    <n v="15240"/>
  </r>
  <r>
    <x v="0"/>
    <s v="PPP constant 2011 int. $"/>
    <x v="30"/>
    <x v="30"/>
    <x v="86"/>
    <n v="16125"/>
  </r>
  <r>
    <x v="0"/>
    <s v="PPP constant 2011 int. $"/>
    <x v="30"/>
    <x v="30"/>
    <x v="87"/>
    <n v="16444"/>
  </r>
  <r>
    <x v="0"/>
    <s v="PPP constant 2011 int. $"/>
    <x v="30"/>
    <x v="30"/>
    <x v="88"/>
    <n v="16917"/>
  </r>
  <r>
    <x v="0"/>
    <s v="PPP constant 2011 int. $"/>
    <x v="30"/>
    <x v="30"/>
    <x v="89"/>
    <n v="16512"/>
  </r>
  <r>
    <x v="0"/>
    <s v="PPP constant 2011 int. $"/>
    <x v="30"/>
    <x v="30"/>
    <x v="90"/>
    <n v="17370"/>
  </r>
  <r>
    <x v="0"/>
    <s v="PPP constant 2011 int. $"/>
    <x v="30"/>
    <x v="30"/>
    <x v="91"/>
    <n v="17397"/>
  </r>
  <r>
    <x v="0"/>
    <s v="PPP constant 2011 int. $"/>
    <x v="30"/>
    <x v="30"/>
    <x v="92"/>
    <n v="17406"/>
  </r>
  <r>
    <x v="0"/>
    <s v="PPP constant 2011 int. $"/>
    <x v="30"/>
    <x v="30"/>
    <x v="93"/>
    <n v="16946"/>
  </r>
  <r>
    <x v="0"/>
    <s v="PPP constant 2011 int. $"/>
    <x v="30"/>
    <x v="30"/>
    <x v="94"/>
    <n v="17900"/>
  </r>
  <r>
    <x v="0"/>
    <s v="PPP constant 2011 int. $"/>
    <x v="30"/>
    <x v="30"/>
    <x v="95"/>
    <n v="18057"/>
  </r>
  <r>
    <x v="0"/>
    <s v="PPP constant 2011 int. $"/>
    <x v="30"/>
    <x v="30"/>
    <x v="96"/>
    <n v="18175"/>
  </r>
  <r>
    <x v="0"/>
    <s v="PPP constant 2011 int. $"/>
    <x v="30"/>
    <x v="30"/>
    <x v="97"/>
    <n v="18976"/>
  </r>
  <r>
    <x v="0"/>
    <s v="PPP constant 2011 int. $"/>
    <x v="30"/>
    <x v="30"/>
    <x v="98"/>
    <n v="19514"/>
  </r>
  <r>
    <x v="0"/>
    <s v="PPP constant 2011 int. $"/>
    <x v="30"/>
    <x v="30"/>
    <x v="99"/>
    <n v="20360"/>
  </r>
  <r>
    <x v="0"/>
    <s v="PPP constant 2011 int. $"/>
    <x v="30"/>
    <x v="30"/>
    <x v="100"/>
    <n v="21390"/>
  </r>
  <r>
    <x v="0"/>
    <s v="PPP constant 2011 int. $"/>
    <x v="30"/>
    <x v="30"/>
    <x v="101"/>
    <n v="22529"/>
  </r>
  <r>
    <x v="0"/>
    <s v="PPP constant 2011 int. $"/>
    <x v="30"/>
    <x v="30"/>
    <x v="102"/>
    <n v="22842"/>
  </r>
  <r>
    <x v="0"/>
    <s v="PPP constant 2011 int. $"/>
    <x v="30"/>
    <x v="30"/>
    <x v="103"/>
    <n v="23691"/>
  </r>
  <r>
    <x v="0"/>
    <s v="PPP constant 2011 int. $"/>
    <x v="30"/>
    <x v="30"/>
    <x v="104"/>
    <n v="24195"/>
  </r>
  <r>
    <x v="0"/>
    <s v="PPP constant 2011 int. $"/>
    <x v="30"/>
    <x v="30"/>
    <x v="105"/>
    <n v="23958"/>
  </r>
  <r>
    <x v="0"/>
    <s v="PPP constant 2011 int. $"/>
    <x v="30"/>
    <x v="30"/>
    <x v="106"/>
    <n v="24394"/>
  </r>
  <r>
    <x v="0"/>
    <s v="PPP constant 2011 int. $"/>
    <x v="30"/>
    <x v="30"/>
    <x v="107"/>
    <n v="25414"/>
  </r>
  <r>
    <x v="0"/>
    <s v="PPP constant 2011 int. $"/>
    <x v="30"/>
    <x v="30"/>
    <x v="108"/>
    <n v="26602"/>
  </r>
  <r>
    <x v="0"/>
    <s v="PPP constant 2011 int. $"/>
    <x v="30"/>
    <x v="30"/>
    <x v="109"/>
    <n v="26286"/>
  </r>
  <r>
    <x v="0"/>
    <s v="PPP constant 2011 int. $"/>
    <x v="30"/>
    <x v="30"/>
    <x v="110"/>
    <n v="25956"/>
  </r>
  <r>
    <x v="0"/>
    <s v="PPP constant 2011 int. $"/>
    <x v="30"/>
    <x v="30"/>
    <x v="111"/>
    <n v="27058"/>
  </r>
  <r>
    <x v="0"/>
    <s v="PPP constant 2011 int. $"/>
    <x v="30"/>
    <x v="30"/>
    <x v="112"/>
    <n v="28001"/>
  </r>
  <r>
    <x v="0"/>
    <s v="PPP constant 2011 int. $"/>
    <x v="30"/>
    <x v="30"/>
    <x v="113"/>
    <n v="29286"/>
  </r>
  <r>
    <x v="0"/>
    <s v="PPP constant 2011 int. $"/>
    <x v="30"/>
    <x v="30"/>
    <x v="114"/>
    <n v="29949"/>
  </r>
  <r>
    <x v="0"/>
    <s v="PPP constant 2011 int. $"/>
    <x v="30"/>
    <x v="30"/>
    <x v="115"/>
    <n v="29611"/>
  </r>
  <r>
    <x v="0"/>
    <s v="PPP constant 2011 int. $"/>
    <x v="30"/>
    <x v="30"/>
    <x v="116"/>
    <n v="30056"/>
  </r>
  <r>
    <x v="0"/>
    <s v="PPP constant 2011 int. $"/>
    <x v="30"/>
    <x v="30"/>
    <x v="117"/>
    <n v="29210"/>
  </r>
  <r>
    <x v="0"/>
    <s v="PPP constant 2011 int. $"/>
    <x v="30"/>
    <x v="30"/>
    <x v="118"/>
    <n v="30158"/>
  </r>
  <r>
    <x v="0"/>
    <s v="PPP constant 2011 int. $"/>
    <x v="30"/>
    <x v="30"/>
    <x v="119"/>
    <n v="32076"/>
  </r>
  <r>
    <x v="0"/>
    <s v="PPP constant 2011 int. $"/>
    <x v="30"/>
    <x v="30"/>
    <x v="120"/>
    <n v="33023"/>
  </r>
  <r>
    <x v="0"/>
    <s v="PPP constant 2011 int. $"/>
    <x v="30"/>
    <x v="30"/>
    <x v="121"/>
    <n v="33850"/>
  </r>
  <r>
    <x v="0"/>
    <s v="PPP constant 2011 int. $"/>
    <x v="30"/>
    <x v="30"/>
    <x v="122"/>
    <n v="34730"/>
  </r>
  <r>
    <x v="0"/>
    <s v="PPP constant 2011 int. $"/>
    <x v="30"/>
    <x v="30"/>
    <x v="123"/>
    <n v="35863"/>
  </r>
  <r>
    <x v="0"/>
    <s v="PPP constant 2011 int. $"/>
    <x v="30"/>
    <x v="30"/>
    <x v="124"/>
    <n v="36756"/>
  </r>
  <r>
    <x v="0"/>
    <s v="PPP constant 2011 int. $"/>
    <x v="30"/>
    <x v="30"/>
    <x v="125"/>
    <n v="36982"/>
  </r>
  <r>
    <x v="0"/>
    <s v="PPP constant 2011 int. $"/>
    <x v="30"/>
    <x v="30"/>
    <x v="126"/>
    <n v="36463.957000000002"/>
  </r>
  <r>
    <x v="0"/>
    <s v="PPP constant 2011 int. $"/>
    <x v="30"/>
    <x v="30"/>
    <x v="127"/>
    <n v="37240.300000000003"/>
  </r>
  <r>
    <x v="0"/>
    <s v="PPP constant 2011 int. $"/>
    <x v="30"/>
    <x v="30"/>
    <x v="128"/>
    <n v="37761.535000000003"/>
  </r>
  <r>
    <x v="0"/>
    <s v="PPP constant 2011 int. $"/>
    <x v="30"/>
    <x v="30"/>
    <x v="129"/>
    <n v="38807.279999999999"/>
  </r>
  <r>
    <x v="0"/>
    <s v="PPP constant 2011 int. $"/>
    <x v="30"/>
    <x v="30"/>
    <x v="130"/>
    <n v="39390.625"/>
  </r>
  <r>
    <x v="0"/>
    <s v="PPP constant 2011 int. $"/>
    <x v="30"/>
    <x v="30"/>
    <x v="131"/>
    <n v="40412.75"/>
  </r>
  <r>
    <x v="0"/>
    <s v="PPP constant 2011 int. $"/>
    <x v="30"/>
    <x v="30"/>
    <x v="132"/>
    <n v="41722.67"/>
  </r>
  <r>
    <x v="0"/>
    <s v="PPP constant 2011 int. $"/>
    <x v="30"/>
    <x v="30"/>
    <x v="133"/>
    <n v="43072.758000000002"/>
  </r>
  <r>
    <x v="0"/>
    <s v="PPP constant 2011 int. $"/>
    <x v="30"/>
    <x v="30"/>
    <x v="134"/>
    <n v="44575.847999999998"/>
  </r>
  <r>
    <x v="0"/>
    <s v="PPP constant 2011 int. $"/>
    <x v="30"/>
    <x v="30"/>
    <x v="135"/>
    <n v="45886.47"/>
  </r>
  <r>
    <x v="0"/>
    <s v="PPP constant 2011 int. $"/>
    <x v="30"/>
    <x v="30"/>
    <x v="136"/>
    <n v="45878.008000000002"/>
  </r>
  <r>
    <x v="0"/>
    <s v="PPP constant 2011 int. $"/>
    <x v="30"/>
    <x v="30"/>
    <x v="137"/>
    <n v="46266.296999999999"/>
  </r>
  <r>
    <x v="0"/>
    <s v="PPP constant 2011 int. $"/>
    <x v="30"/>
    <x v="30"/>
    <x v="138"/>
    <n v="47157.995999999999"/>
  </r>
  <r>
    <x v="0"/>
    <s v="PPP constant 2011 int. $"/>
    <x v="30"/>
    <x v="30"/>
    <x v="139"/>
    <n v="48492.72"/>
  </r>
  <r>
    <x v="0"/>
    <s v="PPP constant 2011 int. $"/>
    <x v="30"/>
    <x v="30"/>
    <x v="140"/>
    <n v="49654.76"/>
  </r>
  <r>
    <x v="0"/>
    <s v="PPP constant 2011 int. $"/>
    <x v="30"/>
    <x v="30"/>
    <x v="141"/>
    <n v="50489.86"/>
  </r>
  <r>
    <x v="0"/>
    <s v="PPP constant 2011 int. $"/>
    <x v="30"/>
    <x v="30"/>
    <x v="142"/>
    <n v="50901.745999999999"/>
  </r>
  <r>
    <x v="0"/>
    <s v="PPP constant 2011 int. $"/>
    <x v="30"/>
    <x v="30"/>
    <x v="143"/>
    <n v="50275.745999999999"/>
  </r>
  <r>
    <x v="0"/>
    <s v="PPP constant 2011 int. $"/>
    <x v="30"/>
    <x v="30"/>
    <x v="144"/>
    <n v="48452.934000000001"/>
  </r>
  <r>
    <x v="0"/>
    <s v="PPP constant 2011 int. $"/>
    <x v="30"/>
    <x v="30"/>
    <x v="145"/>
    <n v="49266.913999999997"/>
  </r>
  <r>
    <x v="0"/>
    <s v="PPP constant 2011 int. $"/>
    <x v="30"/>
    <x v="30"/>
    <x v="146"/>
    <n v="49675"/>
  </r>
  <r>
    <x v="0"/>
    <s v="PPP constant 2011 int. $"/>
    <x v="30"/>
    <x v="30"/>
    <x v="147"/>
    <n v="50436.434000000001"/>
  </r>
  <r>
    <x v="0"/>
    <s v="PPP constant 2011 int. $"/>
    <x v="30"/>
    <x v="30"/>
    <x v="148"/>
    <n v="51010.796999999999"/>
  </r>
  <r>
    <x v="0"/>
    <s v="PPP constant 2011 int. $"/>
    <x v="30"/>
    <x v="30"/>
    <x v="149"/>
    <n v="51796.62"/>
  </r>
  <r>
    <x v="0"/>
    <s v="PPP constant 2011 int. $"/>
    <x v="30"/>
    <x v="30"/>
    <x v="150"/>
    <n v="52808.152000000002"/>
  </r>
  <r>
    <x v="0"/>
    <s v="PPP constant 2011 int. $"/>
    <x v="30"/>
    <x v="30"/>
    <x v="151"/>
    <n v="53301.016000000003"/>
  </r>
  <r>
    <x v="0"/>
    <s v="PPP constant 2011 int. $"/>
    <x v="30"/>
    <x v="30"/>
    <x v="152"/>
    <n v="54152.362999999998"/>
  </r>
  <r>
    <x v="0"/>
    <s v="PPP constant 2011 int. $"/>
    <x v="30"/>
    <x v="30"/>
    <x v="153"/>
    <n v="55454.667999999998"/>
  </r>
  <r>
    <x v="0"/>
    <s v="PPP constant 2011 int. $"/>
    <x v="30"/>
    <x v="30"/>
    <x v="154"/>
    <n v="56469.26"/>
  </r>
  <r>
    <x v="0"/>
    <s v="PPP constant 2011 int. $"/>
    <x v="30"/>
    <x v="30"/>
    <x v="155"/>
    <n v="54379.207000000002"/>
  </r>
  <r>
    <x v="0"/>
    <s v="PPP constant 2011 int. $"/>
    <x v="30"/>
    <x v="30"/>
    <x v="156"/>
    <n v="57522.703000000001"/>
  </r>
  <r>
    <x v="0"/>
    <s v="PPP constant 2011 int. $"/>
    <x v="30"/>
    <x v="30"/>
    <x v="157"/>
    <n v="58487.464999999997"/>
  </r>
  <r>
    <x v="0"/>
    <s v="PPP constant 2011 int. $"/>
    <x v="31"/>
    <x v="31"/>
    <x v="336"/>
    <n v="956"/>
  </r>
  <r>
    <x v="0"/>
    <s v="PPP constant 2011 int. $"/>
    <x v="31"/>
    <x v="31"/>
    <x v="345"/>
    <n v="894"/>
  </r>
  <r>
    <x v="0"/>
    <s v="PPP constant 2011 int. $"/>
    <x v="31"/>
    <x v="31"/>
    <x v="346"/>
    <n v="896"/>
  </r>
  <r>
    <x v="0"/>
    <s v="PPP constant 2011 int. $"/>
    <x v="31"/>
    <x v="31"/>
    <x v="347"/>
    <n v="897"/>
  </r>
  <r>
    <x v="0"/>
    <s v="PPP constant 2011 int. $"/>
    <x v="31"/>
    <x v="31"/>
    <x v="348"/>
    <n v="899"/>
  </r>
  <r>
    <x v="0"/>
    <s v="PPP constant 2011 int. $"/>
    <x v="31"/>
    <x v="31"/>
    <x v="349"/>
    <n v="899"/>
  </r>
  <r>
    <x v="0"/>
    <s v="PPP constant 2011 int. $"/>
    <x v="31"/>
    <x v="31"/>
    <x v="350"/>
    <n v="902"/>
  </r>
  <r>
    <x v="0"/>
    <s v="PPP constant 2011 int. $"/>
    <x v="31"/>
    <x v="31"/>
    <x v="351"/>
    <n v="928"/>
  </r>
  <r>
    <x v="0"/>
    <s v="PPP constant 2011 int. $"/>
    <x v="31"/>
    <x v="31"/>
    <x v="352"/>
    <n v="939"/>
  </r>
  <r>
    <x v="0"/>
    <s v="PPP constant 2011 int. $"/>
    <x v="31"/>
    <x v="31"/>
    <x v="353"/>
    <n v="948"/>
  </r>
  <r>
    <x v="0"/>
    <s v="PPP constant 2011 int. $"/>
    <x v="31"/>
    <x v="31"/>
    <x v="354"/>
    <n v="960"/>
  </r>
  <r>
    <x v="0"/>
    <s v="PPP constant 2011 int. $"/>
    <x v="31"/>
    <x v="31"/>
    <x v="355"/>
    <n v="969"/>
  </r>
  <r>
    <x v="0"/>
    <s v="PPP constant 2011 int. $"/>
    <x v="31"/>
    <x v="31"/>
    <x v="356"/>
    <n v="980"/>
  </r>
  <r>
    <x v="0"/>
    <s v="PPP constant 2011 int. $"/>
    <x v="31"/>
    <x v="31"/>
    <x v="357"/>
    <n v="988"/>
  </r>
  <r>
    <x v="0"/>
    <s v="PPP constant 2011 int. $"/>
    <x v="31"/>
    <x v="31"/>
    <x v="358"/>
    <n v="998"/>
  </r>
  <r>
    <x v="0"/>
    <s v="PPP constant 2011 int. $"/>
    <x v="31"/>
    <x v="31"/>
    <x v="359"/>
    <n v="1007"/>
  </r>
  <r>
    <x v="0"/>
    <s v="PPP constant 2011 int. $"/>
    <x v="31"/>
    <x v="31"/>
    <x v="360"/>
    <n v="1020"/>
  </r>
  <r>
    <x v="0"/>
    <s v="PPP constant 2011 int. $"/>
    <x v="31"/>
    <x v="31"/>
    <x v="361"/>
    <n v="1030"/>
  </r>
  <r>
    <x v="0"/>
    <s v="PPP constant 2011 int. $"/>
    <x v="31"/>
    <x v="31"/>
    <x v="362"/>
    <n v="1019"/>
  </r>
  <r>
    <x v="0"/>
    <s v="PPP constant 2011 int. $"/>
    <x v="31"/>
    <x v="31"/>
    <x v="363"/>
    <n v="1020"/>
  </r>
  <r>
    <x v="0"/>
    <s v="PPP constant 2011 int. $"/>
    <x v="31"/>
    <x v="31"/>
    <x v="364"/>
    <n v="1022"/>
  </r>
  <r>
    <x v="0"/>
    <s v="PPP constant 2011 int. $"/>
    <x v="31"/>
    <x v="31"/>
    <x v="365"/>
    <n v="1020"/>
  </r>
  <r>
    <x v="0"/>
    <s v="PPP constant 2011 int. $"/>
    <x v="31"/>
    <x v="31"/>
    <x v="366"/>
    <n v="1019"/>
  </r>
  <r>
    <x v="0"/>
    <s v="PPP constant 2011 int. $"/>
    <x v="31"/>
    <x v="31"/>
    <x v="367"/>
    <n v="1017"/>
  </r>
  <r>
    <x v="0"/>
    <s v="PPP constant 2011 int. $"/>
    <x v="31"/>
    <x v="31"/>
    <x v="368"/>
    <n v="1014"/>
  </r>
  <r>
    <x v="0"/>
    <s v="PPP constant 2011 int. $"/>
    <x v="31"/>
    <x v="31"/>
    <x v="369"/>
    <n v="1009"/>
  </r>
  <r>
    <x v="0"/>
    <s v="PPP constant 2011 int. $"/>
    <x v="31"/>
    <x v="31"/>
    <x v="370"/>
    <n v="1006"/>
  </r>
  <r>
    <x v="0"/>
    <s v="PPP constant 2011 int. $"/>
    <x v="31"/>
    <x v="31"/>
    <x v="371"/>
    <n v="996"/>
  </r>
  <r>
    <x v="0"/>
    <s v="PPP constant 2011 int. $"/>
    <x v="31"/>
    <x v="31"/>
    <x v="372"/>
    <n v="990"/>
  </r>
  <r>
    <x v="0"/>
    <s v="PPP constant 2011 int. $"/>
    <x v="31"/>
    <x v="31"/>
    <x v="373"/>
    <n v="980"/>
  </r>
  <r>
    <x v="0"/>
    <s v="PPP constant 2011 int. $"/>
    <x v="31"/>
    <x v="31"/>
    <x v="374"/>
    <n v="969"/>
  </r>
  <r>
    <x v="0"/>
    <s v="PPP constant 2011 int. $"/>
    <x v="31"/>
    <x v="31"/>
    <x v="375"/>
    <n v="958"/>
  </r>
  <r>
    <x v="0"/>
    <s v="PPP constant 2011 int. $"/>
    <x v="31"/>
    <x v="31"/>
    <x v="376"/>
    <n v="948"/>
  </r>
  <r>
    <x v="0"/>
    <s v="PPP constant 2011 int. $"/>
    <x v="31"/>
    <x v="31"/>
    <x v="377"/>
    <n v="940"/>
  </r>
  <r>
    <x v="0"/>
    <s v="PPP constant 2011 int. $"/>
    <x v="31"/>
    <x v="31"/>
    <x v="378"/>
    <n v="931"/>
  </r>
  <r>
    <x v="0"/>
    <s v="PPP constant 2011 int. $"/>
    <x v="31"/>
    <x v="31"/>
    <x v="379"/>
    <n v="925"/>
  </r>
  <r>
    <x v="0"/>
    <s v="PPP constant 2011 int. $"/>
    <x v="31"/>
    <x v="31"/>
    <x v="380"/>
    <n v="920"/>
  </r>
  <r>
    <x v="0"/>
    <s v="PPP constant 2011 int. $"/>
    <x v="31"/>
    <x v="31"/>
    <x v="381"/>
    <n v="913"/>
  </r>
  <r>
    <x v="0"/>
    <s v="PPP constant 2011 int. $"/>
    <x v="31"/>
    <x v="31"/>
    <x v="382"/>
    <n v="909"/>
  </r>
  <r>
    <x v="0"/>
    <s v="PPP constant 2011 int. $"/>
    <x v="31"/>
    <x v="31"/>
    <x v="383"/>
    <n v="905"/>
  </r>
  <r>
    <x v="0"/>
    <s v="PPP constant 2011 int. $"/>
    <x v="31"/>
    <x v="31"/>
    <x v="384"/>
    <n v="904"/>
  </r>
  <r>
    <x v="0"/>
    <s v="PPP constant 2011 int. $"/>
    <x v="31"/>
    <x v="31"/>
    <x v="385"/>
    <n v="905"/>
  </r>
  <r>
    <x v="0"/>
    <s v="PPP constant 2011 int. $"/>
    <x v="31"/>
    <x v="31"/>
    <x v="386"/>
    <n v="905"/>
  </r>
  <r>
    <x v="0"/>
    <s v="PPP constant 2011 int. $"/>
    <x v="31"/>
    <x v="31"/>
    <x v="387"/>
    <n v="907"/>
  </r>
  <r>
    <x v="0"/>
    <s v="PPP constant 2011 int. $"/>
    <x v="31"/>
    <x v="31"/>
    <x v="388"/>
    <n v="907"/>
  </r>
  <r>
    <x v="0"/>
    <s v="PPP constant 2011 int. $"/>
    <x v="31"/>
    <x v="31"/>
    <x v="389"/>
    <n v="909"/>
  </r>
  <r>
    <x v="0"/>
    <s v="PPP constant 2011 int. $"/>
    <x v="31"/>
    <x v="31"/>
    <x v="390"/>
    <n v="910"/>
  </r>
  <r>
    <x v="0"/>
    <s v="PPP constant 2011 int. $"/>
    <x v="31"/>
    <x v="31"/>
    <x v="391"/>
    <n v="910"/>
  </r>
  <r>
    <x v="0"/>
    <s v="PPP constant 2011 int. $"/>
    <x v="31"/>
    <x v="31"/>
    <x v="392"/>
    <n v="901"/>
  </r>
  <r>
    <x v="0"/>
    <s v="PPP constant 2011 int. $"/>
    <x v="31"/>
    <x v="31"/>
    <x v="393"/>
    <n v="889"/>
  </r>
  <r>
    <x v="0"/>
    <s v="PPP constant 2011 int. $"/>
    <x v="31"/>
    <x v="31"/>
    <x v="394"/>
    <n v="878"/>
  </r>
  <r>
    <x v="0"/>
    <s v="PPP constant 2011 int. $"/>
    <x v="31"/>
    <x v="31"/>
    <x v="395"/>
    <n v="869"/>
  </r>
  <r>
    <x v="0"/>
    <s v="PPP constant 2011 int. $"/>
    <x v="31"/>
    <x v="31"/>
    <x v="396"/>
    <n v="858"/>
  </r>
  <r>
    <x v="0"/>
    <s v="PPP constant 2011 int. $"/>
    <x v="31"/>
    <x v="31"/>
    <x v="397"/>
    <n v="846"/>
  </r>
  <r>
    <x v="0"/>
    <s v="PPP constant 2011 int. $"/>
    <x v="31"/>
    <x v="31"/>
    <x v="398"/>
    <n v="835"/>
  </r>
  <r>
    <x v="0"/>
    <s v="PPP constant 2011 int. $"/>
    <x v="31"/>
    <x v="31"/>
    <x v="399"/>
    <n v="822"/>
  </r>
  <r>
    <x v="0"/>
    <s v="PPP constant 2011 int. $"/>
    <x v="31"/>
    <x v="31"/>
    <x v="400"/>
    <n v="811"/>
  </r>
  <r>
    <x v="0"/>
    <s v="PPP constant 2011 int. $"/>
    <x v="31"/>
    <x v="31"/>
    <x v="401"/>
    <n v="800"/>
  </r>
  <r>
    <x v="0"/>
    <s v="PPP constant 2011 int. $"/>
    <x v="31"/>
    <x v="31"/>
    <x v="402"/>
    <n v="789"/>
  </r>
  <r>
    <x v="0"/>
    <s v="PPP constant 2011 int. $"/>
    <x v="31"/>
    <x v="31"/>
    <x v="403"/>
    <n v="789"/>
  </r>
  <r>
    <x v="0"/>
    <s v="PPP constant 2011 int. $"/>
    <x v="31"/>
    <x v="31"/>
    <x v="404"/>
    <n v="791"/>
  </r>
  <r>
    <x v="0"/>
    <s v="PPP constant 2011 int. $"/>
    <x v="31"/>
    <x v="31"/>
    <x v="405"/>
    <n v="791"/>
  </r>
  <r>
    <x v="0"/>
    <s v="PPP constant 2011 int. $"/>
    <x v="31"/>
    <x v="31"/>
    <x v="406"/>
    <n v="791"/>
  </r>
  <r>
    <x v="0"/>
    <s v="PPP constant 2011 int. $"/>
    <x v="31"/>
    <x v="31"/>
    <x v="407"/>
    <n v="789"/>
  </r>
  <r>
    <x v="0"/>
    <s v="PPP constant 2011 int. $"/>
    <x v="31"/>
    <x v="31"/>
    <x v="408"/>
    <n v="792"/>
  </r>
  <r>
    <x v="0"/>
    <s v="PPP constant 2011 int. $"/>
    <x v="31"/>
    <x v="31"/>
    <x v="409"/>
    <n v="802"/>
  </r>
  <r>
    <x v="0"/>
    <s v="PPP constant 2011 int. $"/>
    <x v="31"/>
    <x v="31"/>
    <x v="410"/>
    <n v="810"/>
  </r>
  <r>
    <x v="0"/>
    <s v="PPP constant 2011 int. $"/>
    <x v="31"/>
    <x v="31"/>
    <x v="411"/>
    <n v="818"/>
  </r>
  <r>
    <x v="0"/>
    <s v="PPP constant 2011 int. $"/>
    <x v="31"/>
    <x v="31"/>
    <x v="412"/>
    <n v="826"/>
  </r>
  <r>
    <x v="0"/>
    <s v="PPP constant 2011 int. $"/>
    <x v="31"/>
    <x v="31"/>
    <x v="413"/>
    <n v="837"/>
  </r>
  <r>
    <x v="0"/>
    <s v="PPP constant 2011 int. $"/>
    <x v="31"/>
    <x v="31"/>
    <x v="414"/>
    <n v="845"/>
  </r>
  <r>
    <x v="0"/>
    <s v="PPP constant 2011 int. $"/>
    <x v="31"/>
    <x v="31"/>
    <x v="415"/>
    <n v="850"/>
  </r>
  <r>
    <x v="0"/>
    <s v="PPP constant 2011 int. $"/>
    <x v="31"/>
    <x v="31"/>
    <x v="416"/>
    <n v="856"/>
  </r>
  <r>
    <x v="0"/>
    <s v="PPP constant 2011 int. $"/>
    <x v="31"/>
    <x v="31"/>
    <x v="417"/>
    <n v="866"/>
  </r>
  <r>
    <x v="0"/>
    <s v="PPP constant 2011 int. $"/>
    <x v="31"/>
    <x v="31"/>
    <x v="418"/>
    <n v="885"/>
  </r>
  <r>
    <x v="0"/>
    <s v="PPP constant 2011 int. $"/>
    <x v="31"/>
    <x v="31"/>
    <x v="419"/>
    <n v="878"/>
  </r>
  <r>
    <x v="0"/>
    <s v="PPP constant 2011 int. $"/>
    <x v="31"/>
    <x v="31"/>
    <x v="420"/>
    <n v="869"/>
  </r>
  <r>
    <x v="0"/>
    <s v="PPP constant 2011 int. $"/>
    <x v="31"/>
    <x v="31"/>
    <x v="421"/>
    <n v="861"/>
  </r>
  <r>
    <x v="0"/>
    <s v="PPP constant 2011 int. $"/>
    <x v="31"/>
    <x v="31"/>
    <x v="422"/>
    <n v="850"/>
  </r>
  <r>
    <x v="0"/>
    <s v="PPP constant 2011 int. $"/>
    <x v="31"/>
    <x v="31"/>
    <x v="423"/>
    <n v="845"/>
  </r>
  <r>
    <x v="0"/>
    <s v="PPP constant 2011 int. $"/>
    <x v="31"/>
    <x v="31"/>
    <x v="424"/>
    <n v="845"/>
  </r>
  <r>
    <x v="0"/>
    <s v="PPP constant 2011 int. $"/>
    <x v="31"/>
    <x v="31"/>
    <x v="425"/>
    <n v="842"/>
  </r>
  <r>
    <x v="0"/>
    <s v="PPP constant 2011 int. $"/>
    <x v="31"/>
    <x v="31"/>
    <x v="426"/>
    <n v="845"/>
  </r>
  <r>
    <x v="0"/>
    <s v="PPP constant 2011 int. $"/>
    <x v="31"/>
    <x v="31"/>
    <x v="427"/>
    <n v="846"/>
  </r>
  <r>
    <x v="0"/>
    <s v="PPP constant 2011 int. $"/>
    <x v="31"/>
    <x v="31"/>
    <x v="428"/>
    <n v="850"/>
  </r>
  <r>
    <x v="0"/>
    <s v="PPP constant 2011 int. $"/>
    <x v="31"/>
    <x v="31"/>
    <x v="429"/>
    <n v="846"/>
  </r>
  <r>
    <x v="0"/>
    <s v="PPP constant 2011 int. $"/>
    <x v="31"/>
    <x v="31"/>
    <x v="430"/>
    <n v="866"/>
  </r>
  <r>
    <x v="0"/>
    <s v="PPP constant 2011 int. $"/>
    <x v="31"/>
    <x v="31"/>
    <x v="431"/>
    <n v="885"/>
  </r>
  <r>
    <x v="0"/>
    <s v="PPP constant 2011 int. $"/>
    <x v="31"/>
    <x v="31"/>
    <x v="432"/>
    <n v="897"/>
  </r>
  <r>
    <x v="0"/>
    <s v="PPP constant 2011 int. $"/>
    <x v="31"/>
    <x v="31"/>
    <x v="433"/>
    <n v="918"/>
  </r>
  <r>
    <x v="0"/>
    <s v="PPP constant 2011 int. $"/>
    <x v="31"/>
    <x v="31"/>
    <x v="434"/>
    <n v="931"/>
  </r>
  <r>
    <x v="0"/>
    <s v="PPP constant 2011 int. $"/>
    <x v="31"/>
    <x v="31"/>
    <x v="435"/>
    <n v="932"/>
  </r>
  <r>
    <x v="0"/>
    <s v="PPP constant 2011 int. $"/>
    <x v="31"/>
    <x v="31"/>
    <x v="159"/>
    <n v="944"/>
  </r>
  <r>
    <x v="0"/>
    <s v="PPP constant 2011 int. $"/>
    <x v="31"/>
    <x v="31"/>
    <x v="436"/>
    <n v="952"/>
  </r>
  <r>
    <x v="0"/>
    <s v="PPP constant 2011 int. $"/>
    <x v="31"/>
    <x v="31"/>
    <x v="437"/>
    <n v="960"/>
  </r>
  <r>
    <x v="0"/>
    <s v="PPP constant 2011 int. $"/>
    <x v="31"/>
    <x v="31"/>
    <x v="438"/>
    <n v="948"/>
  </r>
  <r>
    <x v="0"/>
    <s v="PPP constant 2011 int. $"/>
    <x v="31"/>
    <x v="31"/>
    <x v="439"/>
    <n v="929"/>
  </r>
  <r>
    <x v="0"/>
    <s v="PPP constant 2011 int. $"/>
    <x v="31"/>
    <x v="31"/>
    <x v="440"/>
    <n v="931"/>
  </r>
  <r>
    <x v="0"/>
    <s v="PPP constant 2011 int. $"/>
    <x v="31"/>
    <x v="31"/>
    <x v="441"/>
    <n v="932"/>
  </r>
  <r>
    <x v="0"/>
    <s v="PPP constant 2011 int. $"/>
    <x v="31"/>
    <x v="31"/>
    <x v="442"/>
    <n v="936"/>
  </r>
  <r>
    <x v="0"/>
    <s v="PPP constant 2011 int. $"/>
    <x v="31"/>
    <x v="31"/>
    <x v="443"/>
    <n v="937"/>
  </r>
  <r>
    <x v="0"/>
    <s v="PPP constant 2011 int. $"/>
    <x v="31"/>
    <x v="31"/>
    <x v="444"/>
    <n v="942"/>
  </r>
  <r>
    <x v="0"/>
    <s v="PPP constant 2011 int. $"/>
    <x v="31"/>
    <x v="31"/>
    <x v="445"/>
    <n v="948"/>
  </r>
  <r>
    <x v="0"/>
    <s v="PPP constant 2011 int. $"/>
    <x v="31"/>
    <x v="31"/>
    <x v="446"/>
    <n v="952"/>
  </r>
  <r>
    <x v="0"/>
    <s v="PPP constant 2011 int. $"/>
    <x v="31"/>
    <x v="31"/>
    <x v="447"/>
    <n v="952"/>
  </r>
  <r>
    <x v="0"/>
    <s v="PPP constant 2011 int. $"/>
    <x v="31"/>
    <x v="31"/>
    <x v="448"/>
    <n v="953"/>
  </r>
  <r>
    <x v="0"/>
    <s v="PPP constant 2011 int. $"/>
    <x v="31"/>
    <x v="31"/>
    <x v="449"/>
    <n v="971"/>
  </r>
  <r>
    <x v="0"/>
    <s v="PPP constant 2011 int. $"/>
    <x v="31"/>
    <x v="31"/>
    <x v="450"/>
    <n v="972"/>
  </r>
  <r>
    <x v="0"/>
    <s v="PPP constant 2011 int. $"/>
    <x v="31"/>
    <x v="31"/>
    <x v="451"/>
    <n v="974"/>
  </r>
  <r>
    <x v="0"/>
    <s v="PPP constant 2011 int. $"/>
    <x v="31"/>
    <x v="31"/>
    <x v="452"/>
    <n v="976"/>
  </r>
  <r>
    <x v="0"/>
    <s v="PPP constant 2011 int. $"/>
    <x v="31"/>
    <x v="31"/>
    <x v="453"/>
    <n v="976"/>
  </r>
  <r>
    <x v="0"/>
    <s v="PPP constant 2011 int. $"/>
    <x v="31"/>
    <x v="31"/>
    <x v="454"/>
    <n v="976"/>
  </r>
  <r>
    <x v="0"/>
    <s v="PPP constant 2011 int. $"/>
    <x v="31"/>
    <x v="31"/>
    <x v="455"/>
    <n v="983"/>
  </r>
  <r>
    <x v="0"/>
    <s v="PPP constant 2011 int. $"/>
    <x v="31"/>
    <x v="31"/>
    <x v="456"/>
    <n v="982"/>
  </r>
  <r>
    <x v="0"/>
    <s v="PPP constant 2011 int. $"/>
    <x v="31"/>
    <x v="31"/>
    <x v="457"/>
    <n v="982"/>
  </r>
  <r>
    <x v="0"/>
    <s v="PPP constant 2011 int. $"/>
    <x v="31"/>
    <x v="31"/>
    <x v="458"/>
    <n v="980"/>
  </r>
  <r>
    <x v="0"/>
    <s v="PPP constant 2011 int. $"/>
    <x v="31"/>
    <x v="31"/>
    <x v="459"/>
    <n v="979"/>
  </r>
  <r>
    <x v="0"/>
    <s v="PPP constant 2011 int. $"/>
    <x v="31"/>
    <x v="31"/>
    <x v="460"/>
    <n v="976"/>
  </r>
  <r>
    <x v="0"/>
    <s v="PPP constant 2011 int. $"/>
    <x v="31"/>
    <x v="31"/>
    <x v="461"/>
    <n v="969"/>
  </r>
  <r>
    <x v="0"/>
    <s v="PPP constant 2011 int. $"/>
    <x v="31"/>
    <x v="31"/>
    <x v="462"/>
    <n v="968"/>
  </r>
  <r>
    <x v="0"/>
    <s v="PPP constant 2011 int. $"/>
    <x v="31"/>
    <x v="31"/>
    <x v="463"/>
    <n v="969"/>
  </r>
  <r>
    <x v="0"/>
    <s v="PPP constant 2011 int. $"/>
    <x v="31"/>
    <x v="31"/>
    <x v="464"/>
    <n v="969"/>
  </r>
  <r>
    <x v="0"/>
    <s v="PPP constant 2011 int. $"/>
    <x v="31"/>
    <x v="31"/>
    <x v="465"/>
    <n v="961"/>
  </r>
  <r>
    <x v="0"/>
    <s v="PPP constant 2011 int. $"/>
    <x v="31"/>
    <x v="31"/>
    <x v="466"/>
    <n v="956"/>
  </r>
  <r>
    <x v="0"/>
    <s v="PPP constant 2011 int. $"/>
    <x v="31"/>
    <x v="31"/>
    <x v="467"/>
    <n v="948"/>
  </r>
  <r>
    <x v="0"/>
    <s v="PPP constant 2011 int. $"/>
    <x v="31"/>
    <x v="31"/>
    <x v="468"/>
    <n v="945"/>
  </r>
  <r>
    <x v="0"/>
    <s v="PPP constant 2011 int. $"/>
    <x v="31"/>
    <x v="31"/>
    <x v="469"/>
    <n v="942"/>
  </r>
  <r>
    <x v="0"/>
    <s v="PPP constant 2011 int. $"/>
    <x v="31"/>
    <x v="31"/>
    <x v="470"/>
    <n v="939"/>
  </r>
  <r>
    <x v="0"/>
    <s v="PPP constant 2011 int. $"/>
    <x v="31"/>
    <x v="31"/>
    <x v="471"/>
    <n v="950"/>
  </r>
  <r>
    <x v="0"/>
    <s v="PPP constant 2011 int. $"/>
    <x v="31"/>
    <x v="31"/>
    <x v="472"/>
    <n v="963"/>
  </r>
  <r>
    <x v="0"/>
    <s v="PPP constant 2011 int. $"/>
    <x v="31"/>
    <x v="31"/>
    <x v="473"/>
    <n v="969"/>
  </r>
  <r>
    <x v="0"/>
    <s v="PPP constant 2011 int. $"/>
    <x v="31"/>
    <x v="31"/>
    <x v="474"/>
    <n v="971"/>
  </r>
  <r>
    <x v="0"/>
    <s v="PPP constant 2011 int. $"/>
    <x v="31"/>
    <x v="31"/>
    <x v="475"/>
    <n v="982"/>
  </r>
  <r>
    <x v="0"/>
    <s v="PPP constant 2011 int. $"/>
    <x v="31"/>
    <x v="31"/>
    <x v="476"/>
    <n v="995"/>
  </r>
  <r>
    <x v="0"/>
    <s v="PPP constant 2011 int. $"/>
    <x v="31"/>
    <x v="31"/>
    <x v="477"/>
    <n v="1007"/>
  </r>
  <r>
    <x v="0"/>
    <s v="PPP constant 2011 int. $"/>
    <x v="31"/>
    <x v="31"/>
    <x v="478"/>
    <n v="1027"/>
  </r>
  <r>
    <x v="0"/>
    <s v="PPP constant 2011 int. $"/>
    <x v="31"/>
    <x v="31"/>
    <x v="479"/>
    <n v="1041"/>
  </r>
  <r>
    <x v="0"/>
    <s v="PPP constant 2011 int. $"/>
    <x v="31"/>
    <x v="31"/>
    <x v="480"/>
    <n v="1054"/>
  </r>
  <r>
    <x v="0"/>
    <s v="PPP constant 2011 int. $"/>
    <x v="31"/>
    <x v="31"/>
    <x v="481"/>
    <n v="1063"/>
  </r>
  <r>
    <x v="0"/>
    <s v="PPP constant 2011 int. $"/>
    <x v="31"/>
    <x v="31"/>
    <x v="482"/>
    <n v="1057"/>
  </r>
  <r>
    <x v="0"/>
    <s v="PPP constant 2011 int. $"/>
    <x v="31"/>
    <x v="31"/>
    <x v="483"/>
    <n v="1049"/>
  </r>
  <r>
    <x v="0"/>
    <s v="PPP constant 2011 int. $"/>
    <x v="31"/>
    <x v="31"/>
    <x v="484"/>
    <n v="1049"/>
  </r>
  <r>
    <x v="0"/>
    <s v="PPP constant 2011 int. $"/>
    <x v="31"/>
    <x v="31"/>
    <x v="160"/>
    <n v="1041"/>
  </r>
  <r>
    <x v="0"/>
    <s v="PPP constant 2011 int. $"/>
    <x v="31"/>
    <x v="31"/>
    <x v="485"/>
    <n v="1038"/>
  </r>
  <r>
    <x v="0"/>
    <s v="PPP constant 2011 int. $"/>
    <x v="31"/>
    <x v="31"/>
    <x v="486"/>
    <n v="1042"/>
  </r>
  <r>
    <x v="0"/>
    <s v="PPP constant 2011 int. $"/>
    <x v="31"/>
    <x v="31"/>
    <x v="487"/>
    <n v="1044"/>
  </r>
  <r>
    <x v="0"/>
    <s v="PPP constant 2011 int. $"/>
    <x v="31"/>
    <x v="31"/>
    <x v="488"/>
    <n v="1047"/>
  </r>
  <r>
    <x v="0"/>
    <s v="PPP constant 2011 int. $"/>
    <x v="31"/>
    <x v="31"/>
    <x v="489"/>
    <n v="1052"/>
  </r>
  <r>
    <x v="0"/>
    <s v="PPP constant 2011 int. $"/>
    <x v="31"/>
    <x v="31"/>
    <x v="490"/>
    <n v="1060"/>
  </r>
  <r>
    <x v="0"/>
    <s v="PPP constant 2011 int. $"/>
    <x v="31"/>
    <x v="31"/>
    <x v="491"/>
    <n v="1078"/>
  </r>
  <r>
    <x v="0"/>
    <s v="PPP constant 2011 int. $"/>
    <x v="31"/>
    <x v="31"/>
    <x v="492"/>
    <n v="1103"/>
  </r>
  <r>
    <x v="0"/>
    <s v="PPP constant 2011 int. $"/>
    <x v="31"/>
    <x v="31"/>
    <x v="493"/>
    <n v="1125"/>
  </r>
  <r>
    <x v="0"/>
    <s v="PPP constant 2011 int. $"/>
    <x v="31"/>
    <x v="31"/>
    <x v="494"/>
    <n v="1146"/>
  </r>
  <r>
    <x v="0"/>
    <s v="PPP constant 2011 int. $"/>
    <x v="31"/>
    <x v="31"/>
    <x v="495"/>
    <n v="1162"/>
  </r>
  <r>
    <x v="0"/>
    <s v="PPP constant 2011 int. $"/>
    <x v="31"/>
    <x v="31"/>
    <x v="496"/>
    <n v="1170"/>
  </r>
  <r>
    <x v="0"/>
    <s v="PPP constant 2011 int. $"/>
    <x v="31"/>
    <x v="31"/>
    <x v="497"/>
    <n v="1172"/>
  </r>
  <r>
    <x v="0"/>
    <s v="PPP constant 2011 int. $"/>
    <x v="31"/>
    <x v="31"/>
    <x v="498"/>
    <n v="1175"/>
  </r>
  <r>
    <x v="0"/>
    <s v="PPP constant 2011 int. $"/>
    <x v="31"/>
    <x v="31"/>
    <x v="499"/>
    <n v="1176"/>
  </r>
  <r>
    <x v="0"/>
    <s v="PPP constant 2011 int. $"/>
    <x v="31"/>
    <x v="31"/>
    <x v="500"/>
    <n v="1170"/>
  </r>
  <r>
    <x v="0"/>
    <s v="PPP constant 2011 int. $"/>
    <x v="31"/>
    <x v="31"/>
    <x v="501"/>
    <n v="1168"/>
  </r>
  <r>
    <x v="0"/>
    <s v="PPP constant 2011 int. $"/>
    <x v="31"/>
    <x v="31"/>
    <x v="502"/>
    <n v="1170"/>
  </r>
  <r>
    <x v="0"/>
    <s v="PPP constant 2011 int. $"/>
    <x v="31"/>
    <x v="31"/>
    <x v="503"/>
    <n v="1175"/>
  </r>
  <r>
    <x v="0"/>
    <s v="PPP constant 2011 int. $"/>
    <x v="31"/>
    <x v="31"/>
    <x v="504"/>
    <n v="1181"/>
  </r>
  <r>
    <x v="0"/>
    <s v="PPP constant 2011 int. $"/>
    <x v="31"/>
    <x v="31"/>
    <x v="505"/>
    <n v="1180"/>
  </r>
  <r>
    <x v="0"/>
    <s v="PPP constant 2011 int. $"/>
    <x v="31"/>
    <x v="31"/>
    <x v="506"/>
    <n v="1191"/>
  </r>
  <r>
    <x v="0"/>
    <s v="PPP constant 2011 int. $"/>
    <x v="31"/>
    <x v="31"/>
    <x v="507"/>
    <n v="1205"/>
  </r>
  <r>
    <x v="0"/>
    <s v="PPP constant 2011 int. $"/>
    <x v="31"/>
    <x v="31"/>
    <x v="508"/>
    <n v="1215"/>
  </r>
  <r>
    <x v="0"/>
    <s v="PPP constant 2011 int. $"/>
    <x v="31"/>
    <x v="31"/>
    <x v="509"/>
    <n v="1234"/>
  </r>
  <r>
    <x v="0"/>
    <s v="PPP constant 2011 int. $"/>
    <x v="31"/>
    <x v="31"/>
    <x v="510"/>
    <n v="1253"/>
  </r>
  <r>
    <x v="0"/>
    <s v="PPP constant 2011 int. $"/>
    <x v="31"/>
    <x v="31"/>
    <x v="511"/>
    <n v="1274"/>
  </r>
  <r>
    <x v="0"/>
    <s v="PPP constant 2011 int. $"/>
    <x v="31"/>
    <x v="31"/>
    <x v="512"/>
    <n v="1291"/>
  </r>
  <r>
    <x v="0"/>
    <s v="PPP constant 2011 int. $"/>
    <x v="31"/>
    <x v="31"/>
    <x v="513"/>
    <n v="1290"/>
  </r>
  <r>
    <x v="0"/>
    <s v="PPP constant 2011 int. $"/>
    <x v="31"/>
    <x v="31"/>
    <x v="514"/>
    <n v="1286"/>
  </r>
  <r>
    <x v="0"/>
    <s v="PPP constant 2011 int. $"/>
    <x v="31"/>
    <x v="31"/>
    <x v="515"/>
    <n v="1283"/>
  </r>
  <r>
    <x v="0"/>
    <s v="PPP constant 2011 int. $"/>
    <x v="31"/>
    <x v="31"/>
    <x v="516"/>
    <n v="1280"/>
  </r>
  <r>
    <x v="0"/>
    <s v="PPP constant 2011 int. $"/>
    <x v="31"/>
    <x v="31"/>
    <x v="517"/>
    <n v="1274"/>
  </r>
  <r>
    <x v="0"/>
    <s v="PPP constant 2011 int. $"/>
    <x v="31"/>
    <x v="31"/>
    <x v="518"/>
    <n v="1266"/>
  </r>
  <r>
    <x v="0"/>
    <s v="PPP constant 2011 int. $"/>
    <x v="31"/>
    <x v="31"/>
    <x v="519"/>
    <n v="1261"/>
  </r>
  <r>
    <x v="0"/>
    <s v="PPP constant 2011 int. $"/>
    <x v="31"/>
    <x v="31"/>
    <x v="520"/>
    <n v="1242"/>
  </r>
  <r>
    <x v="0"/>
    <s v="PPP constant 2011 int. $"/>
    <x v="31"/>
    <x v="31"/>
    <x v="521"/>
    <n v="1224"/>
  </r>
  <r>
    <x v="0"/>
    <s v="PPP constant 2011 int. $"/>
    <x v="31"/>
    <x v="31"/>
    <x v="522"/>
    <n v="1223"/>
  </r>
  <r>
    <x v="0"/>
    <s v="PPP constant 2011 int. $"/>
    <x v="31"/>
    <x v="31"/>
    <x v="523"/>
    <n v="1200"/>
  </r>
  <r>
    <x v="0"/>
    <s v="PPP constant 2011 int. $"/>
    <x v="31"/>
    <x v="31"/>
    <x v="524"/>
    <n v="1186"/>
  </r>
  <r>
    <x v="0"/>
    <s v="PPP constant 2011 int. $"/>
    <x v="31"/>
    <x v="31"/>
    <x v="525"/>
    <n v="1160"/>
  </r>
  <r>
    <x v="0"/>
    <s v="PPP constant 2011 int. $"/>
    <x v="31"/>
    <x v="31"/>
    <x v="526"/>
    <n v="1143"/>
  </r>
  <r>
    <x v="0"/>
    <s v="PPP constant 2011 int. $"/>
    <x v="31"/>
    <x v="31"/>
    <x v="527"/>
    <n v="1127"/>
  </r>
  <r>
    <x v="0"/>
    <s v="PPP constant 2011 int. $"/>
    <x v="31"/>
    <x v="31"/>
    <x v="528"/>
    <n v="1113"/>
  </r>
  <r>
    <x v="0"/>
    <s v="PPP constant 2011 int. $"/>
    <x v="31"/>
    <x v="31"/>
    <x v="529"/>
    <n v="1101"/>
  </r>
  <r>
    <x v="0"/>
    <s v="PPP constant 2011 int. $"/>
    <x v="31"/>
    <x v="31"/>
    <x v="530"/>
    <n v="1078"/>
  </r>
  <r>
    <x v="0"/>
    <s v="PPP constant 2011 int. $"/>
    <x v="31"/>
    <x v="31"/>
    <x v="531"/>
    <n v="1070"/>
  </r>
  <r>
    <x v="0"/>
    <s v="PPP constant 2011 int. $"/>
    <x v="31"/>
    <x v="31"/>
    <x v="532"/>
    <n v="1058"/>
  </r>
  <r>
    <x v="0"/>
    <s v="PPP constant 2011 int. $"/>
    <x v="31"/>
    <x v="31"/>
    <x v="533"/>
    <n v="1038"/>
  </r>
  <r>
    <x v="0"/>
    <s v="PPP constant 2011 int. $"/>
    <x v="31"/>
    <x v="31"/>
    <x v="161"/>
    <n v="1038"/>
  </r>
  <r>
    <x v="0"/>
    <s v="PPP constant 2011 int. $"/>
    <x v="31"/>
    <x v="31"/>
    <x v="534"/>
    <n v="1027"/>
  </r>
  <r>
    <x v="0"/>
    <s v="PPP constant 2011 int. $"/>
    <x v="31"/>
    <x v="31"/>
    <x v="535"/>
    <n v="1020"/>
  </r>
  <r>
    <x v="0"/>
    <s v="PPP constant 2011 int. $"/>
    <x v="31"/>
    <x v="31"/>
    <x v="536"/>
    <n v="1012"/>
  </r>
  <r>
    <x v="0"/>
    <s v="PPP constant 2011 int. $"/>
    <x v="31"/>
    <x v="31"/>
    <x v="537"/>
    <n v="1007"/>
  </r>
  <r>
    <x v="0"/>
    <s v="PPP constant 2011 int. $"/>
    <x v="31"/>
    <x v="31"/>
    <x v="538"/>
    <n v="1004"/>
  </r>
  <r>
    <x v="0"/>
    <s v="PPP constant 2011 int. $"/>
    <x v="31"/>
    <x v="31"/>
    <x v="539"/>
    <n v="996"/>
  </r>
  <r>
    <x v="0"/>
    <s v="PPP constant 2011 int. $"/>
    <x v="31"/>
    <x v="31"/>
    <x v="540"/>
    <n v="999"/>
  </r>
  <r>
    <x v="0"/>
    <s v="PPP constant 2011 int. $"/>
    <x v="31"/>
    <x v="31"/>
    <x v="541"/>
    <n v="998"/>
  </r>
  <r>
    <x v="0"/>
    <s v="PPP constant 2011 int. $"/>
    <x v="31"/>
    <x v="31"/>
    <x v="542"/>
    <n v="996"/>
  </r>
  <r>
    <x v="0"/>
    <s v="PPP constant 2011 int. $"/>
    <x v="31"/>
    <x v="31"/>
    <x v="543"/>
    <n v="995"/>
  </r>
  <r>
    <x v="0"/>
    <s v="PPP constant 2011 int. $"/>
    <x v="31"/>
    <x v="31"/>
    <x v="544"/>
    <n v="990"/>
  </r>
  <r>
    <x v="0"/>
    <s v="PPP constant 2011 int. $"/>
    <x v="31"/>
    <x v="31"/>
    <x v="545"/>
    <n v="987"/>
  </r>
  <r>
    <x v="0"/>
    <s v="PPP constant 2011 int. $"/>
    <x v="31"/>
    <x v="31"/>
    <x v="546"/>
    <n v="980"/>
  </r>
  <r>
    <x v="0"/>
    <s v="PPP constant 2011 int. $"/>
    <x v="31"/>
    <x v="31"/>
    <x v="547"/>
    <n v="976"/>
  </r>
  <r>
    <x v="0"/>
    <s v="PPP constant 2011 int. $"/>
    <x v="31"/>
    <x v="31"/>
    <x v="548"/>
    <n v="960"/>
  </r>
  <r>
    <x v="0"/>
    <s v="PPP constant 2011 int. $"/>
    <x v="31"/>
    <x v="31"/>
    <x v="549"/>
    <n v="940"/>
  </r>
  <r>
    <x v="0"/>
    <s v="PPP constant 2011 int. $"/>
    <x v="31"/>
    <x v="31"/>
    <x v="550"/>
    <n v="923"/>
  </r>
  <r>
    <x v="0"/>
    <s v="PPP constant 2011 int. $"/>
    <x v="31"/>
    <x v="31"/>
    <x v="551"/>
    <n v="912"/>
  </r>
  <r>
    <x v="0"/>
    <s v="PPP constant 2011 int. $"/>
    <x v="31"/>
    <x v="31"/>
    <x v="552"/>
    <n v="889"/>
  </r>
  <r>
    <x v="0"/>
    <s v="PPP constant 2011 int. $"/>
    <x v="31"/>
    <x v="31"/>
    <x v="553"/>
    <n v="872"/>
  </r>
  <r>
    <x v="0"/>
    <s v="PPP constant 2011 int. $"/>
    <x v="31"/>
    <x v="31"/>
    <x v="554"/>
    <n v="853"/>
  </r>
  <r>
    <x v="0"/>
    <s v="PPP constant 2011 int. $"/>
    <x v="31"/>
    <x v="31"/>
    <x v="555"/>
    <n v="834"/>
  </r>
  <r>
    <x v="0"/>
    <s v="PPP constant 2011 int. $"/>
    <x v="31"/>
    <x v="31"/>
    <x v="556"/>
    <n v="827"/>
  </r>
  <r>
    <x v="0"/>
    <s v="PPP constant 2011 int. $"/>
    <x v="31"/>
    <x v="31"/>
    <x v="557"/>
    <n v="826"/>
  </r>
  <r>
    <x v="0"/>
    <s v="PPP constant 2011 int. $"/>
    <x v="31"/>
    <x v="31"/>
    <x v="558"/>
    <n v="824"/>
  </r>
  <r>
    <x v="0"/>
    <s v="PPP constant 2011 int. $"/>
    <x v="31"/>
    <x v="31"/>
    <x v="559"/>
    <n v="832"/>
  </r>
  <r>
    <x v="0"/>
    <s v="PPP constant 2011 int. $"/>
    <x v="31"/>
    <x v="31"/>
    <x v="560"/>
    <n v="835"/>
  </r>
  <r>
    <x v="0"/>
    <s v="PPP constant 2011 int. $"/>
    <x v="31"/>
    <x v="31"/>
    <x v="561"/>
    <n v="848"/>
  </r>
  <r>
    <x v="0"/>
    <s v="PPP constant 2011 int. $"/>
    <x v="31"/>
    <x v="31"/>
    <x v="562"/>
    <n v="859"/>
  </r>
  <r>
    <x v="0"/>
    <s v="PPP constant 2011 int. $"/>
    <x v="31"/>
    <x v="31"/>
    <x v="563"/>
    <n v="872"/>
  </r>
  <r>
    <x v="0"/>
    <s v="PPP constant 2011 int. $"/>
    <x v="31"/>
    <x v="31"/>
    <x v="564"/>
    <n v="883"/>
  </r>
  <r>
    <x v="0"/>
    <s v="PPP constant 2011 int. $"/>
    <x v="31"/>
    <x v="31"/>
    <x v="565"/>
    <n v="893"/>
  </r>
  <r>
    <x v="0"/>
    <s v="PPP constant 2011 int. $"/>
    <x v="31"/>
    <x v="31"/>
    <x v="566"/>
    <n v="905"/>
  </r>
  <r>
    <x v="0"/>
    <s v="PPP constant 2011 int. $"/>
    <x v="31"/>
    <x v="31"/>
    <x v="567"/>
    <n v="912"/>
  </r>
  <r>
    <x v="0"/>
    <s v="PPP constant 2011 int. $"/>
    <x v="31"/>
    <x v="31"/>
    <x v="568"/>
    <n v="921"/>
  </r>
  <r>
    <x v="0"/>
    <s v="PPP constant 2011 int. $"/>
    <x v="31"/>
    <x v="31"/>
    <x v="569"/>
    <n v="925"/>
  </r>
  <r>
    <x v="0"/>
    <s v="PPP constant 2011 int. $"/>
    <x v="31"/>
    <x v="31"/>
    <x v="570"/>
    <n v="928"/>
  </r>
  <r>
    <x v="0"/>
    <s v="PPP constant 2011 int. $"/>
    <x v="31"/>
    <x v="31"/>
    <x v="571"/>
    <n v="931"/>
  </r>
  <r>
    <x v="0"/>
    <s v="PPP constant 2011 int. $"/>
    <x v="31"/>
    <x v="31"/>
    <x v="572"/>
    <n v="934"/>
  </r>
  <r>
    <x v="0"/>
    <s v="PPP constant 2011 int. $"/>
    <x v="31"/>
    <x v="31"/>
    <x v="573"/>
    <n v="929"/>
  </r>
  <r>
    <x v="0"/>
    <s v="PPP constant 2011 int. $"/>
    <x v="31"/>
    <x v="31"/>
    <x v="574"/>
    <n v="921"/>
  </r>
  <r>
    <x v="0"/>
    <s v="PPP constant 2011 int. $"/>
    <x v="31"/>
    <x v="31"/>
    <x v="575"/>
    <n v="921"/>
  </r>
  <r>
    <x v="0"/>
    <s v="PPP constant 2011 int. $"/>
    <x v="31"/>
    <x v="31"/>
    <x v="576"/>
    <n v="917"/>
  </r>
  <r>
    <x v="0"/>
    <s v="PPP constant 2011 int. $"/>
    <x v="31"/>
    <x v="31"/>
    <x v="577"/>
    <n v="913"/>
  </r>
  <r>
    <x v="0"/>
    <s v="PPP constant 2011 int. $"/>
    <x v="31"/>
    <x v="31"/>
    <x v="578"/>
    <n v="901"/>
  </r>
  <r>
    <x v="0"/>
    <s v="PPP constant 2011 int. $"/>
    <x v="31"/>
    <x v="31"/>
    <x v="579"/>
    <n v="897"/>
  </r>
  <r>
    <x v="0"/>
    <s v="PPP constant 2011 int. $"/>
    <x v="31"/>
    <x v="31"/>
    <x v="580"/>
    <n v="897"/>
  </r>
  <r>
    <x v="0"/>
    <s v="PPP constant 2011 int. $"/>
    <x v="31"/>
    <x v="31"/>
    <x v="581"/>
    <n v="896"/>
  </r>
  <r>
    <x v="0"/>
    <s v="PPP constant 2011 int. $"/>
    <x v="31"/>
    <x v="31"/>
    <x v="582"/>
    <n v="901"/>
  </r>
  <r>
    <x v="0"/>
    <s v="PPP constant 2011 int. $"/>
    <x v="31"/>
    <x v="31"/>
    <x v="162"/>
    <n v="901"/>
  </r>
  <r>
    <x v="0"/>
    <s v="PPP constant 2011 int. $"/>
    <x v="31"/>
    <x v="31"/>
    <x v="583"/>
    <n v="909"/>
  </r>
  <r>
    <x v="0"/>
    <s v="PPP constant 2011 int. $"/>
    <x v="31"/>
    <x v="31"/>
    <x v="584"/>
    <n v="917"/>
  </r>
  <r>
    <x v="0"/>
    <s v="PPP constant 2011 int. $"/>
    <x v="31"/>
    <x v="31"/>
    <x v="585"/>
    <n v="920"/>
  </r>
  <r>
    <x v="0"/>
    <s v="PPP constant 2011 int. $"/>
    <x v="31"/>
    <x v="31"/>
    <x v="586"/>
    <n v="928"/>
  </r>
  <r>
    <x v="0"/>
    <s v="PPP constant 2011 int. $"/>
    <x v="31"/>
    <x v="31"/>
    <x v="587"/>
    <n v="934"/>
  </r>
  <r>
    <x v="0"/>
    <s v="PPP constant 2011 int. $"/>
    <x v="31"/>
    <x v="31"/>
    <x v="588"/>
    <n v="947"/>
  </r>
  <r>
    <x v="0"/>
    <s v="PPP constant 2011 int. $"/>
    <x v="31"/>
    <x v="31"/>
    <x v="589"/>
    <n v="947"/>
  </r>
  <r>
    <x v="0"/>
    <s v="PPP constant 2011 int. $"/>
    <x v="31"/>
    <x v="31"/>
    <x v="590"/>
    <n v="942"/>
  </r>
  <r>
    <x v="0"/>
    <s v="PPP constant 2011 int. $"/>
    <x v="31"/>
    <x v="31"/>
    <x v="591"/>
    <n v="934"/>
  </r>
  <r>
    <x v="0"/>
    <s v="PPP constant 2011 int. $"/>
    <x v="31"/>
    <x v="31"/>
    <x v="592"/>
    <n v="923"/>
  </r>
  <r>
    <x v="0"/>
    <s v="PPP constant 2011 int. $"/>
    <x v="31"/>
    <x v="31"/>
    <x v="593"/>
    <n v="912"/>
  </r>
  <r>
    <x v="0"/>
    <s v="PPP constant 2011 int. $"/>
    <x v="31"/>
    <x v="31"/>
    <x v="594"/>
    <n v="901"/>
  </r>
  <r>
    <x v="0"/>
    <s v="PPP constant 2011 int. $"/>
    <x v="31"/>
    <x v="31"/>
    <x v="595"/>
    <n v="891"/>
  </r>
  <r>
    <x v="0"/>
    <s v="PPP constant 2011 int. $"/>
    <x v="31"/>
    <x v="31"/>
    <x v="596"/>
    <n v="880"/>
  </r>
  <r>
    <x v="0"/>
    <s v="PPP constant 2011 int. $"/>
    <x v="31"/>
    <x v="31"/>
    <x v="597"/>
    <n v="866"/>
  </r>
  <r>
    <x v="0"/>
    <s v="PPP constant 2011 int. $"/>
    <x v="31"/>
    <x v="31"/>
    <x v="598"/>
    <n v="845"/>
  </r>
  <r>
    <x v="0"/>
    <s v="PPP constant 2011 int. $"/>
    <x v="31"/>
    <x v="31"/>
    <x v="599"/>
    <n v="827"/>
  </r>
  <r>
    <x v="0"/>
    <s v="PPP constant 2011 int. $"/>
    <x v="31"/>
    <x v="31"/>
    <x v="600"/>
    <n v="811"/>
  </r>
  <r>
    <x v="0"/>
    <s v="PPP constant 2011 int. $"/>
    <x v="31"/>
    <x v="31"/>
    <x v="601"/>
    <n v="805"/>
  </r>
  <r>
    <x v="0"/>
    <s v="PPP constant 2011 int. $"/>
    <x v="31"/>
    <x v="31"/>
    <x v="602"/>
    <n v="800"/>
  </r>
  <r>
    <x v="0"/>
    <s v="PPP constant 2011 int. $"/>
    <x v="31"/>
    <x v="31"/>
    <x v="603"/>
    <n v="792"/>
  </r>
  <r>
    <x v="0"/>
    <s v="PPP constant 2011 int. $"/>
    <x v="31"/>
    <x v="31"/>
    <x v="604"/>
    <n v="784"/>
  </r>
  <r>
    <x v="0"/>
    <s v="PPP constant 2011 int. $"/>
    <x v="31"/>
    <x v="31"/>
    <x v="605"/>
    <n v="800"/>
  </r>
  <r>
    <x v="0"/>
    <s v="PPP constant 2011 int. $"/>
    <x v="31"/>
    <x v="31"/>
    <x v="606"/>
    <n v="810"/>
  </r>
  <r>
    <x v="0"/>
    <s v="PPP constant 2011 int. $"/>
    <x v="31"/>
    <x v="31"/>
    <x v="607"/>
    <n v="824"/>
  </r>
  <r>
    <x v="0"/>
    <s v="PPP constant 2011 int. $"/>
    <x v="31"/>
    <x v="31"/>
    <x v="608"/>
    <n v="848"/>
  </r>
  <r>
    <x v="0"/>
    <s v="PPP constant 2011 int. $"/>
    <x v="31"/>
    <x v="31"/>
    <x v="609"/>
    <n v="880"/>
  </r>
  <r>
    <x v="0"/>
    <s v="PPP constant 2011 int. $"/>
    <x v="31"/>
    <x v="31"/>
    <x v="610"/>
    <n v="910"/>
  </r>
  <r>
    <x v="0"/>
    <s v="PPP constant 2011 int. $"/>
    <x v="31"/>
    <x v="31"/>
    <x v="611"/>
    <n v="952"/>
  </r>
  <r>
    <x v="0"/>
    <s v="PPP constant 2011 int. $"/>
    <x v="31"/>
    <x v="31"/>
    <x v="612"/>
    <n v="988"/>
  </r>
  <r>
    <x v="0"/>
    <s v="PPP constant 2011 int. $"/>
    <x v="31"/>
    <x v="31"/>
    <x v="613"/>
    <n v="1011"/>
  </r>
  <r>
    <x v="0"/>
    <s v="PPP constant 2011 int. $"/>
    <x v="31"/>
    <x v="31"/>
    <x v="614"/>
    <n v="1031"/>
  </r>
  <r>
    <x v="0"/>
    <s v="PPP constant 2011 int. $"/>
    <x v="31"/>
    <x v="31"/>
    <x v="615"/>
    <n v="1044"/>
  </r>
  <r>
    <x v="0"/>
    <s v="PPP constant 2011 int. $"/>
    <x v="31"/>
    <x v="31"/>
    <x v="616"/>
    <n v="1041"/>
  </r>
  <r>
    <x v="0"/>
    <s v="PPP constant 2011 int. $"/>
    <x v="31"/>
    <x v="31"/>
    <x v="617"/>
    <n v="1047"/>
  </r>
  <r>
    <x v="0"/>
    <s v="PPP constant 2011 int. $"/>
    <x v="31"/>
    <x v="31"/>
    <x v="618"/>
    <n v="1055"/>
  </r>
  <r>
    <x v="0"/>
    <s v="PPP constant 2011 int. $"/>
    <x v="31"/>
    <x v="31"/>
    <x v="619"/>
    <n v="1060"/>
  </r>
  <r>
    <x v="0"/>
    <s v="PPP constant 2011 int. $"/>
    <x v="31"/>
    <x v="31"/>
    <x v="620"/>
    <n v="1057"/>
  </r>
  <r>
    <x v="0"/>
    <s v="PPP constant 2011 int. $"/>
    <x v="31"/>
    <x v="31"/>
    <x v="621"/>
    <n v="1052"/>
  </r>
  <r>
    <x v="0"/>
    <s v="PPP constant 2011 int. $"/>
    <x v="31"/>
    <x v="31"/>
    <x v="622"/>
    <n v="1028"/>
  </r>
  <r>
    <x v="0"/>
    <s v="PPP constant 2011 int. $"/>
    <x v="31"/>
    <x v="31"/>
    <x v="623"/>
    <n v="1007"/>
  </r>
  <r>
    <x v="0"/>
    <s v="PPP constant 2011 int. $"/>
    <x v="31"/>
    <x v="31"/>
    <x v="624"/>
    <n v="999"/>
  </r>
  <r>
    <x v="0"/>
    <s v="PPP constant 2011 int. $"/>
    <x v="31"/>
    <x v="31"/>
    <x v="625"/>
    <n v="993"/>
  </r>
  <r>
    <x v="0"/>
    <s v="PPP constant 2011 int. $"/>
    <x v="31"/>
    <x v="31"/>
    <x v="626"/>
    <n v="995"/>
  </r>
  <r>
    <x v="0"/>
    <s v="PPP constant 2011 int. $"/>
    <x v="31"/>
    <x v="31"/>
    <x v="627"/>
    <n v="998"/>
  </r>
  <r>
    <x v="0"/>
    <s v="PPP constant 2011 int. $"/>
    <x v="31"/>
    <x v="31"/>
    <x v="628"/>
    <n v="995"/>
  </r>
  <r>
    <x v="0"/>
    <s v="PPP constant 2011 int. $"/>
    <x v="31"/>
    <x v="31"/>
    <x v="629"/>
    <n v="985"/>
  </r>
  <r>
    <x v="0"/>
    <s v="PPP constant 2011 int. $"/>
    <x v="31"/>
    <x v="31"/>
    <x v="630"/>
    <n v="977"/>
  </r>
  <r>
    <x v="0"/>
    <s v="PPP constant 2011 int. $"/>
    <x v="31"/>
    <x v="31"/>
    <x v="631"/>
    <n v="980"/>
  </r>
  <r>
    <x v="0"/>
    <s v="PPP constant 2011 int. $"/>
    <x v="31"/>
    <x v="31"/>
    <x v="163"/>
    <n v="985"/>
  </r>
  <r>
    <x v="0"/>
    <s v="PPP constant 2011 int. $"/>
    <x v="31"/>
    <x v="31"/>
    <x v="632"/>
    <n v="991"/>
  </r>
  <r>
    <x v="0"/>
    <s v="PPP constant 2011 int. $"/>
    <x v="31"/>
    <x v="31"/>
    <x v="633"/>
    <n v="998"/>
  </r>
  <r>
    <x v="0"/>
    <s v="PPP constant 2011 int. $"/>
    <x v="31"/>
    <x v="31"/>
    <x v="634"/>
    <n v="991"/>
  </r>
  <r>
    <x v="0"/>
    <s v="PPP constant 2011 int. $"/>
    <x v="31"/>
    <x v="31"/>
    <x v="635"/>
    <n v="982"/>
  </r>
  <r>
    <x v="0"/>
    <s v="PPP constant 2011 int. $"/>
    <x v="31"/>
    <x v="31"/>
    <x v="636"/>
    <n v="983"/>
  </r>
  <r>
    <x v="0"/>
    <s v="PPP constant 2011 int. $"/>
    <x v="31"/>
    <x v="31"/>
    <x v="637"/>
    <n v="990"/>
  </r>
  <r>
    <x v="0"/>
    <s v="PPP constant 2011 int. $"/>
    <x v="31"/>
    <x v="31"/>
    <x v="638"/>
    <n v="987"/>
  </r>
  <r>
    <x v="0"/>
    <s v="PPP constant 2011 int. $"/>
    <x v="31"/>
    <x v="31"/>
    <x v="639"/>
    <n v="982"/>
  </r>
  <r>
    <x v="0"/>
    <s v="PPP constant 2011 int. $"/>
    <x v="31"/>
    <x v="31"/>
    <x v="640"/>
    <n v="974"/>
  </r>
  <r>
    <x v="0"/>
    <s v="PPP constant 2011 int. $"/>
    <x v="31"/>
    <x v="31"/>
    <x v="641"/>
    <n v="953"/>
  </r>
  <r>
    <x v="0"/>
    <s v="PPP constant 2011 int. $"/>
    <x v="31"/>
    <x v="31"/>
    <x v="642"/>
    <n v="929"/>
  </r>
  <r>
    <x v="0"/>
    <s v="PPP constant 2011 int. $"/>
    <x v="31"/>
    <x v="31"/>
    <x v="643"/>
    <n v="910"/>
  </r>
  <r>
    <x v="0"/>
    <s v="PPP constant 2011 int. $"/>
    <x v="31"/>
    <x v="31"/>
    <x v="644"/>
    <n v="896"/>
  </r>
  <r>
    <x v="0"/>
    <s v="PPP constant 2011 int. $"/>
    <x v="31"/>
    <x v="31"/>
    <x v="645"/>
    <n v="912"/>
  </r>
  <r>
    <x v="0"/>
    <s v="PPP constant 2011 int. $"/>
    <x v="31"/>
    <x v="31"/>
    <x v="646"/>
    <n v="928"/>
  </r>
  <r>
    <x v="0"/>
    <s v="PPP constant 2011 int. $"/>
    <x v="31"/>
    <x v="31"/>
    <x v="647"/>
    <n v="937"/>
  </r>
  <r>
    <x v="0"/>
    <s v="PPP constant 2011 int. $"/>
    <x v="31"/>
    <x v="31"/>
    <x v="648"/>
    <n v="948"/>
  </r>
  <r>
    <x v="0"/>
    <s v="PPP constant 2011 int. $"/>
    <x v="31"/>
    <x v="31"/>
    <x v="649"/>
    <n v="953"/>
  </r>
  <r>
    <x v="0"/>
    <s v="PPP constant 2011 int. $"/>
    <x v="31"/>
    <x v="31"/>
    <x v="650"/>
    <n v="964"/>
  </r>
  <r>
    <x v="0"/>
    <s v="PPP constant 2011 int. $"/>
    <x v="31"/>
    <x v="31"/>
    <x v="651"/>
    <n v="971"/>
  </r>
  <r>
    <x v="0"/>
    <s v="PPP constant 2011 int. $"/>
    <x v="31"/>
    <x v="31"/>
    <x v="652"/>
    <n v="980"/>
  </r>
  <r>
    <x v="0"/>
    <s v="PPP constant 2011 int. $"/>
    <x v="31"/>
    <x v="31"/>
    <x v="653"/>
    <n v="995"/>
  </r>
  <r>
    <x v="0"/>
    <s v="PPP constant 2011 int. $"/>
    <x v="31"/>
    <x v="31"/>
    <x v="654"/>
    <n v="1006"/>
  </r>
  <r>
    <x v="0"/>
    <s v="PPP constant 2011 int. $"/>
    <x v="31"/>
    <x v="31"/>
    <x v="655"/>
    <n v="1015"/>
  </r>
  <r>
    <x v="0"/>
    <s v="PPP constant 2011 int. $"/>
    <x v="31"/>
    <x v="31"/>
    <x v="656"/>
    <n v="1006"/>
  </r>
  <r>
    <x v="0"/>
    <s v="PPP constant 2011 int. $"/>
    <x v="31"/>
    <x v="31"/>
    <x v="657"/>
    <n v="1004"/>
  </r>
  <r>
    <x v="0"/>
    <s v="PPP constant 2011 int. $"/>
    <x v="31"/>
    <x v="31"/>
    <x v="658"/>
    <n v="996"/>
  </r>
  <r>
    <x v="0"/>
    <s v="PPP constant 2011 int. $"/>
    <x v="31"/>
    <x v="31"/>
    <x v="659"/>
    <n v="983"/>
  </r>
  <r>
    <x v="0"/>
    <s v="PPP constant 2011 int. $"/>
    <x v="31"/>
    <x v="31"/>
    <x v="660"/>
    <n v="977"/>
  </r>
  <r>
    <x v="0"/>
    <s v="PPP constant 2011 int. $"/>
    <x v="31"/>
    <x v="31"/>
    <x v="661"/>
    <n v="971"/>
  </r>
  <r>
    <x v="0"/>
    <s v="PPP constant 2011 int. $"/>
    <x v="31"/>
    <x v="31"/>
    <x v="662"/>
    <n v="958"/>
  </r>
  <r>
    <x v="0"/>
    <s v="PPP constant 2011 int. $"/>
    <x v="31"/>
    <x v="31"/>
    <x v="663"/>
    <n v="953"/>
  </r>
  <r>
    <x v="0"/>
    <s v="PPP constant 2011 int. $"/>
    <x v="31"/>
    <x v="31"/>
    <x v="664"/>
    <n v="953"/>
  </r>
  <r>
    <x v="0"/>
    <s v="PPP constant 2011 int. $"/>
    <x v="31"/>
    <x v="31"/>
    <x v="665"/>
    <n v="956"/>
  </r>
  <r>
    <x v="0"/>
    <s v="PPP constant 2011 int. $"/>
    <x v="31"/>
    <x v="31"/>
    <x v="666"/>
    <n v="955"/>
  </r>
  <r>
    <x v="0"/>
    <s v="PPP constant 2011 int. $"/>
    <x v="31"/>
    <x v="31"/>
    <x v="667"/>
    <n v="947"/>
  </r>
  <r>
    <x v="0"/>
    <s v="PPP constant 2011 int. $"/>
    <x v="31"/>
    <x v="31"/>
    <x v="668"/>
    <n v="940"/>
  </r>
  <r>
    <x v="0"/>
    <s v="PPP constant 2011 int. $"/>
    <x v="31"/>
    <x v="31"/>
    <x v="669"/>
    <n v="939"/>
  </r>
  <r>
    <x v="0"/>
    <s v="PPP constant 2011 int. $"/>
    <x v="31"/>
    <x v="31"/>
    <x v="670"/>
    <n v="934"/>
  </r>
  <r>
    <x v="0"/>
    <s v="PPP constant 2011 int. $"/>
    <x v="31"/>
    <x v="31"/>
    <x v="671"/>
    <n v="931"/>
  </r>
  <r>
    <x v="0"/>
    <s v="PPP constant 2011 int. $"/>
    <x v="31"/>
    <x v="31"/>
    <x v="672"/>
    <n v="931"/>
  </r>
  <r>
    <x v="0"/>
    <s v="PPP constant 2011 int. $"/>
    <x v="31"/>
    <x v="31"/>
    <x v="673"/>
    <n v="947"/>
  </r>
  <r>
    <x v="0"/>
    <s v="PPP constant 2011 int. $"/>
    <x v="31"/>
    <x v="31"/>
    <x v="674"/>
    <n v="999"/>
  </r>
  <r>
    <x v="0"/>
    <s v="PPP constant 2011 int. $"/>
    <x v="31"/>
    <x v="31"/>
    <x v="675"/>
    <n v="1007"/>
  </r>
  <r>
    <x v="0"/>
    <s v="PPP constant 2011 int. $"/>
    <x v="31"/>
    <x v="31"/>
    <x v="676"/>
    <n v="1015"/>
  </r>
  <r>
    <x v="0"/>
    <s v="PPP constant 2011 int. $"/>
    <x v="31"/>
    <x v="31"/>
    <x v="677"/>
    <n v="1023"/>
  </r>
  <r>
    <x v="0"/>
    <s v="PPP constant 2011 int. $"/>
    <x v="31"/>
    <x v="31"/>
    <x v="678"/>
    <n v="1039"/>
  </r>
  <r>
    <x v="0"/>
    <s v="PPP constant 2011 int. $"/>
    <x v="31"/>
    <x v="31"/>
    <x v="679"/>
    <n v="1054"/>
  </r>
  <r>
    <x v="0"/>
    <s v="PPP constant 2011 int. $"/>
    <x v="31"/>
    <x v="31"/>
    <x v="680"/>
    <n v="1065"/>
  </r>
  <r>
    <x v="0"/>
    <s v="PPP constant 2011 int. $"/>
    <x v="31"/>
    <x v="31"/>
    <x v="164"/>
    <n v="1079"/>
  </r>
  <r>
    <x v="0"/>
    <s v="PPP constant 2011 int. $"/>
    <x v="31"/>
    <x v="31"/>
    <x v="681"/>
    <n v="1095"/>
  </r>
  <r>
    <x v="0"/>
    <s v="PPP constant 2011 int. $"/>
    <x v="31"/>
    <x v="31"/>
    <x v="682"/>
    <n v="1105"/>
  </r>
  <r>
    <x v="0"/>
    <s v="PPP constant 2011 int. $"/>
    <x v="31"/>
    <x v="31"/>
    <x v="683"/>
    <n v="1111"/>
  </r>
  <r>
    <x v="0"/>
    <s v="PPP constant 2011 int. $"/>
    <x v="31"/>
    <x v="31"/>
    <x v="684"/>
    <n v="1070"/>
  </r>
  <r>
    <x v="0"/>
    <s v="PPP constant 2011 int. $"/>
    <x v="31"/>
    <x v="31"/>
    <x v="685"/>
    <n v="1070"/>
  </r>
  <r>
    <x v="0"/>
    <s v="PPP constant 2011 int. $"/>
    <x v="31"/>
    <x v="31"/>
    <x v="686"/>
    <n v="1054"/>
  </r>
  <r>
    <x v="0"/>
    <s v="PPP constant 2011 int. $"/>
    <x v="31"/>
    <x v="31"/>
    <x v="687"/>
    <n v="1042"/>
  </r>
  <r>
    <x v="0"/>
    <s v="PPP constant 2011 int. $"/>
    <x v="31"/>
    <x v="31"/>
    <x v="688"/>
    <n v="1036"/>
  </r>
  <r>
    <x v="0"/>
    <s v="PPP constant 2011 int. $"/>
    <x v="31"/>
    <x v="31"/>
    <x v="689"/>
    <n v="1028"/>
  </r>
  <r>
    <x v="0"/>
    <s v="PPP constant 2011 int. $"/>
    <x v="31"/>
    <x v="31"/>
    <x v="690"/>
    <n v="1019"/>
  </r>
  <r>
    <x v="0"/>
    <s v="PPP constant 2011 int. $"/>
    <x v="31"/>
    <x v="31"/>
    <x v="691"/>
    <n v="1011"/>
  </r>
  <r>
    <x v="0"/>
    <s v="PPP constant 2011 int. $"/>
    <x v="31"/>
    <x v="31"/>
    <x v="692"/>
    <n v="1004"/>
  </r>
  <r>
    <x v="0"/>
    <s v="PPP constant 2011 int. $"/>
    <x v="31"/>
    <x v="31"/>
    <x v="693"/>
    <n v="991"/>
  </r>
  <r>
    <x v="0"/>
    <s v="PPP constant 2011 int. $"/>
    <x v="31"/>
    <x v="31"/>
    <x v="694"/>
    <n v="985"/>
  </r>
  <r>
    <x v="0"/>
    <s v="PPP constant 2011 int. $"/>
    <x v="31"/>
    <x v="31"/>
    <x v="695"/>
    <n v="979"/>
  </r>
  <r>
    <x v="0"/>
    <s v="PPP constant 2011 int. $"/>
    <x v="31"/>
    <x v="31"/>
    <x v="696"/>
    <n v="974"/>
  </r>
  <r>
    <x v="0"/>
    <s v="PPP constant 2011 int. $"/>
    <x v="31"/>
    <x v="31"/>
    <x v="697"/>
    <n v="976"/>
  </r>
  <r>
    <x v="0"/>
    <s v="PPP constant 2011 int. $"/>
    <x v="31"/>
    <x v="31"/>
    <x v="698"/>
    <n v="982"/>
  </r>
  <r>
    <x v="0"/>
    <s v="PPP constant 2011 int. $"/>
    <x v="31"/>
    <x v="31"/>
    <x v="699"/>
    <n v="982"/>
  </r>
  <r>
    <x v="0"/>
    <s v="PPP constant 2011 int. $"/>
    <x v="31"/>
    <x v="31"/>
    <x v="700"/>
    <n v="982"/>
  </r>
  <r>
    <x v="0"/>
    <s v="PPP constant 2011 int. $"/>
    <x v="31"/>
    <x v="31"/>
    <x v="701"/>
    <n v="976"/>
  </r>
  <r>
    <x v="0"/>
    <s v="PPP constant 2011 int. $"/>
    <x v="31"/>
    <x v="31"/>
    <x v="702"/>
    <n v="974"/>
  </r>
  <r>
    <x v="0"/>
    <s v="PPP constant 2011 int. $"/>
    <x v="31"/>
    <x v="31"/>
    <x v="703"/>
    <n v="974"/>
  </r>
  <r>
    <x v="0"/>
    <s v="PPP constant 2011 int. $"/>
    <x v="31"/>
    <x v="31"/>
    <x v="704"/>
    <n v="982"/>
  </r>
  <r>
    <x v="0"/>
    <s v="PPP constant 2011 int. $"/>
    <x v="31"/>
    <x v="31"/>
    <x v="705"/>
    <n v="991"/>
  </r>
  <r>
    <x v="0"/>
    <s v="PPP constant 2011 int. $"/>
    <x v="31"/>
    <x v="31"/>
    <x v="706"/>
    <n v="995"/>
  </r>
  <r>
    <x v="0"/>
    <s v="PPP constant 2011 int. $"/>
    <x v="31"/>
    <x v="31"/>
    <x v="707"/>
    <n v="987"/>
  </r>
  <r>
    <x v="0"/>
    <s v="PPP constant 2011 int. $"/>
    <x v="31"/>
    <x v="31"/>
    <x v="708"/>
    <n v="990"/>
  </r>
  <r>
    <x v="0"/>
    <s v="PPP constant 2011 int. $"/>
    <x v="31"/>
    <x v="31"/>
    <x v="709"/>
    <n v="998"/>
  </r>
  <r>
    <x v="0"/>
    <s v="PPP constant 2011 int. $"/>
    <x v="31"/>
    <x v="31"/>
    <x v="710"/>
    <n v="1004"/>
  </r>
  <r>
    <x v="0"/>
    <s v="PPP constant 2011 int. $"/>
    <x v="31"/>
    <x v="31"/>
    <x v="711"/>
    <n v="1003"/>
  </r>
  <r>
    <x v="0"/>
    <s v="PPP constant 2011 int. $"/>
    <x v="31"/>
    <x v="31"/>
    <x v="712"/>
    <n v="1001"/>
  </r>
  <r>
    <x v="0"/>
    <s v="PPP constant 2011 int. $"/>
    <x v="31"/>
    <x v="31"/>
    <x v="713"/>
    <n v="991"/>
  </r>
  <r>
    <x v="0"/>
    <s v="PPP constant 2011 int. $"/>
    <x v="31"/>
    <x v="31"/>
    <x v="714"/>
    <n v="979"/>
  </r>
  <r>
    <x v="0"/>
    <s v="PPP constant 2011 int. $"/>
    <x v="31"/>
    <x v="31"/>
    <x v="715"/>
    <n v="968"/>
  </r>
  <r>
    <x v="0"/>
    <s v="PPP constant 2011 int. $"/>
    <x v="31"/>
    <x v="31"/>
    <x v="716"/>
    <n v="955"/>
  </r>
  <r>
    <x v="0"/>
    <s v="PPP constant 2011 int. $"/>
    <x v="31"/>
    <x v="31"/>
    <x v="717"/>
    <n v="958"/>
  </r>
  <r>
    <x v="0"/>
    <s v="PPP constant 2011 int. $"/>
    <x v="31"/>
    <x v="31"/>
    <x v="718"/>
    <n v="964"/>
  </r>
  <r>
    <x v="0"/>
    <s v="PPP constant 2011 int. $"/>
    <x v="31"/>
    <x v="31"/>
    <x v="719"/>
    <n v="960"/>
  </r>
  <r>
    <x v="0"/>
    <s v="PPP constant 2011 int. $"/>
    <x v="31"/>
    <x v="31"/>
    <x v="720"/>
    <n v="942"/>
  </r>
  <r>
    <x v="0"/>
    <s v="PPP constant 2011 int. $"/>
    <x v="31"/>
    <x v="31"/>
    <x v="721"/>
    <n v="928"/>
  </r>
  <r>
    <x v="0"/>
    <s v="PPP constant 2011 int. $"/>
    <x v="31"/>
    <x v="31"/>
    <x v="722"/>
    <n v="923"/>
  </r>
  <r>
    <x v="0"/>
    <s v="PPP constant 2011 int. $"/>
    <x v="31"/>
    <x v="31"/>
    <x v="723"/>
    <n v="921"/>
  </r>
  <r>
    <x v="0"/>
    <s v="PPP constant 2011 int. $"/>
    <x v="31"/>
    <x v="31"/>
    <x v="724"/>
    <n v="931"/>
  </r>
  <r>
    <x v="0"/>
    <s v="PPP constant 2011 int. $"/>
    <x v="31"/>
    <x v="31"/>
    <x v="725"/>
    <n v="940"/>
  </r>
  <r>
    <x v="0"/>
    <s v="PPP constant 2011 int. $"/>
    <x v="31"/>
    <x v="31"/>
    <x v="726"/>
    <n v="953"/>
  </r>
  <r>
    <x v="0"/>
    <s v="PPP constant 2011 int. $"/>
    <x v="31"/>
    <x v="31"/>
    <x v="727"/>
    <n v="958"/>
  </r>
  <r>
    <x v="0"/>
    <s v="PPP constant 2011 int. $"/>
    <x v="31"/>
    <x v="31"/>
    <x v="728"/>
    <n v="937"/>
  </r>
  <r>
    <x v="0"/>
    <s v="PPP constant 2011 int. $"/>
    <x v="31"/>
    <x v="31"/>
    <x v="729"/>
    <n v="925"/>
  </r>
  <r>
    <x v="0"/>
    <s v="PPP constant 2011 int. $"/>
    <x v="31"/>
    <x v="31"/>
    <x v="211"/>
    <n v="902"/>
  </r>
  <r>
    <x v="0"/>
    <s v="PPP constant 2011 int. $"/>
    <x v="31"/>
    <x v="31"/>
    <x v="740"/>
    <n v="690"/>
  </r>
  <r>
    <x v="0"/>
    <s v="PPP constant 2011 int. $"/>
    <x v="31"/>
    <x v="31"/>
    <x v="165"/>
    <n v="663"/>
  </r>
  <r>
    <x v="0"/>
    <s v="PPP constant 2011 int. $"/>
    <x v="31"/>
    <x v="31"/>
    <x v="741"/>
    <n v="679"/>
  </r>
  <r>
    <x v="0"/>
    <s v="PPP constant 2011 int. $"/>
    <x v="31"/>
    <x v="31"/>
    <x v="742"/>
    <n v="720"/>
  </r>
  <r>
    <x v="0"/>
    <s v="PPP constant 2011 int. $"/>
    <x v="31"/>
    <x v="31"/>
    <x v="743"/>
    <n v="733"/>
  </r>
  <r>
    <x v="0"/>
    <s v="PPP constant 2011 int. $"/>
    <x v="31"/>
    <x v="31"/>
    <x v="744"/>
    <n v="736"/>
  </r>
  <r>
    <x v="0"/>
    <s v="PPP constant 2011 int. $"/>
    <x v="31"/>
    <x v="31"/>
    <x v="745"/>
    <n v="746"/>
  </r>
  <r>
    <x v="0"/>
    <s v="PPP constant 2011 int. $"/>
    <x v="31"/>
    <x v="31"/>
    <x v="746"/>
    <n v="762"/>
  </r>
  <r>
    <x v="0"/>
    <s v="PPP constant 2011 int. $"/>
    <x v="31"/>
    <x v="31"/>
    <x v="747"/>
    <n v="792"/>
  </r>
  <r>
    <x v="0"/>
    <s v="PPP constant 2011 int. $"/>
    <x v="31"/>
    <x v="31"/>
    <x v="0"/>
    <n v="818"/>
  </r>
  <r>
    <x v="0"/>
    <s v="PPP constant 2011 int. $"/>
    <x v="31"/>
    <x v="31"/>
    <x v="188"/>
    <n v="834"/>
  </r>
  <r>
    <x v="0"/>
    <s v="PPP constant 2011 int. $"/>
    <x v="31"/>
    <x v="31"/>
    <x v="189"/>
    <n v="850"/>
  </r>
  <r>
    <x v="0"/>
    <s v="PPP constant 2011 int. $"/>
    <x v="31"/>
    <x v="31"/>
    <x v="190"/>
    <n v="870"/>
  </r>
  <r>
    <x v="0"/>
    <s v="PPP constant 2011 int. $"/>
    <x v="31"/>
    <x v="31"/>
    <x v="191"/>
    <n v="888"/>
  </r>
  <r>
    <x v="0"/>
    <s v="PPP constant 2011 int. $"/>
    <x v="31"/>
    <x v="31"/>
    <x v="192"/>
    <n v="897"/>
  </r>
  <r>
    <x v="0"/>
    <s v="PPP constant 2011 int. $"/>
    <x v="31"/>
    <x v="31"/>
    <x v="193"/>
    <n v="902"/>
  </r>
  <r>
    <x v="0"/>
    <s v="PPP constant 2011 int. $"/>
    <x v="31"/>
    <x v="31"/>
    <x v="194"/>
    <n v="921"/>
  </r>
  <r>
    <x v="0"/>
    <s v="PPP constant 2011 int. $"/>
    <x v="31"/>
    <x v="31"/>
    <x v="195"/>
    <n v="942"/>
  </r>
  <r>
    <x v="0"/>
    <s v="PPP constant 2011 int. $"/>
    <x v="31"/>
    <x v="31"/>
    <x v="196"/>
    <n v="953"/>
  </r>
  <r>
    <x v="0"/>
    <s v="PPP constant 2011 int. $"/>
    <x v="31"/>
    <x v="31"/>
    <x v="1"/>
    <n v="942"/>
  </r>
  <r>
    <x v="0"/>
    <s v="PPP constant 2011 int. $"/>
    <x v="31"/>
    <x v="31"/>
    <x v="197"/>
    <n v="929"/>
  </r>
  <r>
    <x v="0"/>
    <s v="PPP constant 2011 int. $"/>
    <x v="31"/>
    <x v="31"/>
    <x v="198"/>
    <n v="923"/>
  </r>
  <r>
    <x v="0"/>
    <s v="PPP constant 2011 int. $"/>
    <x v="31"/>
    <x v="31"/>
    <x v="199"/>
    <n v="920"/>
  </r>
  <r>
    <x v="0"/>
    <s v="PPP constant 2011 int. $"/>
    <x v="31"/>
    <x v="31"/>
    <x v="200"/>
    <n v="923"/>
  </r>
  <r>
    <x v="0"/>
    <s v="PPP constant 2011 int. $"/>
    <x v="31"/>
    <x v="31"/>
    <x v="201"/>
    <n v="915"/>
  </r>
  <r>
    <x v="0"/>
    <s v="PPP constant 2011 int. $"/>
    <x v="31"/>
    <x v="31"/>
    <x v="202"/>
    <n v="912"/>
  </r>
  <r>
    <x v="0"/>
    <s v="PPP constant 2011 int. $"/>
    <x v="31"/>
    <x v="31"/>
    <x v="203"/>
    <n v="923"/>
  </r>
  <r>
    <x v="0"/>
    <s v="PPP constant 2011 int. $"/>
    <x v="31"/>
    <x v="31"/>
    <x v="204"/>
    <n v="921"/>
  </r>
  <r>
    <x v="0"/>
    <s v="PPP constant 2011 int. $"/>
    <x v="31"/>
    <x v="31"/>
    <x v="205"/>
    <n v="913"/>
  </r>
  <r>
    <x v="0"/>
    <s v="PPP constant 2011 int. $"/>
    <x v="31"/>
    <x v="31"/>
    <x v="2"/>
    <n v="907"/>
  </r>
  <r>
    <x v="0"/>
    <s v="PPP constant 2011 int. $"/>
    <x v="31"/>
    <x v="31"/>
    <x v="206"/>
    <n v="921"/>
  </r>
  <r>
    <x v="0"/>
    <s v="PPP constant 2011 int. $"/>
    <x v="31"/>
    <x v="31"/>
    <x v="207"/>
    <n v="917"/>
  </r>
  <r>
    <x v="0"/>
    <s v="PPP constant 2011 int. $"/>
    <x v="31"/>
    <x v="31"/>
    <x v="208"/>
    <n v="913"/>
  </r>
  <r>
    <x v="0"/>
    <s v="PPP constant 2011 int. $"/>
    <x v="31"/>
    <x v="31"/>
    <x v="209"/>
    <n v="915"/>
  </r>
  <r>
    <x v="0"/>
    <s v="PPP constant 2011 int. $"/>
    <x v="31"/>
    <x v="31"/>
    <x v="210"/>
    <n v="932"/>
  </r>
  <r>
    <x v="0"/>
    <s v="PPP constant 2011 int. $"/>
    <x v="31"/>
    <x v="31"/>
    <x v="166"/>
    <n v="944"/>
  </r>
  <r>
    <x v="0"/>
    <s v="PPP constant 2011 int. $"/>
    <x v="31"/>
    <x v="31"/>
    <x v="167"/>
    <n v="956"/>
  </r>
  <r>
    <x v="0"/>
    <s v="PPP constant 2011 int. $"/>
    <x v="31"/>
    <x v="31"/>
    <x v="168"/>
    <n v="960"/>
  </r>
  <r>
    <x v="0"/>
    <s v="PPP constant 2011 int. $"/>
    <x v="31"/>
    <x v="31"/>
    <x v="169"/>
    <n v="960"/>
  </r>
  <r>
    <x v="0"/>
    <s v="PPP constant 2011 int. $"/>
    <x v="31"/>
    <x v="31"/>
    <x v="3"/>
    <n v="985"/>
  </r>
  <r>
    <x v="0"/>
    <s v="PPP constant 2011 int. $"/>
    <x v="31"/>
    <x v="31"/>
    <x v="170"/>
    <n v="1038"/>
  </r>
  <r>
    <x v="0"/>
    <s v="PPP constant 2011 int. $"/>
    <x v="31"/>
    <x v="31"/>
    <x v="171"/>
    <n v="1062"/>
  </r>
  <r>
    <x v="0"/>
    <s v="PPP constant 2011 int. $"/>
    <x v="31"/>
    <x v="31"/>
    <x v="172"/>
    <n v="1108"/>
  </r>
  <r>
    <x v="0"/>
    <s v="PPP constant 2011 int. $"/>
    <x v="31"/>
    <x v="31"/>
    <x v="173"/>
    <n v="1133"/>
  </r>
  <r>
    <x v="0"/>
    <s v="PPP constant 2011 int. $"/>
    <x v="31"/>
    <x v="31"/>
    <x v="174"/>
    <n v="1162"/>
  </r>
  <r>
    <x v="0"/>
    <s v="PPP constant 2011 int. $"/>
    <x v="31"/>
    <x v="31"/>
    <x v="175"/>
    <n v="1159"/>
  </r>
  <r>
    <x v="0"/>
    <s v="PPP constant 2011 int. $"/>
    <x v="31"/>
    <x v="31"/>
    <x v="176"/>
    <n v="1183"/>
  </r>
  <r>
    <x v="0"/>
    <s v="PPP constant 2011 int. $"/>
    <x v="31"/>
    <x v="31"/>
    <x v="177"/>
    <n v="1237"/>
  </r>
  <r>
    <x v="0"/>
    <s v="PPP constant 2011 int. $"/>
    <x v="31"/>
    <x v="31"/>
    <x v="178"/>
    <n v="1296"/>
  </r>
  <r>
    <x v="0"/>
    <s v="PPP constant 2011 int. $"/>
    <x v="31"/>
    <x v="31"/>
    <x v="4"/>
    <n v="1358"/>
  </r>
  <r>
    <x v="0"/>
    <s v="PPP constant 2011 int. $"/>
    <x v="31"/>
    <x v="31"/>
    <x v="179"/>
    <n v="1387"/>
  </r>
  <r>
    <x v="0"/>
    <s v="PPP constant 2011 int. $"/>
    <x v="31"/>
    <x v="31"/>
    <x v="180"/>
    <n v="1376"/>
  </r>
  <r>
    <x v="0"/>
    <s v="PPP constant 2011 int. $"/>
    <x v="31"/>
    <x v="31"/>
    <x v="181"/>
    <n v="1387"/>
  </r>
  <r>
    <x v="0"/>
    <s v="PPP constant 2011 int. $"/>
    <x v="31"/>
    <x v="31"/>
    <x v="182"/>
    <n v="1420"/>
  </r>
  <r>
    <x v="0"/>
    <s v="PPP constant 2011 int. $"/>
    <x v="31"/>
    <x v="31"/>
    <x v="183"/>
    <n v="1446"/>
  </r>
  <r>
    <x v="0"/>
    <s v="PPP constant 2011 int. $"/>
    <x v="31"/>
    <x v="31"/>
    <x v="184"/>
    <n v="1470"/>
  </r>
  <r>
    <x v="0"/>
    <s v="PPP constant 2011 int. $"/>
    <x v="31"/>
    <x v="31"/>
    <x v="185"/>
    <n v="1516"/>
  </r>
  <r>
    <x v="0"/>
    <s v="PPP constant 2011 int. $"/>
    <x v="31"/>
    <x v="31"/>
    <x v="186"/>
    <n v="1556"/>
  </r>
  <r>
    <x v="0"/>
    <s v="PPP constant 2011 int. $"/>
    <x v="31"/>
    <x v="31"/>
    <x v="187"/>
    <n v="1559"/>
  </r>
  <r>
    <x v="0"/>
    <s v="PPP constant 2011 int. $"/>
    <x v="31"/>
    <x v="31"/>
    <x v="5"/>
    <n v="1575"/>
  </r>
  <r>
    <x v="0"/>
    <s v="PPP constant 2011 int. $"/>
    <x v="31"/>
    <x v="31"/>
    <x v="6"/>
    <n v="1576"/>
  </r>
  <r>
    <x v="0"/>
    <s v="PPP constant 2011 int. $"/>
    <x v="31"/>
    <x v="31"/>
    <x v="7"/>
    <n v="1599"/>
  </r>
  <r>
    <x v="0"/>
    <s v="PPP constant 2011 int. $"/>
    <x v="31"/>
    <x v="31"/>
    <x v="8"/>
    <n v="1653"/>
  </r>
  <r>
    <x v="0"/>
    <s v="PPP constant 2011 int. $"/>
    <x v="31"/>
    <x v="31"/>
    <x v="9"/>
    <n v="1682"/>
  </r>
  <r>
    <x v="0"/>
    <s v="PPP constant 2011 int. $"/>
    <x v="31"/>
    <x v="31"/>
    <x v="10"/>
    <n v="1686"/>
  </r>
  <r>
    <x v="0"/>
    <s v="PPP constant 2011 int. $"/>
    <x v="31"/>
    <x v="31"/>
    <x v="11"/>
    <n v="1733"/>
  </r>
  <r>
    <x v="0"/>
    <s v="PPP constant 2011 int. $"/>
    <x v="31"/>
    <x v="31"/>
    <x v="12"/>
    <n v="1761"/>
  </r>
  <r>
    <x v="0"/>
    <s v="PPP constant 2011 int. $"/>
    <x v="31"/>
    <x v="31"/>
    <x v="13"/>
    <n v="1800"/>
  </r>
  <r>
    <x v="0"/>
    <s v="PPP constant 2011 int. $"/>
    <x v="31"/>
    <x v="31"/>
    <x v="14"/>
    <n v="1835"/>
  </r>
  <r>
    <x v="0"/>
    <s v="PPP constant 2011 int. $"/>
    <x v="31"/>
    <x v="31"/>
    <x v="15"/>
    <n v="1886"/>
  </r>
  <r>
    <x v="0"/>
    <s v="PPP constant 2011 int. $"/>
    <x v="31"/>
    <x v="31"/>
    <x v="16"/>
    <n v="1927"/>
  </r>
  <r>
    <x v="0"/>
    <s v="PPP constant 2011 int. $"/>
    <x v="31"/>
    <x v="31"/>
    <x v="17"/>
    <n v="1978"/>
  </r>
  <r>
    <x v="0"/>
    <s v="PPP constant 2011 int. $"/>
    <x v="31"/>
    <x v="31"/>
    <x v="18"/>
    <n v="2026"/>
  </r>
  <r>
    <x v="0"/>
    <s v="PPP constant 2011 int. $"/>
    <x v="31"/>
    <x v="31"/>
    <x v="19"/>
    <n v="2056"/>
  </r>
  <r>
    <x v="0"/>
    <s v="PPP constant 2011 int. $"/>
    <x v="31"/>
    <x v="31"/>
    <x v="20"/>
    <n v="2083"/>
  </r>
  <r>
    <x v="0"/>
    <s v="PPP constant 2011 int. $"/>
    <x v="31"/>
    <x v="31"/>
    <x v="21"/>
    <n v="2091"/>
  </r>
  <r>
    <x v="0"/>
    <s v="PPP constant 2011 int. $"/>
    <x v="31"/>
    <x v="31"/>
    <x v="22"/>
    <n v="2087"/>
  </r>
  <r>
    <x v="0"/>
    <s v="PPP constant 2011 int. $"/>
    <x v="31"/>
    <x v="31"/>
    <x v="23"/>
    <n v="2120"/>
  </r>
  <r>
    <x v="0"/>
    <s v="PPP constant 2011 int. $"/>
    <x v="31"/>
    <x v="31"/>
    <x v="24"/>
    <n v="2161"/>
  </r>
  <r>
    <x v="0"/>
    <s v="PPP constant 2011 int. $"/>
    <x v="31"/>
    <x v="31"/>
    <x v="25"/>
    <n v="2204"/>
  </r>
  <r>
    <x v="0"/>
    <s v="PPP constant 2011 int. $"/>
    <x v="31"/>
    <x v="31"/>
    <x v="26"/>
    <n v="2235"/>
  </r>
  <r>
    <x v="0"/>
    <s v="PPP constant 2011 int. $"/>
    <x v="31"/>
    <x v="31"/>
    <x v="27"/>
    <n v="2276"/>
  </r>
  <r>
    <x v="0"/>
    <s v="PPP constant 2011 int. $"/>
    <x v="31"/>
    <x v="31"/>
    <x v="28"/>
    <n v="2311"/>
  </r>
  <r>
    <x v="0"/>
    <s v="PPP constant 2011 int. $"/>
    <x v="31"/>
    <x v="31"/>
    <x v="29"/>
    <n v="2340"/>
  </r>
  <r>
    <x v="0"/>
    <s v="PPP constant 2011 int. $"/>
    <x v="31"/>
    <x v="31"/>
    <x v="30"/>
    <n v="2364"/>
  </r>
  <r>
    <x v="0"/>
    <s v="PPP constant 2011 int. $"/>
    <x v="31"/>
    <x v="31"/>
    <x v="31"/>
    <n v="2415"/>
  </r>
  <r>
    <x v="0"/>
    <s v="PPP constant 2011 int. $"/>
    <x v="31"/>
    <x v="31"/>
    <x v="32"/>
    <n v="2477"/>
  </r>
  <r>
    <x v="0"/>
    <s v="PPP constant 2011 int. $"/>
    <x v="31"/>
    <x v="31"/>
    <x v="33"/>
    <n v="2546"/>
  </r>
  <r>
    <x v="0"/>
    <s v="PPP constant 2011 int. $"/>
    <x v="31"/>
    <x v="31"/>
    <x v="34"/>
    <n v="2630"/>
  </r>
  <r>
    <x v="0"/>
    <s v="PPP constant 2011 int. $"/>
    <x v="31"/>
    <x v="31"/>
    <x v="35"/>
    <n v="2700"/>
  </r>
  <r>
    <x v="0"/>
    <s v="PPP constant 2011 int. $"/>
    <x v="31"/>
    <x v="31"/>
    <x v="45"/>
    <n v="2694"/>
  </r>
  <r>
    <x v="0"/>
    <s v="PPP constant 2011 int. $"/>
    <x v="31"/>
    <x v="31"/>
    <x v="48"/>
    <n v="2772"/>
  </r>
  <r>
    <x v="0"/>
    <s v="PPP constant 2011 int. $"/>
    <x v="31"/>
    <x v="31"/>
    <x v="55"/>
    <n v="3000"/>
  </r>
  <r>
    <x v="0"/>
    <s v="PPP constant 2011 int. $"/>
    <x v="31"/>
    <x v="31"/>
    <x v="64"/>
    <n v="3374"/>
  </r>
  <r>
    <x v="0"/>
    <s v="PPP constant 2011 int. $"/>
    <x v="31"/>
    <x v="31"/>
    <x v="65"/>
    <n v="3178"/>
  </r>
  <r>
    <x v="0"/>
    <s v="PPP constant 2011 int. $"/>
    <x v="31"/>
    <x v="31"/>
    <x v="66"/>
    <n v="2906"/>
  </r>
  <r>
    <x v="0"/>
    <s v="PPP constant 2011 int. $"/>
    <x v="31"/>
    <x v="31"/>
    <x v="67"/>
    <n v="2643"/>
  </r>
  <r>
    <x v="0"/>
    <s v="PPP constant 2011 int. $"/>
    <x v="31"/>
    <x v="31"/>
    <x v="68"/>
    <n v="2534"/>
  </r>
  <r>
    <x v="0"/>
    <s v="PPP constant 2011 int. $"/>
    <x v="31"/>
    <x v="31"/>
    <x v="69"/>
    <n v="2539"/>
  </r>
  <r>
    <x v="0"/>
    <s v="PPP constant 2011 int. $"/>
    <x v="31"/>
    <x v="31"/>
    <x v="70"/>
    <n v="2546"/>
  </r>
  <r>
    <x v="0"/>
    <s v="PPP constant 2011 int. $"/>
    <x v="31"/>
    <x v="31"/>
    <x v="71"/>
    <n v="2590"/>
  </r>
  <r>
    <x v="0"/>
    <s v="PPP constant 2011 int. $"/>
    <x v="31"/>
    <x v="31"/>
    <x v="72"/>
    <n v="3052"/>
  </r>
  <r>
    <x v="0"/>
    <s v="PPP constant 2011 int. $"/>
    <x v="31"/>
    <x v="31"/>
    <x v="73"/>
    <n v="3478"/>
  </r>
  <r>
    <x v="0"/>
    <s v="PPP constant 2011 int. $"/>
    <x v="31"/>
    <x v="31"/>
    <x v="83"/>
    <n v="3439.4911999999999"/>
  </r>
  <r>
    <x v="0"/>
    <s v="PPP constant 2011 int. $"/>
    <x v="31"/>
    <x v="31"/>
    <x v="84"/>
    <n v="3630.2633999999998"/>
  </r>
  <r>
    <x v="0"/>
    <s v="PPP constant 2011 int. $"/>
    <x v="31"/>
    <x v="31"/>
    <x v="85"/>
    <n v="3900"/>
  </r>
  <r>
    <x v="0"/>
    <s v="PPP constant 2011 int. $"/>
    <x v="31"/>
    <x v="31"/>
    <x v="86"/>
    <n v="4001"/>
  </r>
  <r>
    <x v="0"/>
    <s v="PPP constant 2011 int. $"/>
    <x v="31"/>
    <x v="31"/>
    <x v="87"/>
    <n v="4018"/>
  </r>
  <r>
    <x v="0"/>
    <s v="PPP constant 2011 int. $"/>
    <x v="31"/>
    <x v="31"/>
    <x v="88"/>
    <n v="4173"/>
  </r>
  <r>
    <x v="0"/>
    <s v="PPP constant 2011 int. $"/>
    <x v="31"/>
    <x v="31"/>
    <x v="89"/>
    <n v="4328"/>
  </r>
  <r>
    <x v="0"/>
    <s v="PPP constant 2011 int. $"/>
    <x v="31"/>
    <x v="31"/>
    <x v="90"/>
    <n v="4454"/>
  </r>
  <r>
    <x v="0"/>
    <s v="PPP constant 2011 int. $"/>
    <x v="31"/>
    <x v="31"/>
    <x v="91"/>
    <n v="4565"/>
  </r>
  <r>
    <x v="0"/>
    <s v="PPP constant 2011 int. $"/>
    <x v="31"/>
    <x v="31"/>
    <x v="92"/>
    <n v="4721"/>
  </r>
  <r>
    <x v="0"/>
    <s v="PPP constant 2011 int. $"/>
    <x v="31"/>
    <x v="31"/>
    <x v="93"/>
    <n v="4873"/>
  </r>
  <r>
    <x v="0"/>
    <s v="PPP constant 2011 int. $"/>
    <x v="31"/>
    <x v="31"/>
    <x v="94"/>
    <n v="4935"/>
  </r>
  <r>
    <x v="0"/>
    <s v="PPP constant 2011 int. $"/>
    <x v="31"/>
    <x v="31"/>
    <x v="95"/>
    <n v="5125"/>
  </r>
  <r>
    <x v="0"/>
    <s v="PPP constant 2011 int. $"/>
    <x v="31"/>
    <x v="31"/>
    <x v="96"/>
    <n v="5461"/>
  </r>
  <r>
    <x v="0"/>
    <s v="PPP constant 2011 int. $"/>
    <x v="31"/>
    <x v="31"/>
    <x v="97"/>
    <n v="5325"/>
  </r>
  <r>
    <x v="0"/>
    <s v="PPP constant 2011 int. $"/>
    <x v="31"/>
    <x v="31"/>
    <x v="98"/>
    <n v="5582"/>
  </r>
  <r>
    <x v="0"/>
    <s v="PPP constant 2011 int. $"/>
    <x v="31"/>
    <x v="31"/>
    <x v="99"/>
    <n v="5773"/>
  </r>
  <r>
    <x v="0"/>
    <s v="PPP constant 2011 int. $"/>
    <x v="31"/>
    <x v="31"/>
    <x v="100"/>
    <n v="6036"/>
  </r>
  <r>
    <x v="0"/>
    <s v="PPP constant 2011 int. $"/>
    <x v="31"/>
    <x v="31"/>
    <x v="101"/>
    <n v="6362"/>
  </r>
  <r>
    <x v="0"/>
    <s v="PPP constant 2011 int. $"/>
    <x v="31"/>
    <x v="31"/>
    <x v="102"/>
    <n v="6540"/>
  </r>
  <r>
    <x v="0"/>
    <s v="PPP constant 2011 int. $"/>
    <x v="31"/>
    <x v="31"/>
    <x v="103"/>
    <n v="6881"/>
  </r>
  <r>
    <x v="0"/>
    <s v="PPP constant 2011 int. $"/>
    <x v="31"/>
    <x v="31"/>
    <x v="104"/>
    <n v="6760"/>
  </r>
  <r>
    <x v="0"/>
    <s v="PPP constant 2011 int. $"/>
    <x v="31"/>
    <x v="31"/>
    <x v="105"/>
    <n v="7058"/>
  </r>
  <r>
    <x v="0"/>
    <s v="PPP constant 2011 int. $"/>
    <x v="31"/>
    <x v="31"/>
    <x v="106"/>
    <n v="7503"/>
  </r>
  <r>
    <x v="0"/>
    <s v="PPP constant 2011 int. $"/>
    <x v="31"/>
    <x v="31"/>
    <x v="107"/>
    <n v="7986"/>
  </r>
  <r>
    <x v="0"/>
    <s v="PPP constant 2011 int. $"/>
    <x v="31"/>
    <x v="31"/>
    <x v="108"/>
    <n v="8512"/>
  </r>
  <r>
    <x v="0"/>
    <s v="PPP constant 2011 int. $"/>
    <x v="31"/>
    <x v="31"/>
    <x v="109"/>
    <n v="8928"/>
  </r>
  <r>
    <x v="0"/>
    <s v="PPP constant 2011 int. $"/>
    <x v="31"/>
    <x v="31"/>
    <x v="110"/>
    <n v="9258"/>
  </r>
  <r>
    <x v="0"/>
    <s v="PPP constant 2011 int. $"/>
    <x v="31"/>
    <x v="31"/>
    <x v="111"/>
    <n v="9397"/>
  </r>
  <r>
    <x v="0"/>
    <s v="PPP constant 2011 int. $"/>
    <x v="31"/>
    <x v="31"/>
    <x v="112"/>
    <n v="9483"/>
  </r>
  <r>
    <x v="0"/>
    <s v="PPP constant 2011 int. $"/>
    <x v="31"/>
    <x v="31"/>
    <x v="113"/>
    <n v="9741"/>
  </r>
  <r>
    <x v="0"/>
    <s v="PPP constant 2011 int. $"/>
    <x v="31"/>
    <x v="31"/>
    <x v="114"/>
    <n v="9471"/>
  </r>
  <r>
    <x v="0"/>
    <s v="PPP constant 2011 int. $"/>
    <x v="31"/>
    <x v="31"/>
    <x v="115"/>
    <n v="9149"/>
  </r>
  <r>
    <x v="0"/>
    <s v="PPP constant 2011 int. $"/>
    <x v="31"/>
    <x v="31"/>
    <x v="116"/>
    <n v="8584"/>
  </r>
  <r>
    <x v="0"/>
    <s v="PPP constant 2011 int. $"/>
    <x v="31"/>
    <x v="31"/>
    <x v="117"/>
    <n v="8429"/>
  </r>
  <r>
    <x v="0"/>
    <s v="PPP constant 2011 int. $"/>
    <x v="31"/>
    <x v="31"/>
    <x v="118"/>
    <n v="8764"/>
  </r>
  <r>
    <x v="0"/>
    <s v="PPP constant 2011 int. $"/>
    <x v="31"/>
    <x v="31"/>
    <x v="119"/>
    <n v="9006"/>
  </r>
  <r>
    <x v="0"/>
    <s v="PPP constant 2011 int. $"/>
    <x v="31"/>
    <x v="31"/>
    <x v="120"/>
    <n v="9022"/>
  </r>
  <r>
    <x v="0"/>
    <s v="PPP constant 2011 int. $"/>
    <x v="31"/>
    <x v="31"/>
    <x v="121"/>
    <n v="9240"/>
  </r>
  <r>
    <x v="0"/>
    <s v="PPP constant 2011 int. $"/>
    <x v="31"/>
    <x v="31"/>
    <x v="122"/>
    <n v="9059"/>
  </r>
  <r>
    <x v="0"/>
    <s v="PPP constant 2011 int. $"/>
    <x v="31"/>
    <x v="31"/>
    <x v="123"/>
    <n v="9228"/>
  </r>
  <r>
    <x v="0"/>
    <s v="PPP constant 2011 int. $"/>
    <x v="31"/>
    <x v="31"/>
    <x v="124"/>
    <n v="9060"/>
  </r>
  <r>
    <x v="0"/>
    <s v="PPP constant 2011 int. $"/>
    <x v="31"/>
    <x v="31"/>
    <x v="125"/>
    <n v="8150"/>
  </r>
  <r>
    <x v="0"/>
    <s v="PPP constant 2011 int. $"/>
    <x v="31"/>
    <x v="31"/>
    <x v="126"/>
    <n v="7625.8429999999998"/>
  </r>
  <r>
    <x v="0"/>
    <s v="PPP constant 2011 int. $"/>
    <x v="31"/>
    <x v="31"/>
    <x v="127"/>
    <n v="7873.9250000000002"/>
  </r>
  <r>
    <x v="0"/>
    <s v="PPP constant 2011 int. $"/>
    <x v="31"/>
    <x v="31"/>
    <x v="128"/>
    <n v="8229.5290000000005"/>
  </r>
  <r>
    <x v="0"/>
    <s v="PPP constant 2011 int. $"/>
    <x v="31"/>
    <x v="31"/>
    <x v="129"/>
    <n v="8721.8269999999993"/>
  </r>
  <r>
    <x v="0"/>
    <s v="PPP constant 2011 int. $"/>
    <x v="31"/>
    <x v="31"/>
    <x v="130"/>
    <n v="9408.2739999999994"/>
  </r>
  <r>
    <x v="0"/>
    <s v="PPP constant 2011 int. $"/>
    <x v="31"/>
    <x v="31"/>
    <x v="131"/>
    <n v="10066.171"/>
  </r>
  <r>
    <x v="0"/>
    <s v="PPP constant 2011 int. $"/>
    <x v="31"/>
    <x v="31"/>
    <x v="132"/>
    <n v="10811.273999999999"/>
  </r>
  <r>
    <x v="0"/>
    <s v="PPP constant 2011 int. $"/>
    <x v="31"/>
    <x v="31"/>
    <x v="133"/>
    <n v="11413.255999999999"/>
  </r>
  <r>
    <x v="0"/>
    <s v="PPP constant 2011 int. $"/>
    <x v="31"/>
    <x v="31"/>
    <x v="134"/>
    <n v="12058.42"/>
  </r>
  <r>
    <x v="0"/>
    <s v="PPP constant 2011 int. $"/>
    <x v="31"/>
    <x v="31"/>
    <x v="135"/>
    <n v="12732.166999999999"/>
  </r>
  <r>
    <x v="0"/>
    <s v="PPP constant 2011 int. $"/>
    <x v="31"/>
    <x v="31"/>
    <x v="136"/>
    <n v="13017.584000000001"/>
  </r>
  <r>
    <x v="0"/>
    <s v="PPP constant 2011 int. $"/>
    <x v="31"/>
    <x v="31"/>
    <x v="137"/>
    <n v="13415.571"/>
  </r>
  <r>
    <x v="0"/>
    <s v="PPP constant 2011 int. $"/>
    <x v="31"/>
    <x v="31"/>
    <x v="138"/>
    <n v="14035.637000000001"/>
  </r>
  <r>
    <x v="0"/>
    <s v="PPP constant 2011 int. $"/>
    <x v="31"/>
    <x v="31"/>
    <x v="139"/>
    <n v="14906.093999999999"/>
  </r>
  <r>
    <x v="0"/>
    <s v="PPP constant 2011 int. $"/>
    <x v="31"/>
    <x v="31"/>
    <x v="140"/>
    <n v="15580.937"/>
  </r>
  <r>
    <x v="0"/>
    <s v="PPP constant 2011 int. $"/>
    <x v="31"/>
    <x v="31"/>
    <x v="141"/>
    <n v="16711.447"/>
  </r>
  <r>
    <x v="0"/>
    <s v="PPP constant 2011 int. $"/>
    <x v="31"/>
    <x v="31"/>
    <x v="142"/>
    <n v="18067.428"/>
  </r>
  <r>
    <x v="0"/>
    <s v="PPP constant 2011 int. $"/>
    <x v="31"/>
    <x v="31"/>
    <x v="143"/>
    <n v="19011.546999999999"/>
  </r>
  <r>
    <x v="0"/>
    <s v="PPP constant 2011 int. $"/>
    <x v="31"/>
    <x v="31"/>
    <x v="144"/>
    <n v="19718.465"/>
  </r>
  <r>
    <x v="0"/>
    <s v="PPP constant 2011 int. $"/>
    <x v="31"/>
    <x v="31"/>
    <x v="145"/>
    <n v="20608.692999999999"/>
  </r>
  <r>
    <x v="0"/>
    <s v="PPP constant 2011 int. $"/>
    <x v="31"/>
    <x v="31"/>
    <x v="146"/>
    <n v="21837"/>
  </r>
  <r>
    <x v="0"/>
    <s v="PPP constant 2011 int. $"/>
    <x v="31"/>
    <x v="31"/>
    <x v="147"/>
    <n v="22169.826000000001"/>
  </r>
  <r>
    <x v="0"/>
    <s v="PPP constant 2011 int. $"/>
    <x v="31"/>
    <x v="31"/>
    <x v="148"/>
    <n v="22378.305"/>
  </r>
  <r>
    <x v="0"/>
    <s v="PPP constant 2011 int. $"/>
    <x v="31"/>
    <x v="31"/>
    <x v="149"/>
    <n v="23247.817999999999"/>
  </r>
  <r>
    <x v="0"/>
    <s v="PPP constant 2011 int. $"/>
    <x v="31"/>
    <x v="31"/>
    <x v="150"/>
    <n v="24285.14"/>
  </r>
  <r>
    <x v="0"/>
    <s v="PPP constant 2011 int. $"/>
    <x v="31"/>
    <x v="31"/>
    <x v="151"/>
    <n v="25020.620999999999"/>
  </r>
  <r>
    <x v="0"/>
    <s v="PPP constant 2011 int. $"/>
    <x v="31"/>
    <x v="31"/>
    <x v="152"/>
    <n v="26310.113000000001"/>
  </r>
  <r>
    <x v="0"/>
    <s v="PPP constant 2011 int. $"/>
    <x v="31"/>
    <x v="31"/>
    <x v="153"/>
    <n v="27880.835999999999"/>
  </r>
  <r>
    <x v="0"/>
    <s v="PPP constant 2011 int. $"/>
    <x v="31"/>
    <x v="31"/>
    <x v="154"/>
    <n v="29142.023000000001"/>
  </r>
  <r>
    <x v="0"/>
    <s v="PPP constant 2011 int. $"/>
    <x v="31"/>
    <x v="31"/>
    <x v="155"/>
    <n v="28577.14"/>
  </r>
  <r>
    <x v="0"/>
    <s v="PPP constant 2011 int. $"/>
    <x v="31"/>
    <x v="31"/>
    <x v="156"/>
    <n v="30687.662"/>
  </r>
  <r>
    <x v="0"/>
    <s v="PPP constant 2011 int. $"/>
    <x v="31"/>
    <x v="31"/>
    <x v="157"/>
    <n v="32468.401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BDEC84-8D99-AF4B-9442-042A1CF26589}" name="PivotTable1" cacheId="70"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gridDropZones="1" multipleFieldFilters="0" chartFormat="9">
  <location ref="L333:U377" firstHeaderRow="1" firstDataRow="2" firstDataCol="1"/>
  <pivotFields count="6">
    <pivotField compact="0" outline="0" showAll="0" defaultSubtotal="0">
      <items count="1">
        <item x="0"/>
      </items>
    </pivotField>
    <pivotField compact="0" outline="0" subtotalTop="0" showAll="0" defaultSubtotal="0"/>
    <pivotField axis="axisCol" compact="0" outline="0" showAll="0" defaultSubtotal="0">
      <items count="32">
        <item h="1" x="0"/>
        <item h="1" x="1"/>
        <item h="1" x="2"/>
        <item h="1" x="3"/>
        <item h="1" x="4"/>
        <item h="1" x="5"/>
        <item x="6"/>
        <item h="1" x="7"/>
        <item h="1" x="8"/>
        <item x="9"/>
        <item x="10"/>
        <item h="1" x="11"/>
        <item h="1" x="12"/>
        <item h="1" x="13"/>
        <item x="15"/>
        <item h="1" x="16"/>
        <item h="1" x="17"/>
        <item h="1" x="18"/>
        <item h="1" x="19"/>
        <item x="20"/>
        <item h="1" x="21"/>
        <item h="1" x="22"/>
        <item h="1" x="23"/>
        <item h="1" x="24"/>
        <item h="1" x="25"/>
        <item x="26"/>
        <item x="27"/>
        <item h="1" x="28"/>
        <item x="29"/>
        <item x="30"/>
        <item h="1" x="14"/>
        <item h="1" x="31"/>
      </items>
    </pivotField>
    <pivotField compact="0" outline="0" showAll="0" defaultSubtotal="0"/>
    <pivotField axis="axisRow" compact="0" outline="0" showAll="0" defaultSubtotal="0">
      <items count="773">
        <item x="158"/>
        <item x="748"/>
        <item x="749"/>
        <item x="750"/>
        <item x="751"/>
        <item x="752"/>
        <item x="753"/>
        <item x="754"/>
        <item x="755"/>
        <item x="756"/>
        <item x="757"/>
        <item x="758"/>
        <item x="759"/>
        <item x="760"/>
        <item x="761"/>
        <item x="762"/>
        <item x="763"/>
        <item x="764"/>
        <item x="765"/>
        <item x="766"/>
        <item x="767"/>
        <item x="768"/>
        <item x="769"/>
        <item x="770"/>
        <item x="771"/>
        <item x="772"/>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159"/>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160"/>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161"/>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16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163"/>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164"/>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211"/>
        <item x="730"/>
        <item x="731"/>
        <item x="732"/>
        <item x="733"/>
        <item x="734"/>
        <item x="735"/>
        <item x="736"/>
        <item x="737"/>
        <item x="738"/>
        <item x="739"/>
        <item x="740"/>
        <item x="165"/>
        <item x="741"/>
        <item x="742"/>
        <item x="743"/>
        <item x="744"/>
        <item x="745"/>
        <item x="746"/>
        <item x="747"/>
        <item x="0"/>
        <item x="188"/>
        <item x="189"/>
        <item x="190"/>
        <item x="191"/>
        <item x="192"/>
        <item x="193"/>
        <item x="194"/>
        <item x="195"/>
        <item x="196"/>
        <item x="1"/>
        <item x="197"/>
        <item x="198"/>
        <item x="199"/>
        <item x="200"/>
        <item x="201"/>
        <item x="202"/>
        <item x="203"/>
        <item x="204"/>
        <item x="205"/>
        <item x="2"/>
        <item x="206"/>
        <item x="207"/>
        <item x="208"/>
        <item x="209"/>
        <item x="210"/>
        <item x="166"/>
        <item x="167"/>
        <item x="168"/>
        <item x="169"/>
        <item x="3"/>
        <item x="170"/>
        <item x="171"/>
        <item x="172"/>
        <item x="173"/>
        <item x="174"/>
        <item x="175"/>
        <item x="176"/>
        <item x="177"/>
        <item x="178"/>
        <item x="4"/>
        <item x="179"/>
        <item x="180"/>
        <item x="181"/>
        <item x="182"/>
        <item x="183"/>
        <item x="184"/>
        <item x="185"/>
        <item x="186"/>
        <item x="187"/>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dataField="1" compact="0" outline="0" showAll="0" defaultSubtotal="0"/>
  </pivotFields>
  <rowFields count="1">
    <field x="4"/>
  </rowFields>
  <rowItems count="43">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rowItems>
  <colFields count="1">
    <field x="2"/>
  </colFields>
  <colItems count="9">
    <i>
      <x v="6"/>
    </i>
    <i>
      <x v="9"/>
    </i>
    <i>
      <x v="10"/>
    </i>
    <i>
      <x v="14"/>
    </i>
    <i>
      <x v="19"/>
    </i>
    <i>
      <x v="25"/>
    </i>
    <i>
      <x v="26"/>
    </i>
    <i>
      <x v="28"/>
    </i>
    <i>
      <x v="29"/>
    </i>
  </colItems>
  <dataFields count="1">
    <dataField name=" Value" fld="5" baseField="0" baseItem="0" numFmtId="4"/>
  </dataFields>
  <formats count="15">
    <format dxfId="826">
      <pivotArea type="all" dataOnly="0" outline="0" fieldPosition="0"/>
    </format>
    <format dxfId="825">
      <pivotArea type="all" dataOnly="0" outline="0" fieldPosition="0"/>
    </format>
    <format dxfId="824">
      <pivotArea type="all" dataOnly="0" outline="0" fieldPosition="0"/>
    </format>
    <format dxfId="823">
      <pivotArea type="all" dataOnly="0" outline="0" fieldPosition="0"/>
    </format>
    <format dxfId="822">
      <pivotArea type="all" dataOnly="0" outline="0" fieldPosition="0"/>
    </format>
    <format dxfId="821">
      <pivotArea outline="0" fieldPosition="0">
        <references count="1">
          <reference field="4294967294" count="1">
            <x v="0"/>
          </reference>
        </references>
      </pivotArea>
    </format>
    <format dxfId="820">
      <pivotArea type="all" dataOnly="0" outline="0" fieldPosition="0"/>
    </format>
    <format dxfId="819">
      <pivotArea type="all" dataOnly="0" outline="0" fieldPosition="0"/>
    </format>
    <format dxfId="818">
      <pivotArea outline="0" collapsedLevelsAreSubtotals="1" fieldPosition="0"/>
    </format>
    <format dxfId="817">
      <pivotArea type="origin" dataOnly="0" labelOnly="1" outline="0" fieldPosition="0"/>
    </format>
    <format dxfId="816">
      <pivotArea field="2" type="button" dataOnly="0" labelOnly="1" outline="0" axis="axisCol" fieldPosition="0"/>
    </format>
    <format dxfId="815">
      <pivotArea type="topRight" dataOnly="0" labelOnly="1" outline="0" fieldPosition="0"/>
    </format>
    <format dxfId="814">
      <pivotArea field="0" type="button" dataOnly="0" labelOnly="1" outline="0"/>
    </format>
    <format dxfId="813">
      <pivotArea field="4" type="button" dataOnly="0" labelOnly="1" outline="0" axis="axisRow" fieldPosition="0"/>
    </format>
    <format dxfId="812">
      <pivotArea dataOnly="0" labelOnly="1" outline="0" fieldPosition="0">
        <references count="1">
          <reference field="2" count="0"/>
        </references>
      </pivotArea>
    </format>
  </formats>
  <chartFormats count="2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6"/>
          </reference>
        </references>
      </pivotArea>
    </chartFormat>
    <chartFormat chart="0" format="3" series="1">
      <pivotArea type="data" outline="0" fieldPosition="0">
        <references count="2">
          <reference field="4294967294" count="1" selected="0">
            <x v="0"/>
          </reference>
          <reference field="2" count="1" selected="0">
            <x v="8"/>
          </reference>
        </references>
      </pivotArea>
    </chartFormat>
    <chartFormat chart="0" format="4" series="1">
      <pivotArea type="data" outline="0" fieldPosition="0">
        <references count="2">
          <reference field="4294967294" count="1" selected="0">
            <x v="0"/>
          </reference>
          <reference field="2" count="1" selected="0">
            <x v="9"/>
          </reference>
        </references>
      </pivotArea>
    </chartFormat>
    <chartFormat chart="0" format="5" series="1">
      <pivotArea type="data" outline="0" fieldPosition="0">
        <references count="2">
          <reference field="4294967294" count="1" selected="0">
            <x v="0"/>
          </reference>
          <reference field="2" count="1" selected="0">
            <x v="10"/>
          </reference>
        </references>
      </pivotArea>
    </chartFormat>
    <chartFormat chart="0" format="6" series="1">
      <pivotArea type="data" outline="0" fieldPosition="0">
        <references count="2">
          <reference field="4294967294" count="1" selected="0">
            <x v="0"/>
          </reference>
          <reference field="2" count="1" selected="0">
            <x v="11"/>
          </reference>
        </references>
      </pivotArea>
    </chartFormat>
    <chartFormat chart="0" format="7" series="1">
      <pivotArea type="data" outline="0" fieldPosition="0">
        <references count="2">
          <reference field="4294967294" count="1" selected="0">
            <x v="0"/>
          </reference>
          <reference field="2" count="1" selected="0">
            <x v="13"/>
          </reference>
        </references>
      </pivotArea>
    </chartFormat>
    <chartFormat chart="0" format="8" series="1">
      <pivotArea type="data" outline="0" fieldPosition="0">
        <references count="2">
          <reference field="4294967294" count="1" selected="0">
            <x v="0"/>
          </reference>
          <reference field="2" count="1" selected="0">
            <x v="14"/>
          </reference>
        </references>
      </pivotArea>
    </chartFormat>
    <chartFormat chart="0" format="9" series="1">
      <pivotArea type="data" outline="0" fieldPosition="0">
        <references count="2">
          <reference field="4294967294" count="1" selected="0">
            <x v="0"/>
          </reference>
          <reference field="2" count="1" selected="0">
            <x v="17"/>
          </reference>
        </references>
      </pivotArea>
    </chartFormat>
    <chartFormat chart="0" format="10" series="1">
      <pivotArea type="data" outline="0" fieldPosition="0">
        <references count="2">
          <reference field="4294967294" count="1" selected="0">
            <x v="0"/>
          </reference>
          <reference field="2" count="1" selected="0">
            <x v="19"/>
          </reference>
        </references>
      </pivotArea>
    </chartFormat>
    <chartFormat chart="0" format="11" series="1">
      <pivotArea type="data" outline="0" fieldPosition="0">
        <references count="2">
          <reference field="4294967294" count="1" selected="0">
            <x v="0"/>
          </reference>
          <reference field="2" count="1" selected="0">
            <x v="20"/>
          </reference>
        </references>
      </pivotArea>
    </chartFormat>
    <chartFormat chart="0" format="12" series="1">
      <pivotArea type="data" outline="0" fieldPosition="0">
        <references count="2">
          <reference field="4294967294" count="1" selected="0">
            <x v="0"/>
          </reference>
          <reference field="2" count="1" selected="0">
            <x v="21"/>
          </reference>
        </references>
      </pivotArea>
    </chartFormat>
    <chartFormat chart="0" format="13" series="1">
      <pivotArea type="data" outline="0" fieldPosition="0">
        <references count="2">
          <reference field="4294967294" count="1" selected="0">
            <x v="0"/>
          </reference>
          <reference field="2" count="1" selected="0">
            <x v="25"/>
          </reference>
        </references>
      </pivotArea>
    </chartFormat>
    <chartFormat chart="0" format="14" series="1">
      <pivotArea type="data" outline="0" fieldPosition="0">
        <references count="2">
          <reference field="4294967294" count="1" selected="0">
            <x v="0"/>
          </reference>
          <reference field="2" count="1" selected="0">
            <x v="26"/>
          </reference>
        </references>
      </pivotArea>
    </chartFormat>
    <chartFormat chart="0" format="15" series="1">
      <pivotArea type="data" outline="0" fieldPosition="0">
        <references count="2">
          <reference field="4294967294" count="1" selected="0">
            <x v="0"/>
          </reference>
          <reference field="2" count="1" selected="0">
            <x v="27"/>
          </reference>
        </references>
      </pivotArea>
    </chartFormat>
    <chartFormat chart="0" format="16" series="1">
      <pivotArea type="data" outline="0" fieldPosition="0">
        <references count="2">
          <reference field="4294967294" count="1" selected="0">
            <x v="0"/>
          </reference>
          <reference field="2" count="1" selected="0">
            <x v="28"/>
          </reference>
        </references>
      </pivotArea>
    </chartFormat>
    <chartFormat chart="0" format="17" series="1">
      <pivotArea type="data" outline="0" fieldPosition="0">
        <references count="2">
          <reference field="4294967294" count="1" selected="0">
            <x v="0"/>
          </reference>
          <reference field="2" count="1" selected="0">
            <x v="29"/>
          </reference>
        </references>
      </pivotArea>
    </chartFormat>
    <chartFormat chart="5" format="24" series="1">
      <pivotArea type="data" outline="0" fieldPosition="0">
        <references count="2">
          <reference field="4294967294" count="1" selected="0">
            <x v="0"/>
          </reference>
          <reference field="2" count="1" selected="0">
            <x v="9"/>
          </reference>
        </references>
      </pivotArea>
    </chartFormat>
    <chartFormat chart="5" format="25" series="1">
      <pivotArea type="data" outline="0" fieldPosition="0">
        <references count="2">
          <reference field="4294967294" count="1" selected="0">
            <x v="0"/>
          </reference>
          <reference field="2" count="1" selected="0">
            <x v="10"/>
          </reference>
        </references>
      </pivotArea>
    </chartFormat>
    <chartFormat chart="5" format="26" series="1">
      <pivotArea type="data" outline="0" fieldPosition="0">
        <references count="2">
          <reference field="4294967294" count="1" selected="0">
            <x v="0"/>
          </reference>
          <reference field="2" count="1" selected="0">
            <x v="28"/>
          </reference>
        </references>
      </pivotArea>
    </chartFormat>
    <chartFormat chart="5" format="27" series="1">
      <pivotArea type="data" outline="0" fieldPosition="0">
        <references count="2">
          <reference field="4294967294" count="1" selected="0">
            <x v="0"/>
          </reference>
          <reference field="2" count="1" selected="0">
            <x v="29"/>
          </reference>
        </references>
      </pivotArea>
    </chartFormat>
    <chartFormat chart="5" format="28" series="1">
      <pivotArea type="data" outline="0" fieldPosition="0">
        <references count="2">
          <reference field="4294967294" count="1" selected="0">
            <x v="0"/>
          </reference>
          <reference field="2" count="1" selected="0">
            <x v="19"/>
          </reference>
        </references>
      </pivotArea>
    </chartFormat>
    <chartFormat chart="5" format="29" series="1">
      <pivotArea type="data" outline="0" fieldPosition="0">
        <references count="2">
          <reference field="4294967294" count="1" selected="0">
            <x v="0"/>
          </reference>
          <reference field="2" count="1" selected="0">
            <x v="14"/>
          </reference>
        </references>
      </pivotArea>
    </chartFormat>
  </chartFormats>
  <pivotTableStyleInfo name="PivotStyleMedium2" showRowHeaders="1" showColHeaders="1" showRowStripes="0" showColStripes="0" showLastColumn="1"/>
  <filters count="1">
    <filter fld="4" type="captionGreaterThan" evalOrder="-1" id="8" stringValue1="1979">
      <autoFilter ref="A1">
        <filterColumn colId="0">
          <customFilters>
            <customFilter operator="greaterThan" val="197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A3C684-9FBB-1E45-86F2-2BE7A6AD094B}" name="Tabella pivot28" cacheId="70"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gridDropZones="1" multipleFieldFilters="0" chartFormat="6">
  <location ref="A333:G537" firstHeaderRow="1" firstDataRow="2" firstDataCol="1"/>
  <pivotFields count="6">
    <pivotField compact="0" outline="0" showAll="0" defaultSubtotal="0">
      <items count="1">
        <item x="0"/>
      </items>
    </pivotField>
    <pivotField compact="0" outline="0" subtotalTop="0" showAll="0" defaultSubtotal="0"/>
    <pivotField axis="axisCol" compact="0" outline="0" showAll="0" defaultSubtotal="0">
      <items count="32">
        <item h="1" x="0"/>
        <item h="1" x="1"/>
        <item h="1" x="2"/>
        <item h="1" x="3"/>
        <item h="1" x="4"/>
        <item h="1" x="5"/>
        <item h="1" x="6"/>
        <item h="1" x="7"/>
        <item h="1" x="8"/>
        <item x="9"/>
        <item x="10"/>
        <item h="1" x="11"/>
        <item h="1" x="12"/>
        <item h="1" x="13"/>
        <item x="15"/>
        <item h="1" x="16"/>
        <item h="1" x="17"/>
        <item h="1" x="18"/>
        <item h="1" x="19"/>
        <item x="20"/>
        <item h="1" x="21"/>
        <item h="1" x="22"/>
        <item h="1" x="23"/>
        <item h="1" x="24"/>
        <item h="1" x="25"/>
        <item h="1" x="26"/>
        <item h="1" x="27"/>
        <item h="1" x="28"/>
        <item x="29"/>
        <item x="30"/>
        <item h="1" x="14"/>
        <item h="1" x="31"/>
      </items>
    </pivotField>
    <pivotField compact="0" outline="0" showAll="0" defaultSubtotal="0"/>
    <pivotField axis="axisRow" compact="0" outline="0" showAll="0" defaultSubtotal="0">
      <items count="773">
        <item x="158"/>
        <item x="748"/>
        <item x="749"/>
        <item x="750"/>
        <item x="751"/>
        <item x="752"/>
        <item x="753"/>
        <item x="754"/>
        <item x="755"/>
        <item x="756"/>
        <item x="757"/>
        <item x="758"/>
        <item x="759"/>
        <item x="760"/>
        <item x="761"/>
        <item x="762"/>
        <item x="763"/>
        <item x="764"/>
        <item x="765"/>
        <item x="766"/>
        <item x="767"/>
        <item x="768"/>
        <item x="769"/>
        <item x="770"/>
        <item x="771"/>
        <item x="772"/>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159"/>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160"/>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161"/>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16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163"/>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164"/>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211"/>
        <item x="730"/>
        <item x="731"/>
        <item x="732"/>
        <item x="733"/>
        <item x="734"/>
        <item x="735"/>
        <item x="736"/>
        <item x="737"/>
        <item x="738"/>
        <item x="739"/>
        <item x="740"/>
        <item x="165"/>
        <item x="741"/>
        <item x="742"/>
        <item x="743"/>
        <item x="744"/>
        <item x="745"/>
        <item x="746"/>
        <item x="747"/>
        <item x="0"/>
        <item x="188"/>
        <item x="189"/>
        <item x="190"/>
        <item x="191"/>
        <item x="192"/>
        <item x="193"/>
        <item x="194"/>
        <item x="195"/>
        <item x="196"/>
        <item x="1"/>
        <item x="197"/>
        <item x="198"/>
        <item x="199"/>
        <item x="200"/>
        <item x="201"/>
        <item x="202"/>
        <item x="203"/>
        <item x="204"/>
        <item x="205"/>
        <item x="2"/>
        <item x="206"/>
        <item x="207"/>
        <item x="208"/>
        <item x="209"/>
        <item x="210"/>
        <item x="166"/>
        <item x="167"/>
        <item x="168"/>
        <item x="169"/>
        <item x="3"/>
        <item x="170"/>
        <item x="171"/>
        <item x="172"/>
        <item x="173"/>
        <item x="174"/>
        <item x="175"/>
        <item x="176"/>
        <item x="177"/>
        <item x="178"/>
        <item x="4"/>
        <item x="179"/>
        <item x="180"/>
        <item x="181"/>
        <item x="182"/>
        <item x="183"/>
        <item x="184"/>
        <item x="185"/>
        <item x="186"/>
        <item x="187"/>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dataField="1" compact="0" outline="0" showAll="0" defaultSubtotal="0"/>
  </pivotFields>
  <rowFields count="1">
    <field x="4"/>
  </rowFields>
  <rowItems count="203">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rowItems>
  <colFields count="1">
    <field x="2"/>
  </colFields>
  <colItems count="6">
    <i>
      <x v="9"/>
    </i>
    <i>
      <x v="10"/>
    </i>
    <i>
      <x v="14"/>
    </i>
    <i>
      <x v="19"/>
    </i>
    <i>
      <x v="28"/>
    </i>
    <i>
      <x v="29"/>
    </i>
  </colItems>
  <dataFields count="1">
    <dataField name=" Value" fld="5" baseField="0" baseItem="0" numFmtId="4"/>
  </dataFields>
  <formats count="15">
    <format dxfId="841">
      <pivotArea type="all" dataOnly="0" outline="0" fieldPosition="0"/>
    </format>
    <format dxfId="840">
      <pivotArea type="all" dataOnly="0" outline="0" fieldPosition="0"/>
    </format>
    <format dxfId="839">
      <pivotArea type="all" dataOnly="0" outline="0" fieldPosition="0"/>
    </format>
    <format dxfId="838">
      <pivotArea type="all" dataOnly="0" outline="0" fieldPosition="0"/>
    </format>
    <format dxfId="837">
      <pivotArea type="all" dataOnly="0" outline="0" fieldPosition="0"/>
    </format>
    <format dxfId="836">
      <pivotArea outline="0" fieldPosition="0">
        <references count="1">
          <reference field="4294967294" count="1">
            <x v="0"/>
          </reference>
        </references>
      </pivotArea>
    </format>
    <format dxfId="835">
      <pivotArea type="all" dataOnly="0" outline="0" fieldPosition="0"/>
    </format>
    <format dxfId="834">
      <pivotArea type="all" dataOnly="0" outline="0" fieldPosition="0"/>
    </format>
    <format dxfId="833">
      <pivotArea outline="0" collapsedLevelsAreSubtotals="1" fieldPosition="0"/>
    </format>
    <format dxfId="832">
      <pivotArea type="origin" dataOnly="0" labelOnly="1" outline="0" fieldPosition="0"/>
    </format>
    <format dxfId="831">
      <pivotArea field="2" type="button" dataOnly="0" labelOnly="1" outline="0" axis="axisCol" fieldPosition="0"/>
    </format>
    <format dxfId="830">
      <pivotArea type="topRight" dataOnly="0" labelOnly="1" outline="0" fieldPosition="0"/>
    </format>
    <format dxfId="829">
      <pivotArea field="0" type="button" dataOnly="0" labelOnly="1" outline="0"/>
    </format>
    <format dxfId="828">
      <pivotArea field="4" type="button" dataOnly="0" labelOnly="1" outline="0" axis="axisRow" fieldPosition="0"/>
    </format>
    <format dxfId="827">
      <pivotArea dataOnly="0" labelOnly="1" outline="0" fieldPosition="0">
        <references count="1">
          <reference field="2" count="0"/>
        </references>
      </pivotArea>
    </format>
  </formats>
  <chartFormats count="2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6"/>
          </reference>
        </references>
      </pivotArea>
    </chartFormat>
    <chartFormat chart="0" format="3" series="1">
      <pivotArea type="data" outline="0" fieldPosition="0">
        <references count="2">
          <reference field="4294967294" count="1" selected="0">
            <x v="0"/>
          </reference>
          <reference field="2" count="1" selected="0">
            <x v="8"/>
          </reference>
        </references>
      </pivotArea>
    </chartFormat>
    <chartFormat chart="0" format="4" series="1">
      <pivotArea type="data" outline="0" fieldPosition="0">
        <references count="2">
          <reference field="4294967294" count="1" selected="0">
            <x v="0"/>
          </reference>
          <reference field="2" count="1" selected="0">
            <x v="9"/>
          </reference>
        </references>
      </pivotArea>
    </chartFormat>
    <chartFormat chart="0" format="5" series="1">
      <pivotArea type="data" outline="0" fieldPosition="0">
        <references count="2">
          <reference field="4294967294" count="1" selected="0">
            <x v="0"/>
          </reference>
          <reference field="2" count="1" selected="0">
            <x v="10"/>
          </reference>
        </references>
      </pivotArea>
    </chartFormat>
    <chartFormat chart="0" format="6" series="1">
      <pivotArea type="data" outline="0" fieldPosition="0">
        <references count="2">
          <reference field="4294967294" count="1" selected="0">
            <x v="0"/>
          </reference>
          <reference field="2" count="1" selected="0">
            <x v="11"/>
          </reference>
        </references>
      </pivotArea>
    </chartFormat>
    <chartFormat chart="0" format="7" series="1">
      <pivotArea type="data" outline="0" fieldPosition="0">
        <references count="2">
          <reference field="4294967294" count="1" selected="0">
            <x v="0"/>
          </reference>
          <reference field="2" count="1" selected="0">
            <x v="13"/>
          </reference>
        </references>
      </pivotArea>
    </chartFormat>
    <chartFormat chart="0" format="8" series="1">
      <pivotArea type="data" outline="0" fieldPosition="0">
        <references count="2">
          <reference field="4294967294" count="1" selected="0">
            <x v="0"/>
          </reference>
          <reference field="2" count="1" selected="0">
            <x v="14"/>
          </reference>
        </references>
      </pivotArea>
    </chartFormat>
    <chartFormat chart="0" format="9" series="1">
      <pivotArea type="data" outline="0" fieldPosition="0">
        <references count="2">
          <reference field="4294967294" count="1" selected="0">
            <x v="0"/>
          </reference>
          <reference field="2" count="1" selected="0">
            <x v="17"/>
          </reference>
        </references>
      </pivotArea>
    </chartFormat>
    <chartFormat chart="0" format="10" series="1">
      <pivotArea type="data" outline="0" fieldPosition="0">
        <references count="2">
          <reference field="4294967294" count="1" selected="0">
            <x v="0"/>
          </reference>
          <reference field="2" count="1" selected="0">
            <x v="19"/>
          </reference>
        </references>
      </pivotArea>
    </chartFormat>
    <chartFormat chart="0" format="11" series="1">
      <pivotArea type="data" outline="0" fieldPosition="0">
        <references count="2">
          <reference field="4294967294" count="1" selected="0">
            <x v="0"/>
          </reference>
          <reference field="2" count="1" selected="0">
            <x v="20"/>
          </reference>
        </references>
      </pivotArea>
    </chartFormat>
    <chartFormat chart="0" format="12" series="1">
      <pivotArea type="data" outline="0" fieldPosition="0">
        <references count="2">
          <reference field="4294967294" count="1" selected="0">
            <x v="0"/>
          </reference>
          <reference field="2" count="1" selected="0">
            <x v="21"/>
          </reference>
        </references>
      </pivotArea>
    </chartFormat>
    <chartFormat chart="0" format="13" series="1">
      <pivotArea type="data" outline="0" fieldPosition="0">
        <references count="2">
          <reference field="4294967294" count="1" selected="0">
            <x v="0"/>
          </reference>
          <reference field="2" count="1" selected="0">
            <x v="25"/>
          </reference>
        </references>
      </pivotArea>
    </chartFormat>
    <chartFormat chart="0" format="14" series="1">
      <pivotArea type="data" outline="0" fieldPosition="0">
        <references count="2">
          <reference field="4294967294" count="1" selected="0">
            <x v="0"/>
          </reference>
          <reference field="2" count="1" selected="0">
            <x v="26"/>
          </reference>
        </references>
      </pivotArea>
    </chartFormat>
    <chartFormat chart="0" format="15" series="1">
      <pivotArea type="data" outline="0" fieldPosition="0">
        <references count="2">
          <reference field="4294967294" count="1" selected="0">
            <x v="0"/>
          </reference>
          <reference field="2" count="1" selected="0">
            <x v="27"/>
          </reference>
        </references>
      </pivotArea>
    </chartFormat>
    <chartFormat chart="0" format="16" series="1">
      <pivotArea type="data" outline="0" fieldPosition="0">
        <references count="2">
          <reference field="4294967294" count="1" selected="0">
            <x v="0"/>
          </reference>
          <reference field="2" count="1" selected="0">
            <x v="28"/>
          </reference>
        </references>
      </pivotArea>
    </chartFormat>
    <chartFormat chart="0" format="17" series="1">
      <pivotArea type="data" outline="0" fieldPosition="0">
        <references count="2">
          <reference field="4294967294" count="1" selected="0">
            <x v="0"/>
          </reference>
          <reference field="2" count="1" selected="0">
            <x v="29"/>
          </reference>
        </references>
      </pivotArea>
    </chartFormat>
    <chartFormat chart="5" format="24" series="1">
      <pivotArea type="data" outline="0" fieldPosition="0">
        <references count="2">
          <reference field="4294967294" count="1" selected="0">
            <x v="0"/>
          </reference>
          <reference field="2" count="1" selected="0">
            <x v="9"/>
          </reference>
        </references>
      </pivotArea>
    </chartFormat>
    <chartFormat chart="5" format="25" series="1">
      <pivotArea type="data" outline="0" fieldPosition="0">
        <references count="2">
          <reference field="4294967294" count="1" selected="0">
            <x v="0"/>
          </reference>
          <reference field="2" count="1" selected="0">
            <x v="10"/>
          </reference>
        </references>
      </pivotArea>
    </chartFormat>
    <chartFormat chart="5" format="26" series="1">
      <pivotArea type="data" outline="0" fieldPosition="0">
        <references count="2">
          <reference field="4294967294" count="1" selected="0">
            <x v="0"/>
          </reference>
          <reference field="2" count="1" selected="0">
            <x v="28"/>
          </reference>
        </references>
      </pivotArea>
    </chartFormat>
    <chartFormat chart="5" format="27" series="1">
      <pivotArea type="data" outline="0" fieldPosition="0">
        <references count="2">
          <reference field="4294967294" count="1" selected="0">
            <x v="0"/>
          </reference>
          <reference field="2" count="1" selected="0">
            <x v="29"/>
          </reference>
        </references>
      </pivotArea>
    </chartFormat>
    <chartFormat chart="5" format="28" series="1">
      <pivotArea type="data" outline="0" fieldPosition="0">
        <references count="2">
          <reference field="4294967294" count="1" selected="0">
            <x v="0"/>
          </reference>
          <reference field="2" count="1" selected="0">
            <x v="19"/>
          </reference>
        </references>
      </pivotArea>
    </chartFormat>
    <chartFormat chart="5" format="29" series="1">
      <pivotArea type="data" outline="0" fieldPosition="0">
        <references count="2">
          <reference field="4294967294" count="1" selected="0">
            <x v="0"/>
          </reference>
          <reference field="2" count="1" selected="0">
            <x v="14"/>
          </reference>
        </references>
      </pivotArea>
    </chartFormat>
  </chartFormats>
  <pivotTableStyleInfo name="PivotStyleMedium2" showRowHeaders="1" showColHeaders="1" showRowStripes="0" showColStripes="0" showLastColumn="1"/>
  <filters count="1">
    <filter fld="4" type="captionGreaterThan" evalOrder="-1" id="7" stringValue1="1819">
      <autoFilter ref="A1">
        <filterColumn colId="0">
          <customFilters>
            <customFilter operator="greaterThan" val="181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53BD82-B209-8547-8847-40F01B4C6A99}" name="Tabella pivot27" cacheId="70"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gridDropZones="1" multipleFieldFilters="0" chartFormat="3">
  <location ref="A4:L327" firstHeaderRow="1" firstDataRow="2" firstDataCol="1"/>
  <pivotFields count="6">
    <pivotField compact="0" outline="0" showAll="0" defaultSubtotal="0">
      <items count="1">
        <item x="0"/>
      </items>
    </pivotField>
    <pivotField compact="0" outline="0" subtotalTop="0" showAll="0" defaultSubtotal="0"/>
    <pivotField axis="axisCol" compact="0" outline="0" showAll="0" defaultSubtotal="0">
      <items count="32">
        <item x="0"/>
        <item x="1"/>
        <item h="1" x="2"/>
        <item h="1" x="3"/>
        <item h="1" x="4"/>
        <item h="1" x="5"/>
        <item x="6"/>
        <item h="1" x="7"/>
        <item x="8"/>
        <item x="9"/>
        <item x="10"/>
        <item h="1" x="11"/>
        <item h="1" x="12"/>
        <item h="1" x="13"/>
        <item x="15"/>
        <item h="1" x="16"/>
        <item h="1" x="17"/>
        <item h="1" x="18"/>
        <item h="1" x="19"/>
        <item x="20"/>
        <item h="1" x="21"/>
        <item h="1" x="22"/>
        <item h="1" x="23"/>
        <item h="1" x="24"/>
        <item h="1" x="25"/>
        <item h="1" x="26"/>
        <item x="27"/>
        <item h="1" x="28"/>
        <item x="29"/>
        <item x="30"/>
        <item h="1" x="14"/>
        <item h="1" x="31"/>
      </items>
    </pivotField>
    <pivotField compact="0" outline="0" showAll="0" defaultSubtotal="0"/>
    <pivotField axis="axisRow" compact="0" outline="0" showAll="0" defaultSubtotal="0">
      <items count="773">
        <item x="158"/>
        <item x="748"/>
        <item x="749"/>
        <item x="750"/>
        <item x="751"/>
        <item x="752"/>
        <item x="753"/>
        <item x="754"/>
        <item x="755"/>
        <item x="756"/>
        <item x="757"/>
        <item x="758"/>
        <item x="759"/>
        <item x="760"/>
        <item x="761"/>
        <item x="762"/>
        <item x="763"/>
        <item x="764"/>
        <item x="765"/>
        <item x="766"/>
        <item x="767"/>
        <item x="768"/>
        <item x="769"/>
        <item x="770"/>
        <item x="771"/>
        <item x="772"/>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159"/>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160"/>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161"/>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16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163"/>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164"/>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211"/>
        <item x="730"/>
        <item x="731"/>
        <item x="732"/>
        <item x="733"/>
        <item x="734"/>
        <item x="735"/>
        <item x="736"/>
        <item x="737"/>
        <item x="738"/>
        <item x="739"/>
        <item x="740"/>
        <item x="165"/>
        <item x="741"/>
        <item x="742"/>
        <item x="743"/>
        <item x="744"/>
        <item x="745"/>
        <item x="746"/>
        <item x="747"/>
        <item x="0"/>
        <item x="188"/>
        <item x="189"/>
        <item x="190"/>
        <item x="191"/>
        <item x="192"/>
        <item x="193"/>
        <item x="194"/>
        <item x="195"/>
        <item x="196"/>
        <item x="1"/>
        <item x="197"/>
        <item x="198"/>
        <item x="199"/>
        <item x="200"/>
        <item x="201"/>
        <item x="202"/>
        <item x="203"/>
        <item x="204"/>
        <item x="205"/>
        <item x="2"/>
        <item x="206"/>
        <item x="207"/>
        <item x="208"/>
        <item x="209"/>
        <item x="210"/>
        <item x="166"/>
        <item x="167"/>
        <item x="168"/>
        <item x="169"/>
        <item x="3"/>
        <item x="170"/>
        <item x="171"/>
        <item x="172"/>
        <item x="173"/>
        <item x="174"/>
        <item x="175"/>
        <item x="176"/>
        <item x="177"/>
        <item x="178"/>
        <item x="4"/>
        <item x="179"/>
        <item x="180"/>
        <item x="181"/>
        <item x="182"/>
        <item x="183"/>
        <item x="184"/>
        <item x="185"/>
        <item x="186"/>
        <item x="187"/>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dataField="1" compact="0" outline="0" showAll="0" defaultSubtotal="0"/>
  </pivotFields>
  <rowFields count="1">
    <field x="4"/>
  </rowFields>
  <rowItems count="322">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rowItems>
  <colFields count="1">
    <field x="2"/>
  </colFields>
  <colItems count="11">
    <i>
      <x/>
    </i>
    <i>
      <x v="1"/>
    </i>
    <i>
      <x v="6"/>
    </i>
    <i>
      <x v="8"/>
    </i>
    <i>
      <x v="9"/>
    </i>
    <i>
      <x v="10"/>
    </i>
    <i>
      <x v="14"/>
    </i>
    <i>
      <x v="19"/>
    </i>
    <i>
      <x v="26"/>
    </i>
    <i>
      <x v="28"/>
    </i>
    <i>
      <x v="29"/>
    </i>
  </colItems>
  <dataFields count="1">
    <dataField name=" Value" fld="5" baseField="0" baseItem="0" numFmtId="4"/>
  </dataFields>
  <formats count="15">
    <format dxfId="856">
      <pivotArea type="all" dataOnly="0" outline="0" fieldPosition="0"/>
    </format>
    <format dxfId="855">
      <pivotArea type="all" dataOnly="0" outline="0" fieldPosition="0"/>
    </format>
    <format dxfId="854">
      <pivotArea type="all" dataOnly="0" outline="0" fieldPosition="0"/>
    </format>
    <format dxfId="853">
      <pivotArea type="all" dataOnly="0" outline="0" fieldPosition="0"/>
    </format>
    <format dxfId="852">
      <pivotArea type="all" dataOnly="0" outline="0" fieldPosition="0"/>
    </format>
    <format dxfId="851">
      <pivotArea outline="0" fieldPosition="0">
        <references count="1">
          <reference field="4294967294" count="1">
            <x v="0"/>
          </reference>
        </references>
      </pivotArea>
    </format>
    <format dxfId="850">
      <pivotArea type="all" dataOnly="0" outline="0" fieldPosition="0"/>
    </format>
    <format dxfId="849">
      <pivotArea type="all" dataOnly="0" outline="0" fieldPosition="0"/>
    </format>
    <format dxfId="848">
      <pivotArea outline="0" collapsedLevelsAreSubtotals="1" fieldPosition="0"/>
    </format>
    <format dxfId="847">
      <pivotArea type="origin" dataOnly="0" labelOnly="1" outline="0" fieldPosition="0"/>
    </format>
    <format dxfId="846">
      <pivotArea field="2" type="button" dataOnly="0" labelOnly="1" outline="0" axis="axisCol" fieldPosition="0"/>
    </format>
    <format dxfId="845">
      <pivotArea type="topRight" dataOnly="0" labelOnly="1" outline="0" fieldPosition="0"/>
    </format>
    <format dxfId="844">
      <pivotArea field="0" type="button" dataOnly="0" labelOnly="1" outline="0"/>
    </format>
    <format dxfId="843">
      <pivotArea field="4" type="button" dataOnly="0" labelOnly="1" outline="0" axis="axisRow" fieldPosition="0"/>
    </format>
    <format dxfId="842">
      <pivotArea dataOnly="0" labelOnly="1" outline="0" fieldPosition="0">
        <references count="1">
          <reference field="2" count="0"/>
        </references>
      </pivotArea>
    </format>
  </formats>
  <chartFormats count="14">
    <chartFormat chart="2" format="32" series="1">
      <pivotArea type="data" outline="0" fieldPosition="0">
        <references count="2">
          <reference field="4294967294" count="1" selected="0">
            <x v="0"/>
          </reference>
          <reference field="2" count="1" selected="0">
            <x v="0"/>
          </reference>
        </references>
      </pivotArea>
    </chartFormat>
    <chartFormat chart="2" format="33" series="1">
      <pivotArea type="data" outline="0" fieldPosition="0">
        <references count="2">
          <reference field="4294967294" count="1" selected="0">
            <x v="0"/>
          </reference>
          <reference field="2" count="1" selected="0">
            <x v="1"/>
          </reference>
        </references>
      </pivotArea>
    </chartFormat>
    <chartFormat chart="2" format="34" series="1">
      <pivotArea type="data" outline="0" fieldPosition="0">
        <references count="2">
          <reference field="4294967294" count="1" selected="0">
            <x v="0"/>
          </reference>
          <reference field="2" count="1" selected="0">
            <x v="6"/>
          </reference>
        </references>
      </pivotArea>
    </chartFormat>
    <chartFormat chart="2" format="35" series="1">
      <pivotArea type="data" outline="0" fieldPosition="0">
        <references count="2">
          <reference field="4294967294" count="1" selected="0">
            <x v="0"/>
          </reference>
          <reference field="2" count="1" selected="0">
            <x v="8"/>
          </reference>
        </references>
      </pivotArea>
    </chartFormat>
    <chartFormat chart="2" format="36" series="1">
      <pivotArea type="data" outline="0" fieldPosition="0">
        <references count="2">
          <reference field="4294967294" count="1" selected="0">
            <x v="0"/>
          </reference>
          <reference field="2" count="1" selected="0">
            <x v="9"/>
          </reference>
        </references>
      </pivotArea>
    </chartFormat>
    <chartFormat chart="2" format="37" series="1">
      <pivotArea type="data" outline="0" fieldPosition="0">
        <references count="2">
          <reference field="4294967294" count="1" selected="0">
            <x v="0"/>
          </reference>
          <reference field="2" count="1" selected="0">
            <x v="10"/>
          </reference>
        </references>
      </pivotArea>
    </chartFormat>
    <chartFormat chart="2" format="38" series="1">
      <pivotArea type="data" outline="0" fieldPosition="0">
        <references count="2">
          <reference field="4294967294" count="1" selected="0">
            <x v="0"/>
          </reference>
          <reference field="2" count="1" selected="0">
            <x v="11"/>
          </reference>
        </references>
      </pivotArea>
    </chartFormat>
    <chartFormat chart="2" format="39" series="1">
      <pivotArea type="data" outline="0" fieldPosition="0">
        <references count="2">
          <reference field="4294967294" count="1" selected="0">
            <x v="0"/>
          </reference>
          <reference field="2" count="1" selected="0">
            <x v="14"/>
          </reference>
        </references>
      </pivotArea>
    </chartFormat>
    <chartFormat chart="2" format="40" series="1">
      <pivotArea type="data" outline="0" fieldPosition="0">
        <references count="2">
          <reference field="4294967294" count="1" selected="0">
            <x v="0"/>
          </reference>
          <reference field="2" count="1" selected="0">
            <x v="19"/>
          </reference>
        </references>
      </pivotArea>
    </chartFormat>
    <chartFormat chart="2" format="41" series="1">
      <pivotArea type="data" outline="0" fieldPosition="0">
        <references count="2">
          <reference field="4294967294" count="1" selected="0">
            <x v="0"/>
          </reference>
          <reference field="2" count="1" selected="0">
            <x v="21"/>
          </reference>
        </references>
      </pivotArea>
    </chartFormat>
    <chartFormat chart="2" format="42" series="1">
      <pivotArea type="data" outline="0" fieldPosition="0">
        <references count="2">
          <reference field="4294967294" count="1" selected="0">
            <x v="0"/>
          </reference>
          <reference field="2" count="1" selected="0">
            <x v="25"/>
          </reference>
        </references>
      </pivotArea>
    </chartFormat>
    <chartFormat chart="2" format="43" series="1">
      <pivotArea type="data" outline="0" fieldPosition="0">
        <references count="2">
          <reference field="4294967294" count="1" selected="0">
            <x v="0"/>
          </reference>
          <reference field="2" count="1" selected="0">
            <x v="26"/>
          </reference>
        </references>
      </pivotArea>
    </chartFormat>
    <chartFormat chart="2" format="44" series="1">
      <pivotArea type="data" outline="0" fieldPosition="0">
        <references count="2">
          <reference field="4294967294" count="1" selected="0">
            <x v="0"/>
          </reference>
          <reference field="2" count="1" selected="0">
            <x v="29"/>
          </reference>
        </references>
      </pivotArea>
    </chartFormat>
    <chartFormat chart="2" format="45" series="1">
      <pivotArea type="data" outline="0" fieldPosition="0">
        <references count="2">
          <reference field="4294967294" count="1" selected="0">
            <x v="0"/>
          </reference>
          <reference field="2" count="1" selected="0">
            <x v="28"/>
          </reference>
        </references>
      </pivotArea>
    </chartFormat>
  </chartFormats>
  <pivotTableStyleInfo name="PivotStyleMedium2" showRowHeaders="1" showColHeaders="1" showRowStripes="0" showColStripes="0" showLastColumn="1"/>
  <filters count="1">
    <filter fld="4" type="captionGreaterThan" evalOrder="-1" id="3" stringValue1="1700">
      <autoFilter ref="A1">
        <filterColumn colId="0">
          <customFilters>
            <customFilter operator="greaterThan" val="17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840CED-8AF7-D944-8492-4688FBCEA308}" name="Tabella pivot_Level" cacheId="70"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gridDropZones="1" multipleFieldFilters="0">
  <location ref="A5:ACV24" firstHeaderRow="1" firstDataRow="2" firstDataCol="3"/>
  <pivotFields count="6">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extLst>
        <ext xmlns:x14="http://schemas.microsoft.com/office/spreadsheetml/2009/9/main" uri="{2946ED86-A175-432a-8AC1-64E0C546D7DE}">
          <x14:pivotField fillDownLabels="1"/>
        </ext>
      </extLst>
    </pivotField>
    <pivotField axis="axisRow" compact="0" outline="0" showAll="0" defaultSubtotal="0">
      <items count="32">
        <item x="0"/>
        <item x="1"/>
        <item h="1" x="2"/>
        <item x="28"/>
        <item h="1" x="4"/>
        <item h="1" x="5"/>
        <item x="10"/>
        <item x="6"/>
        <item x="26"/>
        <item h="1" x="7"/>
        <item x="8"/>
        <item x="9"/>
        <item x="29"/>
        <item x="11"/>
        <item h="1" x="3"/>
        <item h="1" x="12"/>
        <item x="13"/>
        <item x="15"/>
        <item h="1" x="17"/>
        <item x="18"/>
        <item h="1" x="16"/>
        <item h="1" x="19"/>
        <item x="20"/>
        <item x="21"/>
        <item x="22"/>
        <item h="1" x="23"/>
        <item h="1" x="24"/>
        <item h="1" x="25"/>
        <item x="27"/>
        <item x="30"/>
        <item h="1" x="14"/>
        <item h="1" x="31"/>
      </items>
      <extLst>
        <ext xmlns:x14="http://schemas.microsoft.com/office/spreadsheetml/2009/9/main" uri="{2946ED86-A175-432a-8AC1-64E0C546D7DE}">
          <x14:pivotField fillDownLabels="1"/>
        </ext>
      </extLst>
    </pivotField>
    <pivotField axis="axisCol" compact="0" outline="0" showAll="0" defaultSubtotal="0">
      <items count="773">
        <item x="158"/>
        <item x="748"/>
        <item x="749"/>
        <item x="750"/>
        <item x="751"/>
        <item x="752"/>
        <item x="753"/>
        <item x="754"/>
        <item x="755"/>
        <item x="756"/>
        <item x="757"/>
        <item x="758"/>
        <item x="759"/>
        <item x="760"/>
        <item x="761"/>
        <item x="762"/>
        <item x="763"/>
        <item x="764"/>
        <item x="765"/>
        <item x="766"/>
        <item x="767"/>
        <item x="768"/>
        <item x="769"/>
        <item x="770"/>
        <item x="771"/>
        <item x="772"/>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159"/>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160"/>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161"/>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16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163"/>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164"/>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211"/>
        <item x="730"/>
        <item x="731"/>
        <item x="732"/>
        <item x="733"/>
        <item x="734"/>
        <item x="735"/>
        <item x="736"/>
        <item x="737"/>
        <item x="738"/>
        <item x="739"/>
        <item x="740"/>
        <item x="165"/>
        <item x="741"/>
        <item x="742"/>
        <item x="743"/>
        <item x="744"/>
        <item x="745"/>
        <item x="746"/>
        <item x="747"/>
        <item x="0"/>
        <item x="188"/>
        <item x="189"/>
        <item x="190"/>
        <item x="191"/>
        <item x="192"/>
        <item x="193"/>
        <item x="194"/>
        <item x="195"/>
        <item x="196"/>
        <item x="1"/>
        <item x="197"/>
        <item x="198"/>
        <item x="199"/>
        <item x="200"/>
        <item x="201"/>
        <item x="202"/>
        <item x="203"/>
        <item x="204"/>
        <item x="205"/>
        <item x="2"/>
        <item x="206"/>
        <item x="207"/>
        <item x="208"/>
        <item x="209"/>
        <item x="210"/>
        <item x="166"/>
        <item x="167"/>
        <item x="168"/>
        <item x="169"/>
        <item x="3"/>
        <item x="170"/>
        <item x="171"/>
        <item x="172"/>
        <item x="173"/>
        <item x="174"/>
        <item x="175"/>
        <item x="176"/>
        <item x="177"/>
        <item x="178"/>
        <item x="4"/>
        <item x="179"/>
        <item x="180"/>
        <item x="181"/>
        <item x="182"/>
        <item x="183"/>
        <item x="184"/>
        <item x="185"/>
        <item x="186"/>
        <item x="187"/>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3">
    <field x="0"/>
    <field x="2"/>
    <field x="3"/>
  </rowFields>
  <rowItems count="18">
    <i>
      <x/>
      <x/>
      <x/>
    </i>
    <i r="1">
      <x v="1"/>
      <x v="1"/>
    </i>
    <i r="1">
      <x v="6"/>
      <x v="7"/>
    </i>
    <i r="1">
      <x v="8"/>
      <x v="10"/>
    </i>
    <i r="1">
      <x v="9"/>
      <x v="11"/>
    </i>
    <i r="1">
      <x v="10"/>
      <x v="6"/>
    </i>
    <i r="1">
      <x v="11"/>
      <x v="13"/>
    </i>
    <i r="1">
      <x v="13"/>
      <x v="16"/>
    </i>
    <i r="1">
      <x v="15"/>
      <x v="17"/>
    </i>
    <i r="1">
      <x v="18"/>
      <x v="19"/>
    </i>
    <i r="1">
      <x v="20"/>
      <x v="22"/>
    </i>
    <i r="1">
      <x v="21"/>
      <x v="23"/>
    </i>
    <i r="1">
      <x v="22"/>
      <x v="24"/>
    </i>
    <i r="1">
      <x v="26"/>
      <x v="8"/>
    </i>
    <i r="1">
      <x v="27"/>
      <x v="28"/>
    </i>
    <i r="1">
      <x v="28"/>
      <x v="3"/>
    </i>
    <i r="1">
      <x v="29"/>
      <x v="12"/>
    </i>
    <i r="1">
      <x v="30"/>
      <x v="29"/>
    </i>
  </rowItems>
  <colFields count="1">
    <field x="4"/>
  </colFields>
  <colItems count="7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colItems>
  <dataFields count="1">
    <dataField name=" Value" fld="5" baseField="0" baseItem="0" numFmtId="4"/>
  </dataFields>
  <formats count="280">
    <format dxfId="811">
      <pivotArea type="all" dataOnly="0" outline="0" fieldPosition="0"/>
    </format>
    <format dxfId="810">
      <pivotArea type="all" dataOnly="0" outline="0" fieldPosition="0"/>
    </format>
    <format dxfId="809">
      <pivotArea type="all" dataOnly="0" outline="0" fieldPosition="0"/>
    </format>
    <format dxfId="808">
      <pivotArea type="all" dataOnly="0" outline="0" fieldPosition="0"/>
    </format>
    <format dxfId="807">
      <pivotArea type="all" dataOnly="0" outline="0" fieldPosition="0"/>
    </format>
    <format dxfId="806">
      <pivotArea type="all" dataOnly="0" outline="0" fieldPosition="0"/>
    </format>
    <format dxfId="805">
      <pivotArea type="all" dataOnly="0" outline="0" fieldPosition="0"/>
    </format>
    <format dxfId="804">
      <pivotArea outline="0" collapsedLevelsAreSubtotals="1" fieldPosition="0"/>
    </format>
    <format dxfId="803">
      <pivotArea type="origin" dataOnly="0" labelOnly="1" outline="0" fieldPosition="0"/>
    </format>
    <format dxfId="802">
      <pivotArea field="4" type="button" dataOnly="0" labelOnly="1" outline="0" axis="axisCol" fieldPosition="0"/>
    </format>
    <format dxfId="801">
      <pivotArea type="topRight" dataOnly="0" labelOnly="1" outline="0" fieldPosition="0"/>
    </format>
    <format dxfId="800">
      <pivotArea field="0" type="button" dataOnly="0" labelOnly="1" outline="0" axis="axisRow" fieldPosition="0"/>
    </format>
    <format dxfId="799">
      <pivotArea field="2" type="button" dataOnly="0" labelOnly="1" outline="0" axis="axisRow" fieldPosition="1"/>
    </format>
    <format dxfId="798">
      <pivotArea field="3" type="button" dataOnly="0" labelOnly="1" outline="0" axis="axisRow" fieldPosition="2"/>
    </format>
    <format dxfId="797">
      <pivotArea dataOnly="0" labelOnly="1" outline="0" fieldPosition="0">
        <references count="1">
          <reference field="0" count="0"/>
        </references>
      </pivotArea>
    </format>
    <format dxfId="796">
      <pivotArea dataOnly="0" labelOnly="1" outline="0" fieldPosition="0">
        <references count="1">
          <reference field="0" count="0" defaultSubtotal="1"/>
        </references>
      </pivotArea>
    </format>
    <format dxfId="795">
      <pivotArea dataOnly="0" labelOnly="1" grandRow="1" outline="0" fieldPosition="0"/>
    </format>
    <format dxfId="794">
      <pivotArea dataOnly="0" labelOnly="1" outline="0" fieldPosition="0">
        <references count="2">
          <reference field="0" count="0" selected="0"/>
          <reference field="2" count="25">
            <x v="0"/>
            <x v="1"/>
            <x v="2"/>
            <x v="3"/>
            <x v="4"/>
            <x v="5"/>
            <x v="6"/>
            <x v="7"/>
            <x v="8"/>
            <x v="9"/>
            <x v="10"/>
            <x v="11"/>
            <x v="12"/>
            <x v="13"/>
            <x v="15"/>
            <x v="16"/>
            <x v="17"/>
            <x v="18"/>
            <x v="19"/>
            <x v="20"/>
            <x v="21"/>
            <x v="22"/>
            <x v="23"/>
            <x v="24"/>
            <x v="25"/>
          </reference>
        </references>
      </pivotArea>
    </format>
    <format dxfId="793">
      <pivotArea dataOnly="0" labelOnly="1" outline="0" fieldPosition="0">
        <references count="2">
          <reference field="0" count="0" selected="0"/>
          <reference field="2" count="25" defaultSubtotal="1">
            <x v="0"/>
            <x v="1"/>
            <x v="2"/>
            <x v="3"/>
            <x v="4"/>
            <x v="5"/>
            <x v="6"/>
            <x v="7"/>
            <x v="8"/>
            <x v="9"/>
            <x v="10"/>
            <x v="11"/>
            <x v="12"/>
            <x v="13"/>
            <x v="15"/>
            <x v="16"/>
            <x v="17"/>
            <x v="18"/>
            <x v="19"/>
            <x v="20"/>
            <x v="21"/>
            <x v="22"/>
            <x v="23"/>
            <x v="24"/>
            <x v="25"/>
          </reference>
        </references>
      </pivotArea>
    </format>
    <format dxfId="792">
      <pivotArea dataOnly="0" labelOnly="1" outline="0" fieldPosition="0">
        <references count="2">
          <reference field="0" count="0" selected="0"/>
          <reference field="2" count="5">
            <x v="26"/>
            <x v="27"/>
            <x v="28"/>
            <x v="29"/>
            <x v="30"/>
          </reference>
        </references>
      </pivotArea>
    </format>
    <format dxfId="791">
      <pivotArea dataOnly="0" labelOnly="1" outline="0" fieldPosition="0">
        <references count="2">
          <reference field="0" count="0" selected="0"/>
          <reference field="2" count="5" defaultSubtotal="1">
            <x v="26"/>
            <x v="27"/>
            <x v="28"/>
            <x v="29"/>
            <x v="30"/>
          </reference>
        </references>
      </pivotArea>
    </format>
    <format dxfId="790">
      <pivotArea dataOnly="0" labelOnly="1" outline="0" fieldPosition="0">
        <references count="3">
          <reference field="0" count="0" selected="0"/>
          <reference field="2" count="1" selected="0">
            <x v="0"/>
          </reference>
          <reference field="3" count="1">
            <x v="0"/>
          </reference>
        </references>
      </pivotArea>
    </format>
    <format dxfId="789">
      <pivotArea dataOnly="0" labelOnly="1" outline="0" fieldPosition="0">
        <references count="3">
          <reference field="0" count="0" selected="0"/>
          <reference field="2" count="1" selected="0">
            <x v="1"/>
          </reference>
          <reference field="3" count="1">
            <x v="1"/>
          </reference>
        </references>
      </pivotArea>
    </format>
    <format dxfId="788">
      <pivotArea dataOnly="0" labelOnly="1" outline="0" fieldPosition="0">
        <references count="3">
          <reference field="0" count="0" selected="0"/>
          <reference field="2" count="1" selected="0">
            <x v="2"/>
          </reference>
          <reference field="3" count="1">
            <x v="2"/>
          </reference>
        </references>
      </pivotArea>
    </format>
    <format dxfId="787">
      <pivotArea dataOnly="0" labelOnly="1" outline="0" fieldPosition="0">
        <references count="3">
          <reference field="0" count="0" selected="0"/>
          <reference field="2" count="1" selected="0">
            <x v="3"/>
          </reference>
          <reference field="3" count="1">
            <x v="14"/>
          </reference>
        </references>
      </pivotArea>
    </format>
    <format dxfId="786">
      <pivotArea dataOnly="0" labelOnly="1" outline="0" fieldPosition="0">
        <references count="3">
          <reference field="0" count="0" selected="0"/>
          <reference field="2" count="1" selected="0">
            <x v="4"/>
          </reference>
          <reference field="3" count="1">
            <x v="4"/>
          </reference>
        </references>
      </pivotArea>
    </format>
    <format dxfId="785">
      <pivotArea dataOnly="0" labelOnly="1" outline="0" fieldPosition="0">
        <references count="3">
          <reference field="0" count="0" selected="0"/>
          <reference field="2" count="1" selected="0">
            <x v="5"/>
          </reference>
          <reference field="3" count="1">
            <x v="5"/>
          </reference>
        </references>
      </pivotArea>
    </format>
    <format dxfId="784">
      <pivotArea dataOnly="0" labelOnly="1" outline="0" fieldPosition="0">
        <references count="3">
          <reference field="0" count="0" selected="0"/>
          <reference field="2" count="1" selected="0">
            <x v="6"/>
          </reference>
          <reference field="3" count="1">
            <x v="7"/>
          </reference>
        </references>
      </pivotArea>
    </format>
    <format dxfId="783">
      <pivotArea dataOnly="0" labelOnly="1" outline="0" fieldPosition="0">
        <references count="3">
          <reference field="0" count="0" selected="0"/>
          <reference field="2" count="1" selected="0">
            <x v="7"/>
          </reference>
          <reference field="3" count="1">
            <x v="9"/>
          </reference>
        </references>
      </pivotArea>
    </format>
    <format dxfId="782">
      <pivotArea dataOnly="0" labelOnly="1" outline="0" fieldPosition="0">
        <references count="3">
          <reference field="0" count="0" selected="0"/>
          <reference field="2" count="1" selected="0">
            <x v="8"/>
          </reference>
          <reference field="3" count="1">
            <x v="10"/>
          </reference>
        </references>
      </pivotArea>
    </format>
    <format dxfId="781">
      <pivotArea dataOnly="0" labelOnly="1" outline="0" fieldPosition="0">
        <references count="3">
          <reference field="0" count="0" selected="0"/>
          <reference field="2" count="1" selected="0">
            <x v="9"/>
          </reference>
          <reference field="3" count="1">
            <x v="11"/>
          </reference>
        </references>
      </pivotArea>
    </format>
    <format dxfId="780">
      <pivotArea dataOnly="0" labelOnly="1" outline="0" fieldPosition="0">
        <references count="3">
          <reference field="0" count="0" selected="0"/>
          <reference field="2" count="1" selected="0">
            <x v="10"/>
          </reference>
          <reference field="3" count="1">
            <x v="6"/>
          </reference>
        </references>
      </pivotArea>
    </format>
    <format dxfId="779">
      <pivotArea dataOnly="0" labelOnly="1" outline="0" fieldPosition="0">
        <references count="3">
          <reference field="0" count="0" selected="0"/>
          <reference field="2" count="1" selected="0">
            <x v="11"/>
          </reference>
          <reference field="3" count="1">
            <x v="13"/>
          </reference>
        </references>
      </pivotArea>
    </format>
    <format dxfId="778">
      <pivotArea dataOnly="0" labelOnly="1" outline="0" fieldPosition="0">
        <references count="3">
          <reference field="0" count="0" selected="0"/>
          <reference field="2" count="1" selected="0">
            <x v="12"/>
          </reference>
          <reference field="3" count="1">
            <x v="15"/>
          </reference>
        </references>
      </pivotArea>
    </format>
    <format dxfId="777">
      <pivotArea dataOnly="0" labelOnly="1" outline="0" fieldPosition="0">
        <references count="3">
          <reference field="0" count="0" selected="0"/>
          <reference field="2" count="1" selected="0">
            <x v="13"/>
          </reference>
          <reference field="3" count="1">
            <x v="16"/>
          </reference>
        </references>
      </pivotArea>
    </format>
    <format dxfId="776">
      <pivotArea dataOnly="0" labelOnly="1" outline="0" fieldPosition="0">
        <references count="3">
          <reference field="0" count="0" selected="0"/>
          <reference field="2" count="1" selected="0">
            <x v="15"/>
          </reference>
          <reference field="3" count="1">
            <x v="17"/>
          </reference>
        </references>
      </pivotArea>
    </format>
    <format dxfId="775">
      <pivotArea dataOnly="0" labelOnly="1" outline="0" fieldPosition="0">
        <references count="3">
          <reference field="0" count="0" selected="0"/>
          <reference field="2" count="1" selected="0">
            <x v="16"/>
          </reference>
          <reference field="3" count="1">
            <x v="20"/>
          </reference>
        </references>
      </pivotArea>
    </format>
    <format dxfId="774">
      <pivotArea dataOnly="0" labelOnly="1" outline="0" fieldPosition="0">
        <references count="3">
          <reference field="0" count="0" selected="0"/>
          <reference field="2" count="1" selected="0">
            <x v="17"/>
          </reference>
          <reference field="3" count="1">
            <x v="18"/>
          </reference>
        </references>
      </pivotArea>
    </format>
    <format dxfId="773">
      <pivotArea dataOnly="0" labelOnly="1" outline="0" fieldPosition="0">
        <references count="3">
          <reference field="0" count="0" selected="0"/>
          <reference field="2" count="1" selected="0">
            <x v="18"/>
          </reference>
          <reference field="3" count="1">
            <x v="19"/>
          </reference>
        </references>
      </pivotArea>
    </format>
    <format dxfId="772">
      <pivotArea dataOnly="0" labelOnly="1" outline="0" fieldPosition="0">
        <references count="3">
          <reference field="0" count="0" selected="0"/>
          <reference field="2" count="1" selected="0">
            <x v="19"/>
          </reference>
          <reference field="3" count="1">
            <x v="21"/>
          </reference>
        </references>
      </pivotArea>
    </format>
    <format dxfId="771">
      <pivotArea dataOnly="0" labelOnly="1" outline="0" fieldPosition="0">
        <references count="3">
          <reference field="0" count="0" selected="0"/>
          <reference field="2" count="1" selected="0">
            <x v="20"/>
          </reference>
          <reference field="3" count="1">
            <x v="22"/>
          </reference>
        </references>
      </pivotArea>
    </format>
    <format dxfId="770">
      <pivotArea dataOnly="0" labelOnly="1" outline="0" fieldPosition="0">
        <references count="3">
          <reference field="0" count="0" selected="0"/>
          <reference field="2" count="1" selected="0">
            <x v="21"/>
          </reference>
          <reference field="3" count="1">
            <x v="23"/>
          </reference>
        </references>
      </pivotArea>
    </format>
    <format dxfId="769">
      <pivotArea dataOnly="0" labelOnly="1" outline="0" fieldPosition="0">
        <references count="3">
          <reference field="0" count="0" selected="0"/>
          <reference field="2" count="1" selected="0">
            <x v="22"/>
          </reference>
          <reference field="3" count="1">
            <x v="24"/>
          </reference>
        </references>
      </pivotArea>
    </format>
    <format dxfId="768">
      <pivotArea dataOnly="0" labelOnly="1" outline="0" fieldPosition="0">
        <references count="3">
          <reference field="0" count="0" selected="0"/>
          <reference field="2" count="1" selected="0">
            <x v="23"/>
          </reference>
          <reference field="3" count="1">
            <x v="25"/>
          </reference>
        </references>
      </pivotArea>
    </format>
    <format dxfId="767">
      <pivotArea dataOnly="0" labelOnly="1" outline="0" fieldPosition="0">
        <references count="3">
          <reference field="0" count="0" selected="0"/>
          <reference field="2" count="1" selected="0">
            <x v="24"/>
          </reference>
          <reference field="3" count="1">
            <x v="26"/>
          </reference>
        </references>
      </pivotArea>
    </format>
    <format dxfId="766">
      <pivotArea dataOnly="0" labelOnly="1" outline="0" fieldPosition="0">
        <references count="3">
          <reference field="0" count="0" selected="0"/>
          <reference field="2" count="1" selected="0">
            <x v="25"/>
          </reference>
          <reference field="3" count="1">
            <x v="27"/>
          </reference>
        </references>
      </pivotArea>
    </format>
    <format dxfId="765">
      <pivotArea dataOnly="0" labelOnly="1" outline="0" fieldPosition="0">
        <references count="3">
          <reference field="0" count="0" selected="0"/>
          <reference field="2" count="1" selected="0">
            <x v="26"/>
          </reference>
          <reference field="3" count="1">
            <x v="8"/>
          </reference>
        </references>
      </pivotArea>
    </format>
    <format dxfId="764">
      <pivotArea dataOnly="0" labelOnly="1" outline="0" fieldPosition="0">
        <references count="3">
          <reference field="0" count="0" selected="0"/>
          <reference field="2" count="1" selected="0">
            <x v="27"/>
          </reference>
          <reference field="3" count="1">
            <x v="28"/>
          </reference>
        </references>
      </pivotArea>
    </format>
    <format dxfId="763">
      <pivotArea dataOnly="0" labelOnly="1" outline="0" fieldPosition="0">
        <references count="3">
          <reference field="0" count="0" selected="0"/>
          <reference field="2" count="1" selected="0">
            <x v="28"/>
          </reference>
          <reference field="3" count="1">
            <x v="3"/>
          </reference>
        </references>
      </pivotArea>
    </format>
    <format dxfId="762">
      <pivotArea dataOnly="0" labelOnly="1" outline="0" fieldPosition="0">
        <references count="3">
          <reference field="0" count="0" selected="0"/>
          <reference field="2" count="1" selected="0">
            <x v="29"/>
          </reference>
          <reference field="3" count="1">
            <x v="12"/>
          </reference>
        </references>
      </pivotArea>
    </format>
    <format dxfId="761">
      <pivotArea dataOnly="0" labelOnly="1" outline="0" fieldPosition="0">
        <references count="3">
          <reference field="0" count="0" selected="0"/>
          <reference field="2" count="1" selected="0">
            <x v="30"/>
          </reference>
          <reference field="3" count="1">
            <x v="29"/>
          </reference>
        </references>
      </pivotArea>
    </format>
    <format dxfId="760">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59">
      <pivotArea dataOnly="0" labelOnly="1" outline="0"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58">
      <pivotArea dataOnly="0" labelOnly="1" outline="0"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57">
      <pivotArea dataOnly="0" labelOnly="1" outline="0"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56">
      <pivotArea dataOnly="0" labelOnly="1" outline="0" fieldPosition="0">
        <references count="1">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55">
      <pivotArea dataOnly="0" labelOnly="1" outline="0" fieldPosition="0">
        <references count="1">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54">
      <pivotArea dataOnly="0" labelOnly="1" outline="0" fieldPosition="0">
        <references count="1">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53">
      <pivotArea dataOnly="0" labelOnly="1" outline="0" fieldPosition="0">
        <references count="1">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52">
      <pivotArea dataOnly="0" labelOnly="1" outline="0" fieldPosition="0">
        <references count="1">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51">
      <pivotArea dataOnly="0" labelOnly="1" outline="0" fieldPosition="0">
        <references count="1">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50">
      <pivotArea dataOnly="0" labelOnly="1" outline="0" fieldPosition="0">
        <references count="1">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49">
      <pivotArea dataOnly="0" labelOnly="1" outline="0" fieldPosition="0">
        <references count="1">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48">
      <pivotArea dataOnly="0" labelOnly="1" outline="0" fieldPosition="0">
        <references count="1">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47">
      <pivotArea dataOnly="0" labelOnly="1" outline="0" fieldPosition="0">
        <references count="1">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46">
      <pivotArea dataOnly="0" labelOnly="1" outline="0" fieldPosition="0">
        <references count="1">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45">
      <pivotArea dataOnly="0" labelOnly="1" outline="0" fieldPosition="0">
        <references count="1">
          <reference field="4" count="23">
            <x v="750"/>
            <x v="751"/>
            <x v="752"/>
            <x v="753"/>
            <x v="754"/>
            <x v="755"/>
            <x v="756"/>
            <x v="757"/>
            <x v="758"/>
            <x v="759"/>
            <x v="760"/>
            <x v="761"/>
            <x v="762"/>
            <x v="763"/>
            <x v="764"/>
            <x v="765"/>
            <x v="766"/>
            <x v="767"/>
            <x v="768"/>
            <x v="769"/>
            <x v="770"/>
            <x v="771"/>
            <x v="772"/>
          </reference>
        </references>
      </pivotArea>
    </format>
    <format dxfId="744">
      <pivotArea dataOnly="0" labelOnly="1" grandCol="1" outline="0" fieldPosition="0"/>
    </format>
    <format dxfId="743">
      <pivotArea type="all" dataOnly="0" outline="0" fieldPosition="0"/>
    </format>
    <format dxfId="742">
      <pivotArea outline="0" collapsedLevelsAreSubtotals="1" fieldPosition="0"/>
    </format>
    <format dxfId="741">
      <pivotArea type="origin" dataOnly="0" labelOnly="1" outline="0" fieldPosition="0"/>
    </format>
    <format dxfId="740">
      <pivotArea field="4" type="button" dataOnly="0" labelOnly="1" outline="0" axis="axisCol" fieldPosition="0"/>
    </format>
    <format dxfId="739">
      <pivotArea type="topRight" dataOnly="0" labelOnly="1" outline="0" fieldPosition="0"/>
    </format>
    <format dxfId="738">
      <pivotArea field="0" type="button" dataOnly="0" labelOnly="1" outline="0" axis="axisRow" fieldPosition="0"/>
    </format>
    <format dxfId="737">
      <pivotArea field="2" type="button" dataOnly="0" labelOnly="1" outline="0" axis="axisRow" fieldPosition="1"/>
    </format>
    <format dxfId="736">
      <pivotArea field="3" type="button" dataOnly="0" labelOnly="1" outline="0" axis="axisRow" fieldPosition="2"/>
    </format>
    <format dxfId="735">
      <pivotArea dataOnly="0" labelOnly="1" outline="0" fieldPosition="0">
        <references count="1">
          <reference field="0" count="0"/>
        </references>
      </pivotArea>
    </format>
    <format dxfId="734">
      <pivotArea dataOnly="0" labelOnly="1" outline="0" fieldPosition="0">
        <references count="1">
          <reference field="0" count="0" defaultSubtotal="1"/>
        </references>
      </pivotArea>
    </format>
    <format dxfId="733">
      <pivotArea dataOnly="0" labelOnly="1" grandRow="1" outline="0" fieldPosition="0"/>
    </format>
    <format dxfId="732">
      <pivotArea dataOnly="0" labelOnly="1" outline="0" fieldPosition="0">
        <references count="2">
          <reference field="0" count="0" selected="0"/>
          <reference field="2" count="25">
            <x v="0"/>
            <x v="1"/>
            <x v="2"/>
            <x v="3"/>
            <x v="4"/>
            <x v="5"/>
            <x v="6"/>
            <x v="7"/>
            <x v="8"/>
            <x v="9"/>
            <x v="10"/>
            <x v="11"/>
            <x v="12"/>
            <x v="13"/>
            <x v="15"/>
            <x v="16"/>
            <x v="17"/>
            <x v="18"/>
            <x v="19"/>
            <x v="20"/>
            <x v="21"/>
            <x v="22"/>
            <x v="23"/>
            <x v="24"/>
            <x v="25"/>
          </reference>
        </references>
      </pivotArea>
    </format>
    <format dxfId="731">
      <pivotArea dataOnly="0" labelOnly="1" outline="0" fieldPosition="0">
        <references count="2">
          <reference field="0" count="0" selected="0"/>
          <reference field="2" count="25" defaultSubtotal="1">
            <x v="0"/>
            <x v="1"/>
            <x v="2"/>
            <x v="3"/>
            <x v="4"/>
            <x v="5"/>
            <x v="6"/>
            <x v="7"/>
            <x v="8"/>
            <x v="9"/>
            <x v="10"/>
            <x v="11"/>
            <x v="12"/>
            <x v="13"/>
            <x v="15"/>
            <x v="16"/>
            <x v="17"/>
            <x v="18"/>
            <x v="19"/>
            <x v="20"/>
            <x v="21"/>
            <x v="22"/>
            <x v="23"/>
            <x v="24"/>
            <x v="25"/>
          </reference>
        </references>
      </pivotArea>
    </format>
    <format dxfId="730">
      <pivotArea dataOnly="0" labelOnly="1" outline="0" fieldPosition="0">
        <references count="2">
          <reference field="0" count="0" selected="0"/>
          <reference field="2" count="5">
            <x v="26"/>
            <x v="27"/>
            <x v="28"/>
            <x v="29"/>
            <x v="30"/>
          </reference>
        </references>
      </pivotArea>
    </format>
    <format dxfId="729">
      <pivotArea dataOnly="0" labelOnly="1" outline="0" fieldPosition="0">
        <references count="2">
          <reference field="0" count="0" selected="0"/>
          <reference field="2" count="5" defaultSubtotal="1">
            <x v="26"/>
            <x v="27"/>
            <x v="28"/>
            <x v="29"/>
            <x v="30"/>
          </reference>
        </references>
      </pivotArea>
    </format>
    <format dxfId="728">
      <pivotArea dataOnly="0" labelOnly="1" outline="0" fieldPosition="0">
        <references count="3">
          <reference field="0" count="0" selected="0"/>
          <reference field="2" count="1" selected="0">
            <x v="0"/>
          </reference>
          <reference field="3" count="1">
            <x v="0"/>
          </reference>
        </references>
      </pivotArea>
    </format>
    <format dxfId="727">
      <pivotArea dataOnly="0" labelOnly="1" outline="0" fieldPosition="0">
        <references count="3">
          <reference field="0" count="0" selected="0"/>
          <reference field="2" count="1" selected="0">
            <x v="1"/>
          </reference>
          <reference field="3" count="1">
            <x v="1"/>
          </reference>
        </references>
      </pivotArea>
    </format>
    <format dxfId="726">
      <pivotArea dataOnly="0" labelOnly="1" outline="0" fieldPosition="0">
        <references count="3">
          <reference field="0" count="0" selected="0"/>
          <reference field="2" count="1" selected="0">
            <x v="2"/>
          </reference>
          <reference field="3" count="1">
            <x v="2"/>
          </reference>
        </references>
      </pivotArea>
    </format>
    <format dxfId="725">
      <pivotArea dataOnly="0" labelOnly="1" outline="0" fieldPosition="0">
        <references count="3">
          <reference field="0" count="0" selected="0"/>
          <reference field="2" count="1" selected="0">
            <x v="3"/>
          </reference>
          <reference field="3" count="1">
            <x v="14"/>
          </reference>
        </references>
      </pivotArea>
    </format>
    <format dxfId="724">
      <pivotArea dataOnly="0" labelOnly="1" outline="0" fieldPosition="0">
        <references count="3">
          <reference field="0" count="0" selected="0"/>
          <reference field="2" count="1" selected="0">
            <x v="4"/>
          </reference>
          <reference field="3" count="1">
            <x v="4"/>
          </reference>
        </references>
      </pivotArea>
    </format>
    <format dxfId="723">
      <pivotArea dataOnly="0" labelOnly="1" outline="0" fieldPosition="0">
        <references count="3">
          <reference field="0" count="0" selected="0"/>
          <reference field="2" count="1" selected="0">
            <x v="5"/>
          </reference>
          <reference field="3" count="1">
            <x v="5"/>
          </reference>
        </references>
      </pivotArea>
    </format>
    <format dxfId="722">
      <pivotArea dataOnly="0" labelOnly="1" outline="0" fieldPosition="0">
        <references count="3">
          <reference field="0" count="0" selected="0"/>
          <reference field="2" count="1" selected="0">
            <x v="6"/>
          </reference>
          <reference field="3" count="1">
            <x v="7"/>
          </reference>
        </references>
      </pivotArea>
    </format>
    <format dxfId="721">
      <pivotArea dataOnly="0" labelOnly="1" outline="0" fieldPosition="0">
        <references count="3">
          <reference field="0" count="0" selected="0"/>
          <reference field="2" count="1" selected="0">
            <x v="7"/>
          </reference>
          <reference field="3" count="1">
            <x v="9"/>
          </reference>
        </references>
      </pivotArea>
    </format>
    <format dxfId="720">
      <pivotArea dataOnly="0" labelOnly="1" outline="0" fieldPosition="0">
        <references count="3">
          <reference field="0" count="0" selected="0"/>
          <reference field="2" count="1" selected="0">
            <x v="8"/>
          </reference>
          <reference field="3" count="1">
            <x v="10"/>
          </reference>
        </references>
      </pivotArea>
    </format>
    <format dxfId="719">
      <pivotArea dataOnly="0" labelOnly="1" outline="0" fieldPosition="0">
        <references count="3">
          <reference field="0" count="0" selected="0"/>
          <reference field="2" count="1" selected="0">
            <x v="9"/>
          </reference>
          <reference field="3" count="1">
            <x v="11"/>
          </reference>
        </references>
      </pivotArea>
    </format>
    <format dxfId="718">
      <pivotArea dataOnly="0" labelOnly="1" outline="0" fieldPosition="0">
        <references count="3">
          <reference field="0" count="0" selected="0"/>
          <reference field="2" count="1" selected="0">
            <x v="10"/>
          </reference>
          <reference field="3" count="1">
            <x v="6"/>
          </reference>
        </references>
      </pivotArea>
    </format>
    <format dxfId="717">
      <pivotArea dataOnly="0" labelOnly="1" outline="0" fieldPosition="0">
        <references count="3">
          <reference field="0" count="0" selected="0"/>
          <reference field="2" count="1" selected="0">
            <x v="11"/>
          </reference>
          <reference field="3" count="1">
            <x v="13"/>
          </reference>
        </references>
      </pivotArea>
    </format>
    <format dxfId="716">
      <pivotArea dataOnly="0" labelOnly="1" outline="0" fieldPosition="0">
        <references count="3">
          <reference field="0" count="0" selected="0"/>
          <reference field="2" count="1" selected="0">
            <x v="12"/>
          </reference>
          <reference field="3" count="1">
            <x v="15"/>
          </reference>
        </references>
      </pivotArea>
    </format>
    <format dxfId="715">
      <pivotArea dataOnly="0" labelOnly="1" outline="0" fieldPosition="0">
        <references count="3">
          <reference field="0" count="0" selected="0"/>
          <reference field="2" count="1" selected="0">
            <x v="13"/>
          </reference>
          <reference field="3" count="1">
            <x v="16"/>
          </reference>
        </references>
      </pivotArea>
    </format>
    <format dxfId="714">
      <pivotArea dataOnly="0" labelOnly="1" outline="0" fieldPosition="0">
        <references count="3">
          <reference field="0" count="0" selected="0"/>
          <reference field="2" count="1" selected="0">
            <x v="15"/>
          </reference>
          <reference field="3" count="1">
            <x v="17"/>
          </reference>
        </references>
      </pivotArea>
    </format>
    <format dxfId="713">
      <pivotArea dataOnly="0" labelOnly="1" outline="0" fieldPosition="0">
        <references count="3">
          <reference field="0" count="0" selected="0"/>
          <reference field="2" count="1" selected="0">
            <x v="16"/>
          </reference>
          <reference field="3" count="1">
            <x v="20"/>
          </reference>
        </references>
      </pivotArea>
    </format>
    <format dxfId="712">
      <pivotArea dataOnly="0" labelOnly="1" outline="0" fieldPosition="0">
        <references count="3">
          <reference field="0" count="0" selected="0"/>
          <reference field="2" count="1" selected="0">
            <x v="17"/>
          </reference>
          <reference field="3" count="1">
            <x v="18"/>
          </reference>
        </references>
      </pivotArea>
    </format>
    <format dxfId="711">
      <pivotArea dataOnly="0" labelOnly="1" outline="0" fieldPosition="0">
        <references count="3">
          <reference field="0" count="0" selected="0"/>
          <reference field="2" count="1" selected="0">
            <x v="18"/>
          </reference>
          <reference field="3" count="1">
            <x v="19"/>
          </reference>
        </references>
      </pivotArea>
    </format>
    <format dxfId="710">
      <pivotArea dataOnly="0" labelOnly="1" outline="0" fieldPosition="0">
        <references count="3">
          <reference field="0" count="0" selected="0"/>
          <reference field="2" count="1" selected="0">
            <x v="19"/>
          </reference>
          <reference field="3" count="1">
            <x v="21"/>
          </reference>
        </references>
      </pivotArea>
    </format>
    <format dxfId="709">
      <pivotArea dataOnly="0" labelOnly="1" outline="0" fieldPosition="0">
        <references count="3">
          <reference field="0" count="0" selected="0"/>
          <reference field="2" count="1" selected="0">
            <x v="20"/>
          </reference>
          <reference field="3" count="1">
            <x v="22"/>
          </reference>
        </references>
      </pivotArea>
    </format>
    <format dxfId="708">
      <pivotArea dataOnly="0" labelOnly="1" outline="0" fieldPosition="0">
        <references count="3">
          <reference field="0" count="0" selected="0"/>
          <reference field="2" count="1" selected="0">
            <x v="21"/>
          </reference>
          <reference field="3" count="1">
            <x v="23"/>
          </reference>
        </references>
      </pivotArea>
    </format>
    <format dxfId="707">
      <pivotArea dataOnly="0" labelOnly="1" outline="0" fieldPosition="0">
        <references count="3">
          <reference field="0" count="0" selected="0"/>
          <reference field="2" count="1" selected="0">
            <x v="22"/>
          </reference>
          <reference field="3" count="1">
            <x v="24"/>
          </reference>
        </references>
      </pivotArea>
    </format>
    <format dxfId="706">
      <pivotArea dataOnly="0" labelOnly="1" outline="0" fieldPosition="0">
        <references count="3">
          <reference field="0" count="0" selected="0"/>
          <reference field="2" count="1" selected="0">
            <x v="23"/>
          </reference>
          <reference field="3" count="1">
            <x v="25"/>
          </reference>
        </references>
      </pivotArea>
    </format>
    <format dxfId="705">
      <pivotArea dataOnly="0" labelOnly="1" outline="0" fieldPosition="0">
        <references count="3">
          <reference field="0" count="0" selected="0"/>
          <reference field="2" count="1" selected="0">
            <x v="24"/>
          </reference>
          <reference field="3" count="1">
            <x v="26"/>
          </reference>
        </references>
      </pivotArea>
    </format>
    <format dxfId="704">
      <pivotArea dataOnly="0" labelOnly="1" outline="0" fieldPosition="0">
        <references count="3">
          <reference field="0" count="0" selected="0"/>
          <reference field="2" count="1" selected="0">
            <x v="25"/>
          </reference>
          <reference field="3" count="1">
            <x v="27"/>
          </reference>
        </references>
      </pivotArea>
    </format>
    <format dxfId="703">
      <pivotArea dataOnly="0" labelOnly="1" outline="0" fieldPosition="0">
        <references count="3">
          <reference field="0" count="0" selected="0"/>
          <reference field="2" count="1" selected="0">
            <x v="26"/>
          </reference>
          <reference field="3" count="1">
            <x v="8"/>
          </reference>
        </references>
      </pivotArea>
    </format>
    <format dxfId="702">
      <pivotArea dataOnly="0" labelOnly="1" outline="0" fieldPosition="0">
        <references count="3">
          <reference field="0" count="0" selected="0"/>
          <reference field="2" count="1" selected="0">
            <x v="27"/>
          </reference>
          <reference field="3" count="1">
            <x v="28"/>
          </reference>
        </references>
      </pivotArea>
    </format>
    <format dxfId="701">
      <pivotArea dataOnly="0" labelOnly="1" outline="0" fieldPosition="0">
        <references count="3">
          <reference field="0" count="0" selected="0"/>
          <reference field="2" count="1" selected="0">
            <x v="28"/>
          </reference>
          <reference field="3" count="1">
            <x v="3"/>
          </reference>
        </references>
      </pivotArea>
    </format>
    <format dxfId="700">
      <pivotArea dataOnly="0" labelOnly="1" outline="0" fieldPosition="0">
        <references count="3">
          <reference field="0" count="0" selected="0"/>
          <reference field="2" count="1" selected="0">
            <x v="29"/>
          </reference>
          <reference field="3" count="1">
            <x v="12"/>
          </reference>
        </references>
      </pivotArea>
    </format>
    <format dxfId="699">
      <pivotArea dataOnly="0" labelOnly="1" outline="0" fieldPosition="0">
        <references count="3">
          <reference field="0" count="0" selected="0"/>
          <reference field="2" count="1" selected="0">
            <x v="30"/>
          </reference>
          <reference field="3" count="1">
            <x v="29"/>
          </reference>
        </references>
      </pivotArea>
    </format>
    <format dxfId="698">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97">
      <pivotArea dataOnly="0" labelOnly="1" outline="0"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96">
      <pivotArea dataOnly="0" labelOnly="1" outline="0"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95">
      <pivotArea dataOnly="0" labelOnly="1" outline="0"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94">
      <pivotArea dataOnly="0" labelOnly="1" outline="0" fieldPosition="0">
        <references count="1">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93">
      <pivotArea dataOnly="0" labelOnly="1" outline="0" fieldPosition="0">
        <references count="1">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92">
      <pivotArea dataOnly="0" labelOnly="1" outline="0" fieldPosition="0">
        <references count="1">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91">
      <pivotArea dataOnly="0" labelOnly="1" outline="0" fieldPosition="0">
        <references count="1">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90">
      <pivotArea dataOnly="0" labelOnly="1" outline="0" fieldPosition="0">
        <references count="1">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89">
      <pivotArea dataOnly="0" labelOnly="1" outline="0" fieldPosition="0">
        <references count="1">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88">
      <pivotArea dataOnly="0" labelOnly="1" outline="0" fieldPosition="0">
        <references count="1">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87">
      <pivotArea dataOnly="0" labelOnly="1" outline="0" fieldPosition="0">
        <references count="1">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86">
      <pivotArea dataOnly="0" labelOnly="1" outline="0" fieldPosition="0">
        <references count="1">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685">
      <pivotArea dataOnly="0" labelOnly="1" outline="0" fieldPosition="0">
        <references count="1">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684">
      <pivotArea dataOnly="0" labelOnly="1" outline="0" fieldPosition="0">
        <references count="1">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683">
      <pivotArea dataOnly="0" labelOnly="1" outline="0" fieldPosition="0">
        <references count="1">
          <reference field="4" count="23">
            <x v="750"/>
            <x v="751"/>
            <x v="752"/>
            <x v="753"/>
            <x v="754"/>
            <x v="755"/>
            <x v="756"/>
            <x v="757"/>
            <x v="758"/>
            <x v="759"/>
            <x v="760"/>
            <x v="761"/>
            <x v="762"/>
            <x v="763"/>
            <x v="764"/>
            <x v="765"/>
            <x v="766"/>
            <x v="767"/>
            <x v="768"/>
            <x v="769"/>
            <x v="770"/>
            <x v="771"/>
            <x v="772"/>
          </reference>
        </references>
      </pivotArea>
    </format>
    <format dxfId="682">
      <pivotArea dataOnly="0" labelOnly="1" grandCol="1" outline="0" fieldPosition="0"/>
    </format>
    <format dxfId="681">
      <pivotArea type="all" dataOnly="0" outline="0" fieldPosition="0"/>
    </format>
    <format dxfId="680">
      <pivotArea outline="0" collapsedLevelsAreSubtotals="1" fieldPosition="0"/>
    </format>
    <format dxfId="679">
      <pivotArea type="origin" dataOnly="0" labelOnly="1" outline="0" fieldPosition="0"/>
    </format>
    <format dxfId="678">
      <pivotArea field="4" type="button" dataOnly="0" labelOnly="1" outline="0" axis="axisCol" fieldPosition="0"/>
    </format>
    <format dxfId="677">
      <pivotArea type="topRight" dataOnly="0" labelOnly="1" outline="0" fieldPosition="0"/>
    </format>
    <format dxfId="676">
      <pivotArea field="0" type="button" dataOnly="0" labelOnly="1" outline="0" axis="axisRow" fieldPosition="0"/>
    </format>
    <format dxfId="675">
      <pivotArea field="2" type="button" dataOnly="0" labelOnly="1" outline="0" axis="axisRow" fieldPosition="1"/>
    </format>
    <format dxfId="674">
      <pivotArea field="3" type="button" dataOnly="0" labelOnly="1" outline="0" axis="axisRow" fieldPosition="2"/>
    </format>
    <format dxfId="673">
      <pivotArea dataOnly="0" labelOnly="1" outline="0" fieldPosition="0">
        <references count="1">
          <reference field="0" count="0"/>
        </references>
      </pivotArea>
    </format>
    <format dxfId="672">
      <pivotArea dataOnly="0" labelOnly="1" outline="0" fieldPosition="0">
        <references count="1">
          <reference field="0" count="0" defaultSubtotal="1"/>
        </references>
      </pivotArea>
    </format>
    <format dxfId="671">
      <pivotArea dataOnly="0" labelOnly="1" grandRow="1" outline="0" fieldPosition="0"/>
    </format>
    <format dxfId="670">
      <pivotArea dataOnly="0" labelOnly="1" outline="0" fieldPosition="0">
        <references count="2">
          <reference field="0" count="0" selected="0"/>
          <reference field="2" count="25">
            <x v="0"/>
            <x v="1"/>
            <x v="2"/>
            <x v="3"/>
            <x v="4"/>
            <x v="5"/>
            <x v="6"/>
            <x v="7"/>
            <x v="8"/>
            <x v="9"/>
            <x v="10"/>
            <x v="11"/>
            <x v="12"/>
            <x v="13"/>
            <x v="15"/>
            <x v="16"/>
            <x v="17"/>
            <x v="18"/>
            <x v="19"/>
            <x v="20"/>
            <x v="21"/>
            <x v="22"/>
            <x v="23"/>
            <x v="24"/>
            <x v="25"/>
          </reference>
        </references>
      </pivotArea>
    </format>
    <format dxfId="669">
      <pivotArea dataOnly="0" labelOnly="1" outline="0" fieldPosition="0">
        <references count="2">
          <reference field="0" count="0" selected="0"/>
          <reference field="2" count="25" defaultSubtotal="1">
            <x v="0"/>
            <x v="1"/>
            <x v="2"/>
            <x v="3"/>
            <x v="4"/>
            <x v="5"/>
            <x v="6"/>
            <x v="7"/>
            <x v="8"/>
            <x v="9"/>
            <x v="10"/>
            <x v="11"/>
            <x v="12"/>
            <x v="13"/>
            <x v="15"/>
            <x v="16"/>
            <x v="17"/>
            <x v="18"/>
            <x v="19"/>
            <x v="20"/>
            <x v="21"/>
            <x v="22"/>
            <x v="23"/>
            <x v="24"/>
            <x v="25"/>
          </reference>
        </references>
      </pivotArea>
    </format>
    <format dxfId="668">
      <pivotArea dataOnly="0" labelOnly="1" outline="0" fieldPosition="0">
        <references count="2">
          <reference field="0" count="0" selected="0"/>
          <reference field="2" count="5">
            <x v="26"/>
            <x v="27"/>
            <x v="28"/>
            <x v="29"/>
            <x v="30"/>
          </reference>
        </references>
      </pivotArea>
    </format>
    <format dxfId="667">
      <pivotArea dataOnly="0" labelOnly="1" outline="0" fieldPosition="0">
        <references count="2">
          <reference field="0" count="0" selected="0"/>
          <reference field="2" count="5" defaultSubtotal="1">
            <x v="26"/>
            <x v="27"/>
            <x v="28"/>
            <x v="29"/>
            <x v="30"/>
          </reference>
        </references>
      </pivotArea>
    </format>
    <format dxfId="666">
      <pivotArea dataOnly="0" labelOnly="1" outline="0" fieldPosition="0">
        <references count="3">
          <reference field="0" count="0" selected="0"/>
          <reference field="2" count="1" selected="0">
            <x v="0"/>
          </reference>
          <reference field="3" count="1">
            <x v="0"/>
          </reference>
        </references>
      </pivotArea>
    </format>
    <format dxfId="665">
      <pivotArea dataOnly="0" labelOnly="1" outline="0" fieldPosition="0">
        <references count="3">
          <reference field="0" count="0" selected="0"/>
          <reference field="2" count="1" selected="0">
            <x v="1"/>
          </reference>
          <reference field="3" count="1">
            <x v="1"/>
          </reference>
        </references>
      </pivotArea>
    </format>
    <format dxfId="664">
      <pivotArea dataOnly="0" labelOnly="1" outline="0" fieldPosition="0">
        <references count="3">
          <reference field="0" count="0" selected="0"/>
          <reference field="2" count="1" selected="0">
            <x v="2"/>
          </reference>
          <reference field="3" count="1">
            <x v="2"/>
          </reference>
        </references>
      </pivotArea>
    </format>
    <format dxfId="663">
      <pivotArea dataOnly="0" labelOnly="1" outline="0" fieldPosition="0">
        <references count="3">
          <reference field="0" count="0" selected="0"/>
          <reference field="2" count="1" selected="0">
            <x v="3"/>
          </reference>
          <reference field="3" count="1">
            <x v="14"/>
          </reference>
        </references>
      </pivotArea>
    </format>
    <format dxfId="662">
      <pivotArea dataOnly="0" labelOnly="1" outline="0" fieldPosition="0">
        <references count="3">
          <reference field="0" count="0" selected="0"/>
          <reference field="2" count="1" selected="0">
            <x v="4"/>
          </reference>
          <reference field="3" count="1">
            <x v="4"/>
          </reference>
        </references>
      </pivotArea>
    </format>
    <format dxfId="661">
      <pivotArea dataOnly="0" labelOnly="1" outline="0" fieldPosition="0">
        <references count="3">
          <reference field="0" count="0" selected="0"/>
          <reference field="2" count="1" selected="0">
            <x v="5"/>
          </reference>
          <reference field="3" count="1">
            <x v="5"/>
          </reference>
        </references>
      </pivotArea>
    </format>
    <format dxfId="660">
      <pivotArea dataOnly="0" labelOnly="1" outline="0" fieldPosition="0">
        <references count="3">
          <reference field="0" count="0" selected="0"/>
          <reference field="2" count="1" selected="0">
            <x v="6"/>
          </reference>
          <reference field="3" count="1">
            <x v="7"/>
          </reference>
        </references>
      </pivotArea>
    </format>
    <format dxfId="659">
      <pivotArea dataOnly="0" labelOnly="1" outline="0" fieldPosition="0">
        <references count="3">
          <reference field="0" count="0" selected="0"/>
          <reference field="2" count="1" selected="0">
            <x v="7"/>
          </reference>
          <reference field="3" count="1">
            <x v="9"/>
          </reference>
        </references>
      </pivotArea>
    </format>
    <format dxfId="658">
      <pivotArea dataOnly="0" labelOnly="1" outline="0" fieldPosition="0">
        <references count="3">
          <reference field="0" count="0" selected="0"/>
          <reference field="2" count="1" selected="0">
            <x v="8"/>
          </reference>
          <reference field="3" count="1">
            <x v="10"/>
          </reference>
        </references>
      </pivotArea>
    </format>
    <format dxfId="657">
      <pivotArea dataOnly="0" labelOnly="1" outline="0" fieldPosition="0">
        <references count="3">
          <reference field="0" count="0" selected="0"/>
          <reference field="2" count="1" selected="0">
            <x v="9"/>
          </reference>
          <reference field="3" count="1">
            <x v="11"/>
          </reference>
        </references>
      </pivotArea>
    </format>
    <format dxfId="656">
      <pivotArea dataOnly="0" labelOnly="1" outline="0" fieldPosition="0">
        <references count="3">
          <reference field="0" count="0" selected="0"/>
          <reference field="2" count="1" selected="0">
            <x v="10"/>
          </reference>
          <reference field="3" count="1">
            <x v="6"/>
          </reference>
        </references>
      </pivotArea>
    </format>
    <format dxfId="655">
      <pivotArea dataOnly="0" labelOnly="1" outline="0" fieldPosition="0">
        <references count="3">
          <reference field="0" count="0" selected="0"/>
          <reference field="2" count="1" selected="0">
            <x v="11"/>
          </reference>
          <reference field="3" count="1">
            <x v="13"/>
          </reference>
        </references>
      </pivotArea>
    </format>
    <format dxfId="654">
      <pivotArea dataOnly="0" labelOnly="1" outline="0" fieldPosition="0">
        <references count="3">
          <reference field="0" count="0" selected="0"/>
          <reference field="2" count="1" selected="0">
            <x v="12"/>
          </reference>
          <reference field="3" count="1">
            <x v="15"/>
          </reference>
        </references>
      </pivotArea>
    </format>
    <format dxfId="653">
      <pivotArea dataOnly="0" labelOnly="1" outline="0" fieldPosition="0">
        <references count="3">
          <reference field="0" count="0" selected="0"/>
          <reference field="2" count="1" selected="0">
            <x v="13"/>
          </reference>
          <reference field="3" count="1">
            <x v="16"/>
          </reference>
        </references>
      </pivotArea>
    </format>
    <format dxfId="652">
      <pivotArea dataOnly="0" labelOnly="1" outline="0" fieldPosition="0">
        <references count="3">
          <reference field="0" count="0" selected="0"/>
          <reference field="2" count="1" selected="0">
            <x v="15"/>
          </reference>
          <reference field="3" count="1">
            <x v="17"/>
          </reference>
        </references>
      </pivotArea>
    </format>
    <format dxfId="651">
      <pivotArea dataOnly="0" labelOnly="1" outline="0" fieldPosition="0">
        <references count="3">
          <reference field="0" count="0" selected="0"/>
          <reference field="2" count="1" selected="0">
            <x v="16"/>
          </reference>
          <reference field="3" count="1">
            <x v="20"/>
          </reference>
        </references>
      </pivotArea>
    </format>
    <format dxfId="650">
      <pivotArea dataOnly="0" labelOnly="1" outline="0" fieldPosition="0">
        <references count="3">
          <reference field="0" count="0" selected="0"/>
          <reference field="2" count="1" selected="0">
            <x v="17"/>
          </reference>
          <reference field="3" count="1">
            <x v="18"/>
          </reference>
        </references>
      </pivotArea>
    </format>
    <format dxfId="649">
      <pivotArea dataOnly="0" labelOnly="1" outline="0" fieldPosition="0">
        <references count="3">
          <reference field="0" count="0" selected="0"/>
          <reference field="2" count="1" selected="0">
            <x v="18"/>
          </reference>
          <reference field="3" count="1">
            <x v="19"/>
          </reference>
        </references>
      </pivotArea>
    </format>
    <format dxfId="648">
      <pivotArea dataOnly="0" labelOnly="1" outline="0" fieldPosition="0">
        <references count="3">
          <reference field="0" count="0" selected="0"/>
          <reference field="2" count="1" selected="0">
            <x v="19"/>
          </reference>
          <reference field="3" count="1">
            <x v="21"/>
          </reference>
        </references>
      </pivotArea>
    </format>
    <format dxfId="647">
      <pivotArea dataOnly="0" labelOnly="1" outline="0" fieldPosition="0">
        <references count="3">
          <reference field="0" count="0" selected="0"/>
          <reference field="2" count="1" selected="0">
            <x v="20"/>
          </reference>
          <reference field="3" count="1">
            <x v="22"/>
          </reference>
        </references>
      </pivotArea>
    </format>
    <format dxfId="646">
      <pivotArea dataOnly="0" labelOnly="1" outline="0" fieldPosition="0">
        <references count="3">
          <reference field="0" count="0" selected="0"/>
          <reference field="2" count="1" selected="0">
            <x v="21"/>
          </reference>
          <reference field="3" count="1">
            <x v="23"/>
          </reference>
        </references>
      </pivotArea>
    </format>
    <format dxfId="645">
      <pivotArea dataOnly="0" labelOnly="1" outline="0" fieldPosition="0">
        <references count="3">
          <reference field="0" count="0" selected="0"/>
          <reference field="2" count="1" selected="0">
            <x v="22"/>
          </reference>
          <reference field="3" count="1">
            <x v="24"/>
          </reference>
        </references>
      </pivotArea>
    </format>
    <format dxfId="644">
      <pivotArea dataOnly="0" labelOnly="1" outline="0" fieldPosition="0">
        <references count="3">
          <reference field="0" count="0" selected="0"/>
          <reference field="2" count="1" selected="0">
            <x v="23"/>
          </reference>
          <reference field="3" count="1">
            <x v="25"/>
          </reference>
        </references>
      </pivotArea>
    </format>
    <format dxfId="643">
      <pivotArea dataOnly="0" labelOnly="1" outline="0" fieldPosition="0">
        <references count="3">
          <reference field="0" count="0" selected="0"/>
          <reference field="2" count="1" selected="0">
            <x v="24"/>
          </reference>
          <reference field="3" count="1">
            <x v="26"/>
          </reference>
        </references>
      </pivotArea>
    </format>
    <format dxfId="642">
      <pivotArea dataOnly="0" labelOnly="1" outline="0" fieldPosition="0">
        <references count="3">
          <reference field="0" count="0" selected="0"/>
          <reference field="2" count="1" selected="0">
            <x v="25"/>
          </reference>
          <reference field="3" count="1">
            <x v="27"/>
          </reference>
        </references>
      </pivotArea>
    </format>
    <format dxfId="641">
      <pivotArea dataOnly="0" labelOnly="1" outline="0" fieldPosition="0">
        <references count="3">
          <reference field="0" count="0" selected="0"/>
          <reference field="2" count="1" selected="0">
            <x v="26"/>
          </reference>
          <reference field="3" count="1">
            <x v="8"/>
          </reference>
        </references>
      </pivotArea>
    </format>
    <format dxfId="640">
      <pivotArea dataOnly="0" labelOnly="1" outline="0" fieldPosition="0">
        <references count="3">
          <reference field="0" count="0" selected="0"/>
          <reference field="2" count="1" selected="0">
            <x v="27"/>
          </reference>
          <reference field="3" count="1">
            <x v="28"/>
          </reference>
        </references>
      </pivotArea>
    </format>
    <format dxfId="639">
      <pivotArea dataOnly="0" labelOnly="1" outline="0" fieldPosition="0">
        <references count="3">
          <reference field="0" count="0" selected="0"/>
          <reference field="2" count="1" selected="0">
            <x v="28"/>
          </reference>
          <reference field="3" count="1">
            <x v="3"/>
          </reference>
        </references>
      </pivotArea>
    </format>
    <format dxfId="638">
      <pivotArea dataOnly="0" labelOnly="1" outline="0" fieldPosition="0">
        <references count="3">
          <reference field="0" count="0" selected="0"/>
          <reference field="2" count="1" selected="0">
            <x v="29"/>
          </reference>
          <reference field="3" count="1">
            <x v="12"/>
          </reference>
        </references>
      </pivotArea>
    </format>
    <format dxfId="637">
      <pivotArea dataOnly="0" labelOnly="1" outline="0" fieldPosition="0">
        <references count="3">
          <reference field="0" count="0" selected="0"/>
          <reference field="2" count="1" selected="0">
            <x v="30"/>
          </reference>
          <reference field="3" count="1">
            <x v="29"/>
          </reference>
        </references>
      </pivotArea>
    </format>
    <format dxfId="636">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35">
      <pivotArea dataOnly="0" labelOnly="1" outline="0"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34">
      <pivotArea dataOnly="0" labelOnly="1" outline="0"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33">
      <pivotArea dataOnly="0" labelOnly="1" outline="0"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32">
      <pivotArea dataOnly="0" labelOnly="1" outline="0" fieldPosition="0">
        <references count="1">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31">
      <pivotArea dataOnly="0" labelOnly="1" outline="0" fieldPosition="0">
        <references count="1">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30">
      <pivotArea dataOnly="0" labelOnly="1" outline="0" fieldPosition="0">
        <references count="1">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29">
      <pivotArea dataOnly="0" labelOnly="1" outline="0" fieldPosition="0">
        <references count="1">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28">
      <pivotArea dataOnly="0" labelOnly="1" outline="0" fieldPosition="0">
        <references count="1">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27">
      <pivotArea dataOnly="0" labelOnly="1" outline="0" fieldPosition="0">
        <references count="1">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26">
      <pivotArea dataOnly="0" labelOnly="1" outline="0" fieldPosition="0">
        <references count="1">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25">
      <pivotArea dataOnly="0" labelOnly="1" outline="0" fieldPosition="0">
        <references count="1">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24">
      <pivotArea dataOnly="0" labelOnly="1" outline="0" fieldPosition="0">
        <references count="1">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623">
      <pivotArea dataOnly="0" labelOnly="1" outline="0" fieldPosition="0">
        <references count="1">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622">
      <pivotArea dataOnly="0" labelOnly="1" outline="0" fieldPosition="0">
        <references count="1">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621">
      <pivotArea dataOnly="0" labelOnly="1" outline="0" fieldPosition="0">
        <references count="1">
          <reference field="4" count="23">
            <x v="750"/>
            <x v="751"/>
            <x v="752"/>
            <x v="753"/>
            <x v="754"/>
            <x v="755"/>
            <x v="756"/>
            <x v="757"/>
            <x v="758"/>
            <x v="759"/>
            <x v="760"/>
            <x v="761"/>
            <x v="762"/>
            <x v="763"/>
            <x v="764"/>
            <x v="765"/>
            <x v="766"/>
            <x v="767"/>
            <x v="768"/>
            <x v="769"/>
            <x v="770"/>
            <x v="771"/>
            <x v="772"/>
          </reference>
        </references>
      </pivotArea>
    </format>
    <format dxfId="620">
      <pivotArea dataOnly="0" labelOnly="1" grandCol="1" outline="0" fieldPosition="0"/>
    </format>
    <format dxfId="619">
      <pivotArea type="all" dataOnly="0" outline="0" fieldPosition="0"/>
    </format>
    <format dxfId="618">
      <pivotArea outline="0" collapsedLevelsAreSubtotals="1" fieldPosition="0"/>
    </format>
    <format dxfId="617">
      <pivotArea type="origin" dataOnly="0" labelOnly="1" outline="0" fieldPosition="0"/>
    </format>
    <format dxfId="616">
      <pivotArea field="4" type="button" dataOnly="0" labelOnly="1" outline="0" axis="axisCol" fieldPosition="0"/>
    </format>
    <format dxfId="615">
      <pivotArea type="topRight" dataOnly="0" labelOnly="1" outline="0" fieldPosition="0"/>
    </format>
    <format dxfId="614">
      <pivotArea field="0" type="button" dataOnly="0" labelOnly="1" outline="0" axis="axisRow" fieldPosition="0"/>
    </format>
    <format dxfId="613">
      <pivotArea field="2" type="button" dataOnly="0" labelOnly="1" outline="0" axis="axisRow" fieldPosition="1"/>
    </format>
    <format dxfId="612">
      <pivotArea field="3" type="button" dataOnly="0" labelOnly="1" outline="0" axis="axisRow" fieldPosition="2"/>
    </format>
    <format dxfId="611">
      <pivotArea dataOnly="0" labelOnly="1" outline="0" fieldPosition="0">
        <references count="1">
          <reference field="0" count="0"/>
        </references>
      </pivotArea>
    </format>
    <format dxfId="610">
      <pivotArea dataOnly="0" labelOnly="1" outline="0" fieldPosition="0">
        <references count="2">
          <reference field="0" count="0" selected="0"/>
          <reference field="2" count="18">
            <x v="0"/>
            <x v="1"/>
            <x v="6"/>
            <x v="8"/>
            <x v="9"/>
            <x v="10"/>
            <x v="11"/>
            <x v="13"/>
            <x v="15"/>
            <x v="18"/>
            <x v="20"/>
            <x v="21"/>
            <x v="22"/>
            <x v="26"/>
            <x v="27"/>
            <x v="28"/>
            <x v="29"/>
            <x v="30"/>
          </reference>
        </references>
      </pivotArea>
    </format>
    <format dxfId="609">
      <pivotArea dataOnly="0" labelOnly="1" outline="0" fieldPosition="0">
        <references count="3">
          <reference field="0" count="0" selected="0"/>
          <reference field="2" count="1" selected="0">
            <x v="0"/>
          </reference>
          <reference field="3" count="1">
            <x v="0"/>
          </reference>
        </references>
      </pivotArea>
    </format>
    <format dxfId="608">
      <pivotArea dataOnly="0" labelOnly="1" outline="0" fieldPosition="0">
        <references count="3">
          <reference field="0" count="0" selected="0"/>
          <reference field="2" count="1" selected="0">
            <x v="1"/>
          </reference>
          <reference field="3" count="1">
            <x v="1"/>
          </reference>
        </references>
      </pivotArea>
    </format>
    <format dxfId="607">
      <pivotArea dataOnly="0" labelOnly="1" outline="0" fieldPosition="0">
        <references count="3">
          <reference field="0" count="0" selected="0"/>
          <reference field="2" count="1" selected="0">
            <x v="6"/>
          </reference>
          <reference field="3" count="1">
            <x v="7"/>
          </reference>
        </references>
      </pivotArea>
    </format>
    <format dxfId="606">
      <pivotArea dataOnly="0" labelOnly="1" outline="0" fieldPosition="0">
        <references count="3">
          <reference field="0" count="0" selected="0"/>
          <reference field="2" count="1" selected="0">
            <x v="8"/>
          </reference>
          <reference field="3" count="1">
            <x v="10"/>
          </reference>
        </references>
      </pivotArea>
    </format>
    <format dxfId="605">
      <pivotArea dataOnly="0" labelOnly="1" outline="0" fieldPosition="0">
        <references count="3">
          <reference field="0" count="0" selected="0"/>
          <reference field="2" count="1" selected="0">
            <x v="9"/>
          </reference>
          <reference field="3" count="1">
            <x v="11"/>
          </reference>
        </references>
      </pivotArea>
    </format>
    <format dxfId="604">
      <pivotArea dataOnly="0" labelOnly="1" outline="0" fieldPosition="0">
        <references count="3">
          <reference field="0" count="0" selected="0"/>
          <reference field="2" count="1" selected="0">
            <x v="10"/>
          </reference>
          <reference field="3" count="1">
            <x v="6"/>
          </reference>
        </references>
      </pivotArea>
    </format>
    <format dxfId="603">
      <pivotArea dataOnly="0" labelOnly="1" outline="0" fieldPosition="0">
        <references count="3">
          <reference field="0" count="0" selected="0"/>
          <reference field="2" count="1" selected="0">
            <x v="11"/>
          </reference>
          <reference field="3" count="1">
            <x v="13"/>
          </reference>
        </references>
      </pivotArea>
    </format>
    <format dxfId="602">
      <pivotArea dataOnly="0" labelOnly="1" outline="0" fieldPosition="0">
        <references count="3">
          <reference field="0" count="0" selected="0"/>
          <reference field="2" count="1" selected="0">
            <x v="13"/>
          </reference>
          <reference field="3" count="1">
            <x v="16"/>
          </reference>
        </references>
      </pivotArea>
    </format>
    <format dxfId="601">
      <pivotArea dataOnly="0" labelOnly="1" outline="0" fieldPosition="0">
        <references count="3">
          <reference field="0" count="0" selected="0"/>
          <reference field="2" count="1" selected="0">
            <x v="15"/>
          </reference>
          <reference field="3" count="1">
            <x v="17"/>
          </reference>
        </references>
      </pivotArea>
    </format>
    <format dxfId="600">
      <pivotArea dataOnly="0" labelOnly="1" outline="0" fieldPosition="0">
        <references count="3">
          <reference field="0" count="0" selected="0"/>
          <reference field="2" count="1" selected="0">
            <x v="18"/>
          </reference>
          <reference field="3" count="1">
            <x v="19"/>
          </reference>
        </references>
      </pivotArea>
    </format>
    <format dxfId="599">
      <pivotArea dataOnly="0" labelOnly="1" outline="0" fieldPosition="0">
        <references count="3">
          <reference field="0" count="0" selected="0"/>
          <reference field="2" count="1" selected="0">
            <x v="20"/>
          </reference>
          <reference field="3" count="1">
            <x v="22"/>
          </reference>
        </references>
      </pivotArea>
    </format>
    <format dxfId="598">
      <pivotArea dataOnly="0" labelOnly="1" outline="0" fieldPosition="0">
        <references count="3">
          <reference field="0" count="0" selected="0"/>
          <reference field="2" count="1" selected="0">
            <x v="21"/>
          </reference>
          <reference field="3" count="1">
            <x v="23"/>
          </reference>
        </references>
      </pivotArea>
    </format>
    <format dxfId="597">
      <pivotArea dataOnly="0" labelOnly="1" outline="0" fieldPosition="0">
        <references count="3">
          <reference field="0" count="0" selected="0"/>
          <reference field="2" count="1" selected="0">
            <x v="22"/>
          </reference>
          <reference field="3" count="1">
            <x v="24"/>
          </reference>
        </references>
      </pivotArea>
    </format>
    <format dxfId="596">
      <pivotArea dataOnly="0" labelOnly="1" outline="0" fieldPosition="0">
        <references count="3">
          <reference field="0" count="0" selected="0"/>
          <reference field="2" count="1" selected="0">
            <x v="26"/>
          </reference>
          <reference field="3" count="1">
            <x v="8"/>
          </reference>
        </references>
      </pivotArea>
    </format>
    <format dxfId="595">
      <pivotArea dataOnly="0" labelOnly="1" outline="0" fieldPosition="0">
        <references count="3">
          <reference field="0" count="0" selected="0"/>
          <reference field="2" count="1" selected="0">
            <x v="27"/>
          </reference>
          <reference field="3" count="1">
            <x v="28"/>
          </reference>
        </references>
      </pivotArea>
    </format>
    <format dxfId="594">
      <pivotArea dataOnly="0" labelOnly="1" outline="0" fieldPosition="0">
        <references count="3">
          <reference field="0" count="0" selected="0"/>
          <reference field="2" count="1" selected="0">
            <x v="28"/>
          </reference>
          <reference field="3" count="1">
            <x v="3"/>
          </reference>
        </references>
      </pivotArea>
    </format>
    <format dxfId="593">
      <pivotArea dataOnly="0" labelOnly="1" outline="0" fieldPosition="0">
        <references count="3">
          <reference field="0" count="0" selected="0"/>
          <reference field="2" count="1" selected="0">
            <x v="29"/>
          </reference>
          <reference field="3" count="1">
            <x v="12"/>
          </reference>
        </references>
      </pivotArea>
    </format>
    <format dxfId="592">
      <pivotArea dataOnly="0" labelOnly="1" outline="0" fieldPosition="0">
        <references count="3">
          <reference field="0" count="0" selected="0"/>
          <reference field="2" count="1" selected="0">
            <x v="30"/>
          </reference>
          <reference field="3" count="1">
            <x v="29"/>
          </reference>
        </references>
      </pivotArea>
    </format>
    <format dxfId="591">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90">
      <pivotArea dataOnly="0" labelOnly="1" outline="0"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89">
      <pivotArea dataOnly="0" labelOnly="1" outline="0"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88">
      <pivotArea dataOnly="0" labelOnly="1" outline="0"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87">
      <pivotArea dataOnly="0" labelOnly="1" outline="0" fieldPosition="0">
        <references count="1">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86">
      <pivotArea dataOnly="0" labelOnly="1" outline="0" fieldPosition="0">
        <references count="1">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85">
      <pivotArea dataOnly="0" labelOnly="1" outline="0" fieldPosition="0">
        <references count="1">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84">
      <pivotArea dataOnly="0" labelOnly="1" outline="0" fieldPosition="0">
        <references count="1">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83">
      <pivotArea dataOnly="0" labelOnly="1" outline="0" fieldPosition="0">
        <references count="1">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82">
      <pivotArea dataOnly="0" labelOnly="1" outline="0" fieldPosition="0">
        <references count="1">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81">
      <pivotArea dataOnly="0" labelOnly="1" outline="0" fieldPosition="0">
        <references count="1">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80">
      <pivotArea dataOnly="0" labelOnly="1" outline="0" fieldPosition="0">
        <references count="1">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79">
      <pivotArea dataOnly="0" labelOnly="1" outline="0" fieldPosition="0">
        <references count="1">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78">
      <pivotArea dataOnly="0" labelOnly="1" outline="0" fieldPosition="0">
        <references count="1">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77">
      <pivotArea dataOnly="0" labelOnly="1" outline="0" fieldPosition="0">
        <references count="1">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76">
      <pivotArea dataOnly="0" labelOnly="1" outline="0" fieldPosition="0">
        <references count="1">
          <reference field="4" count="23">
            <x v="750"/>
            <x v="751"/>
            <x v="752"/>
            <x v="753"/>
            <x v="754"/>
            <x v="755"/>
            <x v="756"/>
            <x v="757"/>
            <x v="758"/>
            <x v="759"/>
            <x v="760"/>
            <x v="761"/>
            <x v="762"/>
            <x v="763"/>
            <x v="764"/>
            <x v="765"/>
            <x v="766"/>
            <x v="767"/>
            <x v="768"/>
            <x v="769"/>
            <x v="770"/>
            <x v="771"/>
            <x v="772"/>
          </reference>
        </references>
      </pivotArea>
    </format>
    <format dxfId="575">
      <pivotArea type="all" dataOnly="0" outline="0" fieldPosition="0"/>
    </format>
    <format dxfId="574">
      <pivotArea outline="0" collapsedLevelsAreSubtotals="1" fieldPosition="0"/>
    </format>
    <format dxfId="573">
      <pivotArea type="origin" dataOnly="0" labelOnly="1" outline="0" fieldPosition="0"/>
    </format>
    <format dxfId="572">
      <pivotArea field="4" type="button" dataOnly="0" labelOnly="1" outline="0" axis="axisCol" fieldPosition="0"/>
    </format>
    <format dxfId="571">
      <pivotArea type="topRight" dataOnly="0" labelOnly="1" outline="0" fieldPosition="0"/>
    </format>
    <format dxfId="570">
      <pivotArea field="0" type="button" dataOnly="0" labelOnly="1" outline="0" axis="axisRow" fieldPosition="0"/>
    </format>
    <format dxfId="569">
      <pivotArea field="2" type="button" dataOnly="0" labelOnly="1" outline="0" axis="axisRow" fieldPosition="1"/>
    </format>
    <format dxfId="568">
      <pivotArea field="3" type="button" dataOnly="0" labelOnly="1" outline="0" axis="axisRow" fieldPosition="2"/>
    </format>
    <format dxfId="567">
      <pivotArea dataOnly="0" labelOnly="1" outline="0" fieldPosition="0">
        <references count="1">
          <reference field="0" count="0"/>
        </references>
      </pivotArea>
    </format>
    <format dxfId="566">
      <pivotArea dataOnly="0" labelOnly="1" outline="0" fieldPosition="0">
        <references count="2">
          <reference field="0" count="0" selected="0"/>
          <reference field="2" count="18">
            <x v="0"/>
            <x v="1"/>
            <x v="6"/>
            <x v="8"/>
            <x v="9"/>
            <x v="10"/>
            <x v="11"/>
            <x v="13"/>
            <x v="15"/>
            <x v="18"/>
            <x v="20"/>
            <x v="21"/>
            <x v="22"/>
            <x v="26"/>
            <x v="27"/>
            <x v="28"/>
            <x v="29"/>
            <x v="30"/>
          </reference>
        </references>
      </pivotArea>
    </format>
    <format dxfId="565">
      <pivotArea dataOnly="0" labelOnly="1" outline="0" fieldPosition="0">
        <references count="3">
          <reference field="0" count="0" selected="0"/>
          <reference field="2" count="1" selected="0">
            <x v="0"/>
          </reference>
          <reference field="3" count="1">
            <x v="0"/>
          </reference>
        </references>
      </pivotArea>
    </format>
    <format dxfId="564">
      <pivotArea dataOnly="0" labelOnly="1" outline="0" fieldPosition="0">
        <references count="3">
          <reference field="0" count="0" selected="0"/>
          <reference field="2" count="1" selected="0">
            <x v="1"/>
          </reference>
          <reference field="3" count="1">
            <x v="1"/>
          </reference>
        </references>
      </pivotArea>
    </format>
    <format dxfId="563">
      <pivotArea dataOnly="0" labelOnly="1" outline="0" fieldPosition="0">
        <references count="3">
          <reference field="0" count="0" selected="0"/>
          <reference field="2" count="1" selected="0">
            <x v="6"/>
          </reference>
          <reference field="3" count="1">
            <x v="7"/>
          </reference>
        </references>
      </pivotArea>
    </format>
    <format dxfId="562">
      <pivotArea dataOnly="0" labelOnly="1" outline="0" fieldPosition="0">
        <references count="3">
          <reference field="0" count="0" selected="0"/>
          <reference field="2" count="1" selected="0">
            <x v="8"/>
          </reference>
          <reference field="3" count="1">
            <x v="10"/>
          </reference>
        </references>
      </pivotArea>
    </format>
    <format dxfId="561">
      <pivotArea dataOnly="0" labelOnly="1" outline="0" fieldPosition="0">
        <references count="3">
          <reference field="0" count="0" selected="0"/>
          <reference field="2" count="1" selected="0">
            <x v="9"/>
          </reference>
          <reference field="3" count="1">
            <x v="11"/>
          </reference>
        </references>
      </pivotArea>
    </format>
    <format dxfId="560">
      <pivotArea dataOnly="0" labelOnly="1" outline="0" fieldPosition="0">
        <references count="3">
          <reference field="0" count="0" selected="0"/>
          <reference field="2" count="1" selected="0">
            <x v="10"/>
          </reference>
          <reference field="3" count="1">
            <x v="6"/>
          </reference>
        </references>
      </pivotArea>
    </format>
    <format dxfId="559">
      <pivotArea dataOnly="0" labelOnly="1" outline="0" fieldPosition="0">
        <references count="3">
          <reference field="0" count="0" selected="0"/>
          <reference field="2" count="1" selected="0">
            <x v="11"/>
          </reference>
          <reference field="3" count="1">
            <x v="13"/>
          </reference>
        </references>
      </pivotArea>
    </format>
    <format dxfId="558">
      <pivotArea dataOnly="0" labelOnly="1" outline="0" fieldPosition="0">
        <references count="3">
          <reference field="0" count="0" selected="0"/>
          <reference field="2" count="1" selected="0">
            <x v="13"/>
          </reference>
          <reference field="3" count="1">
            <x v="16"/>
          </reference>
        </references>
      </pivotArea>
    </format>
    <format dxfId="557">
      <pivotArea dataOnly="0" labelOnly="1" outline="0" fieldPosition="0">
        <references count="3">
          <reference field="0" count="0" selected="0"/>
          <reference field="2" count="1" selected="0">
            <x v="15"/>
          </reference>
          <reference field="3" count="1">
            <x v="17"/>
          </reference>
        </references>
      </pivotArea>
    </format>
    <format dxfId="556">
      <pivotArea dataOnly="0" labelOnly="1" outline="0" fieldPosition="0">
        <references count="3">
          <reference field="0" count="0" selected="0"/>
          <reference field="2" count="1" selected="0">
            <x v="18"/>
          </reference>
          <reference field="3" count="1">
            <x v="19"/>
          </reference>
        </references>
      </pivotArea>
    </format>
    <format dxfId="555">
      <pivotArea dataOnly="0" labelOnly="1" outline="0" fieldPosition="0">
        <references count="3">
          <reference field="0" count="0" selected="0"/>
          <reference field="2" count="1" selected="0">
            <x v="20"/>
          </reference>
          <reference field="3" count="1">
            <x v="22"/>
          </reference>
        </references>
      </pivotArea>
    </format>
    <format dxfId="554">
      <pivotArea dataOnly="0" labelOnly="1" outline="0" fieldPosition="0">
        <references count="3">
          <reference field="0" count="0" selected="0"/>
          <reference field="2" count="1" selected="0">
            <x v="21"/>
          </reference>
          <reference field="3" count="1">
            <x v="23"/>
          </reference>
        </references>
      </pivotArea>
    </format>
    <format dxfId="553">
      <pivotArea dataOnly="0" labelOnly="1" outline="0" fieldPosition="0">
        <references count="3">
          <reference field="0" count="0" selected="0"/>
          <reference field="2" count="1" selected="0">
            <x v="22"/>
          </reference>
          <reference field="3" count="1">
            <x v="24"/>
          </reference>
        </references>
      </pivotArea>
    </format>
    <format dxfId="552">
      <pivotArea dataOnly="0" labelOnly="1" outline="0" fieldPosition="0">
        <references count="3">
          <reference field="0" count="0" selected="0"/>
          <reference field="2" count="1" selected="0">
            <x v="26"/>
          </reference>
          <reference field="3" count="1">
            <x v="8"/>
          </reference>
        </references>
      </pivotArea>
    </format>
    <format dxfId="551">
      <pivotArea dataOnly="0" labelOnly="1" outline="0" fieldPosition="0">
        <references count="3">
          <reference field="0" count="0" selected="0"/>
          <reference field="2" count="1" selected="0">
            <x v="27"/>
          </reference>
          <reference field="3" count="1">
            <x v="28"/>
          </reference>
        </references>
      </pivotArea>
    </format>
    <format dxfId="550">
      <pivotArea dataOnly="0" labelOnly="1" outline="0" fieldPosition="0">
        <references count="3">
          <reference field="0" count="0" selected="0"/>
          <reference field="2" count="1" selected="0">
            <x v="28"/>
          </reference>
          <reference field="3" count="1">
            <x v="3"/>
          </reference>
        </references>
      </pivotArea>
    </format>
    <format dxfId="549">
      <pivotArea dataOnly="0" labelOnly="1" outline="0" fieldPosition="0">
        <references count="3">
          <reference field="0" count="0" selected="0"/>
          <reference field="2" count="1" selected="0">
            <x v="29"/>
          </reference>
          <reference field="3" count="1">
            <x v="12"/>
          </reference>
        </references>
      </pivotArea>
    </format>
    <format dxfId="548">
      <pivotArea dataOnly="0" labelOnly="1" outline="0" fieldPosition="0">
        <references count="3">
          <reference field="0" count="0" selected="0"/>
          <reference field="2" count="1" selected="0">
            <x v="30"/>
          </reference>
          <reference field="3" count="1">
            <x v="29"/>
          </reference>
        </references>
      </pivotArea>
    </format>
    <format dxfId="547">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46">
      <pivotArea dataOnly="0" labelOnly="1" outline="0"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45">
      <pivotArea dataOnly="0" labelOnly="1" outline="0"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44">
      <pivotArea dataOnly="0" labelOnly="1" outline="0"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43">
      <pivotArea dataOnly="0" labelOnly="1" outline="0" fieldPosition="0">
        <references count="1">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42">
      <pivotArea dataOnly="0" labelOnly="1" outline="0" fieldPosition="0">
        <references count="1">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41">
      <pivotArea dataOnly="0" labelOnly="1" outline="0" fieldPosition="0">
        <references count="1">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40">
      <pivotArea dataOnly="0" labelOnly="1" outline="0" fieldPosition="0">
        <references count="1">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39">
      <pivotArea dataOnly="0" labelOnly="1" outline="0" fieldPosition="0">
        <references count="1">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38">
      <pivotArea dataOnly="0" labelOnly="1" outline="0" fieldPosition="0">
        <references count="1">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37">
      <pivotArea dataOnly="0" labelOnly="1" outline="0" fieldPosition="0">
        <references count="1">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36">
      <pivotArea dataOnly="0" labelOnly="1" outline="0" fieldPosition="0">
        <references count="1">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35">
      <pivotArea dataOnly="0" labelOnly="1" outline="0" fieldPosition="0">
        <references count="1">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34">
      <pivotArea dataOnly="0" labelOnly="1" outline="0" fieldPosition="0">
        <references count="1">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33">
      <pivotArea dataOnly="0" labelOnly="1" outline="0" fieldPosition="0">
        <references count="1">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32">
      <pivotArea dataOnly="0" labelOnly="1" outline="0" fieldPosition="0">
        <references count="1">
          <reference field="4" count="23">
            <x v="750"/>
            <x v="751"/>
            <x v="752"/>
            <x v="753"/>
            <x v="754"/>
            <x v="755"/>
            <x v="756"/>
            <x v="757"/>
            <x v="758"/>
            <x v="759"/>
            <x v="760"/>
            <x v="761"/>
            <x v="762"/>
            <x v="763"/>
            <x v="764"/>
            <x v="765"/>
            <x v="766"/>
            <x v="767"/>
            <x v="768"/>
            <x v="769"/>
            <x v="770"/>
            <x v="771"/>
            <x v="772"/>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E10DA9-4F59-3C4E-B459-3AB5CE080A26}" name="PivotTable11" cacheId="7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gridDropZones="1">
  <location ref="A5:H22" firstHeaderRow="1" firstDataRow="3" firstDataCol="2"/>
  <pivotFields count="6">
    <pivotField axis="axisCol" compact="0" outline="0" showAll="0" defaultSubtotal="0">
      <items count="1">
        <item x="0"/>
      </items>
    </pivotField>
    <pivotField compact="0" outline="0" subtotalTop="0" showAll="0" defaultSubtotal="0"/>
    <pivotField axis="axisRow" compact="0" outline="0" showAll="0" defaultSubtotal="0">
      <items count="32">
        <item x="0"/>
        <item x="1"/>
        <item x="2"/>
        <item x="3"/>
        <item x="4"/>
        <item x="5"/>
        <item x="6"/>
        <item x="7"/>
        <item x="8"/>
        <item x="9"/>
        <item x="10"/>
        <item x="11"/>
        <item x="12"/>
        <item x="13"/>
        <item x="15"/>
        <item x="16"/>
        <item x="17"/>
        <item x="18"/>
        <item x="19"/>
        <item x="20"/>
        <item x="21"/>
        <item x="22"/>
        <item x="23"/>
        <item x="24"/>
        <item x="25"/>
        <item x="26"/>
        <item x="27"/>
        <item x="28"/>
        <item x="29"/>
        <item x="30"/>
        <item x="14"/>
        <item x="31"/>
      </items>
    </pivotField>
    <pivotField axis="axisRow" compact="0" outline="0" showAll="0" defaultSubtotal="0">
      <items count="32">
        <item x="0"/>
        <item x="1"/>
        <item h="1" x="2"/>
        <item h="1" x="28"/>
        <item h="1" x="4"/>
        <item h="1" x="5"/>
        <item x="10"/>
        <item x="6"/>
        <item x="26"/>
        <item h="1" x="7"/>
        <item x="8"/>
        <item x="9"/>
        <item x="29"/>
        <item x="11"/>
        <item h="1" x="3"/>
        <item h="1" x="12"/>
        <item h="1" x="13"/>
        <item x="15"/>
        <item h="1" x="17"/>
        <item x="18"/>
        <item h="1" x="16"/>
        <item h="1" x="19"/>
        <item x="20"/>
        <item h="1" x="21"/>
        <item x="22"/>
        <item h="1" x="23"/>
        <item h="1" x="24"/>
        <item h="1" x="25"/>
        <item x="27"/>
        <item x="30"/>
        <item h="1" x="14"/>
        <item h="1" x="31"/>
      </items>
    </pivotField>
    <pivotField axis="axisCol" compact="0" outline="0" showAll="0" defaultSubtotal="0">
      <items count="773">
        <item h="1" x="158"/>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159"/>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160"/>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161"/>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16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163"/>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164"/>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211"/>
        <item h="1" x="730"/>
        <item h="1" x="731"/>
        <item h="1" x="732"/>
        <item h="1" x="733"/>
        <item h="1" x="734"/>
        <item h="1" x="735"/>
        <item h="1" x="736"/>
        <item h="1" x="737"/>
        <item h="1" x="738"/>
        <item h="1" x="739"/>
        <item h="1" x="740"/>
        <item h="1" x="165"/>
        <item h="1" x="741"/>
        <item h="1" x="742"/>
        <item h="1" x="743"/>
        <item h="1" x="744"/>
        <item h="1" x="745"/>
        <item h="1" x="746"/>
        <item h="1" x="747"/>
        <item h="1" x="0"/>
        <item h="1" x="188"/>
        <item h="1" x="189"/>
        <item h="1" x="190"/>
        <item h="1" x="191"/>
        <item h="1" x="192"/>
        <item h="1" x="193"/>
        <item h="1" x="194"/>
        <item h="1" x="195"/>
        <item h="1" x="196"/>
        <item h="1" x="1"/>
        <item h="1" x="197"/>
        <item h="1" x="198"/>
        <item h="1" x="199"/>
        <item h="1" x="200"/>
        <item h="1" x="201"/>
        <item h="1" x="202"/>
        <item h="1" x="203"/>
        <item h="1" x="204"/>
        <item h="1" x="205"/>
        <item h="1" x="2"/>
        <item h="1" x="206"/>
        <item h="1" x="207"/>
        <item h="1" x="208"/>
        <item h="1" x="209"/>
        <item h="1" x="210"/>
        <item h="1" x="166"/>
        <item h="1" x="167"/>
        <item h="1" x="168"/>
        <item h="1" x="169"/>
        <item h="1" x="3"/>
        <item h="1" x="170"/>
        <item h="1" x="171"/>
        <item h="1" x="172"/>
        <item h="1" x="173"/>
        <item h="1" x="174"/>
        <item h="1" x="175"/>
        <item h="1" x="176"/>
        <item h="1" x="177"/>
        <item h="1" x="178"/>
        <item h="1" x="4"/>
        <item h="1" x="179"/>
        <item h="1" x="180"/>
        <item h="1" x="181"/>
        <item h="1" x="182"/>
        <item h="1" x="183"/>
        <item h="1" x="184"/>
        <item h="1" x="185"/>
        <item h="1" x="186"/>
        <item h="1" x="187"/>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x="81"/>
        <item h="1" x="82"/>
        <item h="1" x="83"/>
        <item h="1" x="84"/>
        <item x="85"/>
        <item h="1" x="86"/>
        <item h="1" x="87"/>
        <item h="1" x="88"/>
        <item h="1" x="89"/>
        <item h="1" x="90"/>
        <item h="1" x="91"/>
        <item h="1" x="92"/>
        <item h="1" x="93"/>
        <item h="1" x="94"/>
        <item h="1" x="95"/>
        <item h="1" x="96"/>
        <item h="1" x="97"/>
        <item h="1" x="98"/>
        <item h="1" x="99"/>
        <item h="1" x="100"/>
        <item h="1" x="101"/>
        <item h="1" x="102"/>
        <item h="1" x="103"/>
        <item h="1" x="104"/>
        <item x="105"/>
        <item h="1" x="106"/>
        <item h="1" x="107"/>
        <item h="1" x="108"/>
        <item h="1" x="109"/>
        <item x="110"/>
        <item h="1" x="111"/>
        <item h="1" x="112"/>
        <item h="1" x="113"/>
        <item h="1" x="114"/>
        <item h="1" x="115"/>
        <item h="1" x="116"/>
        <item h="1" x="117"/>
        <item h="1" x="118"/>
        <item h="1" x="119"/>
        <item h="1" x="120"/>
        <item h="1" x="121"/>
        <item h="1" x="122"/>
        <item h="1" x="123"/>
        <item h="1" x="124"/>
        <item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x="157"/>
      </items>
    </pivotField>
    <pivotField dataField="1" compact="0" outline="0" showAll="0" defaultSubtotal="0"/>
  </pivotFields>
  <rowFields count="2">
    <field x="2"/>
    <field x="3"/>
  </rowFields>
  <rowItems count="15">
    <i>
      <x/>
      <x/>
    </i>
    <i>
      <x v="1"/>
      <x v="1"/>
    </i>
    <i>
      <x v="6"/>
      <x v="7"/>
    </i>
    <i>
      <x v="8"/>
      <x v="10"/>
    </i>
    <i>
      <x v="9"/>
      <x v="11"/>
    </i>
    <i>
      <x v="10"/>
      <x v="6"/>
    </i>
    <i>
      <x v="11"/>
      <x v="13"/>
    </i>
    <i>
      <x v="14"/>
      <x v="17"/>
    </i>
    <i>
      <x v="17"/>
      <x v="19"/>
    </i>
    <i>
      <x v="19"/>
      <x v="22"/>
    </i>
    <i>
      <x v="21"/>
      <x v="24"/>
    </i>
    <i>
      <x v="25"/>
      <x v="8"/>
    </i>
    <i>
      <x v="26"/>
      <x v="28"/>
    </i>
    <i>
      <x v="28"/>
      <x v="12"/>
    </i>
    <i>
      <x v="29"/>
      <x v="29"/>
    </i>
  </rowItems>
  <colFields count="2">
    <field x="0"/>
    <field x="4"/>
  </colFields>
  <colItems count="6">
    <i>
      <x/>
      <x v="696"/>
    </i>
    <i r="1">
      <x v="700"/>
    </i>
    <i r="1">
      <x v="720"/>
    </i>
    <i r="1">
      <x v="725"/>
    </i>
    <i r="1">
      <x v="740"/>
    </i>
    <i r="1">
      <x v="772"/>
    </i>
  </colItems>
  <dataFields count="1">
    <dataField name=" Value" fld="5" baseField="0" baseItem="0" numFmtId="4"/>
  </dataFields>
  <formats count="299">
    <format dxfId="310">
      <pivotArea type="all" dataOnly="0" outline="0" fieldPosition="0"/>
    </format>
    <format dxfId="309">
      <pivotArea type="all" dataOnly="0" outline="0" fieldPosition="0"/>
    </format>
    <format dxfId="308">
      <pivotArea outline="0" collapsedLevelsAreSubtotals="1" fieldPosition="0"/>
    </format>
    <format dxfId="307">
      <pivotArea type="origin" dataOnly="0" labelOnly="1" outline="0" fieldPosition="0"/>
    </format>
    <format dxfId="306">
      <pivotArea field="0" type="button" dataOnly="0" labelOnly="1" outline="0" axis="axisCol" fieldPosition="0"/>
    </format>
    <format dxfId="305">
      <pivotArea field="4" type="button" dataOnly="0" labelOnly="1" outline="0" axis="axisCol" fieldPosition="1"/>
    </format>
    <format dxfId="304">
      <pivotArea field="2" type="button" dataOnly="0" labelOnly="1" outline="0" axis="axisRow" fieldPosition="0"/>
    </format>
    <format dxfId="303">
      <pivotArea field="3" type="button" dataOnly="0" labelOnly="1" outline="0" axis="axisRow" fieldPosition="1"/>
    </format>
    <format dxfId="302">
      <pivotArea dataOnly="0" labelOnly="1" outline="0" fieldPosition="0">
        <references count="1">
          <reference field="2" count="0"/>
        </references>
      </pivotArea>
    </format>
    <format dxfId="301">
      <pivotArea dataOnly="0" labelOnly="1" outline="0" fieldPosition="0">
        <references count="2">
          <reference field="2" count="1" selected="0">
            <x v="0"/>
          </reference>
          <reference field="3" count="1">
            <x v="0"/>
          </reference>
        </references>
      </pivotArea>
    </format>
    <format dxfId="300">
      <pivotArea dataOnly="0" labelOnly="1" outline="0" fieldPosition="0">
        <references count="2">
          <reference field="2" count="1" selected="0">
            <x v="1"/>
          </reference>
          <reference field="3" count="1">
            <x v="1"/>
          </reference>
        </references>
      </pivotArea>
    </format>
    <format dxfId="299">
      <pivotArea dataOnly="0" labelOnly="1" outline="0" fieldPosition="0">
        <references count="2">
          <reference field="2" count="1" selected="0">
            <x v="2"/>
          </reference>
          <reference field="3" count="1">
            <x v="2"/>
          </reference>
        </references>
      </pivotArea>
    </format>
    <format dxfId="298">
      <pivotArea dataOnly="0" labelOnly="1" outline="0" fieldPosition="0">
        <references count="2">
          <reference field="2" count="1" selected="0">
            <x v="3"/>
          </reference>
          <reference field="3" count="1">
            <x v="14"/>
          </reference>
        </references>
      </pivotArea>
    </format>
    <format dxfId="297">
      <pivotArea dataOnly="0" labelOnly="1" outline="0" fieldPosition="0">
        <references count="2">
          <reference field="2" count="1" selected="0">
            <x v="4"/>
          </reference>
          <reference field="3" count="1">
            <x v="4"/>
          </reference>
        </references>
      </pivotArea>
    </format>
    <format dxfId="296">
      <pivotArea dataOnly="0" labelOnly="1" outline="0" fieldPosition="0">
        <references count="2">
          <reference field="2" count="1" selected="0">
            <x v="5"/>
          </reference>
          <reference field="3" count="1">
            <x v="5"/>
          </reference>
        </references>
      </pivotArea>
    </format>
    <format dxfId="295">
      <pivotArea dataOnly="0" labelOnly="1" outline="0" fieldPosition="0">
        <references count="2">
          <reference field="2" count="1" selected="0">
            <x v="6"/>
          </reference>
          <reference field="3" count="1">
            <x v="7"/>
          </reference>
        </references>
      </pivotArea>
    </format>
    <format dxfId="294">
      <pivotArea dataOnly="0" labelOnly="1" outline="0" fieldPosition="0">
        <references count="2">
          <reference field="2" count="1" selected="0">
            <x v="7"/>
          </reference>
          <reference field="3" count="1">
            <x v="9"/>
          </reference>
        </references>
      </pivotArea>
    </format>
    <format dxfId="293">
      <pivotArea dataOnly="0" labelOnly="1" outline="0" fieldPosition="0">
        <references count="2">
          <reference field="2" count="1" selected="0">
            <x v="8"/>
          </reference>
          <reference field="3" count="1">
            <x v="10"/>
          </reference>
        </references>
      </pivotArea>
    </format>
    <format dxfId="292">
      <pivotArea dataOnly="0" labelOnly="1" outline="0" fieldPosition="0">
        <references count="2">
          <reference field="2" count="1" selected="0">
            <x v="9"/>
          </reference>
          <reference field="3" count="1">
            <x v="11"/>
          </reference>
        </references>
      </pivotArea>
    </format>
    <format dxfId="291">
      <pivotArea dataOnly="0" labelOnly="1" outline="0" fieldPosition="0">
        <references count="2">
          <reference field="2" count="1" selected="0">
            <x v="10"/>
          </reference>
          <reference field="3" count="1">
            <x v="6"/>
          </reference>
        </references>
      </pivotArea>
    </format>
    <format dxfId="290">
      <pivotArea dataOnly="0" labelOnly="1" outline="0" fieldPosition="0">
        <references count="2">
          <reference field="2" count="1" selected="0">
            <x v="11"/>
          </reference>
          <reference field="3" count="1">
            <x v="13"/>
          </reference>
        </references>
      </pivotArea>
    </format>
    <format dxfId="289">
      <pivotArea dataOnly="0" labelOnly="1" outline="0" fieldPosition="0">
        <references count="2">
          <reference field="2" count="1" selected="0">
            <x v="12"/>
          </reference>
          <reference field="3" count="1">
            <x v="15"/>
          </reference>
        </references>
      </pivotArea>
    </format>
    <format dxfId="288">
      <pivotArea dataOnly="0" labelOnly="1" outline="0" fieldPosition="0">
        <references count="2">
          <reference field="2" count="1" selected="0">
            <x v="13"/>
          </reference>
          <reference field="3" count="1">
            <x v="16"/>
          </reference>
        </references>
      </pivotArea>
    </format>
    <format dxfId="287">
      <pivotArea dataOnly="0" labelOnly="1" outline="0" fieldPosition="0">
        <references count="2">
          <reference field="2" count="1" selected="0">
            <x v="14"/>
          </reference>
          <reference field="3" count="1">
            <x v="17"/>
          </reference>
        </references>
      </pivotArea>
    </format>
    <format dxfId="286">
      <pivotArea dataOnly="0" labelOnly="1" outline="0" fieldPosition="0">
        <references count="2">
          <reference field="2" count="1" selected="0">
            <x v="15"/>
          </reference>
          <reference field="3" count="1">
            <x v="20"/>
          </reference>
        </references>
      </pivotArea>
    </format>
    <format dxfId="285">
      <pivotArea dataOnly="0" labelOnly="1" outline="0" fieldPosition="0">
        <references count="2">
          <reference field="2" count="1" selected="0">
            <x v="16"/>
          </reference>
          <reference field="3" count="1">
            <x v="18"/>
          </reference>
        </references>
      </pivotArea>
    </format>
    <format dxfId="284">
      <pivotArea dataOnly="0" labelOnly="1" outline="0" fieldPosition="0">
        <references count="2">
          <reference field="2" count="1" selected="0">
            <x v="17"/>
          </reference>
          <reference field="3" count="1">
            <x v="19"/>
          </reference>
        </references>
      </pivotArea>
    </format>
    <format dxfId="283">
      <pivotArea dataOnly="0" labelOnly="1" outline="0" fieldPosition="0">
        <references count="2">
          <reference field="2" count="1" selected="0">
            <x v="18"/>
          </reference>
          <reference field="3" count="1">
            <x v="21"/>
          </reference>
        </references>
      </pivotArea>
    </format>
    <format dxfId="282">
      <pivotArea dataOnly="0" labelOnly="1" outline="0" fieldPosition="0">
        <references count="2">
          <reference field="2" count="1" selected="0">
            <x v="19"/>
          </reference>
          <reference field="3" count="1">
            <x v="22"/>
          </reference>
        </references>
      </pivotArea>
    </format>
    <format dxfId="281">
      <pivotArea dataOnly="0" labelOnly="1" outline="0" fieldPosition="0">
        <references count="2">
          <reference field="2" count="1" selected="0">
            <x v="20"/>
          </reference>
          <reference field="3" count="1">
            <x v="23"/>
          </reference>
        </references>
      </pivotArea>
    </format>
    <format dxfId="280">
      <pivotArea dataOnly="0" labelOnly="1" outline="0" fieldPosition="0">
        <references count="2">
          <reference field="2" count="1" selected="0">
            <x v="21"/>
          </reference>
          <reference field="3" count="1">
            <x v="24"/>
          </reference>
        </references>
      </pivotArea>
    </format>
    <format dxfId="279">
      <pivotArea dataOnly="0" labelOnly="1" outline="0" fieldPosition="0">
        <references count="2">
          <reference field="2" count="1" selected="0">
            <x v="22"/>
          </reference>
          <reference field="3" count="1">
            <x v="25"/>
          </reference>
        </references>
      </pivotArea>
    </format>
    <format dxfId="278">
      <pivotArea dataOnly="0" labelOnly="1" outline="0" fieldPosition="0">
        <references count="2">
          <reference field="2" count="1" selected="0">
            <x v="23"/>
          </reference>
          <reference field="3" count="1">
            <x v="26"/>
          </reference>
        </references>
      </pivotArea>
    </format>
    <format dxfId="277">
      <pivotArea dataOnly="0" labelOnly="1" outline="0" fieldPosition="0">
        <references count="2">
          <reference field="2" count="1" selected="0">
            <x v="24"/>
          </reference>
          <reference field="3" count="1">
            <x v="27"/>
          </reference>
        </references>
      </pivotArea>
    </format>
    <format dxfId="276">
      <pivotArea dataOnly="0" labelOnly="1" outline="0" fieldPosition="0">
        <references count="2">
          <reference field="2" count="1" selected="0">
            <x v="25"/>
          </reference>
          <reference field="3" count="1">
            <x v="8"/>
          </reference>
        </references>
      </pivotArea>
    </format>
    <format dxfId="275">
      <pivotArea dataOnly="0" labelOnly="1" outline="0" fieldPosition="0">
        <references count="2">
          <reference field="2" count="1" selected="0">
            <x v="26"/>
          </reference>
          <reference field="3" count="1">
            <x v="28"/>
          </reference>
        </references>
      </pivotArea>
    </format>
    <format dxfId="274">
      <pivotArea dataOnly="0" labelOnly="1" outline="0" fieldPosition="0">
        <references count="2">
          <reference field="2" count="1" selected="0">
            <x v="27"/>
          </reference>
          <reference field="3" count="1">
            <x v="3"/>
          </reference>
        </references>
      </pivotArea>
    </format>
    <format dxfId="273">
      <pivotArea dataOnly="0" labelOnly="1" outline="0" fieldPosition="0">
        <references count="2">
          <reference field="2" count="1" selected="0">
            <x v="28"/>
          </reference>
          <reference field="3" count="1">
            <x v="12"/>
          </reference>
        </references>
      </pivotArea>
    </format>
    <format dxfId="272">
      <pivotArea dataOnly="0" labelOnly="1" outline="0" fieldPosition="0">
        <references count="2">
          <reference field="2" count="1" selected="0">
            <x v="29"/>
          </reference>
          <reference field="3" count="1">
            <x v="29"/>
          </reference>
        </references>
      </pivotArea>
    </format>
    <format dxfId="271">
      <pivotArea dataOnly="0" labelOnly="1" outline="0" fieldPosition="0">
        <references count="1">
          <reference field="0" count="0"/>
        </references>
      </pivotArea>
    </format>
    <format dxfId="270">
      <pivotArea dataOnly="0" labelOnly="1" outline="0" fieldPosition="0">
        <references count="2">
          <reference field="0" count="0" selected="0"/>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9">
      <pivotArea dataOnly="0" labelOnly="1" outline="0" fieldPosition="0">
        <references count="2">
          <reference field="0" count="0" selected="0"/>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8">
      <pivotArea dataOnly="0" labelOnly="1" outline="0" fieldPosition="0">
        <references count="2">
          <reference field="0" count="0" selected="0"/>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7">
      <pivotArea dataOnly="0" labelOnly="1" outline="0" fieldPosition="0">
        <references count="2">
          <reference field="0" count="0" selected="0"/>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6">
      <pivotArea dataOnly="0" labelOnly="1" outline="0" fieldPosition="0">
        <references count="2">
          <reference field="0" count="0" selected="0"/>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5">
      <pivotArea dataOnly="0" labelOnly="1" outline="0" fieldPosition="0">
        <references count="2">
          <reference field="0" count="0" selected="0"/>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4">
      <pivotArea dataOnly="0" labelOnly="1" outline="0" fieldPosition="0">
        <references count="2">
          <reference field="0" count="0" selected="0"/>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3">
      <pivotArea dataOnly="0" labelOnly="1" outline="0" fieldPosition="0">
        <references count="2">
          <reference field="0" count="0" selected="0"/>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2">
      <pivotArea dataOnly="0" labelOnly="1" outline="0" fieldPosition="0">
        <references count="2">
          <reference field="0" count="0" selected="0"/>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61">
      <pivotArea dataOnly="0" labelOnly="1" outline="0" fieldPosition="0">
        <references count="2">
          <reference field="0" count="0" selected="0"/>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0">
      <pivotArea dataOnly="0" labelOnly="1" outline="0" fieldPosition="0">
        <references count="2">
          <reference field="0" count="0" selected="0"/>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9">
      <pivotArea dataOnly="0" labelOnly="1" outline="0" fieldPosition="0">
        <references count="2">
          <reference field="0" count="0" selected="0"/>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8">
      <pivotArea dataOnly="0" labelOnly="1" outline="0" fieldPosition="0">
        <references count="2">
          <reference field="0" count="0" selected="0"/>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7">
      <pivotArea dataOnly="0" labelOnly="1" outline="0" fieldPosition="0">
        <references count="2">
          <reference field="0" count="0" selected="0"/>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6">
      <pivotArea dataOnly="0" labelOnly="1" outline="0" fieldPosition="0">
        <references count="2">
          <reference field="0" count="0" selected="0"/>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5">
      <pivotArea dataOnly="0" labelOnly="1" outline="0" fieldPosition="0">
        <references count="2">
          <reference field="0" count="0" selected="0"/>
          <reference field="4" count="23">
            <x v="750"/>
            <x v="751"/>
            <x v="752"/>
            <x v="753"/>
            <x v="754"/>
            <x v="755"/>
            <x v="756"/>
            <x v="757"/>
            <x v="758"/>
            <x v="759"/>
            <x v="760"/>
            <x v="761"/>
            <x v="762"/>
            <x v="763"/>
            <x v="764"/>
            <x v="765"/>
            <x v="766"/>
            <x v="767"/>
            <x v="768"/>
            <x v="769"/>
            <x v="770"/>
            <x v="771"/>
            <x v="772"/>
          </reference>
        </references>
      </pivotArea>
    </format>
    <format dxfId="254">
      <pivotArea type="all" dataOnly="0" outline="0" fieldPosition="0"/>
    </format>
    <format dxfId="253">
      <pivotArea outline="0" collapsedLevelsAreSubtotals="1" fieldPosition="0"/>
    </format>
    <format dxfId="252">
      <pivotArea type="origin" dataOnly="0" labelOnly="1" outline="0" fieldPosition="0"/>
    </format>
    <format dxfId="251">
      <pivotArea field="0" type="button" dataOnly="0" labelOnly="1" outline="0" axis="axisCol" fieldPosition="0"/>
    </format>
    <format dxfId="250">
      <pivotArea field="4" type="button" dataOnly="0" labelOnly="1" outline="0" axis="axisCol" fieldPosition="1"/>
    </format>
    <format dxfId="249">
      <pivotArea type="topRight" dataOnly="0" labelOnly="1" outline="0" fieldPosition="0"/>
    </format>
    <format dxfId="248">
      <pivotArea field="2" type="button" dataOnly="0" labelOnly="1" outline="0" axis="axisRow" fieldPosition="0"/>
    </format>
    <format dxfId="247">
      <pivotArea field="3" type="button" dataOnly="0" labelOnly="1" outline="0" axis="axisRow" fieldPosition="1"/>
    </format>
    <format dxfId="246">
      <pivotArea dataOnly="0" labelOnly="1" outline="0" fieldPosition="0">
        <references count="1">
          <reference field="2" count="0"/>
        </references>
      </pivotArea>
    </format>
    <format dxfId="245">
      <pivotArea dataOnly="0" labelOnly="1" outline="0" fieldPosition="0">
        <references count="2">
          <reference field="2" count="1" selected="0">
            <x v="0"/>
          </reference>
          <reference field="3" count="1">
            <x v="0"/>
          </reference>
        </references>
      </pivotArea>
    </format>
    <format dxfId="244">
      <pivotArea dataOnly="0" labelOnly="1" outline="0" fieldPosition="0">
        <references count="2">
          <reference field="2" count="1" selected="0">
            <x v="1"/>
          </reference>
          <reference field="3" count="1">
            <x v="1"/>
          </reference>
        </references>
      </pivotArea>
    </format>
    <format dxfId="243">
      <pivotArea dataOnly="0" labelOnly="1" outline="0" fieldPosition="0">
        <references count="2">
          <reference field="2" count="1" selected="0">
            <x v="2"/>
          </reference>
          <reference field="3" count="1">
            <x v="2"/>
          </reference>
        </references>
      </pivotArea>
    </format>
    <format dxfId="242">
      <pivotArea dataOnly="0" labelOnly="1" outline="0" fieldPosition="0">
        <references count="2">
          <reference field="2" count="1" selected="0">
            <x v="3"/>
          </reference>
          <reference field="3" count="1">
            <x v="14"/>
          </reference>
        </references>
      </pivotArea>
    </format>
    <format dxfId="241">
      <pivotArea dataOnly="0" labelOnly="1" outline="0" fieldPosition="0">
        <references count="2">
          <reference field="2" count="1" selected="0">
            <x v="4"/>
          </reference>
          <reference field="3" count="1">
            <x v="4"/>
          </reference>
        </references>
      </pivotArea>
    </format>
    <format dxfId="240">
      <pivotArea dataOnly="0" labelOnly="1" outline="0" fieldPosition="0">
        <references count="2">
          <reference field="2" count="1" selected="0">
            <x v="5"/>
          </reference>
          <reference field="3" count="1">
            <x v="5"/>
          </reference>
        </references>
      </pivotArea>
    </format>
    <format dxfId="239">
      <pivotArea dataOnly="0" labelOnly="1" outline="0" fieldPosition="0">
        <references count="2">
          <reference field="2" count="1" selected="0">
            <x v="6"/>
          </reference>
          <reference field="3" count="1">
            <x v="7"/>
          </reference>
        </references>
      </pivotArea>
    </format>
    <format dxfId="238">
      <pivotArea dataOnly="0" labelOnly="1" outline="0" fieldPosition="0">
        <references count="2">
          <reference field="2" count="1" selected="0">
            <x v="7"/>
          </reference>
          <reference field="3" count="1">
            <x v="9"/>
          </reference>
        </references>
      </pivotArea>
    </format>
    <format dxfId="237">
      <pivotArea dataOnly="0" labelOnly="1" outline="0" fieldPosition="0">
        <references count="2">
          <reference field="2" count="1" selected="0">
            <x v="8"/>
          </reference>
          <reference field="3" count="1">
            <x v="10"/>
          </reference>
        </references>
      </pivotArea>
    </format>
    <format dxfId="236">
      <pivotArea dataOnly="0" labelOnly="1" outline="0" fieldPosition="0">
        <references count="2">
          <reference field="2" count="1" selected="0">
            <x v="9"/>
          </reference>
          <reference field="3" count="1">
            <x v="11"/>
          </reference>
        </references>
      </pivotArea>
    </format>
    <format dxfId="235">
      <pivotArea dataOnly="0" labelOnly="1" outline="0" fieldPosition="0">
        <references count="2">
          <reference field="2" count="1" selected="0">
            <x v="10"/>
          </reference>
          <reference field="3" count="1">
            <x v="6"/>
          </reference>
        </references>
      </pivotArea>
    </format>
    <format dxfId="234">
      <pivotArea dataOnly="0" labelOnly="1" outline="0" fieldPosition="0">
        <references count="2">
          <reference field="2" count="1" selected="0">
            <x v="11"/>
          </reference>
          <reference field="3" count="1">
            <x v="13"/>
          </reference>
        </references>
      </pivotArea>
    </format>
    <format dxfId="233">
      <pivotArea dataOnly="0" labelOnly="1" outline="0" fieldPosition="0">
        <references count="2">
          <reference field="2" count="1" selected="0">
            <x v="12"/>
          </reference>
          <reference field="3" count="1">
            <x v="15"/>
          </reference>
        </references>
      </pivotArea>
    </format>
    <format dxfId="232">
      <pivotArea dataOnly="0" labelOnly="1" outline="0" fieldPosition="0">
        <references count="2">
          <reference field="2" count="1" selected="0">
            <x v="13"/>
          </reference>
          <reference field="3" count="1">
            <x v="16"/>
          </reference>
        </references>
      </pivotArea>
    </format>
    <format dxfId="231">
      <pivotArea dataOnly="0" labelOnly="1" outline="0" fieldPosition="0">
        <references count="2">
          <reference field="2" count="1" selected="0">
            <x v="14"/>
          </reference>
          <reference field="3" count="1">
            <x v="17"/>
          </reference>
        </references>
      </pivotArea>
    </format>
    <format dxfId="230">
      <pivotArea dataOnly="0" labelOnly="1" outline="0" fieldPosition="0">
        <references count="2">
          <reference field="2" count="1" selected="0">
            <x v="15"/>
          </reference>
          <reference field="3" count="1">
            <x v="20"/>
          </reference>
        </references>
      </pivotArea>
    </format>
    <format dxfId="229">
      <pivotArea dataOnly="0" labelOnly="1" outline="0" fieldPosition="0">
        <references count="2">
          <reference field="2" count="1" selected="0">
            <x v="16"/>
          </reference>
          <reference field="3" count="1">
            <x v="18"/>
          </reference>
        </references>
      </pivotArea>
    </format>
    <format dxfId="228">
      <pivotArea dataOnly="0" labelOnly="1" outline="0" fieldPosition="0">
        <references count="2">
          <reference field="2" count="1" selected="0">
            <x v="17"/>
          </reference>
          <reference field="3" count="1">
            <x v="19"/>
          </reference>
        </references>
      </pivotArea>
    </format>
    <format dxfId="227">
      <pivotArea dataOnly="0" labelOnly="1" outline="0" fieldPosition="0">
        <references count="2">
          <reference field="2" count="1" selected="0">
            <x v="18"/>
          </reference>
          <reference field="3" count="1">
            <x v="21"/>
          </reference>
        </references>
      </pivotArea>
    </format>
    <format dxfId="226">
      <pivotArea dataOnly="0" labelOnly="1" outline="0" fieldPosition="0">
        <references count="2">
          <reference field="2" count="1" selected="0">
            <x v="19"/>
          </reference>
          <reference field="3" count="1">
            <x v="22"/>
          </reference>
        </references>
      </pivotArea>
    </format>
    <format dxfId="225">
      <pivotArea dataOnly="0" labelOnly="1" outline="0" fieldPosition="0">
        <references count="2">
          <reference field="2" count="1" selected="0">
            <x v="20"/>
          </reference>
          <reference field="3" count="1">
            <x v="23"/>
          </reference>
        </references>
      </pivotArea>
    </format>
    <format dxfId="224">
      <pivotArea dataOnly="0" labelOnly="1" outline="0" fieldPosition="0">
        <references count="2">
          <reference field="2" count="1" selected="0">
            <x v="21"/>
          </reference>
          <reference field="3" count="1">
            <x v="24"/>
          </reference>
        </references>
      </pivotArea>
    </format>
    <format dxfId="223">
      <pivotArea dataOnly="0" labelOnly="1" outline="0" fieldPosition="0">
        <references count="2">
          <reference field="2" count="1" selected="0">
            <x v="22"/>
          </reference>
          <reference field="3" count="1">
            <x v="25"/>
          </reference>
        </references>
      </pivotArea>
    </format>
    <format dxfId="222">
      <pivotArea dataOnly="0" labelOnly="1" outline="0" fieldPosition="0">
        <references count="2">
          <reference field="2" count="1" selected="0">
            <x v="23"/>
          </reference>
          <reference field="3" count="1">
            <x v="26"/>
          </reference>
        </references>
      </pivotArea>
    </format>
    <format dxfId="221">
      <pivotArea dataOnly="0" labelOnly="1" outline="0" fieldPosition="0">
        <references count="2">
          <reference field="2" count="1" selected="0">
            <x v="24"/>
          </reference>
          <reference field="3" count="1">
            <x v="27"/>
          </reference>
        </references>
      </pivotArea>
    </format>
    <format dxfId="220">
      <pivotArea dataOnly="0" labelOnly="1" outline="0" fieldPosition="0">
        <references count="2">
          <reference field="2" count="1" selected="0">
            <x v="25"/>
          </reference>
          <reference field="3" count="1">
            <x v="8"/>
          </reference>
        </references>
      </pivotArea>
    </format>
    <format dxfId="219">
      <pivotArea dataOnly="0" labelOnly="1" outline="0" fieldPosition="0">
        <references count="2">
          <reference field="2" count="1" selected="0">
            <x v="26"/>
          </reference>
          <reference field="3" count="1">
            <x v="28"/>
          </reference>
        </references>
      </pivotArea>
    </format>
    <format dxfId="218">
      <pivotArea dataOnly="0" labelOnly="1" outline="0" fieldPosition="0">
        <references count="2">
          <reference field="2" count="1" selected="0">
            <x v="27"/>
          </reference>
          <reference field="3" count="1">
            <x v="3"/>
          </reference>
        </references>
      </pivotArea>
    </format>
    <format dxfId="217">
      <pivotArea dataOnly="0" labelOnly="1" outline="0" fieldPosition="0">
        <references count="2">
          <reference field="2" count="1" selected="0">
            <x v="28"/>
          </reference>
          <reference field="3" count="1">
            <x v="12"/>
          </reference>
        </references>
      </pivotArea>
    </format>
    <format dxfId="216">
      <pivotArea dataOnly="0" labelOnly="1" outline="0" fieldPosition="0">
        <references count="2">
          <reference field="2" count="1" selected="0">
            <x v="29"/>
          </reference>
          <reference field="3" count="1">
            <x v="29"/>
          </reference>
        </references>
      </pivotArea>
    </format>
    <format dxfId="215">
      <pivotArea dataOnly="0" labelOnly="1" outline="0" fieldPosition="0">
        <references count="1">
          <reference field="0" count="0"/>
        </references>
      </pivotArea>
    </format>
    <format dxfId="214">
      <pivotArea dataOnly="0" labelOnly="1" outline="0" fieldPosition="0">
        <references count="2">
          <reference field="0" count="0" selected="0"/>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3">
      <pivotArea dataOnly="0" labelOnly="1" outline="0" fieldPosition="0">
        <references count="2">
          <reference field="0" count="0" selected="0"/>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2">
      <pivotArea dataOnly="0" labelOnly="1" outline="0" fieldPosition="0">
        <references count="2">
          <reference field="0" count="0" selected="0"/>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1">
      <pivotArea dataOnly="0" labelOnly="1" outline="0" fieldPosition="0">
        <references count="2">
          <reference field="0" count="0" selected="0"/>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0">
      <pivotArea dataOnly="0" labelOnly="1" outline="0" fieldPosition="0">
        <references count="2">
          <reference field="0" count="0" selected="0"/>
          <reference field="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09">
      <pivotArea dataOnly="0" labelOnly="1" outline="0" fieldPosition="0">
        <references count="2">
          <reference field="0" count="0" selected="0"/>
          <reference field="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08">
      <pivotArea dataOnly="0" labelOnly="1" outline="0" fieldPosition="0">
        <references count="2">
          <reference field="0" count="0" selected="0"/>
          <reference field="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07">
      <pivotArea dataOnly="0" labelOnly="1" outline="0" fieldPosition="0">
        <references count="2">
          <reference field="0" count="0" selected="0"/>
          <reference field="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06">
      <pivotArea dataOnly="0" labelOnly="1" outline="0" fieldPosition="0">
        <references count="2">
          <reference field="0" count="0" selected="0"/>
          <reference field="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5">
      <pivotArea dataOnly="0" labelOnly="1" outline="0" fieldPosition="0">
        <references count="2">
          <reference field="0" count="0" selected="0"/>
          <reference field="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4">
      <pivotArea dataOnly="0" labelOnly="1" outline="0" fieldPosition="0">
        <references count="2">
          <reference field="0" count="0" selected="0"/>
          <reference field="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3">
      <pivotArea dataOnly="0" labelOnly="1" outline="0" fieldPosition="0">
        <references count="2">
          <reference field="0" count="0" selected="0"/>
          <reference field="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2">
      <pivotArea dataOnly="0" labelOnly="1" outline="0" fieldPosition="0">
        <references count="2">
          <reference field="0" count="0" selected="0"/>
          <reference field="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01">
      <pivotArea dataOnly="0" labelOnly="1" outline="0" fieldPosition="0">
        <references count="2">
          <reference field="0" count="0" selected="0"/>
          <reference field="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00">
      <pivotArea dataOnly="0" labelOnly="1" outline="0" fieldPosition="0">
        <references count="2">
          <reference field="0" count="0" selected="0"/>
          <reference field="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99">
      <pivotArea dataOnly="0" labelOnly="1" outline="0" fieldPosition="0">
        <references count="2">
          <reference field="0" count="0" selected="0"/>
          <reference field="4" count="23">
            <x v="750"/>
            <x v="751"/>
            <x v="752"/>
            <x v="753"/>
            <x v="754"/>
            <x v="755"/>
            <x v="756"/>
            <x v="757"/>
            <x v="758"/>
            <x v="759"/>
            <x v="760"/>
            <x v="761"/>
            <x v="762"/>
            <x v="763"/>
            <x v="764"/>
            <x v="765"/>
            <x v="766"/>
            <x v="767"/>
            <x v="768"/>
            <x v="769"/>
            <x v="770"/>
            <x v="771"/>
            <x v="772"/>
          </reference>
        </references>
      </pivotArea>
    </format>
    <format dxfId="198">
      <pivotArea type="all" dataOnly="0" outline="0" fieldPosition="0"/>
    </format>
    <format dxfId="197">
      <pivotArea outline="0" collapsedLevelsAreSubtotals="1" fieldPosition="0"/>
    </format>
    <format dxfId="196">
      <pivotArea type="origin" dataOnly="0" labelOnly="1" outline="0" fieldPosition="0"/>
    </format>
    <format dxfId="195">
      <pivotArea field="0" type="button" dataOnly="0" labelOnly="1" outline="0" axis="axisCol" fieldPosition="0"/>
    </format>
    <format dxfId="194">
      <pivotArea field="4" type="button" dataOnly="0" labelOnly="1" outline="0" axis="axisCol" fieldPosition="1"/>
    </format>
    <format dxfId="193">
      <pivotArea field="2" type="button" dataOnly="0" labelOnly="1" outline="0" axis="axisRow" fieldPosition="0"/>
    </format>
    <format dxfId="192">
      <pivotArea field="3" type="button" dataOnly="0" labelOnly="1" outline="0" axis="axisRow" fieldPosition="1"/>
    </format>
    <format dxfId="191">
      <pivotArea dataOnly="0" labelOnly="1" outline="0" fieldPosition="0">
        <references count="1">
          <reference field="2" count="0"/>
        </references>
      </pivotArea>
    </format>
    <format dxfId="190">
      <pivotArea dataOnly="0" labelOnly="1" outline="0" fieldPosition="0">
        <references count="2">
          <reference field="2" count="1" selected="0">
            <x v="0"/>
          </reference>
          <reference field="3" count="1">
            <x v="0"/>
          </reference>
        </references>
      </pivotArea>
    </format>
    <format dxfId="189">
      <pivotArea dataOnly="0" labelOnly="1" outline="0" fieldPosition="0">
        <references count="2">
          <reference field="2" count="1" selected="0">
            <x v="1"/>
          </reference>
          <reference field="3" count="1">
            <x v="1"/>
          </reference>
        </references>
      </pivotArea>
    </format>
    <format dxfId="188">
      <pivotArea dataOnly="0" labelOnly="1" outline="0" fieldPosition="0">
        <references count="2">
          <reference field="2" count="1" selected="0">
            <x v="2"/>
          </reference>
          <reference field="3" count="1">
            <x v="2"/>
          </reference>
        </references>
      </pivotArea>
    </format>
    <format dxfId="187">
      <pivotArea dataOnly="0" labelOnly="1" outline="0" fieldPosition="0">
        <references count="2">
          <reference field="2" count="1" selected="0">
            <x v="3"/>
          </reference>
          <reference field="3" count="1">
            <x v="14"/>
          </reference>
        </references>
      </pivotArea>
    </format>
    <format dxfId="186">
      <pivotArea dataOnly="0" labelOnly="1" outline="0" fieldPosition="0">
        <references count="2">
          <reference field="2" count="1" selected="0">
            <x v="4"/>
          </reference>
          <reference field="3" count="1">
            <x v="4"/>
          </reference>
        </references>
      </pivotArea>
    </format>
    <format dxfId="185">
      <pivotArea dataOnly="0" labelOnly="1" outline="0" fieldPosition="0">
        <references count="2">
          <reference field="2" count="1" selected="0">
            <x v="5"/>
          </reference>
          <reference field="3" count="1">
            <x v="5"/>
          </reference>
        </references>
      </pivotArea>
    </format>
    <format dxfId="184">
      <pivotArea dataOnly="0" labelOnly="1" outline="0" fieldPosition="0">
        <references count="2">
          <reference field="2" count="1" selected="0">
            <x v="6"/>
          </reference>
          <reference field="3" count="1">
            <x v="7"/>
          </reference>
        </references>
      </pivotArea>
    </format>
    <format dxfId="183">
      <pivotArea dataOnly="0" labelOnly="1" outline="0" fieldPosition="0">
        <references count="2">
          <reference field="2" count="1" selected="0">
            <x v="7"/>
          </reference>
          <reference field="3" count="1">
            <x v="9"/>
          </reference>
        </references>
      </pivotArea>
    </format>
    <format dxfId="182">
      <pivotArea dataOnly="0" labelOnly="1" outline="0" fieldPosition="0">
        <references count="2">
          <reference field="2" count="1" selected="0">
            <x v="8"/>
          </reference>
          <reference field="3" count="1">
            <x v="10"/>
          </reference>
        </references>
      </pivotArea>
    </format>
    <format dxfId="181">
      <pivotArea dataOnly="0" labelOnly="1" outline="0" fieldPosition="0">
        <references count="2">
          <reference field="2" count="1" selected="0">
            <x v="9"/>
          </reference>
          <reference field="3" count="1">
            <x v="11"/>
          </reference>
        </references>
      </pivotArea>
    </format>
    <format dxfId="180">
      <pivotArea dataOnly="0" labelOnly="1" outline="0" fieldPosition="0">
        <references count="2">
          <reference field="2" count="1" selected="0">
            <x v="10"/>
          </reference>
          <reference field="3" count="1">
            <x v="6"/>
          </reference>
        </references>
      </pivotArea>
    </format>
    <format dxfId="179">
      <pivotArea dataOnly="0" labelOnly="1" outline="0" fieldPosition="0">
        <references count="2">
          <reference field="2" count="1" selected="0">
            <x v="11"/>
          </reference>
          <reference field="3" count="1">
            <x v="13"/>
          </reference>
        </references>
      </pivotArea>
    </format>
    <format dxfId="178">
      <pivotArea dataOnly="0" labelOnly="1" outline="0" fieldPosition="0">
        <references count="2">
          <reference field="2" count="1" selected="0">
            <x v="12"/>
          </reference>
          <reference field="3" count="1">
            <x v="15"/>
          </reference>
        </references>
      </pivotArea>
    </format>
    <format dxfId="177">
      <pivotArea dataOnly="0" labelOnly="1" outline="0" fieldPosition="0">
        <references count="2">
          <reference field="2" count="1" selected="0">
            <x v="13"/>
          </reference>
          <reference field="3" count="1">
            <x v="16"/>
          </reference>
        </references>
      </pivotArea>
    </format>
    <format dxfId="176">
      <pivotArea dataOnly="0" labelOnly="1" outline="0" fieldPosition="0">
        <references count="2">
          <reference field="2" count="1" selected="0">
            <x v="14"/>
          </reference>
          <reference field="3" count="1">
            <x v="17"/>
          </reference>
        </references>
      </pivotArea>
    </format>
    <format dxfId="175">
      <pivotArea dataOnly="0" labelOnly="1" outline="0" fieldPosition="0">
        <references count="2">
          <reference field="2" count="1" selected="0">
            <x v="15"/>
          </reference>
          <reference field="3" count="1">
            <x v="20"/>
          </reference>
        </references>
      </pivotArea>
    </format>
    <format dxfId="174">
      <pivotArea dataOnly="0" labelOnly="1" outline="0" fieldPosition="0">
        <references count="2">
          <reference field="2" count="1" selected="0">
            <x v="16"/>
          </reference>
          <reference field="3" count="1">
            <x v="18"/>
          </reference>
        </references>
      </pivotArea>
    </format>
    <format dxfId="173">
      <pivotArea dataOnly="0" labelOnly="1" outline="0" fieldPosition="0">
        <references count="2">
          <reference field="2" count="1" selected="0">
            <x v="17"/>
          </reference>
          <reference field="3" count="1">
            <x v="19"/>
          </reference>
        </references>
      </pivotArea>
    </format>
    <format dxfId="172">
      <pivotArea dataOnly="0" labelOnly="1" outline="0" fieldPosition="0">
        <references count="2">
          <reference field="2" count="1" selected="0">
            <x v="18"/>
          </reference>
          <reference field="3" count="1">
            <x v="21"/>
          </reference>
        </references>
      </pivotArea>
    </format>
    <format dxfId="171">
      <pivotArea dataOnly="0" labelOnly="1" outline="0" fieldPosition="0">
        <references count="2">
          <reference field="2" count="1" selected="0">
            <x v="19"/>
          </reference>
          <reference field="3" count="1">
            <x v="22"/>
          </reference>
        </references>
      </pivotArea>
    </format>
    <format dxfId="170">
      <pivotArea dataOnly="0" labelOnly="1" outline="0" fieldPosition="0">
        <references count="2">
          <reference field="2" count="1" selected="0">
            <x v="20"/>
          </reference>
          <reference field="3" count="1">
            <x v="23"/>
          </reference>
        </references>
      </pivotArea>
    </format>
    <format dxfId="169">
      <pivotArea dataOnly="0" labelOnly="1" outline="0" fieldPosition="0">
        <references count="2">
          <reference field="2" count="1" selected="0">
            <x v="21"/>
          </reference>
          <reference field="3" count="1">
            <x v="24"/>
          </reference>
        </references>
      </pivotArea>
    </format>
    <format dxfId="168">
      <pivotArea dataOnly="0" labelOnly="1" outline="0" fieldPosition="0">
        <references count="2">
          <reference field="2" count="1" selected="0">
            <x v="22"/>
          </reference>
          <reference field="3" count="1">
            <x v="25"/>
          </reference>
        </references>
      </pivotArea>
    </format>
    <format dxfId="167">
      <pivotArea dataOnly="0" labelOnly="1" outline="0" fieldPosition="0">
        <references count="2">
          <reference field="2" count="1" selected="0">
            <x v="23"/>
          </reference>
          <reference field="3" count="1">
            <x v="26"/>
          </reference>
        </references>
      </pivotArea>
    </format>
    <format dxfId="166">
      <pivotArea dataOnly="0" labelOnly="1" outline="0" fieldPosition="0">
        <references count="2">
          <reference field="2" count="1" selected="0">
            <x v="24"/>
          </reference>
          <reference field="3" count="1">
            <x v="27"/>
          </reference>
        </references>
      </pivotArea>
    </format>
    <format dxfId="165">
      <pivotArea dataOnly="0" labelOnly="1" outline="0" fieldPosition="0">
        <references count="2">
          <reference field="2" count="1" selected="0">
            <x v="25"/>
          </reference>
          <reference field="3" count="1">
            <x v="8"/>
          </reference>
        </references>
      </pivotArea>
    </format>
    <format dxfId="164">
      <pivotArea dataOnly="0" labelOnly="1" outline="0" fieldPosition="0">
        <references count="2">
          <reference field="2" count="1" selected="0">
            <x v="26"/>
          </reference>
          <reference field="3" count="1">
            <x v="28"/>
          </reference>
        </references>
      </pivotArea>
    </format>
    <format dxfId="163">
      <pivotArea dataOnly="0" labelOnly="1" outline="0" fieldPosition="0">
        <references count="2">
          <reference field="2" count="1" selected="0">
            <x v="27"/>
          </reference>
          <reference field="3" count="1">
            <x v="3"/>
          </reference>
        </references>
      </pivotArea>
    </format>
    <format dxfId="162">
      <pivotArea dataOnly="0" labelOnly="1" outline="0" fieldPosition="0">
        <references count="2">
          <reference field="2" count="1" selected="0">
            <x v="28"/>
          </reference>
          <reference field="3" count="1">
            <x v="12"/>
          </reference>
        </references>
      </pivotArea>
    </format>
    <format dxfId="161">
      <pivotArea dataOnly="0" labelOnly="1" outline="0" fieldPosition="0">
        <references count="2">
          <reference field="2" count="1" selected="0">
            <x v="29"/>
          </reference>
          <reference field="3" count="1">
            <x v="29"/>
          </reference>
        </references>
      </pivotArea>
    </format>
    <format dxfId="160">
      <pivotArea dataOnly="0" labelOnly="1" outline="0" fieldPosition="0">
        <references count="1">
          <reference field="0" count="0"/>
        </references>
      </pivotArea>
    </format>
    <format dxfId="159">
      <pivotArea dataOnly="0" labelOnly="1" outline="0" fieldPosition="0">
        <references count="2">
          <reference field="0" count="0" selected="0"/>
          <reference field="4" count="0"/>
        </references>
      </pivotArea>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0" type="button" dataOnly="0" labelOnly="1" outline="0" axis="axisCol" fieldPosition="0"/>
    </format>
    <format dxfId="154">
      <pivotArea field="4" type="button" dataOnly="0" labelOnly="1" outline="0" axis="axisCol" fieldPosition="1"/>
    </format>
    <format dxfId="153">
      <pivotArea field="2" type="button" dataOnly="0" labelOnly="1" outline="0" axis="axisRow" fieldPosition="0"/>
    </format>
    <format dxfId="152">
      <pivotArea field="3" type="button" dataOnly="0" labelOnly="1" outline="0" axis="axisRow" fieldPosition="1"/>
    </format>
    <format dxfId="151">
      <pivotArea dataOnly="0" labelOnly="1" outline="0" fieldPosition="0">
        <references count="1">
          <reference field="2" count="0"/>
        </references>
      </pivotArea>
    </format>
    <format dxfId="150">
      <pivotArea dataOnly="0" labelOnly="1" outline="0" fieldPosition="0">
        <references count="2">
          <reference field="2" count="1" selected="0">
            <x v="0"/>
          </reference>
          <reference field="3" count="1">
            <x v="0"/>
          </reference>
        </references>
      </pivotArea>
    </format>
    <format dxfId="149">
      <pivotArea dataOnly="0" labelOnly="1" outline="0" fieldPosition="0">
        <references count="2">
          <reference field="2" count="1" selected="0">
            <x v="1"/>
          </reference>
          <reference field="3" count="1">
            <x v="1"/>
          </reference>
        </references>
      </pivotArea>
    </format>
    <format dxfId="148">
      <pivotArea dataOnly="0" labelOnly="1" outline="0" fieldPosition="0">
        <references count="2">
          <reference field="2" count="1" selected="0">
            <x v="2"/>
          </reference>
          <reference field="3" count="1">
            <x v="2"/>
          </reference>
        </references>
      </pivotArea>
    </format>
    <format dxfId="147">
      <pivotArea dataOnly="0" labelOnly="1" outline="0" fieldPosition="0">
        <references count="2">
          <reference field="2" count="1" selected="0">
            <x v="3"/>
          </reference>
          <reference field="3" count="1">
            <x v="14"/>
          </reference>
        </references>
      </pivotArea>
    </format>
    <format dxfId="146">
      <pivotArea dataOnly="0" labelOnly="1" outline="0" fieldPosition="0">
        <references count="2">
          <reference field="2" count="1" selected="0">
            <x v="4"/>
          </reference>
          <reference field="3" count="1">
            <x v="4"/>
          </reference>
        </references>
      </pivotArea>
    </format>
    <format dxfId="145">
      <pivotArea dataOnly="0" labelOnly="1" outline="0" fieldPosition="0">
        <references count="2">
          <reference field="2" count="1" selected="0">
            <x v="5"/>
          </reference>
          <reference field="3" count="1">
            <x v="5"/>
          </reference>
        </references>
      </pivotArea>
    </format>
    <format dxfId="144">
      <pivotArea dataOnly="0" labelOnly="1" outline="0" fieldPosition="0">
        <references count="2">
          <reference field="2" count="1" selected="0">
            <x v="6"/>
          </reference>
          <reference field="3" count="1">
            <x v="7"/>
          </reference>
        </references>
      </pivotArea>
    </format>
    <format dxfId="143">
      <pivotArea dataOnly="0" labelOnly="1" outline="0" fieldPosition="0">
        <references count="2">
          <reference field="2" count="1" selected="0">
            <x v="7"/>
          </reference>
          <reference field="3" count="1">
            <x v="9"/>
          </reference>
        </references>
      </pivotArea>
    </format>
    <format dxfId="142">
      <pivotArea dataOnly="0" labelOnly="1" outline="0" fieldPosition="0">
        <references count="2">
          <reference field="2" count="1" selected="0">
            <x v="8"/>
          </reference>
          <reference field="3" count="1">
            <x v="10"/>
          </reference>
        </references>
      </pivotArea>
    </format>
    <format dxfId="141">
      <pivotArea dataOnly="0" labelOnly="1" outline="0" fieldPosition="0">
        <references count="2">
          <reference field="2" count="1" selected="0">
            <x v="9"/>
          </reference>
          <reference field="3" count="1">
            <x v="11"/>
          </reference>
        </references>
      </pivotArea>
    </format>
    <format dxfId="140">
      <pivotArea dataOnly="0" labelOnly="1" outline="0" fieldPosition="0">
        <references count="2">
          <reference field="2" count="1" selected="0">
            <x v="10"/>
          </reference>
          <reference field="3" count="1">
            <x v="6"/>
          </reference>
        </references>
      </pivotArea>
    </format>
    <format dxfId="139">
      <pivotArea dataOnly="0" labelOnly="1" outline="0" fieldPosition="0">
        <references count="2">
          <reference field="2" count="1" selected="0">
            <x v="11"/>
          </reference>
          <reference field="3" count="1">
            <x v="13"/>
          </reference>
        </references>
      </pivotArea>
    </format>
    <format dxfId="138">
      <pivotArea dataOnly="0" labelOnly="1" outline="0" fieldPosition="0">
        <references count="2">
          <reference field="2" count="1" selected="0">
            <x v="12"/>
          </reference>
          <reference field="3" count="1">
            <x v="15"/>
          </reference>
        </references>
      </pivotArea>
    </format>
    <format dxfId="137">
      <pivotArea dataOnly="0" labelOnly="1" outline="0" fieldPosition="0">
        <references count="2">
          <reference field="2" count="1" selected="0">
            <x v="13"/>
          </reference>
          <reference field="3" count="1">
            <x v="16"/>
          </reference>
        </references>
      </pivotArea>
    </format>
    <format dxfId="136">
      <pivotArea dataOnly="0" labelOnly="1" outline="0" fieldPosition="0">
        <references count="2">
          <reference field="2" count="1" selected="0">
            <x v="14"/>
          </reference>
          <reference field="3" count="1">
            <x v="17"/>
          </reference>
        </references>
      </pivotArea>
    </format>
    <format dxfId="135">
      <pivotArea dataOnly="0" labelOnly="1" outline="0" fieldPosition="0">
        <references count="2">
          <reference field="2" count="1" selected="0">
            <x v="15"/>
          </reference>
          <reference field="3" count="1">
            <x v="20"/>
          </reference>
        </references>
      </pivotArea>
    </format>
    <format dxfId="134">
      <pivotArea dataOnly="0" labelOnly="1" outline="0" fieldPosition="0">
        <references count="2">
          <reference field="2" count="1" selected="0">
            <x v="16"/>
          </reference>
          <reference field="3" count="1">
            <x v="18"/>
          </reference>
        </references>
      </pivotArea>
    </format>
    <format dxfId="133">
      <pivotArea dataOnly="0" labelOnly="1" outline="0" fieldPosition="0">
        <references count="2">
          <reference field="2" count="1" selected="0">
            <x v="17"/>
          </reference>
          <reference field="3" count="1">
            <x v="19"/>
          </reference>
        </references>
      </pivotArea>
    </format>
    <format dxfId="132">
      <pivotArea dataOnly="0" labelOnly="1" outline="0" fieldPosition="0">
        <references count="2">
          <reference field="2" count="1" selected="0">
            <x v="18"/>
          </reference>
          <reference field="3" count="1">
            <x v="21"/>
          </reference>
        </references>
      </pivotArea>
    </format>
    <format dxfId="131">
      <pivotArea dataOnly="0" labelOnly="1" outline="0" fieldPosition="0">
        <references count="2">
          <reference field="2" count="1" selected="0">
            <x v="19"/>
          </reference>
          <reference field="3" count="1">
            <x v="22"/>
          </reference>
        </references>
      </pivotArea>
    </format>
    <format dxfId="130">
      <pivotArea dataOnly="0" labelOnly="1" outline="0" fieldPosition="0">
        <references count="2">
          <reference field="2" count="1" selected="0">
            <x v="20"/>
          </reference>
          <reference field="3" count="1">
            <x v="23"/>
          </reference>
        </references>
      </pivotArea>
    </format>
    <format dxfId="129">
      <pivotArea dataOnly="0" labelOnly="1" outline="0" fieldPosition="0">
        <references count="2">
          <reference field="2" count="1" selected="0">
            <x v="21"/>
          </reference>
          <reference field="3" count="1">
            <x v="24"/>
          </reference>
        </references>
      </pivotArea>
    </format>
    <format dxfId="128">
      <pivotArea dataOnly="0" labelOnly="1" outline="0" fieldPosition="0">
        <references count="2">
          <reference field="2" count="1" selected="0">
            <x v="22"/>
          </reference>
          <reference field="3" count="1">
            <x v="25"/>
          </reference>
        </references>
      </pivotArea>
    </format>
    <format dxfId="127">
      <pivotArea dataOnly="0" labelOnly="1" outline="0" fieldPosition="0">
        <references count="2">
          <reference field="2" count="1" selected="0">
            <x v="23"/>
          </reference>
          <reference field="3" count="1">
            <x v="26"/>
          </reference>
        </references>
      </pivotArea>
    </format>
    <format dxfId="126">
      <pivotArea dataOnly="0" labelOnly="1" outline="0" fieldPosition="0">
        <references count="2">
          <reference field="2" count="1" selected="0">
            <x v="24"/>
          </reference>
          <reference field="3" count="1">
            <x v="27"/>
          </reference>
        </references>
      </pivotArea>
    </format>
    <format dxfId="125">
      <pivotArea dataOnly="0" labelOnly="1" outline="0" fieldPosition="0">
        <references count="2">
          <reference field="2" count="1" selected="0">
            <x v="25"/>
          </reference>
          <reference field="3" count="1">
            <x v="8"/>
          </reference>
        </references>
      </pivotArea>
    </format>
    <format dxfId="124">
      <pivotArea dataOnly="0" labelOnly="1" outline="0" fieldPosition="0">
        <references count="2">
          <reference field="2" count="1" selected="0">
            <x v="26"/>
          </reference>
          <reference field="3" count="1">
            <x v="28"/>
          </reference>
        </references>
      </pivotArea>
    </format>
    <format dxfId="123">
      <pivotArea dataOnly="0" labelOnly="1" outline="0" fieldPosition="0">
        <references count="2">
          <reference field="2" count="1" selected="0">
            <x v="27"/>
          </reference>
          <reference field="3" count="1">
            <x v="3"/>
          </reference>
        </references>
      </pivotArea>
    </format>
    <format dxfId="122">
      <pivotArea dataOnly="0" labelOnly="1" outline="0" fieldPosition="0">
        <references count="2">
          <reference field="2" count="1" selected="0">
            <x v="28"/>
          </reference>
          <reference field="3" count="1">
            <x v="12"/>
          </reference>
        </references>
      </pivotArea>
    </format>
    <format dxfId="121">
      <pivotArea dataOnly="0" labelOnly="1" outline="0" fieldPosition="0">
        <references count="2">
          <reference field="2" count="1" selected="0">
            <x v="29"/>
          </reference>
          <reference field="3" count="1">
            <x v="29"/>
          </reference>
        </references>
      </pivotArea>
    </format>
    <format dxfId="120">
      <pivotArea dataOnly="0" labelOnly="1" outline="0" fieldPosition="0">
        <references count="1">
          <reference field="0" count="0"/>
        </references>
      </pivotArea>
    </format>
    <format dxfId="119">
      <pivotArea dataOnly="0" labelOnly="1" outline="0" fieldPosition="0">
        <references count="2">
          <reference field="0" count="0" selected="0"/>
          <reference field="4" count="0"/>
        </references>
      </pivotArea>
    </format>
    <format dxfId="118">
      <pivotArea type="all" dataOnly="0" outline="0" fieldPosition="0"/>
    </format>
    <format dxfId="117">
      <pivotArea outline="0" collapsedLevelsAreSubtotals="1" fieldPosition="0"/>
    </format>
    <format dxfId="116">
      <pivotArea type="origin" dataOnly="0" labelOnly="1" outline="0" fieldPosition="0"/>
    </format>
    <format dxfId="115">
      <pivotArea field="0" type="button" dataOnly="0" labelOnly="1" outline="0" axis="axisCol" fieldPosition="0"/>
    </format>
    <format dxfId="114">
      <pivotArea field="4" type="button" dataOnly="0" labelOnly="1" outline="0" axis="axisCol" fieldPosition="1"/>
    </format>
    <format dxfId="113">
      <pivotArea field="2" type="button" dataOnly="0" labelOnly="1" outline="0" axis="axisRow" fieldPosition="0"/>
    </format>
    <format dxfId="112">
      <pivotArea field="3" type="button" dataOnly="0" labelOnly="1" outline="0" axis="axisRow" fieldPosition="1"/>
    </format>
    <format dxfId="111">
      <pivotArea dataOnly="0" labelOnly="1" outline="0" fieldPosition="0">
        <references count="1">
          <reference field="2" count="0"/>
        </references>
      </pivotArea>
    </format>
    <format dxfId="110">
      <pivotArea dataOnly="0" labelOnly="1" outline="0" fieldPosition="0">
        <references count="2">
          <reference field="2" count="1" selected="0">
            <x v="0"/>
          </reference>
          <reference field="3" count="1">
            <x v="0"/>
          </reference>
        </references>
      </pivotArea>
    </format>
    <format dxfId="109">
      <pivotArea dataOnly="0" labelOnly="1" outline="0" fieldPosition="0">
        <references count="2">
          <reference field="2" count="1" selected="0">
            <x v="1"/>
          </reference>
          <reference field="3" count="1">
            <x v="1"/>
          </reference>
        </references>
      </pivotArea>
    </format>
    <format dxfId="108">
      <pivotArea dataOnly="0" labelOnly="1" outline="0" fieldPosition="0">
        <references count="2">
          <reference field="2" count="1" selected="0">
            <x v="2"/>
          </reference>
          <reference field="3" count="1">
            <x v="2"/>
          </reference>
        </references>
      </pivotArea>
    </format>
    <format dxfId="107">
      <pivotArea dataOnly="0" labelOnly="1" outline="0" fieldPosition="0">
        <references count="2">
          <reference field="2" count="1" selected="0">
            <x v="3"/>
          </reference>
          <reference field="3" count="1">
            <x v="14"/>
          </reference>
        </references>
      </pivotArea>
    </format>
    <format dxfId="106">
      <pivotArea dataOnly="0" labelOnly="1" outline="0" fieldPosition="0">
        <references count="2">
          <reference field="2" count="1" selected="0">
            <x v="4"/>
          </reference>
          <reference field="3" count="1">
            <x v="4"/>
          </reference>
        </references>
      </pivotArea>
    </format>
    <format dxfId="105">
      <pivotArea dataOnly="0" labelOnly="1" outline="0" fieldPosition="0">
        <references count="2">
          <reference field="2" count="1" selected="0">
            <x v="5"/>
          </reference>
          <reference field="3" count="1">
            <x v="5"/>
          </reference>
        </references>
      </pivotArea>
    </format>
    <format dxfId="104">
      <pivotArea dataOnly="0" labelOnly="1" outline="0" fieldPosition="0">
        <references count="2">
          <reference field="2" count="1" selected="0">
            <x v="6"/>
          </reference>
          <reference field="3" count="1">
            <x v="7"/>
          </reference>
        </references>
      </pivotArea>
    </format>
    <format dxfId="103">
      <pivotArea dataOnly="0" labelOnly="1" outline="0" fieldPosition="0">
        <references count="2">
          <reference field="2" count="1" selected="0">
            <x v="7"/>
          </reference>
          <reference field="3" count="1">
            <x v="9"/>
          </reference>
        </references>
      </pivotArea>
    </format>
    <format dxfId="102">
      <pivotArea dataOnly="0" labelOnly="1" outline="0" fieldPosition="0">
        <references count="2">
          <reference field="2" count="1" selected="0">
            <x v="8"/>
          </reference>
          <reference field="3" count="1">
            <x v="10"/>
          </reference>
        </references>
      </pivotArea>
    </format>
    <format dxfId="101">
      <pivotArea dataOnly="0" labelOnly="1" outline="0" fieldPosition="0">
        <references count="2">
          <reference field="2" count="1" selected="0">
            <x v="9"/>
          </reference>
          <reference field="3" count="1">
            <x v="11"/>
          </reference>
        </references>
      </pivotArea>
    </format>
    <format dxfId="100">
      <pivotArea dataOnly="0" labelOnly="1" outline="0" fieldPosition="0">
        <references count="2">
          <reference field="2" count="1" selected="0">
            <x v="10"/>
          </reference>
          <reference field="3" count="1">
            <x v="6"/>
          </reference>
        </references>
      </pivotArea>
    </format>
    <format dxfId="99">
      <pivotArea dataOnly="0" labelOnly="1" outline="0" fieldPosition="0">
        <references count="2">
          <reference field="2" count="1" selected="0">
            <x v="11"/>
          </reference>
          <reference field="3" count="1">
            <x v="13"/>
          </reference>
        </references>
      </pivotArea>
    </format>
    <format dxfId="98">
      <pivotArea dataOnly="0" labelOnly="1" outline="0" fieldPosition="0">
        <references count="2">
          <reference field="2" count="1" selected="0">
            <x v="12"/>
          </reference>
          <reference field="3" count="1">
            <x v="15"/>
          </reference>
        </references>
      </pivotArea>
    </format>
    <format dxfId="97">
      <pivotArea dataOnly="0" labelOnly="1" outline="0" fieldPosition="0">
        <references count="2">
          <reference field="2" count="1" selected="0">
            <x v="13"/>
          </reference>
          <reference field="3" count="1">
            <x v="16"/>
          </reference>
        </references>
      </pivotArea>
    </format>
    <format dxfId="96">
      <pivotArea dataOnly="0" labelOnly="1" outline="0" fieldPosition="0">
        <references count="2">
          <reference field="2" count="1" selected="0">
            <x v="14"/>
          </reference>
          <reference field="3" count="1">
            <x v="17"/>
          </reference>
        </references>
      </pivotArea>
    </format>
    <format dxfId="95">
      <pivotArea dataOnly="0" labelOnly="1" outline="0" fieldPosition="0">
        <references count="2">
          <reference field="2" count="1" selected="0">
            <x v="15"/>
          </reference>
          <reference field="3" count="1">
            <x v="20"/>
          </reference>
        </references>
      </pivotArea>
    </format>
    <format dxfId="94">
      <pivotArea dataOnly="0" labelOnly="1" outline="0" fieldPosition="0">
        <references count="2">
          <reference field="2" count="1" selected="0">
            <x v="16"/>
          </reference>
          <reference field="3" count="1">
            <x v="18"/>
          </reference>
        </references>
      </pivotArea>
    </format>
    <format dxfId="93">
      <pivotArea dataOnly="0" labelOnly="1" outline="0" fieldPosition="0">
        <references count="2">
          <reference field="2" count="1" selected="0">
            <x v="17"/>
          </reference>
          <reference field="3" count="1">
            <x v="19"/>
          </reference>
        </references>
      </pivotArea>
    </format>
    <format dxfId="92">
      <pivotArea dataOnly="0" labelOnly="1" outline="0" fieldPosition="0">
        <references count="2">
          <reference field="2" count="1" selected="0">
            <x v="18"/>
          </reference>
          <reference field="3" count="1">
            <x v="21"/>
          </reference>
        </references>
      </pivotArea>
    </format>
    <format dxfId="91">
      <pivotArea dataOnly="0" labelOnly="1" outline="0" fieldPosition="0">
        <references count="2">
          <reference field="2" count="1" selected="0">
            <x v="19"/>
          </reference>
          <reference field="3" count="1">
            <x v="22"/>
          </reference>
        </references>
      </pivotArea>
    </format>
    <format dxfId="90">
      <pivotArea dataOnly="0" labelOnly="1" outline="0" fieldPosition="0">
        <references count="2">
          <reference field="2" count="1" selected="0">
            <x v="20"/>
          </reference>
          <reference field="3" count="1">
            <x v="23"/>
          </reference>
        </references>
      </pivotArea>
    </format>
    <format dxfId="89">
      <pivotArea dataOnly="0" labelOnly="1" outline="0" fieldPosition="0">
        <references count="2">
          <reference field="2" count="1" selected="0">
            <x v="21"/>
          </reference>
          <reference field="3" count="1">
            <x v="24"/>
          </reference>
        </references>
      </pivotArea>
    </format>
    <format dxfId="88">
      <pivotArea dataOnly="0" labelOnly="1" outline="0" fieldPosition="0">
        <references count="2">
          <reference field="2" count="1" selected="0">
            <x v="22"/>
          </reference>
          <reference field="3" count="1">
            <x v="25"/>
          </reference>
        </references>
      </pivotArea>
    </format>
    <format dxfId="87">
      <pivotArea dataOnly="0" labelOnly="1" outline="0" fieldPosition="0">
        <references count="2">
          <reference field="2" count="1" selected="0">
            <x v="23"/>
          </reference>
          <reference field="3" count="1">
            <x v="26"/>
          </reference>
        </references>
      </pivotArea>
    </format>
    <format dxfId="86">
      <pivotArea dataOnly="0" labelOnly="1" outline="0" fieldPosition="0">
        <references count="2">
          <reference field="2" count="1" selected="0">
            <x v="24"/>
          </reference>
          <reference field="3" count="1">
            <x v="27"/>
          </reference>
        </references>
      </pivotArea>
    </format>
    <format dxfId="85">
      <pivotArea dataOnly="0" labelOnly="1" outline="0" fieldPosition="0">
        <references count="2">
          <reference field="2" count="1" selected="0">
            <x v="25"/>
          </reference>
          <reference field="3" count="1">
            <x v="8"/>
          </reference>
        </references>
      </pivotArea>
    </format>
    <format dxfId="84">
      <pivotArea dataOnly="0" labelOnly="1" outline="0" fieldPosition="0">
        <references count="2">
          <reference field="2" count="1" selected="0">
            <x v="26"/>
          </reference>
          <reference field="3" count="1">
            <x v="28"/>
          </reference>
        </references>
      </pivotArea>
    </format>
    <format dxfId="83">
      <pivotArea dataOnly="0" labelOnly="1" outline="0" fieldPosition="0">
        <references count="2">
          <reference field="2" count="1" selected="0">
            <x v="27"/>
          </reference>
          <reference field="3" count="1">
            <x v="3"/>
          </reference>
        </references>
      </pivotArea>
    </format>
    <format dxfId="82">
      <pivotArea dataOnly="0" labelOnly="1" outline="0" fieldPosition="0">
        <references count="2">
          <reference field="2" count="1" selected="0">
            <x v="28"/>
          </reference>
          <reference field="3" count="1">
            <x v="12"/>
          </reference>
        </references>
      </pivotArea>
    </format>
    <format dxfId="81">
      <pivotArea dataOnly="0" labelOnly="1" outline="0" fieldPosition="0">
        <references count="2">
          <reference field="2" count="1" selected="0">
            <x v="29"/>
          </reference>
          <reference field="3" count="1">
            <x v="29"/>
          </reference>
        </references>
      </pivotArea>
    </format>
    <format dxfId="80">
      <pivotArea dataOnly="0" labelOnly="1" outline="0" fieldPosition="0">
        <references count="1">
          <reference field="0" count="0"/>
        </references>
      </pivotArea>
    </format>
    <format dxfId="79">
      <pivotArea dataOnly="0" labelOnly="1" outline="0" fieldPosition="0">
        <references count="2">
          <reference field="0" count="0" selected="0"/>
          <reference field="4" count="0"/>
        </references>
      </pivotArea>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0" type="button" dataOnly="0" labelOnly="1" outline="0" axis="axisCol" fieldPosition="0"/>
    </format>
    <format dxfId="74">
      <pivotArea field="4" type="button" dataOnly="0" labelOnly="1" outline="0" axis="axisCol" fieldPosition="1"/>
    </format>
    <format dxfId="73">
      <pivotArea field="2" type="button" dataOnly="0" labelOnly="1" outline="0" axis="axisRow" fieldPosition="0"/>
    </format>
    <format dxfId="72">
      <pivotArea field="3" type="button" dataOnly="0" labelOnly="1" outline="0" axis="axisRow" fieldPosition="1"/>
    </format>
    <format dxfId="71">
      <pivotArea dataOnly="0" labelOnly="1" outline="0" fieldPosition="0">
        <references count="1">
          <reference field="2" count="0"/>
        </references>
      </pivotArea>
    </format>
    <format dxfId="70">
      <pivotArea dataOnly="0" labelOnly="1" outline="0" fieldPosition="0">
        <references count="2">
          <reference field="2" count="1" selected="0">
            <x v="0"/>
          </reference>
          <reference field="3" count="1">
            <x v="0"/>
          </reference>
        </references>
      </pivotArea>
    </format>
    <format dxfId="69">
      <pivotArea dataOnly="0" labelOnly="1" outline="0" fieldPosition="0">
        <references count="2">
          <reference field="2" count="1" selected="0">
            <x v="1"/>
          </reference>
          <reference field="3" count="1">
            <x v="1"/>
          </reference>
        </references>
      </pivotArea>
    </format>
    <format dxfId="68">
      <pivotArea dataOnly="0" labelOnly="1" outline="0" fieldPosition="0">
        <references count="2">
          <reference field="2" count="1" selected="0">
            <x v="2"/>
          </reference>
          <reference field="3" count="1">
            <x v="2"/>
          </reference>
        </references>
      </pivotArea>
    </format>
    <format dxfId="67">
      <pivotArea dataOnly="0" labelOnly="1" outline="0" fieldPosition="0">
        <references count="2">
          <reference field="2" count="1" selected="0">
            <x v="3"/>
          </reference>
          <reference field="3" count="1">
            <x v="14"/>
          </reference>
        </references>
      </pivotArea>
    </format>
    <format dxfId="66">
      <pivotArea dataOnly="0" labelOnly="1" outline="0" fieldPosition="0">
        <references count="2">
          <reference field="2" count="1" selected="0">
            <x v="4"/>
          </reference>
          <reference field="3" count="1">
            <x v="4"/>
          </reference>
        </references>
      </pivotArea>
    </format>
    <format dxfId="65">
      <pivotArea dataOnly="0" labelOnly="1" outline="0" fieldPosition="0">
        <references count="2">
          <reference field="2" count="1" selected="0">
            <x v="5"/>
          </reference>
          <reference field="3" count="1">
            <x v="5"/>
          </reference>
        </references>
      </pivotArea>
    </format>
    <format dxfId="64">
      <pivotArea dataOnly="0" labelOnly="1" outline="0" fieldPosition="0">
        <references count="2">
          <reference field="2" count="1" selected="0">
            <x v="6"/>
          </reference>
          <reference field="3" count="1">
            <x v="7"/>
          </reference>
        </references>
      </pivotArea>
    </format>
    <format dxfId="63">
      <pivotArea dataOnly="0" labelOnly="1" outline="0" fieldPosition="0">
        <references count="2">
          <reference field="2" count="1" selected="0">
            <x v="7"/>
          </reference>
          <reference field="3" count="1">
            <x v="9"/>
          </reference>
        </references>
      </pivotArea>
    </format>
    <format dxfId="62">
      <pivotArea dataOnly="0" labelOnly="1" outline="0" fieldPosition="0">
        <references count="2">
          <reference field="2" count="1" selected="0">
            <x v="8"/>
          </reference>
          <reference field="3" count="1">
            <x v="10"/>
          </reference>
        </references>
      </pivotArea>
    </format>
    <format dxfId="61">
      <pivotArea dataOnly="0" labelOnly="1" outline="0" fieldPosition="0">
        <references count="2">
          <reference field="2" count="1" selected="0">
            <x v="9"/>
          </reference>
          <reference field="3" count="1">
            <x v="11"/>
          </reference>
        </references>
      </pivotArea>
    </format>
    <format dxfId="60">
      <pivotArea dataOnly="0" labelOnly="1" outline="0" fieldPosition="0">
        <references count="2">
          <reference field="2" count="1" selected="0">
            <x v="10"/>
          </reference>
          <reference field="3" count="1">
            <x v="6"/>
          </reference>
        </references>
      </pivotArea>
    </format>
    <format dxfId="59">
      <pivotArea dataOnly="0" labelOnly="1" outline="0" fieldPosition="0">
        <references count="2">
          <reference field="2" count="1" selected="0">
            <x v="11"/>
          </reference>
          <reference field="3" count="1">
            <x v="13"/>
          </reference>
        </references>
      </pivotArea>
    </format>
    <format dxfId="58">
      <pivotArea dataOnly="0" labelOnly="1" outline="0" fieldPosition="0">
        <references count="2">
          <reference field="2" count="1" selected="0">
            <x v="12"/>
          </reference>
          <reference field="3" count="1">
            <x v="15"/>
          </reference>
        </references>
      </pivotArea>
    </format>
    <format dxfId="57">
      <pivotArea dataOnly="0" labelOnly="1" outline="0" fieldPosition="0">
        <references count="2">
          <reference field="2" count="1" selected="0">
            <x v="13"/>
          </reference>
          <reference field="3" count="1">
            <x v="16"/>
          </reference>
        </references>
      </pivotArea>
    </format>
    <format dxfId="56">
      <pivotArea dataOnly="0" labelOnly="1" outline="0" fieldPosition="0">
        <references count="2">
          <reference field="2" count="1" selected="0">
            <x v="14"/>
          </reference>
          <reference field="3" count="1">
            <x v="17"/>
          </reference>
        </references>
      </pivotArea>
    </format>
    <format dxfId="55">
      <pivotArea dataOnly="0" labelOnly="1" outline="0" fieldPosition="0">
        <references count="2">
          <reference field="2" count="1" selected="0">
            <x v="15"/>
          </reference>
          <reference field="3" count="1">
            <x v="20"/>
          </reference>
        </references>
      </pivotArea>
    </format>
    <format dxfId="54">
      <pivotArea dataOnly="0" labelOnly="1" outline="0" fieldPosition="0">
        <references count="2">
          <reference field="2" count="1" selected="0">
            <x v="16"/>
          </reference>
          <reference field="3" count="1">
            <x v="18"/>
          </reference>
        </references>
      </pivotArea>
    </format>
    <format dxfId="53">
      <pivotArea dataOnly="0" labelOnly="1" outline="0" fieldPosition="0">
        <references count="2">
          <reference field="2" count="1" selected="0">
            <x v="17"/>
          </reference>
          <reference field="3" count="1">
            <x v="19"/>
          </reference>
        </references>
      </pivotArea>
    </format>
    <format dxfId="52">
      <pivotArea dataOnly="0" labelOnly="1" outline="0" fieldPosition="0">
        <references count="2">
          <reference field="2" count="1" selected="0">
            <x v="18"/>
          </reference>
          <reference field="3" count="1">
            <x v="21"/>
          </reference>
        </references>
      </pivotArea>
    </format>
    <format dxfId="51">
      <pivotArea dataOnly="0" labelOnly="1" outline="0" fieldPosition="0">
        <references count="2">
          <reference field="2" count="1" selected="0">
            <x v="19"/>
          </reference>
          <reference field="3" count="1">
            <x v="22"/>
          </reference>
        </references>
      </pivotArea>
    </format>
    <format dxfId="50">
      <pivotArea dataOnly="0" labelOnly="1" outline="0" fieldPosition="0">
        <references count="2">
          <reference field="2" count="1" selected="0">
            <x v="20"/>
          </reference>
          <reference field="3" count="1">
            <x v="23"/>
          </reference>
        </references>
      </pivotArea>
    </format>
    <format dxfId="49">
      <pivotArea dataOnly="0" labelOnly="1" outline="0" fieldPosition="0">
        <references count="2">
          <reference field="2" count="1" selected="0">
            <x v="21"/>
          </reference>
          <reference field="3" count="1">
            <x v="24"/>
          </reference>
        </references>
      </pivotArea>
    </format>
    <format dxfId="48">
      <pivotArea dataOnly="0" labelOnly="1" outline="0" fieldPosition="0">
        <references count="2">
          <reference field="2" count="1" selected="0">
            <x v="22"/>
          </reference>
          <reference field="3" count="1">
            <x v="25"/>
          </reference>
        </references>
      </pivotArea>
    </format>
    <format dxfId="47">
      <pivotArea dataOnly="0" labelOnly="1" outline="0" fieldPosition="0">
        <references count="2">
          <reference field="2" count="1" selected="0">
            <x v="23"/>
          </reference>
          <reference field="3" count="1">
            <x v="26"/>
          </reference>
        </references>
      </pivotArea>
    </format>
    <format dxfId="46">
      <pivotArea dataOnly="0" labelOnly="1" outline="0" fieldPosition="0">
        <references count="2">
          <reference field="2" count="1" selected="0">
            <x v="24"/>
          </reference>
          <reference field="3" count="1">
            <x v="27"/>
          </reference>
        </references>
      </pivotArea>
    </format>
    <format dxfId="45">
      <pivotArea dataOnly="0" labelOnly="1" outline="0" fieldPosition="0">
        <references count="2">
          <reference field="2" count="1" selected="0">
            <x v="25"/>
          </reference>
          <reference field="3" count="1">
            <x v="8"/>
          </reference>
        </references>
      </pivotArea>
    </format>
    <format dxfId="44">
      <pivotArea dataOnly="0" labelOnly="1" outline="0" fieldPosition="0">
        <references count="2">
          <reference field="2" count="1" selected="0">
            <x v="26"/>
          </reference>
          <reference field="3" count="1">
            <x v="28"/>
          </reference>
        </references>
      </pivotArea>
    </format>
    <format dxfId="43">
      <pivotArea dataOnly="0" labelOnly="1" outline="0" fieldPosition="0">
        <references count="2">
          <reference field="2" count="1" selected="0">
            <x v="27"/>
          </reference>
          <reference field="3" count="1">
            <x v="3"/>
          </reference>
        </references>
      </pivotArea>
    </format>
    <format dxfId="42">
      <pivotArea dataOnly="0" labelOnly="1" outline="0" fieldPosition="0">
        <references count="2">
          <reference field="2" count="1" selected="0">
            <x v="28"/>
          </reference>
          <reference field="3" count="1">
            <x v="12"/>
          </reference>
        </references>
      </pivotArea>
    </format>
    <format dxfId="41">
      <pivotArea dataOnly="0" labelOnly="1" outline="0" fieldPosition="0">
        <references count="2">
          <reference field="2" count="1" selected="0">
            <x v="29"/>
          </reference>
          <reference field="3" count="1">
            <x v="29"/>
          </reference>
        </references>
      </pivotArea>
    </format>
    <format dxfId="40">
      <pivotArea dataOnly="0" labelOnly="1" outline="0" fieldPosition="0">
        <references count="2">
          <reference field="2" count="1" selected="0">
            <x v="30"/>
          </reference>
          <reference field="3" count="1">
            <x v="30"/>
          </reference>
        </references>
      </pivotArea>
    </format>
    <format dxfId="39">
      <pivotArea dataOnly="0" labelOnly="1" outline="0" fieldPosition="0">
        <references count="1">
          <reference field="0" count="0"/>
        </references>
      </pivotArea>
    </format>
    <format dxfId="38">
      <pivotArea dataOnly="0" labelOnly="1" outline="0" fieldPosition="0">
        <references count="2">
          <reference field="0" count="0" selected="0"/>
          <reference field="4" count="0"/>
        </references>
      </pivotArea>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0" type="button" dataOnly="0" labelOnly="1" outline="0" axis="axisCol" fieldPosition="0"/>
    </format>
    <format dxfId="33">
      <pivotArea field="4" type="button" dataOnly="0" labelOnly="1" outline="0" axis="axisCol" fieldPosition="1"/>
    </format>
    <format dxfId="32">
      <pivotArea type="topRight" dataOnly="0" labelOnly="1" outline="0" fieldPosition="0"/>
    </format>
    <format dxfId="31">
      <pivotArea field="2" type="button" dataOnly="0" labelOnly="1" outline="0" axis="axisRow" fieldPosition="0"/>
    </format>
    <format dxfId="30">
      <pivotArea field="3" type="button" dataOnly="0" labelOnly="1" outline="0" axis="axisRow" fieldPosition="1"/>
    </format>
    <format dxfId="29">
      <pivotArea dataOnly="0" labelOnly="1" outline="0" fieldPosition="0">
        <references count="1">
          <reference field="2" count="15">
            <x v="0"/>
            <x v="1"/>
            <x v="6"/>
            <x v="8"/>
            <x v="9"/>
            <x v="10"/>
            <x v="11"/>
            <x v="14"/>
            <x v="17"/>
            <x v="19"/>
            <x v="21"/>
            <x v="25"/>
            <x v="26"/>
            <x v="28"/>
            <x v="29"/>
          </reference>
        </references>
      </pivotArea>
    </format>
    <format dxfId="28">
      <pivotArea dataOnly="0" labelOnly="1" outline="0" fieldPosition="0">
        <references count="2">
          <reference field="2" count="1" selected="0">
            <x v="0"/>
          </reference>
          <reference field="3" count="1">
            <x v="0"/>
          </reference>
        </references>
      </pivotArea>
    </format>
    <format dxfId="27">
      <pivotArea dataOnly="0" labelOnly="1" outline="0" fieldPosition="0">
        <references count="2">
          <reference field="2" count="1" selected="0">
            <x v="1"/>
          </reference>
          <reference field="3" count="1">
            <x v="1"/>
          </reference>
        </references>
      </pivotArea>
    </format>
    <format dxfId="26">
      <pivotArea dataOnly="0" labelOnly="1" outline="0" fieldPosition="0">
        <references count="2">
          <reference field="2" count="1" selected="0">
            <x v="6"/>
          </reference>
          <reference field="3" count="1">
            <x v="7"/>
          </reference>
        </references>
      </pivotArea>
    </format>
    <format dxfId="25">
      <pivotArea dataOnly="0" labelOnly="1" outline="0" fieldPosition="0">
        <references count="2">
          <reference field="2" count="1" selected="0">
            <x v="8"/>
          </reference>
          <reference field="3" count="1">
            <x v="10"/>
          </reference>
        </references>
      </pivotArea>
    </format>
    <format dxfId="24">
      <pivotArea dataOnly="0" labelOnly="1" outline="0" fieldPosition="0">
        <references count="2">
          <reference field="2" count="1" selected="0">
            <x v="9"/>
          </reference>
          <reference field="3" count="1">
            <x v="11"/>
          </reference>
        </references>
      </pivotArea>
    </format>
    <format dxfId="23">
      <pivotArea dataOnly="0" labelOnly="1" outline="0" fieldPosition="0">
        <references count="2">
          <reference field="2" count="1" selected="0">
            <x v="10"/>
          </reference>
          <reference field="3" count="1">
            <x v="6"/>
          </reference>
        </references>
      </pivotArea>
    </format>
    <format dxfId="22">
      <pivotArea dataOnly="0" labelOnly="1" outline="0" fieldPosition="0">
        <references count="2">
          <reference field="2" count="1" selected="0">
            <x v="11"/>
          </reference>
          <reference field="3" count="1">
            <x v="13"/>
          </reference>
        </references>
      </pivotArea>
    </format>
    <format dxfId="21">
      <pivotArea dataOnly="0" labelOnly="1" outline="0" fieldPosition="0">
        <references count="2">
          <reference field="2" count="1" selected="0">
            <x v="14"/>
          </reference>
          <reference field="3" count="1">
            <x v="17"/>
          </reference>
        </references>
      </pivotArea>
    </format>
    <format dxfId="20">
      <pivotArea dataOnly="0" labelOnly="1" outline="0" fieldPosition="0">
        <references count="2">
          <reference field="2" count="1" selected="0">
            <x v="17"/>
          </reference>
          <reference field="3" count="1">
            <x v="19"/>
          </reference>
        </references>
      </pivotArea>
    </format>
    <format dxfId="19">
      <pivotArea dataOnly="0" labelOnly="1" outline="0" fieldPosition="0">
        <references count="2">
          <reference field="2" count="1" selected="0">
            <x v="19"/>
          </reference>
          <reference field="3" count="1">
            <x v="22"/>
          </reference>
        </references>
      </pivotArea>
    </format>
    <format dxfId="18">
      <pivotArea dataOnly="0" labelOnly="1" outline="0" fieldPosition="0">
        <references count="2">
          <reference field="2" count="1" selected="0">
            <x v="21"/>
          </reference>
          <reference field="3" count="1">
            <x v="24"/>
          </reference>
        </references>
      </pivotArea>
    </format>
    <format dxfId="17">
      <pivotArea dataOnly="0" labelOnly="1" outline="0" fieldPosition="0">
        <references count="2">
          <reference field="2" count="1" selected="0">
            <x v="25"/>
          </reference>
          <reference field="3" count="1">
            <x v="8"/>
          </reference>
        </references>
      </pivotArea>
    </format>
    <format dxfId="16">
      <pivotArea dataOnly="0" labelOnly="1" outline="0" fieldPosition="0">
        <references count="2">
          <reference field="2" count="1" selected="0">
            <x v="26"/>
          </reference>
          <reference field="3" count="1">
            <x v="28"/>
          </reference>
        </references>
      </pivotArea>
    </format>
    <format dxfId="15">
      <pivotArea dataOnly="0" labelOnly="1" outline="0" fieldPosition="0">
        <references count="2">
          <reference field="2" count="1" selected="0">
            <x v="28"/>
          </reference>
          <reference field="3" count="1">
            <x v="12"/>
          </reference>
        </references>
      </pivotArea>
    </format>
    <format dxfId="14">
      <pivotArea dataOnly="0" labelOnly="1" outline="0" fieldPosition="0">
        <references count="2">
          <reference field="2" count="1" selected="0">
            <x v="29"/>
          </reference>
          <reference field="3" count="1">
            <x v="29"/>
          </reference>
        </references>
      </pivotArea>
    </format>
    <format dxfId="13">
      <pivotArea dataOnly="0" labelOnly="1" outline="0" fieldPosition="0">
        <references count="1">
          <reference field="0" count="0"/>
        </references>
      </pivotArea>
    </format>
    <format dxfId="12">
      <pivotArea dataOnly="0" labelOnly="1" outline="0" fieldPosition="0">
        <references count="2">
          <reference field="0" count="0" selected="0"/>
          <reference field="4"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Country_Name" xr10:uid="{D1748011-2E2D-974C-9C37-08F62E2C31D2}" sourceName="Country Name">
  <pivotTables>
    <pivotTable tabId="3" name="Tabella pivot27"/>
  </pivotTables>
  <data>
    <tabular pivotCacheId="1312297079">
      <items count="32">
        <i x="0" s="1"/>
        <i x="1" s="1"/>
        <i x="2"/>
        <i x="3"/>
        <i x="4"/>
        <i x="5"/>
        <i x="6" s="1"/>
        <i x="7"/>
        <i x="8" s="1"/>
        <i x="9" s="1"/>
        <i x="10" s="1"/>
        <i x="11"/>
        <i x="12"/>
        <i x="13"/>
        <i x="14"/>
        <i x="15" s="1"/>
        <i x="16"/>
        <i x="17"/>
        <i x="18"/>
        <i x="19"/>
        <i x="20" s="1"/>
        <i x="21"/>
        <i x="31"/>
        <i x="22"/>
        <i x="23"/>
        <i x="24"/>
        <i x="25"/>
        <i x="26"/>
        <i x="27" s="1"/>
        <i x="28"/>
        <i x="29"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Country_Name1" xr10:uid="{9AD21FC6-6415-614B-BD0E-6F482F79AD46}" sourceName="Country Name">
  <pivotTables>
    <pivotTable tabId="3" name="Tabella pivot28"/>
  </pivotTables>
  <data>
    <tabular pivotCacheId="1312297079">
      <items count="32">
        <i x="0"/>
        <i x="1"/>
        <i x="2"/>
        <i x="3"/>
        <i x="4"/>
        <i x="5"/>
        <i x="6"/>
        <i x="7"/>
        <i x="8"/>
        <i x="9" s="1"/>
        <i x="10" s="1"/>
        <i x="11"/>
        <i x="12"/>
        <i x="13"/>
        <i x="14"/>
        <i x="15" s="1"/>
        <i x="16"/>
        <i x="17"/>
        <i x="18"/>
        <i x="19"/>
        <i x="20" s="1"/>
        <i x="21"/>
        <i x="31"/>
        <i x="22"/>
        <i x="23"/>
        <i x="24"/>
        <i x="25"/>
        <i x="26"/>
        <i x="27"/>
        <i x="28"/>
        <i x="29" s="1"/>
        <i x="3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Country_Code" xr10:uid="{017FBB7E-8A00-E849-B2C5-F1481CC0D058}" sourceName="Country Code">
  <pivotTables>
    <pivotTable tabId="4" name="Tabella pivot_Level"/>
  </pivotTables>
  <data>
    <tabular pivotCacheId="1312297079">
      <items count="32">
        <i x="0" s="1"/>
        <i x="1" s="1"/>
        <i x="2"/>
        <i x="28" s="1"/>
        <i x="4"/>
        <i x="5"/>
        <i x="10" s="1"/>
        <i x="6" s="1"/>
        <i x="26" s="1"/>
        <i x="7"/>
        <i x="8" s="1"/>
        <i x="9" s="1"/>
        <i x="29" s="1"/>
        <i x="11" s="1"/>
        <i x="3"/>
        <i x="12"/>
        <i x="14"/>
        <i x="13" s="1"/>
        <i x="15" s="1"/>
        <i x="17"/>
        <i x="18" s="1"/>
        <i x="16"/>
        <i x="19"/>
        <i x="20" s="1"/>
        <i x="21" s="1"/>
        <i x="31"/>
        <i x="22" s="1"/>
        <i x="23"/>
        <i x="24"/>
        <i x="25"/>
        <i x="27"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2803CB-566C-A842-8F2B-DCD231BF80C8}" sourceName="Year">
  <pivotTables>
    <pivotTable tabId="5" name="PivotTable11"/>
  </pivotTables>
  <data>
    <tabular pivotCacheId="1312297079">
      <items count="773">
        <i x="158"/>
        <i x="748"/>
        <i x="749"/>
        <i x="750"/>
        <i x="751"/>
        <i x="752"/>
        <i x="753"/>
        <i x="754"/>
        <i x="755"/>
        <i x="756"/>
        <i x="757"/>
        <i x="758"/>
        <i x="759"/>
        <i x="760"/>
        <i x="761"/>
        <i x="762"/>
        <i x="763"/>
        <i x="764"/>
        <i x="765"/>
        <i x="766"/>
        <i x="767"/>
        <i x="768"/>
        <i x="769"/>
        <i x="770"/>
        <i x="771"/>
        <i x="772"/>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159"/>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160"/>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161"/>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16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163"/>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164"/>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211"/>
        <i x="730"/>
        <i x="731"/>
        <i x="732"/>
        <i x="733"/>
        <i x="734"/>
        <i x="735"/>
        <i x="736"/>
        <i x="737"/>
        <i x="738"/>
        <i x="739"/>
        <i x="740"/>
        <i x="165"/>
        <i x="741"/>
        <i x="742"/>
        <i x="743"/>
        <i x="744"/>
        <i x="745"/>
        <i x="746"/>
        <i x="747"/>
        <i x="0"/>
        <i x="188"/>
        <i x="189"/>
        <i x="190"/>
        <i x="191"/>
        <i x="192"/>
        <i x="193"/>
        <i x="194"/>
        <i x="195"/>
        <i x="196"/>
        <i x="1"/>
        <i x="197"/>
        <i x="198"/>
        <i x="199"/>
        <i x="200"/>
        <i x="201"/>
        <i x="202"/>
        <i x="203"/>
        <i x="204"/>
        <i x="205"/>
        <i x="2"/>
        <i x="206"/>
        <i x="207"/>
        <i x="208"/>
        <i x="209"/>
        <i x="210"/>
        <i x="166"/>
        <i x="167"/>
        <i x="168"/>
        <i x="169"/>
        <i x="3"/>
        <i x="170"/>
        <i x="171"/>
        <i x="172"/>
        <i x="173"/>
        <i x="174"/>
        <i x="175"/>
        <i x="176"/>
        <i x="177"/>
        <i x="178"/>
        <i x="4"/>
        <i x="179"/>
        <i x="180"/>
        <i x="181"/>
        <i x="182"/>
        <i x="183"/>
        <i x="184"/>
        <i x="185"/>
        <i x="186"/>
        <i x="187"/>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s="1"/>
        <i x="82"/>
        <i x="83"/>
        <i x="84"/>
        <i x="85" s="1"/>
        <i x="86"/>
        <i x="87"/>
        <i x="88"/>
        <i x="89"/>
        <i x="90"/>
        <i x="91"/>
        <i x="92"/>
        <i x="93"/>
        <i x="94"/>
        <i x="95"/>
        <i x="96"/>
        <i x="97"/>
        <i x="98"/>
        <i x="99"/>
        <i x="100"/>
        <i x="101"/>
        <i x="102"/>
        <i x="103"/>
        <i x="104"/>
        <i x="105" s="1"/>
        <i x="106"/>
        <i x="107"/>
        <i x="108"/>
        <i x="109"/>
        <i x="110" s="1"/>
        <i x="111"/>
        <i x="112"/>
        <i x="113"/>
        <i x="114"/>
        <i x="115"/>
        <i x="116"/>
        <i x="117"/>
        <i x="118"/>
        <i x="119"/>
        <i x="120"/>
        <i x="121"/>
        <i x="122"/>
        <i x="123"/>
        <i x="124"/>
        <i x="125" s="1"/>
        <i x="126"/>
        <i x="127"/>
        <i x="128"/>
        <i x="129"/>
        <i x="130"/>
        <i x="131"/>
        <i x="132"/>
        <i x="133"/>
        <i x="134"/>
        <i x="135"/>
        <i x="136"/>
        <i x="137"/>
        <i x="138"/>
        <i x="139"/>
        <i x="140"/>
        <i x="141"/>
        <i x="142"/>
        <i x="143"/>
        <i x="144"/>
        <i x="145"/>
        <i x="146"/>
        <i x="147"/>
        <i x="148"/>
        <i x="149"/>
        <i x="150"/>
        <i x="151"/>
        <i x="152"/>
        <i x="153"/>
        <i x="154"/>
        <i x="155"/>
        <i x="156"/>
        <i x="15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638AC5BE-17BC-D14D-A858-E0BD3DC091B7}" sourceName="Country Name">
  <pivotTables>
    <pivotTable tabId="3" name="PivotTable1"/>
  </pivotTables>
  <data>
    <tabular pivotCacheId="1312297079">
      <items count="32">
        <i x="0"/>
        <i x="1"/>
        <i x="2"/>
        <i x="3"/>
        <i x="4"/>
        <i x="5"/>
        <i x="6" s="1"/>
        <i x="7"/>
        <i x="8"/>
        <i x="9" s="1"/>
        <i x="10" s="1"/>
        <i x="11"/>
        <i x="12"/>
        <i x="13"/>
        <i x="14"/>
        <i x="15" s="1"/>
        <i x="16"/>
        <i x="17"/>
        <i x="18"/>
        <i x="19"/>
        <i x="20" s="1"/>
        <i x="21"/>
        <i x="31"/>
        <i x="22"/>
        <i x="23"/>
        <i x="24"/>
        <i x="25"/>
        <i x="26" s="1"/>
        <i x="27" s="1"/>
        <i x="28"/>
        <i x="29"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5FB1F7F9-0880-584A-97FF-398CEA42E10B}" cache="FiltroDati_Country_Name" caption="Country Name" rowHeight="230716"/>
  <slicer name="Country Name 2" xr10:uid="{248BF0C3-0BEF-F34D-BAB6-40BF3E575ABC}" cache="FiltroDati_Country_Name1" caption="Country Name" startItem="12" rowHeight="230716"/>
  <slicer name="Country Name 1" xr10:uid="{5C31E585-1A57-AF4B-A09A-24B9999F736F}" cache="Slicer_Country_Name" caption="Country Name" startItem="24"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Code" xr10:uid="{CC945A0F-5495-534C-A782-D15F8BA41273}" cache="FiltroDati_Country_Code" caption="Country Code" startItem="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303B2-D761-5440-8F8E-36855A703442}" cache="Slicer_Year" caption="Year" startItem="740"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EAF320-BBBA-2A41-822B-236704EF1845}" name="Tabella1" displayName="Tabella1" ref="A1:F8178" totalsRowShown="0" headerRowDxfId="867" dataDxfId="865" headerRowBorderDxfId="866" tableBorderDxfId="864" totalsRowBorderDxfId="863">
  <autoFilter ref="A1:F8178" xr:uid="{ADEAF320-BBBA-2A41-822B-236704EF1845}"/>
  <sortState xmlns:xlrd2="http://schemas.microsoft.com/office/spreadsheetml/2017/richdata2" ref="A2:F7607">
    <sortCondition ref="C2:C7607"/>
  </sortState>
  <tableColumns count="6">
    <tableColumn id="6" xr3:uid="{6C313572-55F0-4E4C-AB9B-91BFEAF3694A}" name="Series" dataDxfId="862"/>
    <tableColumn id="5" xr3:uid="{1EFA82EE-5FED-DB4D-921C-FE57D9B32B6B}" name="Unit of measure" dataDxfId="861"/>
    <tableColumn id="1" xr3:uid="{6041D772-8A70-904C-99D7-B8DCC014C17C}" name="Country Name" dataDxfId="860"/>
    <tableColumn id="2" xr3:uid="{F83B7089-E414-7545-A29B-3A2E024D4E75}" name="Country Code" dataDxfId="859"/>
    <tableColumn id="3" xr3:uid="{149B0EEB-A586-A849-9E32-EF9CF865C2BD}" name="Year" dataDxfId="858"/>
    <tableColumn id="4" xr3:uid="{D34A7D4A-86B4-974F-8B5E-7D11CF920EDC}" name="Value" dataDxfId="85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B319B8-C577-354C-AEC9-503BA5C1F5E4}" name="Tabella_Level_g" displayName="Tabella_Level_g" ref="A28:FQ84" totalsRowShown="0" headerRowDxfId="531" dataDxfId="529" headerRowBorderDxfId="530" tableBorderDxfId="528" totalsRowBorderDxfId="527">
  <autoFilter ref="A28:FQ84" xr:uid="{17B319B8-C577-354C-AEC9-503BA5C1F5E4}"/>
  <tableColumns count="173">
    <tableColumn id="1" xr3:uid="{ED0D91CC-7D30-0C49-9A12-C820761969B4}" name="Series" dataDxfId="526"/>
    <tableColumn id="2" xr3:uid="{18C65A42-3689-AA4E-BBCD-A782176F6514}" name="Country Name" dataDxfId="525"/>
    <tableColumn id="3" xr3:uid="{B8672D8F-DAE9-B742-83CF-5ADA255158D8}" name="Country Code" dataDxfId="524"/>
    <tableColumn id="44" xr3:uid="{397F3874-31B6-F441-8FF8-3C63946758EB}" name="1870" dataDxfId="523">
      <calculatedColumnFormula>+AR12+1</calculatedColumnFormula>
    </tableColumn>
    <tableColumn id="45" xr3:uid="{76436342-4204-EF46-8E5F-D0C1C9E27808}" name="1871" dataDxfId="522">
      <calculatedColumnFormula>+AS12+1</calculatedColumnFormula>
    </tableColumn>
    <tableColumn id="46" xr3:uid="{6DAAE624-A7FC-0B4F-897D-4534021645F1}" name="1872" dataDxfId="521">
      <calculatedColumnFormula>+AT12+1</calculatedColumnFormula>
    </tableColumn>
    <tableColumn id="47" xr3:uid="{C0A33155-A38B-674D-8507-79576870B8E2}" name="1873" dataDxfId="520">
      <calculatedColumnFormula>+AU12+1</calculatedColumnFormula>
    </tableColumn>
    <tableColumn id="48" xr3:uid="{E3C12D07-69FB-0E49-A6EC-14E746BEDE73}" name="1874" dataDxfId="519">
      <calculatedColumnFormula>+AV12+1</calculatedColumnFormula>
    </tableColumn>
    <tableColumn id="49" xr3:uid="{C02384BA-B2DE-AD4C-A967-DDFDE3722FB9}" name="1875" dataDxfId="518">
      <calculatedColumnFormula>+AW12+1</calculatedColumnFormula>
    </tableColumn>
    <tableColumn id="50" xr3:uid="{EF7752D7-BA91-C24B-9F5E-97C60977D15B}" name="1876" dataDxfId="517">
      <calculatedColumnFormula>+AX12+1</calculatedColumnFormula>
    </tableColumn>
    <tableColumn id="51" xr3:uid="{D338436A-5C9E-6041-B07F-B5719F5F7172}" name="1877" dataDxfId="516">
      <calculatedColumnFormula>+AY12+1</calculatedColumnFormula>
    </tableColumn>
    <tableColumn id="52" xr3:uid="{7467CDBE-5879-ED44-9D75-544952954CEE}" name="1878" dataDxfId="515">
      <calculatedColumnFormula>+AZ12+1</calculatedColumnFormula>
    </tableColumn>
    <tableColumn id="53" xr3:uid="{E99B21F0-4A55-5747-B32B-DE6A258AA1DB}" name="1879" dataDxfId="514">
      <calculatedColumnFormula>+BA12+1</calculatedColumnFormula>
    </tableColumn>
    <tableColumn id="54" xr3:uid="{8F3F2911-442A-DE40-A9F0-BAFECCDE9489}" name="1880" dataDxfId="513">
      <calculatedColumnFormula>+BB12+1</calculatedColumnFormula>
    </tableColumn>
    <tableColumn id="55" xr3:uid="{8D40C5F2-D5FA-DA40-986A-1DBF9AFF6D1B}" name="1881" dataDxfId="512">
      <calculatedColumnFormula>+BC12+1</calculatedColumnFormula>
    </tableColumn>
    <tableColumn id="56" xr3:uid="{7914FC14-47D0-C641-8BEA-03CDCFA8E98A}" name="1882" dataDxfId="511">
      <calculatedColumnFormula>+BD12+1</calculatedColumnFormula>
    </tableColumn>
    <tableColumn id="57" xr3:uid="{226F9E44-139A-8B45-BDD6-713DFD841745}" name="1883" dataDxfId="510">
      <calculatedColumnFormula>+BE12+1</calculatedColumnFormula>
    </tableColumn>
    <tableColumn id="58" xr3:uid="{28F941A1-F57D-3642-8EAE-5E2053377B80}" name="1884" dataDxfId="509">
      <calculatedColumnFormula>+BF12+1</calculatedColumnFormula>
    </tableColumn>
    <tableColumn id="59" xr3:uid="{CF048FF7-D542-3C48-BEF1-9E92785EE092}" name="1885" dataDxfId="508">
      <calculatedColumnFormula>+BG12+1</calculatedColumnFormula>
    </tableColumn>
    <tableColumn id="60" xr3:uid="{2B516D40-7DA2-EA45-8BD5-7DBB458DBF35}" name="1886" dataDxfId="507">
      <calculatedColumnFormula>+BH12+1</calculatedColumnFormula>
    </tableColumn>
    <tableColumn id="61" xr3:uid="{C7F6D958-7E0B-8049-B3BE-40262F2F3344}" name="1887" dataDxfId="506">
      <calculatedColumnFormula>+BI12+1</calculatedColumnFormula>
    </tableColumn>
    <tableColumn id="62" xr3:uid="{010E71CE-A7CE-5249-8181-4B0223508937}" name="1888" dataDxfId="505">
      <calculatedColumnFormula>+BJ12+1</calculatedColumnFormula>
    </tableColumn>
    <tableColumn id="63" xr3:uid="{B5A0C0BB-AFF6-9645-8578-21FDFF37A747}" name="1889" dataDxfId="504">
      <calculatedColumnFormula>+BK12+1</calculatedColumnFormula>
    </tableColumn>
    <tableColumn id="64" xr3:uid="{0D1271C7-18EE-2C49-BFA2-7154D0995208}" name="1890" dataDxfId="503">
      <calculatedColumnFormula>+BL12+1</calculatedColumnFormula>
    </tableColumn>
    <tableColumn id="65" xr3:uid="{7406ECB8-2CBA-6445-82E4-76542E19F456}" name="1891" dataDxfId="502">
      <calculatedColumnFormula>+BM12+1</calculatedColumnFormula>
    </tableColumn>
    <tableColumn id="66" xr3:uid="{A5CD6C41-6777-BB45-B52F-344FDAA0DAB5}" name="1892" dataDxfId="501">
      <calculatedColumnFormula>+BN12+1</calculatedColumnFormula>
    </tableColumn>
    <tableColumn id="67" xr3:uid="{9607A3DD-9220-E646-85A8-3C103A9E372A}" name="1893" dataDxfId="500">
      <calculatedColumnFormula>+BO12+1</calculatedColumnFormula>
    </tableColumn>
    <tableColumn id="68" xr3:uid="{5025948A-4CE5-D74B-BCAD-CE23D65B7E8E}" name="1894" dataDxfId="499">
      <calculatedColumnFormula>+BP12+1</calculatedColumnFormula>
    </tableColumn>
    <tableColumn id="69" xr3:uid="{BDD51A56-1470-2D40-B5BD-A773008A8BD6}" name="1895" dataDxfId="498">
      <calculatedColumnFormula>+BQ12+1</calculatedColumnFormula>
    </tableColumn>
    <tableColumn id="70" xr3:uid="{BBC09FDD-C6E0-4643-9695-70B2E3524D88}" name="1896" dataDxfId="497">
      <calculatedColumnFormula>+BR12+1</calculatedColumnFormula>
    </tableColumn>
    <tableColumn id="71" xr3:uid="{F5B4F894-1901-0240-9992-AD24F46BC5F2}" name="1897" dataDxfId="496">
      <calculatedColumnFormula>+BS12+1</calculatedColumnFormula>
    </tableColumn>
    <tableColumn id="72" xr3:uid="{7B995065-CBDA-0A44-A10E-1926F9DBC631}" name="1898" dataDxfId="495">
      <calculatedColumnFormula>+BT12+1</calculatedColumnFormula>
    </tableColumn>
    <tableColumn id="73" xr3:uid="{97557870-8562-4740-ACB0-7E25301DC476}" name="1899" dataDxfId="494">
      <calculatedColumnFormula>+BU12+1</calculatedColumnFormula>
    </tableColumn>
    <tableColumn id="74" xr3:uid="{8623268B-32BB-774D-838C-A7E449537DFD}" name="1900" dataDxfId="493">
      <calculatedColumnFormula>+BV12+1</calculatedColumnFormula>
    </tableColumn>
    <tableColumn id="75" xr3:uid="{8A82D6DE-1C22-1C46-87C8-6727DF8D8E35}" name="1901" dataDxfId="492">
      <calculatedColumnFormula>+BW12+1</calculatedColumnFormula>
    </tableColumn>
    <tableColumn id="76" xr3:uid="{0C072E8C-8ACC-6D44-A420-F7FD33605E19}" name="1902" dataDxfId="491">
      <calculatedColumnFormula>+BX12+1</calculatedColumnFormula>
    </tableColumn>
    <tableColumn id="77" xr3:uid="{3004C21C-A40A-C84D-8ADC-38A9C571B2D3}" name="1903" dataDxfId="490">
      <calculatedColumnFormula>+BY12+1</calculatedColumnFormula>
    </tableColumn>
    <tableColumn id="78" xr3:uid="{BC4A7C5C-000C-344A-B328-F08BE1F7541B}" name="1904" dataDxfId="489">
      <calculatedColumnFormula>+BZ12+1</calculatedColumnFormula>
    </tableColumn>
    <tableColumn id="79" xr3:uid="{E2F94291-FD86-5348-AB8B-88AF9EAD314A}" name="1905" dataDxfId="488">
      <calculatedColumnFormula>+CA12+1</calculatedColumnFormula>
    </tableColumn>
    <tableColumn id="80" xr3:uid="{07ABDCF2-92C3-EB40-8E8D-A73DF5F63BE6}" name="1906" dataDxfId="487">
      <calculatedColumnFormula>+CB12+1</calculatedColumnFormula>
    </tableColumn>
    <tableColumn id="81" xr3:uid="{6FFF270A-608E-164B-8289-54F94BA21468}" name="1907" dataDxfId="486">
      <calculatedColumnFormula>+CC12+1</calculatedColumnFormula>
    </tableColumn>
    <tableColumn id="82" xr3:uid="{74390F18-5F83-9244-BBB3-EA1670A35534}" name="1908" dataDxfId="485">
      <calculatedColumnFormula>+CD12+1</calculatedColumnFormula>
    </tableColumn>
    <tableColumn id="83" xr3:uid="{0FB37106-A722-2C40-8B22-BCF4CEAECE85}" name="1909" dataDxfId="484">
      <calculatedColumnFormula>+CE12+1</calculatedColumnFormula>
    </tableColumn>
    <tableColumn id="84" xr3:uid="{7E4FDD7C-9FB8-8D46-8289-61BA047AD45C}" name="1910" dataDxfId="483">
      <calculatedColumnFormula>+CF12+1</calculatedColumnFormula>
    </tableColumn>
    <tableColumn id="85" xr3:uid="{731E67A0-24CC-F042-AE03-BB9020695502}" name="1911" dataDxfId="482">
      <calculatedColumnFormula>+CG12+1</calculatedColumnFormula>
    </tableColumn>
    <tableColumn id="86" xr3:uid="{804CC7CB-F412-554B-AD7E-3B1DA1497A59}" name="1912" dataDxfId="481">
      <calculatedColumnFormula>+CH12+1</calculatedColumnFormula>
    </tableColumn>
    <tableColumn id="87" xr3:uid="{70CEB2C7-DE94-2F4A-8553-98FE881FEEF7}" name="1913" dataDxfId="480">
      <calculatedColumnFormula>+CI12+1</calculatedColumnFormula>
    </tableColumn>
    <tableColumn id="88" xr3:uid="{DE9AEDD0-77EA-2043-9526-9B23EA43F31B}" name="1914" dataDxfId="479">
      <calculatedColumnFormula>+CJ12+1</calculatedColumnFormula>
    </tableColumn>
    <tableColumn id="89" xr3:uid="{EB63B9C5-E3F9-C142-A1DA-9A7DA8947E62}" name="1915" dataDxfId="478">
      <calculatedColumnFormula>+CK12+1</calculatedColumnFormula>
    </tableColumn>
    <tableColumn id="90" xr3:uid="{E3E9ACEB-4CDE-9A44-AA92-D6A9DE7CA11A}" name="1916" dataDxfId="477">
      <calculatedColumnFormula>+CL12+1</calculatedColumnFormula>
    </tableColumn>
    <tableColumn id="91" xr3:uid="{DC494AB9-D580-CE47-BE38-50517C19F864}" name="1917" dataDxfId="476">
      <calculatedColumnFormula>+CM12+1</calculatedColumnFormula>
    </tableColumn>
    <tableColumn id="92" xr3:uid="{89A6B0BD-B94B-9D4C-B4E6-6F6673C69EEF}" name="1918" dataDxfId="475">
      <calculatedColumnFormula>+CN12+1</calculatedColumnFormula>
    </tableColumn>
    <tableColumn id="93" xr3:uid="{DDC67FB9-39B5-5148-81EF-1938D1CE0FAB}" name="1919" dataDxfId="474">
      <calculatedColumnFormula>+CO12+1</calculatedColumnFormula>
    </tableColumn>
    <tableColumn id="94" xr3:uid="{56DC23CD-BB87-3647-9727-09E75335BCB6}" name="1920" dataDxfId="473">
      <calculatedColumnFormula>+CP12+1</calculatedColumnFormula>
    </tableColumn>
    <tableColumn id="95" xr3:uid="{182D7C2A-20AD-9C4D-A34B-DA27C3642222}" name="1921" dataDxfId="472">
      <calculatedColumnFormula>+CQ12+1</calculatedColumnFormula>
    </tableColumn>
    <tableColumn id="96" xr3:uid="{4697DBC3-44B3-F24F-9364-2253E13D8690}" name="1922" dataDxfId="471">
      <calculatedColumnFormula>+CR12+1</calculatedColumnFormula>
    </tableColumn>
    <tableColumn id="97" xr3:uid="{15D8C2F7-D3F7-2C4E-B0DF-199750DF7142}" name="1923" dataDxfId="470">
      <calculatedColumnFormula>+CS12+1</calculatedColumnFormula>
    </tableColumn>
    <tableColumn id="98" xr3:uid="{0A076807-A310-7940-AAEC-4876D4462F0C}" name="1924" dataDxfId="469">
      <calculatedColumnFormula>+CT12+1</calculatedColumnFormula>
    </tableColumn>
    <tableColumn id="99" xr3:uid="{D845D87D-F4BC-8648-8F7C-67FE49BCF284}" name="1925" dataDxfId="468">
      <calculatedColumnFormula>+CU12+1</calculatedColumnFormula>
    </tableColumn>
    <tableColumn id="100" xr3:uid="{CA94FADF-CBFC-004D-9AB8-09386302E9AA}" name="1926" dataDxfId="467">
      <calculatedColumnFormula>+CV12+1</calculatedColumnFormula>
    </tableColumn>
    <tableColumn id="101" xr3:uid="{4BA3B692-70D3-C546-B35F-CCC6A6EE50CB}" name="1927" dataDxfId="466">
      <calculatedColumnFormula>+CW12+1</calculatedColumnFormula>
    </tableColumn>
    <tableColumn id="102" xr3:uid="{61A9DFE1-F7F8-4547-A186-92A5F0F26B9D}" name="1928" dataDxfId="465">
      <calculatedColumnFormula>+CX12+1</calculatedColumnFormula>
    </tableColumn>
    <tableColumn id="103" xr3:uid="{CEDE2770-D377-364A-8413-6BFD6418C5A3}" name="1929" dataDxfId="464">
      <calculatedColumnFormula>+CY12+1</calculatedColumnFormula>
    </tableColumn>
    <tableColumn id="104" xr3:uid="{7B3A7CAD-AA7C-F142-9BA0-719EAFB37FB0}" name="1930" dataDxfId="463">
      <calculatedColumnFormula>+CZ12+1</calculatedColumnFormula>
    </tableColumn>
    <tableColumn id="105" xr3:uid="{6EA30A6F-8D53-D64E-AAB6-FF791E26B58F}" name="1931" dataDxfId="462">
      <calculatedColumnFormula>+DA12+1</calculatedColumnFormula>
    </tableColumn>
    <tableColumn id="106" xr3:uid="{74BBF406-46FC-1D41-B99E-92993BEB9789}" name="1932" dataDxfId="461">
      <calculatedColumnFormula>+DB12+1</calculatedColumnFormula>
    </tableColumn>
    <tableColumn id="107" xr3:uid="{849E5BE1-0A3A-164E-8938-B52F22B97BDD}" name="1933" dataDxfId="460">
      <calculatedColumnFormula>+DC12+1</calculatedColumnFormula>
    </tableColumn>
    <tableColumn id="108" xr3:uid="{E4FD395C-2EBA-8742-AE40-7171DE5C2AD6}" name="1934" dataDxfId="459">
      <calculatedColumnFormula>+DD12+1</calculatedColumnFormula>
    </tableColumn>
    <tableColumn id="109" xr3:uid="{D56AB082-890B-384E-9D1E-CB30D92AD444}" name="1935" dataDxfId="458">
      <calculatedColumnFormula>+DE12+1</calculatedColumnFormula>
    </tableColumn>
    <tableColumn id="110" xr3:uid="{4EB99AC2-48FF-7848-ACFF-64C6EF4C6EDA}" name="1936" dataDxfId="457">
      <calculatedColumnFormula>+DF12+1</calculatedColumnFormula>
    </tableColumn>
    <tableColumn id="111" xr3:uid="{FDC57245-4409-394A-BAE3-90B891EB8F08}" name="1937" dataDxfId="456">
      <calculatedColumnFormula>+DG12+1</calculatedColumnFormula>
    </tableColumn>
    <tableColumn id="112" xr3:uid="{DFB58BC5-3FD5-E246-849F-BAEEA3DAE7FB}" name="1938" dataDxfId="455">
      <calculatedColumnFormula>+DH12+1</calculatedColumnFormula>
    </tableColumn>
    <tableColumn id="113" xr3:uid="{CA5AC8AA-F30B-4946-B30D-2574F6477379}" name="1939" dataDxfId="454">
      <calculatedColumnFormula>+DI12+1</calculatedColumnFormula>
    </tableColumn>
    <tableColumn id="114" xr3:uid="{CBF9F8B6-926A-6046-B206-81580E43764D}" name="1940" dataDxfId="453">
      <calculatedColumnFormula>+DJ12+1</calculatedColumnFormula>
    </tableColumn>
    <tableColumn id="115" xr3:uid="{FFF74809-B456-7B41-9CA0-277E24E8595E}" name="1941" dataDxfId="452">
      <calculatedColumnFormula>+DK12+1</calculatedColumnFormula>
    </tableColumn>
    <tableColumn id="116" xr3:uid="{A586EBD0-D2BD-AB4B-A128-7D0D0FDC86A7}" name="1942" dataDxfId="451">
      <calculatedColumnFormula>+DL12+1</calculatedColumnFormula>
    </tableColumn>
    <tableColumn id="117" xr3:uid="{43468EFA-2E39-8B44-B6AB-1124A1A6B142}" name="1943" dataDxfId="450">
      <calculatedColumnFormula>+DM12+1</calculatedColumnFormula>
    </tableColumn>
    <tableColumn id="118" xr3:uid="{F11FDF01-8EFA-AC48-BBBD-9662A94CFCB0}" name="1944" dataDxfId="449">
      <calculatedColumnFormula>+DN12+1</calculatedColumnFormula>
    </tableColumn>
    <tableColumn id="119" xr3:uid="{D386D570-F34D-2E47-808B-FC5433B6CEFB}" name="1945" dataDxfId="448">
      <calculatedColumnFormula>+DO12+1</calculatedColumnFormula>
    </tableColumn>
    <tableColumn id="120" xr3:uid="{2DCE19A1-73D8-1F46-A648-A8A705E43BCD}" name="1946" dataDxfId="447">
      <calculatedColumnFormula>+DP12+1</calculatedColumnFormula>
    </tableColumn>
    <tableColumn id="121" xr3:uid="{ADE35A60-2284-3A40-8CD3-5C5EE49BCAEA}" name="1947" dataDxfId="446">
      <calculatedColumnFormula>+DQ12+1</calculatedColumnFormula>
    </tableColumn>
    <tableColumn id="122" xr3:uid="{A851AEE9-5C0A-8840-B5F3-15857DB762DB}" name="1948" dataDxfId="445">
      <calculatedColumnFormula>+DR12+1</calculatedColumnFormula>
    </tableColumn>
    <tableColumn id="123" xr3:uid="{3D6119BE-5FDE-674B-BF7C-42C451408E17}" name="1949" dataDxfId="444">
      <calculatedColumnFormula>+DS12+1</calculatedColumnFormula>
    </tableColumn>
    <tableColumn id="124" xr3:uid="{728ED512-4AE1-DA4C-8DEF-46142556CA49}" name="1950" dataDxfId="443">
      <calculatedColumnFormula>+DT12+1</calculatedColumnFormula>
    </tableColumn>
    <tableColumn id="125" xr3:uid="{8511E909-FCB2-E945-A489-78DD2ED1E421}" name="1951" dataDxfId="442">
      <calculatedColumnFormula>+DU12+1</calculatedColumnFormula>
    </tableColumn>
    <tableColumn id="126" xr3:uid="{59563CAE-D961-EE47-B07F-D90C837CFC6D}" name="1952" dataDxfId="441">
      <calculatedColumnFormula>+DV12+1</calculatedColumnFormula>
    </tableColumn>
    <tableColumn id="127" xr3:uid="{050D8EE3-FBB2-0A40-8862-A840C52500BC}" name="1953" dataDxfId="440">
      <calculatedColumnFormula>+DW12+1</calculatedColumnFormula>
    </tableColumn>
    <tableColumn id="128" xr3:uid="{A60B3F16-60DA-A549-B983-B5689AA7A797}" name="1954" dataDxfId="439">
      <calculatedColumnFormula>+DX12+1</calculatedColumnFormula>
    </tableColumn>
    <tableColumn id="129" xr3:uid="{79264B58-97B6-204D-B57C-9B84E6B90D76}" name="1955" dataDxfId="438">
      <calculatedColumnFormula>+DY12+1</calculatedColumnFormula>
    </tableColumn>
    <tableColumn id="130" xr3:uid="{7BE01DF7-9460-8542-A69A-E064A69BC7D6}" name="1956" dataDxfId="437">
      <calculatedColumnFormula>+DZ12+1</calculatedColumnFormula>
    </tableColumn>
    <tableColumn id="131" xr3:uid="{C9D9B798-8E7B-D144-8AD5-B19CF709406C}" name="1957" dataDxfId="436">
      <calculatedColumnFormula>+EA12+1</calculatedColumnFormula>
    </tableColumn>
    <tableColumn id="132" xr3:uid="{C845C000-0983-4741-9B4B-521C297091F0}" name="1958" dataDxfId="435">
      <calculatedColumnFormula>+EB12+1</calculatedColumnFormula>
    </tableColumn>
    <tableColumn id="133" xr3:uid="{D2A6B068-B467-D243-9136-211761EDDACE}" name="1959" dataDxfId="434">
      <calculatedColumnFormula>+EC12+1</calculatedColumnFormula>
    </tableColumn>
    <tableColumn id="134" xr3:uid="{EE626234-4FD8-594B-8C1F-CF5BEDC11203}" name="1960" dataDxfId="433">
      <calculatedColumnFormula>+ED12+1</calculatedColumnFormula>
    </tableColumn>
    <tableColumn id="135" xr3:uid="{9377BC8C-DD2A-944F-AF75-5D985BC5ADC0}" name="1961" dataDxfId="432">
      <calculatedColumnFormula>+EE12+1</calculatedColumnFormula>
    </tableColumn>
    <tableColumn id="136" xr3:uid="{2E85709C-DA05-4949-B72D-26185CBA05F8}" name="1962" dataDxfId="431">
      <calculatedColumnFormula>+EF12+1</calculatedColumnFormula>
    </tableColumn>
    <tableColumn id="137" xr3:uid="{F50FA9D5-6E3C-EB4A-A74C-F77E5A001FCE}" name="1963" dataDxfId="430">
      <calculatedColumnFormula>+EG12+1</calculatedColumnFormula>
    </tableColumn>
    <tableColumn id="138" xr3:uid="{4288BC2B-81EE-C24C-826F-59168C855000}" name="1964" dataDxfId="429">
      <calculatedColumnFormula>+EH12+1</calculatedColumnFormula>
    </tableColumn>
    <tableColumn id="139" xr3:uid="{CDD1CC63-5B25-EB44-BA54-83F5C68609BF}" name="1965" dataDxfId="428">
      <calculatedColumnFormula>+EI12+1</calculatedColumnFormula>
    </tableColumn>
    <tableColumn id="140" xr3:uid="{B5A2A8D3-D307-9F44-AF73-F26B6C06187A}" name="1966" dataDxfId="427">
      <calculatedColumnFormula>+EJ12+1</calculatedColumnFormula>
    </tableColumn>
    <tableColumn id="141" xr3:uid="{32764EC9-A3DA-2645-8460-CC4113897843}" name="1967" dataDxfId="426">
      <calculatedColumnFormula>+EK12+1</calculatedColumnFormula>
    </tableColumn>
    <tableColumn id="142" xr3:uid="{66AB87B8-0515-B141-A289-EEF156C1C222}" name="1968" dataDxfId="425">
      <calculatedColumnFormula>+EL12+1</calculatedColumnFormula>
    </tableColumn>
    <tableColumn id="143" xr3:uid="{10C340E4-7156-8A44-820B-50FF90F72B1A}" name="1969" dataDxfId="424">
      <calculatedColumnFormula>+EM12+1</calculatedColumnFormula>
    </tableColumn>
    <tableColumn id="144" xr3:uid="{6497E0E1-72BB-DD4D-BC4D-579F2317DA03}" name="1970" dataDxfId="423">
      <calculatedColumnFormula>+EN12+1</calculatedColumnFormula>
    </tableColumn>
    <tableColumn id="145" xr3:uid="{29805966-F13C-9841-96AB-9FA1AED918CA}" name="1971" dataDxfId="422">
      <calculatedColumnFormula>+EO12+1</calculatedColumnFormula>
    </tableColumn>
    <tableColumn id="146" xr3:uid="{2304209C-0EB8-134E-B19D-4F41F0EF83AC}" name="1972" dataDxfId="421">
      <calculatedColumnFormula>+EP12+1</calculatedColumnFormula>
    </tableColumn>
    <tableColumn id="147" xr3:uid="{DD130573-8792-614C-8C4D-C1FB7DAF4844}" name="1973" dataDxfId="420">
      <calculatedColumnFormula>+EQ12+1</calculatedColumnFormula>
    </tableColumn>
    <tableColumn id="148" xr3:uid="{07B04515-3911-BB45-80E7-2508A0B44D61}" name="1974" dataDxfId="419">
      <calculatedColumnFormula>+ER12+1</calculatedColumnFormula>
    </tableColumn>
    <tableColumn id="149" xr3:uid="{B58B3C9C-DD15-0944-AA9E-995914E7FB9C}" name="1975" dataDxfId="418">
      <calculatedColumnFormula>+ES12+1</calculatedColumnFormula>
    </tableColumn>
    <tableColumn id="150" xr3:uid="{334530D4-F006-2B4B-81E5-1D4AF506D043}" name="1976" dataDxfId="417">
      <calculatedColumnFormula>+ET12+1</calculatedColumnFormula>
    </tableColumn>
    <tableColumn id="151" xr3:uid="{DD7551E0-2809-664C-B06C-B976B5CC6556}" name="1977" dataDxfId="416">
      <calculatedColumnFormula>+EU12+1</calculatedColumnFormula>
    </tableColumn>
    <tableColumn id="152" xr3:uid="{D66FF371-5EC3-DD46-8AAF-B48C66D3E111}" name="1978" dataDxfId="415">
      <calculatedColumnFormula>+EV12+1</calculatedColumnFormula>
    </tableColumn>
    <tableColumn id="153" xr3:uid="{C149C1FC-D90A-D343-B25E-CCE9D6AA172F}" name="1979" dataDxfId="414">
      <calculatedColumnFormula>+EW12+1</calculatedColumnFormula>
    </tableColumn>
    <tableColumn id="154" xr3:uid="{632AA6CA-029D-C54C-B2A3-88F5ADCE29DC}" name="1980" dataDxfId="413">
      <calculatedColumnFormula>+EX12+1</calculatedColumnFormula>
    </tableColumn>
    <tableColumn id="155" xr3:uid="{209B79FB-B3DD-E748-9292-67A7A0127223}" name="1981" dataDxfId="412">
      <calculatedColumnFormula>+EY12+1</calculatedColumnFormula>
    </tableColumn>
    <tableColumn id="156" xr3:uid="{0CEE7067-2566-014C-A9BC-2839875CF951}" name="1982" dataDxfId="411">
      <calculatedColumnFormula>+EZ12+1</calculatedColumnFormula>
    </tableColumn>
    <tableColumn id="157" xr3:uid="{6FD67569-38BF-7D42-B1B1-528141AF4D97}" name="1983" dataDxfId="410">
      <calculatedColumnFormula>+FA12+1</calculatedColumnFormula>
    </tableColumn>
    <tableColumn id="158" xr3:uid="{88D214A8-8841-1748-ADEF-EE74A7742038}" name="1984" dataDxfId="409">
      <calculatedColumnFormula>+FB12+1</calculatedColumnFormula>
    </tableColumn>
    <tableColumn id="159" xr3:uid="{AA7D5114-824B-E547-AA82-BC71969E6417}" name="1985" dataDxfId="408">
      <calculatedColumnFormula>+FC12+1</calculatedColumnFormula>
    </tableColumn>
    <tableColumn id="160" xr3:uid="{EAD25CB7-56A8-4C42-80A1-C991CFD972A4}" name="1986" dataDxfId="407">
      <calculatedColumnFormula>+FD12+1</calculatedColumnFormula>
    </tableColumn>
    <tableColumn id="161" xr3:uid="{B0CF5DF7-2972-624F-B670-EACCEAEF0BD7}" name="1987" dataDxfId="406">
      <calculatedColumnFormula>+FE12+1</calculatedColumnFormula>
    </tableColumn>
    <tableColumn id="162" xr3:uid="{80C76234-810A-F741-AFD9-E9118C250E08}" name="1988" dataDxfId="405">
      <calculatedColumnFormula>+FF12+1</calculatedColumnFormula>
    </tableColumn>
    <tableColumn id="163" xr3:uid="{C0AB0099-0C58-9A49-B4D9-C61A3D2173C9}" name="1989" dataDxfId="404">
      <calculatedColumnFormula>+FG12+1</calculatedColumnFormula>
    </tableColumn>
    <tableColumn id="164" xr3:uid="{813BBDAB-591B-614F-AF05-B98B2B645459}" name="1990" dataDxfId="403">
      <calculatedColumnFormula>+FH12+1</calculatedColumnFormula>
    </tableColumn>
    <tableColumn id="165" xr3:uid="{1E4A3B93-104D-A748-BB8F-D1B9554C7ACC}" name="1991" dataDxfId="402">
      <calculatedColumnFormula>+FI12+1</calculatedColumnFormula>
    </tableColumn>
    <tableColumn id="166" xr3:uid="{7C5FAC65-6C7F-DD49-983C-B90C102D824C}" name="1992" dataDxfId="401">
      <calculatedColumnFormula>+FJ12+1</calculatedColumnFormula>
    </tableColumn>
    <tableColumn id="167" xr3:uid="{4EE33B00-9871-6441-80DE-4F9AE145156C}" name="1993" dataDxfId="400">
      <calculatedColumnFormula>+FK12+1</calculatedColumnFormula>
    </tableColumn>
    <tableColumn id="168" xr3:uid="{2B8E6599-E8D3-DA40-BEA0-12CD3C4DE79D}" name="1994" dataDxfId="399">
      <calculatedColumnFormula>+FL12+1</calculatedColumnFormula>
    </tableColumn>
    <tableColumn id="169" xr3:uid="{9AAB5182-9251-544A-9451-DF6D874CDDDA}" name="1995" dataDxfId="398">
      <calculatedColumnFormula>+FM12+1</calculatedColumnFormula>
    </tableColumn>
    <tableColumn id="170" xr3:uid="{5191DEE7-3E42-914C-9807-E3652BC8CF7C}" name="1996" dataDxfId="397">
      <calculatedColumnFormula>+FN12+1</calculatedColumnFormula>
    </tableColumn>
    <tableColumn id="171" xr3:uid="{67ECAB23-6DD0-D040-B128-39A3EAF1DF2C}" name="1997" dataDxfId="396">
      <calculatedColumnFormula>+FO12+1</calculatedColumnFormula>
    </tableColumn>
    <tableColumn id="172" xr3:uid="{96775DD3-98D3-A849-B3E2-D615941A398D}" name="1998" dataDxfId="395">
      <calculatedColumnFormula>+FP12+1</calculatedColumnFormula>
    </tableColumn>
    <tableColumn id="173" xr3:uid="{CF45C383-E0C3-2449-B31C-8867D95CBB03}" name="1999" dataDxfId="394">
      <calculatedColumnFormula>+FQ12+1</calculatedColumnFormula>
    </tableColumn>
    <tableColumn id="174" xr3:uid="{8B05C7D7-0F91-C44B-9A60-1CAD64C69348}" name="2000" dataDxfId="393">
      <calculatedColumnFormula>+FR12+1</calculatedColumnFormula>
    </tableColumn>
    <tableColumn id="175" xr3:uid="{C5AA2911-55D1-F94B-8034-78D18F6A314C}" name="2001" dataDxfId="392">
      <calculatedColumnFormula>+FS12+1</calculatedColumnFormula>
    </tableColumn>
    <tableColumn id="176" xr3:uid="{75BC1F48-057E-E248-B4C9-DE877AB44330}" name="2002" dataDxfId="391">
      <calculatedColumnFormula>+FT12+1</calculatedColumnFormula>
    </tableColumn>
    <tableColumn id="177" xr3:uid="{F00358CE-B26A-4449-A58C-0F0AD308DA51}" name="2003" dataDxfId="390">
      <calculatedColumnFormula>+FU12+1</calculatedColumnFormula>
    </tableColumn>
    <tableColumn id="178" xr3:uid="{B35AA476-B69E-3644-BA25-7A39FA10D70F}" name="2004" dataDxfId="389">
      <calculatedColumnFormula>+FV12+1</calculatedColumnFormula>
    </tableColumn>
    <tableColumn id="179" xr3:uid="{F270C72A-EDEF-F746-A2AD-1D613A5A724E}" name="2005" dataDxfId="388">
      <calculatedColumnFormula>+FW12+1</calculatedColumnFormula>
    </tableColumn>
    <tableColumn id="180" xr3:uid="{EB6128E3-A7BF-484F-A38C-10795F38213B}" name="2006" dataDxfId="387">
      <calculatedColumnFormula>+FX12+1</calculatedColumnFormula>
    </tableColumn>
    <tableColumn id="181" xr3:uid="{07383C13-EB9F-AF47-8AB4-4A9677F9265E}" name="2007" dataDxfId="386">
      <calculatedColumnFormula>+FY12+1</calculatedColumnFormula>
    </tableColumn>
    <tableColumn id="182" xr3:uid="{30F91CE3-3944-3F47-9C3E-51DE0FF3CBDB}" name="2008" dataDxfId="385">
      <calculatedColumnFormula>+FZ12+1</calculatedColumnFormula>
    </tableColumn>
    <tableColumn id="183" xr3:uid="{D2D4CC62-99B6-1F4A-9D72-38C53E70D79D}" name="2009" dataDxfId="384">
      <calculatedColumnFormula>+GA12+1</calculatedColumnFormula>
    </tableColumn>
    <tableColumn id="184" xr3:uid="{DF88AC8B-4C88-DA40-8912-130F04D8982F}" name="2010" dataDxfId="383">
      <calculatedColumnFormula>+GB12+1</calculatedColumnFormula>
    </tableColumn>
    <tableColumn id="185" xr3:uid="{125DA451-DBFA-CF41-B4DD-E55DC50A203B}" name="2011" dataDxfId="382">
      <calculatedColumnFormula>+GC12+1</calculatedColumnFormula>
    </tableColumn>
    <tableColumn id="186" xr3:uid="{F607E41C-DF7F-2449-AAF5-945EF174A78B}" name="2012" dataDxfId="381">
      <calculatedColumnFormula>+GD12+1</calculatedColumnFormula>
    </tableColumn>
    <tableColumn id="187" xr3:uid="{03468D6B-60D0-2443-82CD-37D1EF443F49}" name="2013" dataDxfId="380">
      <calculatedColumnFormula>+GE12+1</calculatedColumnFormula>
    </tableColumn>
    <tableColumn id="188" xr3:uid="{E738D1C8-722E-1A4A-93D4-7E5651C1FF2D}" name="2014" dataDxfId="379">
      <calculatedColumnFormula>+GF12+1</calculatedColumnFormula>
    </tableColumn>
    <tableColumn id="189" xr3:uid="{EF52B537-94F0-C44A-9847-10A0709AD526}" name="2015" dataDxfId="378">
      <calculatedColumnFormula>+GG12+1</calculatedColumnFormula>
    </tableColumn>
    <tableColumn id="190" xr3:uid="{E86F7C0F-055E-B04C-83AD-0782FD998871}" name="2016" dataDxfId="377">
      <calculatedColumnFormula>+GH12+1</calculatedColumnFormula>
    </tableColumn>
    <tableColumn id="191" xr3:uid="{7293F8B1-09AA-B74A-891F-CBD74162F22D}" name="2017" dataDxfId="376">
      <calculatedColumnFormula>+GI12+1</calculatedColumnFormula>
    </tableColumn>
    <tableColumn id="192" xr3:uid="{1864667A-ED62-0C48-AAAA-7769887A2DE2}" name="2018" dataDxfId="375">
      <calculatedColumnFormula>+GJ12+1</calculatedColumnFormula>
    </tableColumn>
    <tableColumn id="193" xr3:uid="{98914D1B-D0EE-9D40-98AC-73E21E3973E6}" name="2019" dataDxfId="374">
      <calculatedColumnFormula>+GK12+1</calculatedColumnFormula>
    </tableColumn>
    <tableColumn id="194" xr3:uid="{C8791F8B-A297-5246-BD1E-BFAA44DD919C}" name="2020" dataDxfId="373">
      <calculatedColumnFormula>+GL12+1</calculatedColumnFormula>
    </tableColumn>
    <tableColumn id="195" xr3:uid="{C2A9B350-1D54-5140-B42D-2CA26AB94054}" name="2021" dataDxfId="372">
      <calculatedColumnFormula>+GM12+1</calculatedColumnFormula>
    </tableColumn>
    <tableColumn id="196" xr3:uid="{D9293ABC-64B2-8746-B4E5-D63F11767111}" name="2022" dataDxfId="371">
      <calculatedColumnFormula>+GN12+1</calculatedColumnFormula>
    </tableColumn>
    <tableColumn id="197" xr3:uid="{BCD43113-4E35-B648-BB13-DAFFD02CBA2A}" name="1871-2022" dataDxfId="370"/>
    <tableColumn id="198" xr3:uid="{F0DE9305-CFED-BD48-9C2F-CC2F8DD19C0D}" name="1871-1913" dataDxfId="369"/>
    <tableColumn id="199" xr3:uid="{AA739EF5-3E8F-E54F-B537-949DC942DD04}" name="1914-1945" dataDxfId="368"/>
    <tableColumn id="200" xr3:uid="{E37E1569-E473-0B45-9925-191D795E658E}" name="1919-1939" dataDxfId="367"/>
    <tableColumn id="201" xr3:uid="{455F83D4-4BF3-3944-818C-93BD3AD50A7D}" name="1946-1970" dataDxfId="366"/>
    <tableColumn id="202" xr3:uid="{8A85F30C-E0CA-084A-AE97-EA580730A066}" name="1946-1975" dataDxfId="365"/>
    <tableColumn id="203" xr3:uid="{1D7E313E-CA4A-A248-9EB6-E0498414632D}" name="1946-2022" dataDxfId="364"/>
    <tableColumn id="204" xr3:uid="{5E7B1932-59DC-4447-9812-FB019CC780AD}" name="1970-2022" dataDxfId="363"/>
    <tableColumn id="205" xr3:uid="{D64D54E1-5158-D346-BCFD-0A231B3254CB}" name="1970-2007" dataDxfId="362"/>
    <tableColumn id="206" xr3:uid="{398DBEED-08B9-764B-8480-97489887297C}" name="2010-2022" dataDxfId="361"/>
    <tableColumn id="207" xr3:uid="{F27E79BE-4E67-C049-A752-B259BB69C37F}" name="1980-2007" dataDxfId="360"/>
    <tableColumn id="208" xr3:uid="{83FE078E-8214-B146-AA52-9F6CF40E3E05}" name="1980-2022" dataDxfId="359"/>
    <tableColumn id="209" xr3:uid="{9EEEDF7A-D469-A144-A522-C4F7768A1D9F}" name="1990-2007" dataDxfId="358"/>
    <tableColumn id="210" xr3:uid="{A5821241-1DC8-AC4F-A36A-BA14FF6AB51C}" name="1990-2022" dataDxfId="357"/>
    <tableColumn id="212" xr3:uid="{E6129838-5908-2845-BCBF-2BC424BABB2B}" name="1995-2007" dataDxfId="356"/>
    <tableColumn id="4" xr3:uid="{0B7B8AC2-3014-5543-9D79-254CF4347B73}" name="1975-2022" dataDxfId="355"/>
    <tableColumn id="5" xr3:uid="{B1F95963-8925-E543-A63B-AC9F4CE99180}" name="1990-2000" dataDxfId="354">
      <calculatedColumnFormula>+GEOMEAN(Tabella_Level_g[[#This Row],[1990]:[2000]])-1</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9177F0-93AF-9B46-AD3C-65B42A8F4384}" name="Tabella_g_rates" displayName="Tabella_g_rates" ref="A87:T106" totalsRowShown="0" headerRowDxfId="353" dataDxfId="351" headerRowBorderDxfId="352" tableBorderDxfId="350" totalsRowBorderDxfId="349">
  <autoFilter ref="A87:T106" xr:uid="{9E9177F0-93AF-9B46-AD3C-65B42A8F4384}">
    <filterColumn colId="1">
      <filters>
        <filter val="Austria"/>
        <filter val="Belgium"/>
        <filter val="Denmark"/>
        <filter val="EU15 without IRL"/>
        <filter val="Finland"/>
        <filter val="France"/>
        <filter val="Germany"/>
        <filter val="Greece"/>
        <filter val="Italy"/>
        <filter val="Luxembourg"/>
        <filter val="Netherlands"/>
        <filter val="Portugal"/>
        <filter val="Spain"/>
        <filter val="Sweden"/>
        <filter val="United Kingdom"/>
        <filter val="United States"/>
      </filters>
    </filterColumn>
  </autoFilter>
  <sortState xmlns:xlrd2="http://schemas.microsoft.com/office/spreadsheetml/2017/richdata2" ref="A90:T106">
    <sortCondition descending="1" ref="M87:M106"/>
  </sortState>
  <tableColumns count="20">
    <tableColumn id="1" xr3:uid="{CF0473B7-CAFA-4B44-A490-B7EC2341641A}" name="Series" dataDxfId="348"/>
    <tableColumn id="2" xr3:uid="{907DDDA9-6623-DD4C-9C13-0F6D5BEEDDF3}" name="Country Name" dataDxfId="347"/>
    <tableColumn id="3" xr3:uid="{4FE89B45-12E4-FE45-81CA-D7237516DB24}" name="Country Code" dataDxfId="346"/>
    <tableColumn id="4" xr3:uid="{9A15EF8A-9B86-5049-A2CA-524FA0996A55}" name="1871-2022" dataDxfId="345">
      <calculatedColumnFormula>+IF(INDEX(FA$66:FA$84,MATCH($C88,$C$66:$C$84,0))=0,"",INDEX(FA$66:FA$84,MATCH($C88,$C$66:$C$84,0)))</calculatedColumnFormula>
    </tableColumn>
    <tableColumn id="5" xr3:uid="{58263954-5015-CB4F-8DC9-213AAB41B7E9}" name="1871-1913" dataDxfId="344">
      <calculatedColumnFormula>+IF(INDEX(FB$66:FB$84,MATCH($C88,$C$66:$C$84,0))=0,"",INDEX(FB$66:FB$84,MATCH($C88,$C$66:$C$84,0)))</calculatedColumnFormula>
    </tableColumn>
    <tableColumn id="6" xr3:uid="{851DA2AB-6308-B340-903F-EA983297DDB5}" name="1914-1945" dataDxfId="343">
      <calculatedColumnFormula>+IF(INDEX(FC$66:FC$84,MATCH($C88,$C$66:$C$84,0))=0,"",INDEX(FC$66:FC$84,MATCH($C88,$C$66:$C$84,0)))</calculatedColumnFormula>
    </tableColumn>
    <tableColumn id="7" xr3:uid="{5E476749-F027-F74F-9B87-BF5BCAE3A2ED}" name="1919-1939" dataDxfId="342">
      <calculatedColumnFormula>+IF(INDEX(FD$66:FD$84,MATCH($C88,$C$66:$C$84,0))=0,"",INDEX(FD$66:FD$84,MATCH($C88,$C$66:$C$84,0)))</calculatedColumnFormula>
    </tableColumn>
    <tableColumn id="8" xr3:uid="{62687157-4CF2-274D-837B-D66462DAA3C5}" name="1946-1970" dataDxfId="341">
      <calculatedColumnFormula>+IF(INDEX(FE$66:FE$84,MATCH($C88,$C$66:$C$84,0))=0,"",INDEX(FE$66:FE$84,MATCH($C88,$C$66:$C$84,0)))</calculatedColumnFormula>
    </tableColumn>
    <tableColumn id="9" xr3:uid="{17ED98AB-4FAB-3649-8B3E-B9D69C9BC5BE}" name="1946-1975" dataDxfId="340">
      <calculatedColumnFormula>+IF(INDEX(FF$66:FF$84,MATCH($C88,$C$66:$C$84,0))=0,"",INDEX(FF$66:FF$84,MATCH($C88,$C$66:$C$84,0)))</calculatedColumnFormula>
    </tableColumn>
    <tableColumn id="10" xr3:uid="{BBFC9071-CC4C-5D44-9BCE-771F337A9277}" name="1946-2022" dataDxfId="339">
      <calculatedColumnFormula>+IF(INDEX(FG$66:FG$84,MATCH($C88,$C$66:$C$84,0))=0,"",INDEX(FG$66:FG$84,MATCH($C88,$C$66:$C$84,0)))</calculatedColumnFormula>
    </tableColumn>
    <tableColumn id="11" xr3:uid="{3684515D-09B1-BB47-B0A5-9153AF2E1C9C}" name="1970-2022" dataDxfId="338">
      <calculatedColumnFormula>+IF(INDEX(FH$66:FH$84,MATCH($C88,$C$66:$C$84,0))=0,"",INDEX(FH$66:FH$84,MATCH($C88,$C$66:$C$84,0)))</calculatedColumnFormula>
    </tableColumn>
    <tableColumn id="12" xr3:uid="{59CA964A-1478-8747-9A01-B7C3C03569A4}" name="1970-2007" dataDxfId="337">
      <calculatedColumnFormula>+IF(INDEX(FI$66:FI$84,MATCH($C88,$C$66:$C$84,0))=0,"",INDEX(FI$66:FI$84,MATCH($C88,$C$66:$C$84,0)))</calculatedColumnFormula>
    </tableColumn>
    <tableColumn id="13" xr3:uid="{0BDF7163-C375-5B4C-86F2-5C207AC41F13}" name="2010-2022" dataDxfId="336">
      <calculatedColumnFormula>+IF(INDEX(FJ$66:FJ$84,MATCH($C88,$C$66:$C$84,0))=0,"",INDEX(FJ$66:FJ$84,MATCH($C88,$C$66:$C$84,0)))</calculatedColumnFormula>
    </tableColumn>
    <tableColumn id="14" xr3:uid="{9D780DF0-6AB3-724E-BC1F-2A68CF6C2D98}" name="1980-2007" dataDxfId="335">
      <calculatedColumnFormula>+IF(INDEX(FK$66:FK$84,MATCH($C88,$C$66:$C$84,0))=0,"",INDEX(FK$66:FK$84,MATCH($C88,$C$66:$C$84,0)))</calculatedColumnFormula>
    </tableColumn>
    <tableColumn id="15" xr3:uid="{B02C05F5-F98C-C743-A955-A57CB3F68380}" name="1980-2022" dataDxfId="334">
      <calculatedColumnFormula>+IF(INDEX(FL$66:FL$84,MATCH($C88,$C$66:$C$84,0))=0,"",INDEX(FL$66:FL$84,MATCH($C88,$C$66:$C$84,0)))</calculatedColumnFormula>
    </tableColumn>
    <tableColumn id="16" xr3:uid="{8BD790DD-4C42-5F4D-9A98-3D11186E05F8}" name="1990-2007" dataDxfId="333">
      <calculatedColumnFormula>+IF(INDEX(FM$66:FM$84,MATCH($C88,$C$66:$C$84,0))=0,"",INDEX(FM$66:FM$84,MATCH($C88,$C$66:$C$84,0)))</calculatedColumnFormula>
    </tableColumn>
    <tableColumn id="17" xr3:uid="{67946D3D-64DC-3E42-BBEB-9D6014A1F323}" name="1990-2022" dataDxfId="332">
      <calculatedColumnFormula>+IF(INDEX(FN$66:FN$84,MATCH($C88,$C$66:$C$84,0))=0,"",INDEX(FN$66:FN$84,MATCH($C88,$C$66:$C$84,0)))</calculatedColumnFormula>
    </tableColumn>
    <tableColumn id="18" xr3:uid="{30409E3F-7D35-9B4B-BFC5-84C54CD37245}" name="1995-2007" dataDxfId="331">
      <calculatedColumnFormula>+IF(INDEX(FO$66:FO$84,MATCH($C88,$C$66:$C$84,0))=0,"",INDEX(FO$66:FO$84,MATCH($C88,$C$66:$C$84,0)))</calculatedColumnFormula>
    </tableColumn>
    <tableColumn id="19" xr3:uid="{C24E12F7-33AE-9544-96C7-252E3F85F0DF}" name="1975-2022" dataDxfId="330">
      <calculatedColumnFormula>+IF(INDEX(FP$66:FP$84,MATCH($C88,$C$66:$C$84,0))=0,"",INDEX(FP$66:FP$84,MATCH($C88,$C$66:$C$84,0)))</calculatedColumnFormula>
    </tableColumn>
    <tableColumn id="20" xr3:uid="{73FDE886-B95A-7E48-BA72-FED2979C3AB0}" name="1990-2000" dataDxfId="329">
      <calculatedColumnFormula>+IF(INDEX(FQ$66:FQ$84,MATCH($C88,$C$66:$C$84,0))=0,"",INDEX(FQ$66:FQ$84,MATCH($C88,$C$66:$C$84,0)))</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EF00E92-E99F-1D4A-A005-121FB8A35A64}" name="Tabella_Cum_rates" displayName="Tabella_Cum_rates" ref="A109:J127" totalsRowShown="0" headerRowDxfId="328" dataDxfId="326" headerRowBorderDxfId="327" tableBorderDxfId="325" totalsRowBorderDxfId="324">
  <autoFilter ref="A109:J127" xr:uid="{EEF00E92-E99F-1D4A-A005-121FB8A35A64}"/>
  <sortState xmlns:xlrd2="http://schemas.microsoft.com/office/spreadsheetml/2017/richdata2" ref="A110:J127">
    <sortCondition ref="H109:H127"/>
  </sortState>
  <tableColumns count="10">
    <tableColumn id="1" xr3:uid="{647532D1-8D0C-FE47-8BD7-18778DABDB76}" name="Series" dataDxfId="323" totalsRowDxfId="322"/>
    <tableColumn id="2" xr3:uid="{D9777337-C4A6-DA48-9060-0A9175CAF13F}" name="Country Name" dataDxfId="321" totalsRowDxfId="320"/>
    <tableColumn id="3" xr3:uid="{5CBD151A-3B19-B34F-9A3E-3D7FD90CE26F}" name="Country Code" dataDxfId="319" totalsRowDxfId="318"/>
    <tableColumn id="4" xr3:uid="{DD056412-F782-F040-9143-3A364EFE7B99}" name="1870-2022" dataDxfId="317" dataCellStyle="Percent">
      <calculatedColumnFormula>+INDEX(EZ$29:EZ$46,MATCH($C110,$C$29:$C$46,0))/INDEX(D$29:D$46,MATCH($C110,$C$29:$C$46,0))-1</calculatedColumnFormula>
    </tableColumn>
    <tableColumn id="7" xr3:uid="{94A79FB7-1D6F-444F-876A-9DFAE6C11D62}" name="1946-1970" dataDxfId="316">
      <calculatedColumnFormula>+INDEX(CZ$29:CZ$46,MATCH($C110,$C$29:$C$46,0))/INDEX(CB$29:CB$46,MATCH($C110,$C$29:$C$46,0))-1</calculatedColumnFormula>
    </tableColumn>
    <tableColumn id="8" xr3:uid="{DA349E2B-9D85-5F4E-9FF7-621E427F9AEA}" name="1946-2022" dataDxfId="315">
      <calculatedColumnFormula>+INDEX(EZ$29:EZ$46,MATCH($C110,$C$29:$C$46,0))/INDEX(CB$29:CB$46,MATCH($C110,$C$29:$C$46,0))-1</calculatedColumnFormula>
    </tableColumn>
    <tableColumn id="12" xr3:uid="{FA432A7D-8342-6549-9F7F-DCA706C344D5}" name="1970-2022" dataDxfId="314">
      <calculatedColumnFormula>+INDEX(EZ$29:EZ$46,MATCH($C110,$C$29:$C$46,0))/INDEX(CZ$29:CZ$46,MATCH($C110,$C$29:$C$46,0))-1</calculatedColumnFormula>
    </tableColumn>
    <tableColumn id="14" xr3:uid="{3155BB13-6F06-4B4B-97B8-71CD291EF169}" name="1980-2022" dataDxfId="313">
      <calculatedColumnFormula>+INDEX(EZ$29:EZ$46,MATCH($C110,$C$29:$C$46,0))/INDEX(DJ$29:DJ$46,MATCH($C110,$C$29:$C$46,0))-1</calculatedColumnFormula>
    </tableColumn>
    <tableColumn id="17" xr3:uid="{7BB367CB-76D2-CD45-9B5E-8E5B4860CB1B}" name="1990-2022" dataDxfId="312">
      <calculatedColumnFormula>+INDEX(EZ$29:EZ$46,MATCH($C110,$C$29:$C$46,0))/INDEX(DT$29:DT$46,MATCH($C110,$C$29:$C$46,0))-1</calculatedColumnFormula>
    </tableColumn>
    <tableColumn id="11" xr3:uid="{9DEE2506-7368-AD4F-A35A-D7FBB2688766}" name="1975-2022" dataDxfId="311">
      <calculatedColumnFormula>+INDEX(EZ$29:EZ$46,MATCH($C110,$C$29:$C$46,0))/INDEX(DE$29:DE$46,MATCH($C110,$C$29:$C$46,0))-1</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DF2106-EC65-0D49-A2A5-8CD7200985E6}" name="Table6" displayName="Table6" ref="A29:H44" totalsRowShown="0" headerRowDxfId="11" dataDxfId="9" headerRowBorderDxfId="10" tableBorderDxfId="8">
  <autoFilter ref="A29:H44" xr:uid="{38DF2106-EC65-0D49-A2A5-8CD7200985E6}"/>
  <sortState xmlns:xlrd2="http://schemas.microsoft.com/office/spreadsheetml/2017/richdata2" ref="A30:H44">
    <sortCondition descending="1" ref="H29:H44"/>
  </sortState>
  <tableColumns count="8">
    <tableColumn id="1" xr3:uid="{78EE8F84-2921-1F46-97F3-3DB718F72EBF}" name="Country Name" dataDxfId="7"/>
    <tableColumn id="2" xr3:uid="{F116DBC4-5AA2-F943-AE88-1B652E5B442C}" name="Country Code" dataDxfId="6"/>
    <tableColumn id="3" xr3:uid="{426BDFF0-7778-854B-84BC-7679E479F0E7}" name="1946" dataDxfId="5">
      <calculatedColumnFormula>+GETPIVOTDATA("Value",$A$5,"Series","GDP per capita","Country Name",$A30,"Country Code",$B30,"Year",C$29)</calculatedColumnFormula>
    </tableColumn>
    <tableColumn id="4" xr3:uid="{1CE929B1-BAF8-9E4E-A526-C178694B00FB}" name="1950" dataDxfId="4">
      <calculatedColumnFormula>+GETPIVOTDATA("Value",$A$5,"Series","GDP per capita","Country Name",$A30,"Country Code",$B30,"Year",D$29)</calculatedColumnFormula>
    </tableColumn>
    <tableColumn id="5" xr3:uid="{E805DAB6-C46D-F645-8A51-44F7397E83F3}" name="1970" dataDxfId="3">
      <calculatedColumnFormula>+GETPIVOTDATA("Value",$A$5,"Series","GDP per capita","Country Name",$A30,"Country Code",$B30,"Year",E$29)</calculatedColumnFormula>
    </tableColumn>
    <tableColumn id="6" xr3:uid="{75692844-7B2C-694D-B5A0-478667633362}" name="1975" dataDxfId="2">
      <calculatedColumnFormula>+GETPIVOTDATA("Value",$A$5,"Series","GDP per capita","Country Name",$A30,"Country Code",$B30,"Year",F$29)</calculatedColumnFormula>
    </tableColumn>
    <tableColumn id="7" xr3:uid="{E2734350-1747-7A45-BF30-8492CFE6DAB3}" name="1990" dataDxfId="1">
      <calculatedColumnFormula>+GETPIVOTDATA("Value",$A$5,"Series","GDP per capita","Country Name",$A30,"Country Code",$B30,"Year",G$29)</calculatedColumnFormula>
    </tableColumn>
    <tableColumn id="8" xr3:uid="{9D9525EC-A3EA-DA44-9960-232C6932CDD5}" name="2022" dataDxfId="0">
      <calculatedColumnFormula>+GETPIVOTDATA("Value",$A$5,"Series","GDP per capita","Country Name",$A30,"Country Code",$B30,"Year",H$29)</calculatedColumnFormula>
    </tableColumn>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table" Target="../tables/table4.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5.xml"/><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A0520-7279-4C43-ACE4-B5056C565650}">
  <dimension ref="A1:D2"/>
  <sheetViews>
    <sheetView showGridLines="0" tabSelected="1" workbookViewId="0">
      <selection activeCell="C2" sqref="C2"/>
    </sheetView>
  </sheetViews>
  <sheetFormatPr baseColWidth="10" defaultColWidth="22.83203125" defaultRowHeight="14" x14ac:dyDescent="0.15"/>
  <cols>
    <col min="1" max="3" width="22.83203125" style="15"/>
    <col min="4" max="4" width="49" style="15" customWidth="1"/>
    <col min="5" max="16384" width="22.83203125" style="15"/>
  </cols>
  <sheetData>
    <row r="1" spans="1:4" x14ac:dyDescent="0.15">
      <c r="A1" s="14" t="s">
        <v>64</v>
      </c>
      <c r="B1" s="14" t="s">
        <v>68</v>
      </c>
      <c r="C1" s="14" t="s">
        <v>69</v>
      </c>
      <c r="D1" s="14" t="s">
        <v>70</v>
      </c>
    </row>
    <row r="2" spans="1:4" x14ac:dyDescent="0.15">
      <c r="A2" s="16" t="s">
        <v>1</v>
      </c>
      <c r="B2" s="16" t="s">
        <v>71</v>
      </c>
      <c r="C2" s="16" t="s">
        <v>66</v>
      </c>
      <c r="D2" s="16" t="s">
        <v>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8178"/>
  <sheetViews>
    <sheetView showGridLines="0" workbookViewId="0">
      <selection sqref="A1:XFD1048576"/>
    </sheetView>
  </sheetViews>
  <sheetFormatPr baseColWidth="10" defaultColWidth="8.33203125" defaultRowHeight="14" x14ac:dyDescent="0.15"/>
  <cols>
    <col min="1" max="1" width="13.33203125" style="4" bestFit="1" customWidth="1"/>
    <col min="2" max="2" width="21" style="4" bestFit="1" customWidth="1"/>
    <col min="3" max="3" width="15.5" style="4" bestFit="1" customWidth="1"/>
    <col min="4" max="4" width="14.5" style="4" bestFit="1" customWidth="1"/>
    <col min="5" max="5" width="7.33203125" style="4" bestFit="1" customWidth="1"/>
    <col min="6" max="6" width="10.6640625" style="4" bestFit="1" customWidth="1"/>
    <col min="7" max="16384" width="8.33203125" style="4"/>
  </cols>
  <sheetData>
    <row r="1" spans="1:6" x14ac:dyDescent="0.15">
      <c r="A1" s="1" t="s">
        <v>64</v>
      </c>
      <c r="B1" s="1" t="s">
        <v>242</v>
      </c>
      <c r="C1" s="2" t="s">
        <v>62</v>
      </c>
      <c r="D1" s="2" t="s">
        <v>63</v>
      </c>
      <c r="E1" s="2" t="s">
        <v>0</v>
      </c>
      <c r="F1" s="3" t="s">
        <v>65</v>
      </c>
    </row>
    <row r="2" spans="1:6" x14ac:dyDescent="0.15">
      <c r="A2" s="5" t="s">
        <v>1</v>
      </c>
      <c r="B2" s="5" t="s">
        <v>241</v>
      </c>
      <c r="C2" s="6" t="s">
        <v>2</v>
      </c>
      <c r="D2" s="6" t="s">
        <v>3</v>
      </c>
      <c r="E2" s="7">
        <v>1820</v>
      </c>
      <c r="F2" s="8">
        <v>1941</v>
      </c>
    </row>
    <row r="3" spans="1:6" x14ac:dyDescent="0.15">
      <c r="A3" s="5" t="s">
        <v>1</v>
      </c>
      <c r="B3" s="5" t="s">
        <v>241</v>
      </c>
      <c r="C3" s="6" t="s">
        <v>2</v>
      </c>
      <c r="D3" s="6" t="s">
        <v>3</v>
      </c>
      <c r="E3" s="7">
        <v>1830</v>
      </c>
      <c r="F3" s="8">
        <v>2230</v>
      </c>
    </row>
    <row r="4" spans="1:6" x14ac:dyDescent="0.15">
      <c r="A4" s="5" t="s">
        <v>1</v>
      </c>
      <c r="B4" s="5" t="s">
        <v>241</v>
      </c>
      <c r="C4" s="6" t="s">
        <v>2</v>
      </c>
      <c r="D4" s="6" t="s">
        <v>3</v>
      </c>
      <c r="E4" s="7">
        <v>1840</v>
      </c>
      <c r="F4" s="8">
        <v>2415</v>
      </c>
    </row>
    <row r="5" spans="1:6" x14ac:dyDescent="0.15">
      <c r="A5" s="5" t="s">
        <v>1</v>
      </c>
      <c r="B5" s="5" t="s">
        <v>241</v>
      </c>
      <c r="C5" s="6" t="s">
        <v>2</v>
      </c>
      <c r="D5" s="6" t="s">
        <v>3</v>
      </c>
      <c r="E5" s="7">
        <v>1850</v>
      </c>
      <c r="F5" s="8">
        <v>2630</v>
      </c>
    </row>
    <row r="6" spans="1:6" x14ac:dyDescent="0.15">
      <c r="A6" s="5" t="s">
        <v>1</v>
      </c>
      <c r="B6" s="5" t="s">
        <v>241</v>
      </c>
      <c r="C6" s="6" t="s">
        <v>2</v>
      </c>
      <c r="D6" s="6" t="s">
        <v>3</v>
      </c>
      <c r="E6" s="7">
        <v>1860</v>
      </c>
      <c r="F6" s="8">
        <v>2834</v>
      </c>
    </row>
    <row r="7" spans="1:6" x14ac:dyDescent="0.15">
      <c r="A7" s="5" t="s">
        <v>1</v>
      </c>
      <c r="B7" s="5" t="s">
        <v>241</v>
      </c>
      <c r="C7" s="6" t="s">
        <v>2</v>
      </c>
      <c r="D7" s="6" t="s">
        <v>3</v>
      </c>
      <c r="E7" s="7">
        <v>1870</v>
      </c>
      <c r="F7" s="9">
        <v>2970</v>
      </c>
    </row>
    <row r="8" spans="1:6" x14ac:dyDescent="0.15">
      <c r="A8" s="5" t="s">
        <v>1</v>
      </c>
      <c r="B8" s="5" t="s">
        <v>241</v>
      </c>
      <c r="C8" s="6" t="s">
        <v>2</v>
      </c>
      <c r="D8" s="6" t="s">
        <v>3</v>
      </c>
      <c r="E8" s="7">
        <v>1871</v>
      </c>
      <c r="F8" s="9">
        <v>3154</v>
      </c>
    </row>
    <row r="9" spans="1:6" x14ac:dyDescent="0.15">
      <c r="A9" s="5" t="s">
        <v>1</v>
      </c>
      <c r="B9" s="5" t="s">
        <v>241</v>
      </c>
      <c r="C9" s="6" t="s">
        <v>2</v>
      </c>
      <c r="D9" s="6" t="s">
        <v>3</v>
      </c>
      <c r="E9" s="7">
        <v>1872</v>
      </c>
      <c r="F9" s="9">
        <v>3150</v>
      </c>
    </row>
    <row r="10" spans="1:6" x14ac:dyDescent="0.15">
      <c r="A10" s="5" t="s">
        <v>1</v>
      </c>
      <c r="B10" s="5" t="s">
        <v>241</v>
      </c>
      <c r="C10" s="6" t="s">
        <v>2</v>
      </c>
      <c r="D10" s="6" t="s">
        <v>3</v>
      </c>
      <c r="E10" s="7">
        <v>1873</v>
      </c>
      <c r="F10" s="9">
        <v>3049</v>
      </c>
    </row>
    <row r="11" spans="1:6" x14ac:dyDescent="0.15">
      <c r="A11" s="5" t="s">
        <v>1</v>
      </c>
      <c r="B11" s="5" t="s">
        <v>241</v>
      </c>
      <c r="C11" s="6" t="s">
        <v>2</v>
      </c>
      <c r="D11" s="6" t="s">
        <v>3</v>
      </c>
      <c r="E11" s="7">
        <v>1874</v>
      </c>
      <c r="F11" s="9">
        <v>3158</v>
      </c>
    </row>
    <row r="12" spans="1:6" x14ac:dyDescent="0.15">
      <c r="A12" s="5" t="s">
        <v>1</v>
      </c>
      <c r="B12" s="5" t="s">
        <v>241</v>
      </c>
      <c r="C12" s="6" t="s">
        <v>2</v>
      </c>
      <c r="D12" s="6" t="s">
        <v>3</v>
      </c>
      <c r="E12" s="7">
        <v>1875</v>
      </c>
      <c r="F12" s="9">
        <v>3145</v>
      </c>
    </row>
    <row r="13" spans="1:6" x14ac:dyDescent="0.15">
      <c r="A13" s="5" t="s">
        <v>1</v>
      </c>
      <c r="B13" s="5" t="s">
        <v>241</v>
      </c>
      <c r="C13" s="6" t="s">
        <v>2</v>
      </c>
      <c r="D13" s="6" t="s">
        <v>3</v>
      </c>
      <c r="E13" s="7">
        <v>1876</v>
      </c>
      <c r="F13" s="9">
        <v>3188</v>
      </c>
    </row>
    <row r="14" spans="1:6" x14ac:dyDescent="0.15">
      <c r="A14" s="5" t="s">
        <v>1</v>
      </c>
      <c r="B14" s="5" t="s">
        <v>241</v>
      </c>
      <c r="C14" s="6" t="s">
        <v>2</v>
      </c>
      <c r="D14" s="6" t="s">
        <v>3</v>
      </c>
      <c r="E14" s="7">
        <v>1877</v>
      </c>
      <c r="F14" s="9">
        <v>3268</v>
      </c>
    </row>
    <row r="15" spans="1:6" x14ac:dyDescent="0.15">
      <c r="A15" s="5" t="s">
        <v>1</v>
      </c>
      <c r="B15" s="5" t="s">
        <v>241</v>
      </c>
      <c r="C15" s="6" t="s">
        <v>2</v>
      </c>
      <c r="D15" s="6" t="s">
        <v>3</v>
      </c>
      <c r="E15" s="7">
        <v>1878</v>
      </c>
      <c r="F15" s="9">
        <v>3347</v>
      </c>
    </row>
    <row r="16" spans="1:6" x14ac:dyDescent="0.15">
      <c r="A16" s="5" t="s">
        <v>1</v>
      </c>
      <c r="B16" s="5" t="s">
        <v>241</v>
      </c>
      <c r="C16" s="6" t="s">
        <v>2</v>
      </c>
      <c r="D16" s="6" t="s">
        <v>3</v>
      </c>
      <c r="E16" s="7">
        <v>1879</v>
      </c>
      <c r="F16" s="9">
        <v>3296</v>
      </c>
    </row>
    <row r="17" spans="1:6" x14ac:dyDescent="0.15">
      <c r="A17" s="5" t="s">
        <v>1</v>
      </c>
      <c r="B17" s="5" t="s">
        <v>241</v>
      </c>
      <c r="C17" s="6" t="s">
        <v>2</v>
      </c>
      <c r="D17" s="6" t="s">
        <v>3</v>
      </c>
      <c r="E17" s="7">
        <v>1880</v>
      </c>
      <c r="F17" s="9">
        <v>3314</v>
      </c>
    </row>
    <row r="18" spans="1:6" x14ac:dyDescent="0.15">
      <c r="A18" s="5" t="s">
        <v>1</v>
      </c>
      <c r="B18" s="5" t="s">
        <v>241</v>
      </c>
      <c r="C18" s="6" t="s">
        <v>2</v>
      </c>
      <c r="D18" s="6" t="s">
        <v>3</v>
      </c>
      <c r="E18" s="7">
        <v>1881</v>
      </c>
      <c r="F18" s="9">
        <v>3419</v>
      </c>
    </row>
    <row r="19" spans="1:6" x14ac:dyDescent="0.15">
      <c r="A19" s="5" t="s">
        <v>1</v>
      </c>
      <c r="B19" s="5" t="s">
        <v>241</v>
      </c>
      <c r="C19" s="6" t="s">
        <v>2</v>
      </c>
      <c r="D19" s="6" t="s">
        <v>3</v>
      </c>
      <c r="E19" s="7">
        <v>1882</v>
      </c>
      <c r="F19" s="9">
        <v>3411</v>
      </c>
    </row>
    <row r="20" spans="1:6" x14ac:dyDescent="0.15">
      <c r="A20" s="5" t="s">
        <v>1</v>
      </c>
      <c r="B20" s="5" t="s">
        <v>241</v>
      </c>
      <c r="C20" s="6" t="s">
        <v>2</v>
      </c>
      <c r="D20" s="6" t="s">
        <v>3</v>
      </c>
      <c r="E20" s="7">
        <v>1883</v>
      </c>
      <c r="F20" s="9">
        <v>3521</v>
      </c>
    </row>
    <row r="21" spans="1:6" x14ac:dyDescent="0.15">
      <c r="A21" s="5" t="s">
        <v>1</v>
      </c>
      <c r="B21" s="5" t="s">
        <v>241</v>
      </c>
      <c r="C21" s="6" t="s">
        <v>2</v>
      </c>
      <c r="D21" s="6" t="s">
        <v>3</v>
      </c>
      <c r="E21" s="7">
        <v>1884</v>
      </c>
      <c r="F21" s="9">
        <v>3583</v>
      </c>
    </row>
    <row r="22" spans="1:6" x14ac:dyDescent="0.15">
      <c r="A22" s="5" t="s">
        <v>1</v>
      </c>
      <c r="B22" s="5" t="s">
        <v>241</v>
      </c>
      <c r="C22" s="6" t="s">
        <v>2</v>
      </c>
      <c r="D22" s="6" t="s">
        <v>3</v>
      </c>
      <c r="E22" s="7">
        <v>1885</v>
      </c>
      <c r="F22" s="9">
        <v>3531</v>
      </c>
    </row>
    <row r="23" spans="1:6" x14ac:dyDescent="0.15">
      <c r="A23" s="5" t="s">
        <v>1</v>
      </c>
      <c r="B23" s="5" t="s">
        <v>241</v>
      </c>
      <c r="C23" s="6" t="s">
        <v>2</v>
      </c>
      <c r="D23" s="6" t="s">
        <v>3</v>
      </c>
      <c r="E23" s="7">
        <v>1886</v>
      </c>
      <c r="F23" s="9">
        <v>3615</v>
      </c>
    </row>
    <row r="24" spans="1:6" x14ac:dyDescent="0.15">
      <c r="A24" s="5" t="s">
        <v>1</v>
      </c>
      <c r="B24" s="5" t="s">
        <v>241</v>
      </c>
      <c r="C24" s="6" t="s">
        <v>2</v>
      </c>
      <c r="D24" s="6" t="s">
        <v>3</v>
      </c>
      <c r="E24" s="7">
        <v>1887</v>
      </c>
      <c r="F24" s="9">
        <v>3832</v>
      </c>
    </row>
    <row r="25" spans="1:6" x14ac:dyDescent="0.15">
      <c r="A25" s="5" t="s">
        <v>1</v>
      </c>
      <c r="B25" s="5" t="s">
        <v>241</v>
      </c>
      <c r="C25" s="6" t="s">
        <v>2</v>
      </c>
      <c r="D25" s="6" t="s">
        <v>3</v>
      </c>
      <c r="E25" s="7">
        <v>1888</v>
      </c>
      <c r="F25" s="9">
        <v>3792</v>
      </c>
    </row>
    <row r="26" spans="1:6" x14ac:dyDescent="0.15">
      <c r="A26" s="5" t="s">
        <v>1</v>
      </c>
      <c r="B26" s="5" t="s">
        <v>241</v>
      </c>
      <c r="C26" s="6" t="s">
        <v>2</v>
      </c>
      <c r="D26" s="6" t="s">
        <v>3</v>
      </c>
      <c r="E26" s="7">
        <v>1889</v>
      </c>
      <c r="F26" s="9">
        <v>3725</v>
      </c>
    </row>
    <row r="27" spans="1:6" x14ac:dyDescent="0.15">
      <c r="A27" s="5" t="s">
        <v>1</v>
      </c>
      <c r="B27" s="5" t="s">
        <v>241</v>
      </c>
      <c r="C27" s="6" t="s">
        <v>2</v>
      </c>
      <c r="D27" s="6" t="s">
        <v>3</v>
      </c>
      <c r="E27" s="7">
        <v>1890</v>
      </c>
      <c r="F27" s="9">
        <v>3894</v>
      </c>
    </row>
    <row r="28" spans="1:6" x14ac:dyDescent="0.15">
      <c r="A28" s="5" t="s">
        <v>1</v>
      </c>
      <c r="B28" s="5" t="s">
        <v>241</v>
      </c>
      <c r="C28" s="6" t="s">
        <v>2</v>
      </c>
      <c r="D28" s="6" t="s">
        <v>3</v>
      </c>
      <c r="E28" s="7">
        <v>1891</v>
      </c>
      <c r="F28" s="9">
        <v>3995</v>
      </c>
    </row>
    <row r="29" spans="1:6" x14ac:dyDescent="0.15">
      <c r="A29" s="5" t="s">
        <v>1</v>
      </c>
      <c r="B29" s="5" t="s">
        <v>241</v>
      </c>
      <c r="C29" s="6" t="s">
        <v>2</v>
      </c>
      <c r="D29" s="6" t="s">
        <v>3</v>
      </c>
      <c r="E29" s="7">
        <v>1892</v>
      </c>
      <c r="F29" s="9">
        <v>4041</v>
      </c>
    </row>
    <row r="30" spans="1:6" x14ac:dyDescent="0.15">
      <c r="A30" s="5" t="s">
        <v>1</v>
      </c>
      <c r="B30" s="5" t="s">
        <v>241</v>
      </c>
      <c r="C30" s="6" t="s">
        <v>2</v>
      </c>
      <c r="D30" s="6" t="s">
        <v>3</v>
      </c>
      <c r="E30" s="7">
        <v>1893</v>
      </c>
      <c r="F30" s="9">
        <v>4025</v>
      </c>
    </row>
    <row r="31" spans="1:6" x14ac:dyDescent="0.15">
      <c r="A31" s="5" t="s">
        <v>1</v>
      </c>
      <c r="B31" s="5" t="s">
        <v>241</v>
      </c>
      <c r="C31" s="6" t="s">
        <v>2</v>
      </c>
      <c r="D31" s="6" t="s">
        <v>3</v>
      </c>
      <c r="E31" s="7">
        <v>1894</v>
      </c>
      <c r="F31" s="9">
        <v>4216</v>
      </c>
    </row>
    <row r="32" spans="1:6" x14ac:dyDescent="0.15">
      <c r="A32" s="5" t="s">
        <v>1</v>
      </c>
      <c r="B32" s="5" t="s">
        <v>241</v>
      </c>
      <c r="C32" s="6" t="s">
        <v>2</v>
      </c>
      <c r="D32" s="6" t="s">
        <v>3</v>
      </c>
      <c r="E32" s="7">
        <v>1895</v>
      </c>
      <c r="F32" s="9">
        <v>4285</v>
      </c>
    </row>
    <row r="33" spans="1:6" x14ac:dyDescent="0.15">
      <c r="A33" s="5" t="s">
        <v>1</v>
      </c>
      <c r="B33" s="5" t="s">
        <v>241</v>
      </c>
      <c r="C33" s="6" t="s">
        <v>2</v>
      </c>
      <c r="D33" s="6" t="s">
        <v>3</v>
      </c>
      <c r="E33" s="7">
        <v>1896</v>
      </c>
      <c r="F33" s="9">
        <v>4305</v>
      </c>
    </row>
    <row r="34" spans="1:6" x14ac:dyDescent="0.15">
      <c r="A34" s="5" t="s">
        <v>1</v>
      </c>
      <c r="B34" s="5" t="s">
        <v>241</v>
      </c>
      <c r="C34" s="6" t="s">
        <v>2</v>
      </c>
      <c r="D34" s="6" t="s">
        <v>3</v>
      </c>
      <c r="E34" s="7">
        <v>1897</v>
      </c>
      <c r="F34" s="9">
        <v>4352</v>
      </c>
    </row>
    <row r="35" spans="1:6" x14ac:dyDescent="0.15">
      <c r="A35" s="5" t="s">
        <v>1</v>
      </c>
      <c r="B35" s="5" t="s">
        <v>241</v>
      </c>
      <c r="C35" s="6" t="s">
        <v>2</v>
      </c>
      <c r="D35" s="6" t="s">
        <v>3</v>
      </c>
      <c r="E35" s="7">
        <v>1898</v>
      </c>
      <c r="F35" s="9">
        <v>4551</v>
      </c>
    </row>
    <row r="36" spans="1:6" x14ac:dyDescent="0.15">
      <c r="A36" s="5" t="s">
        <v>1</v>
      </c>
      <c r="B36" s="5" t="s">
        <v>241</v>
      </c>
      <c r="C36" s="6" t="s">
        <v>2</v>
      </c>
      <c r="D36" s="6" t="s">
        <v>3</v>
      </c>
      <c r="E36" s="7">
        <v>1899</v>
      </c>
      <c r="F36" s="9">
        <v>4600</v>
      </c>
    </row>
    <row r="37" spans="1:6" x14ac:dyDescent="0.15">
      <c r="A37" s="5" t="s">
        <v>1</v>
      </c>
      <c r="B37" s="5" t="s">
        <v>241</v>
      </c>
      <c r="C37" s="6" t="s">
        <v>2</v>
      </c>
      <c r="D37" s="6" t="s">
        <v>3</v>
      </c>
      <c r="E37" s="7">
        <v>1900</v>
      </c>
      <c r="F37" s="9">
        <v>4594</v>
      </c>
    </row>
    <row r="38" spans="1:6" x14ac:dyDescent="0.15">
      <c r="A38" s="5" t="s">
        <v>1</v>
      </c>
      <c r="B38" s="5" t="s">
        <v>241</v>
      </c>
      <c r="C38" s="6" t="s">
        <v>2</v>
      </c>
      <c r="D38" s="6" t="s">
        <v>3</v>
      </c>
      <c r="E38" s="7">
        <v>1901</v>
      </c>
      <c r="F38" s="9">
        <v>4565</v>
      </c>
    </row>
    <row r="39" spans="1:6" x14ac:dyDescent="0.15">
      <c r="A39" s="5" t="s">
        <v>1</v>
      </c>
      <c r="B39" s="5" t="s">
        <v>241</v>
      </c>
      <c r="C39" s="6" t="s">
        <v>2</v>
      </c>
      <c r="D39" s="6" t="s">
        <v>3</v>
      </c>
      <c r="E39" s="7">
        <v>1902</v>
      </c>
      <c r="F39" s="9">
        <v>4694</v>
      </c>
    </row>
    <row r="40" spans="1:6" x14ac:dyDescent="0.15">
      <c r="A40" s="5" t="s">
        <v>1</v>
      </c>
      <c r="B40" s="5" t="s">
        <v>241</v>
      </c>
      <c r="C40" s="6" t="s">
        <v>2</v>
      </c>
      <c r="D40" s="6" t="s">
        <v>3</v>
      </c>
      <c r="E40" s="7">
        <v>1903</v>
      </c>
      <c r="F40" s="9">
        <v>4688</v>
      </c>
    </row>
    <row r="41" spans="1:6" x14ac:dyDescent="0.15">
      <c r="A41" s="5" t="s">
        <v>1</v>
      </c>
      <c r="B41" s="5" t="s">
        <v>241</v>
      </c>
      <c r="C41" s="6" t="s">
        <v>2</v>
      </c>
      <c r="D41" s="6" t="s">
        <v>3</v>
      </c>
      <c r="E41" s="7">
        <v>1904</v>
      </c>
      <c r="F41" s="9">
        <v>4712</v>
      </c>
    </row>
    <row r="42" spans="1:6" x14ac:dyDescent="0.15">
      <c r="A42" s="5" t="s">
        <v>1</v>
      </c>
      <c r="B42" s="5" t="s">
        <v>241</v>
      </c>
      <c r="C42" s="6" t="s">
        <v>2</v>
      </c>
      <c r="D42" s="6" t="s">
        <v>3</v>
      </c>
      <c r="E42" s="7">
        <v>1905</v>
      </c>
      <c r="F42" s="9">
        <v>4925</v>
      </c>
    </row>
    <row r="43" spans="1:6" x14ac:dyDescent="0.15">
      <c r="A43" s="5" t="s">
        <v>1</v>
      </c>
      <c r="B43" s="5" t="s">
        <v>241</v>
      </c>
      <c r="C43" s="6" t="s">
        <v>2</v>
      </c>
      <c r="D43" s="6" t="s">
        <v>3</v>
      </c>
      <c r="E43" s="7">
        <v>1906</v>
      </c>
      <c r="F43" s="9">
        <v>5062</v>
      </c>
    </row>
    <row r="44" spans="1:6" x14ac:dyDescent="0.15">
      <c r="A44" s="5" t="s">
        <v>1</v>
      </c>
      <c r="B44" s="5" t="s">
        <v>241</v>
      </c>
      <c r="C44" s="6" t="s">
        <v>2</v>
      </c>
      <c r="D44" s="6" t="s">
        <v>3</v>
      </c>
      <c r="E44" s="7">
        <v>1907</v>
      </c>
      <c r="F44" s="9">
        <v>5321</v>
      </c>
    </row>
    <row r="45" spans="1:6" x14ac:dyDescent="0.15">
      <c r="A45" s="5" t="s">
        <v>1</v>
      </c>
      <c r="B45" s="5" t="s">
        <v>241</v>
      </c>
      <c r="C45" s="6" t="s">
        <v>2</v>
      </c>
      <c r="D45" s="6" t="s">
        <v>3</v>
      </c>
      <c r="E45" s="7">
        <v>1908</v>
      </c>
      <c r="F45" s="9">
        <v>5292</v>
      </c>
    </row>
    <row r="46" spans="1:6" x14ac:dyDescent="0.15">
      <c r="A46" s="5" t="s">
        <v>1</v>
      </c>
      <c r="B46" s="5" t="s">
        <v>241</v>
      </c>
      <c r="C46" s="6" t="s">
        <v>2</v>
      </c>
      <c r="D46" s="6" t="s">
        <v>3</v>
      </c>
      <c r="E46" s="7">
        <v>1909</v>
      </c>
      <c r="F46" s="9">
        <v>5222</v>
      </c>
    </row>
    <row r="47" spans="1:6" x14ac:dyDescent="0.15">
      <c r="A47" s="5" t="s">
        <v>1</v>
      </c>
      <c r="B47" s="5" t="s">
        <v>241</v>
      </c>
      <c r="C47" s="6" t="s">
        <v>2</v>
      </c>
      <c r="D47" s="6" t="s">
        <v>3</v>
      </c>
      <c r="E47" s="7">
        <v>1910</v>
      </c>
      <c r="F47" s="9">
        <v>5244</v>
      </c>
    </row>
    <row r="48" spans="1:6" x14ac:dyDescent="0.15">
      <c r="A48" s="5" t="s">
        <v>1</v>
      </c>
      <c r="B48" s="5" t="s">
        <v>241</v>
      </c>
      <c r="C48" s="6" t="s">
        <v>2</v>
      </c>
      <c r="D48" s="6" t="s">
        <v>3</v>
      </c>
      <c r="E48" s="7">
        <v>1911</v>
      </c>
      <c r="F48" s="9">
        <v>5364</v>
      </c>
    </row>
    <row r="49" spans="1:6" x14ac:dyDescent="0.15">
      <c r="A49" s="5" t="s">
        <v>1</v>
      </c>
      <c r="B49" s="5" t="s">
        <v>241</v>
      </c>
      <c r="C49" s="6" t="s">
        <v>2</v>
      </c>
      <c r="D49" s="6" t="s">
        <v>3</v>
      </c>
      <c r="E49" s="7">
        <v>1912</v>
      </c>
      <c r="F49" s="9">
        <v>5587</v>
      </c>
    </row>
    <row r="50" spans="1:6" x14ac:dyDescent="0.15">
      <c r="A50" s="5" t="s">
        <v>1</v>
      </c>
      <c r="B50" s="5" t="s">
        <v>241</v>
      </c>
      <c r="C50" s="6" t="s">
        <v>2</v>
      </c>
      <c r="D50" s="6" t="s">
        <v>3</v>
      </c>
      <c r="E50" s="7">
        <v>1913</v>
      </c>
      <c r="F50" s="9">
        <v>5523</v>
      </c>
    </row>
    <row r="51" spans="1:6" x14ac:dyDescent="0.15">
      <c r="A51" s="5" t="s">
        <v>1</v>
      </c>
      <c r="B51" s="5" t="s">
        <v>241</v>
      </c>
      <c r="C51" s="6" t="s">
        <v>2</v>
      </c>
      <c r="D51" s="6" t="s">
        <v>3</v>
      </c>
      <c r="E51" s="7">
        <v>1914</v>
      </c>
      <c r="F51" s="9">
        <v>4584</v>
      </c>
    </row>
    <row r="52" spans="1:6" x14ac:dyDescent="0.15">
      <c r="A52" s="5" t="s">
        <v>1</v>
      </c>
      <c r="B52" s="5" t="s">
        <v>241</v>
      </c>
      <c r="C52" s="6" t="s">
        <v>2</v>
      </c>
      <c r="D52" s="6" t="s">
        <v>3</v>
      </c>
      <c r="E52" s="7">
        <v>1915</v>
      </c>
      <c r="F52" s="9">
        <v>4229</v>
      </c>
    </row>
    <row r="53" spans="1:6" x14ac:dyDescent="0.15">
      <c r="A53" s="5" t="s">
        <v>1</v>
      </c>
      <c r="B53" s="5" t="s">
        <v>241</v>
      </c>
      <c r="C53" s="6" t="s">
        <v>2</v>
      </c>
      <c r="D53" s="6" t="s">
        <v>3</v>
      </c>
      <c r="E53" s="7">
        <v>1916</v>
      </c>
      <c r="F53" s="9">
        <v>4189</v>
      </c>
    </row>
    <row r="54" spans="1:6" x14ac:dyDescent="0.15">
      <c r="A54" s="5" t="s">
        <v>1</v>
      </c>
      <c r="B54" s="5" t="s">
        <v>241</v>
      </c>
      <c r="C54" s="6" t="s">
        <v>2</v>
      </c>
      <c r="D54" s="6" t="s">
        <v>3</v>
      </c>
      <c r="E54" s="7">
        <v>1917</v>
      </c>
      <c r="F54" s="9">
        <v>4122</v>
      </c>
    </row>
    <row r="55" spans="1:6" x14ac:dyDescent="0.15">
      <c r="A55" s="5" t="s">
        <v>1</v>
      </c>
      <c r="B55" s="5" t="s">
        <v>241</v>
      </c>
      <c r="C55" s="6" t="s">
        <v>2</v>
      </c>
      <c r="D55" s="6" t="s">
        <v>3</v>
      </c>
      <c r="E55" s="7">
        <v>1918</v>
      </c>
      <c r="F55" s="9">
        <v>4073</v>
      </c>
    </row>
    <row r="56" spans="1:6" x14ac:dyDescent="0.15">
      <c r="A56" s="5" t="s">
        <v>1</v>
      </c>
      <c r="B56" s="5" t="s">
        <v>241</v>
      </c>
      <c r="C56" s="6" t="s">
        <v>2</v>
      </c>
      <c r="D56" s="6" t="s">
        <v>3</v>
      </c>
      <c r="E56" s="7">
        <v>1919</v>
      </c>
      <c r="F56" s="9">
        <v>3601</v>
      </c>
    </row>
    <row r="57" spans="1:6" x14ac:dyDescent="0.15">
      <c r="A57" s="5" t="s">
        <v>1</v>
      </c>
      <c r="B57" s="5" t="s">
        <v>241</v>
      </c>
      <c r="C57" s="6" t="s">
        <v>2</v>
      </c>
      <c r="D57" s="6" t="s">
        <v>3</v>
      </c>
      <c r="E57" s="7">
        <v>1920</v>
      </c>
      <c r="F57" s="9">
        <v>3845</v>
      </c>
    </row>
    <row r="58" spans="1:6" x14ac:dyDescent="0.15">
      <c r="A58" s="5" t="s">
        <v>1</v>
      </c>
      <c r="B58" s="5" t="s">
        <v>241</v>
      </c>
      <c r="C58" s="6" t="s">
        <v>2</v>
      </c>
      <c r="D58" s="6" t="s">
        <v>3</v>
      </c>
      <c r="E58" s="7">
        <v>1921</v>
      </c>
      <c r="F58" s="9">
        <v>4224</v>
      </c>
    </row>
    <row r="59" spans="1:6" x14ac:dyDescent="0.15">
      <c r="A59" s="5" t="s">
        <v>1</v>
      </c>
      <c r="B59" s="5" t="s">
        <v>241</v>
      </c>
      <c r="C59" s="6" t="s">
        <v>2</v>
      </c>
      <c r="D59" s="6" t="s">
        <v>3</v>
      </c>
      <c r="E59" s="7">
        <v>1922</v>
      </c>
      <c r="F59" s="9">
        <v>4586</v>
      </c>
    </row>
    <row r="60" spans="1:6" x14ac:dyDescent="0.15">
      <c r="A60" s="5" t="s">
        <v>1</v>
      </c>
      <c r="B60" s="5" t="s">
        <v>241</v>
      </c>
      <c r="C60" s="6" t="s">
        <v>2</v>
      </c>
      <c r="D60" s="6" t="s">
        <v>3</v>
      </c>
      <c r="E60" s="7">
        <v>1923</v>
      </c>
      <c r="F60" s="9">
        <v>4530</v>
      </c>
    </row>
    <row r="61" spans="1:6" x14ac:dyDescent="0.15">
      <c r="A61" s="5" t="s">
        <v>1</v>
      </c>
      <c r="B61" s="5" t="s">
        <v>241</v>
      </c>
      <c r="C61" s="6" t="s">
        <v>2</v>
      </c>
      <c r="D61" s="6" t="s">
        <v>3</v>
      </c>
      <c r="E61" s="7">
        <v>1924</v>
      </c>
      <c r="F61" s="9">
        <v>5042</v>
      </c>
    </row>
    <row r="62" spans="1:6" x14ac:dyDescent="0.15">
      <c r="A62" s="5" t="s">
        <v>1</v>
      </c>
      <c r="B62" s="5" t="s">
        <v>241</v>
      </c>
      <c r="C62" s="6" t="s">
        <v>2</v>
      </c>
      <c r="D62" s="6" t="s">
        <v>3</v>
      </c>
      <c r="E62" s="7">
        <v>1925</v>
      </c>
      <c r="F62" s="9">
        <v>5367</v>
      </c>
    </row>
    <row r="63" spans="1:6" x14ac:dyDescent="0.15">
      <c r="A63" s="5" t="s">
        <v>1</v>
      </c>
      <c r="B63" s="5" t="s">
        <v>241</v>
      </c>
      <c r="C63" s="6" t="s">
        <v>2</v>
      </c>
      <c r="D63" s="6" t="s">
        <v>3</v>
      </c>
      <c r="E63" s="7">
        <v>1926</v>
      </c>
      <c r="F63" s="9">
        <v>5440</v>
      </c>
    </row>
    <row r="64" spans="1:6" x14ac:dyDescent="0.15">
      <c r="A64" s="5" t="s">
        <v>1</v>
      </c>
      <c r="B64" s="5" t="s">
        <v>241</v>
      </c>
      <c r="C64" s="6" t="s">
        <v>2</v>
      </c>
      <c r="D64" s="6" t="s">
        <v>3</v>
      </c>
      <c r="E64" s="7">
        <v>1927</v>
      </c>
      <c r="F64" s="9">
        <v>5587</v>
      </c>
    </row>
    <row r="65" spans="1:6" x14ac:dyDescent="0.15">
      <c r="A65" s="5" t="s">
        <v>1</v>
      </c>
      <c r="B65" s="5" t="s">
        <v>241</v>
      </c>
      <c r="C65" s="6" t="s">
        <v>2</v>
      </c>
      <c r="D65" s="6" t="s">
        <v>3</v>
      </c>
      <c r="E65" s="7">
        <v>1928</v>
      </c>
      <c r="F65" s="9">
        <v>5829</v>
      </c>
    </row>
    <row r="66" spans="1:6" x14ac:dyDescent="0.15">
      <c r="A66" s="5" t="s">
        <v>1</v>
      </c>
      <c r="B66" s="5" t="s">
        <v>241</v>
      </c>
      <c r="C66" s="6" t="s">
        <v>2</v>
      </c>
      <c r="D66" s="6" t="s">
        <v>3</v>
      </c>
      <c r="E66" s="7">
        <v>1929</v>
      </c>
      <c r="F66" s="9">
        <v>5896</v>
      </c>
    </row>
    <row r="67" spans="1:6" x14ac:dyDescent="0.15">
      <c r="A67" s="5" t="s">
        <v>1</v>
      </c>
      <c r="B67" s="5" t="s">
        <v>241</v>
      </c>
      <c r="C67" s="6" t="s">
        <v>2</v>
      </c>
      <c r="D67" s="6" t="s">
        <v>3</v>
      </c>
      <c r="E67" s="7">
        <v>1930</v>
      </c>
      <c r="F67" s="9">
        <v>5716</v>
      </c>
    </row>
    <row r="68" spans="1:6" x14ac:dyDescent="0.15">
      <c r="A68" s="5" t="s">
        <v>1</v>
      </c>
      <c r="B68" s="5" t="s">
        <v>241</v>
      </c>
      <c r="C68" s="6" t="s">
        <v>2</v>
      </c>
      <c r="D68" s="6" t="s">
        <v>3</v>
      </c>
      <c r="E68" s="7">
        <v>1931</v>
      </c>
      <c r="F68" s="9">
        <v>5241</v>
      </c>
    </row>
    <row r="69" spans="1:6" x14ac:dyDescent="0.15">
      <c r="A69" s="5" t="s">
        <v>1</v>
      </c>
      <c r="B69" s="5" t="s">
        <v>241</v>
      </c>
      <c r="C69" s="6" t="s">
        <v>2</v>
      </c>
      <c r="D69" s="6" t="s">
        <v>3</v>
      </c>
      <c r="E69" s="7">
        <v>1932</v>
      </c>
      <c r="F69" s="9">
        <v>4686</v>
      </c>
    </row>
    <row r="70" spans="1:6" x14ac:dyDescent="0.15">
      <c r="A70" s="5" t="s">
        <v>1</v>
      </c>
      <c r="B70" s="5" t="s">
        <v>241</v>
      </c>
      <c r="C70" s="6" t="s">
        <v>2</v>
      </c>
      <c r="D70" s="6" t="s">
        <v>3</v>
      </c>
      <c r="E70" s="7">
        <v>1933</v>
      </c>
      <c r="F70" s="9">
        <v>4516</v>
      </c>
    </row>
    <row r="71" spans="1:6" x14ac:dyDescent="0.15">
      <c r="A71" s="5" t="s">
        <v>1</v>
      </c>
      <c r="B71" s="5" t="s">
        <v>241</v>
      </c>
      <c r="C71" s="6" t="s">
        <v>2</v>
      </c>
      <c r="D71" s="6" t="s">
        <v>3</v>
      </c>
      <c r="E71" s="7">
        <v>1934</v>
      </c>
      <c r="F71" s="9">
        <v>4546</v>
      </c>
    </row>
    <row r="72" spans="1:6" x14ac:dyDescent="0.15">
      <c r="A72" s="5" t="s">
        <v>1</v>
      </c>
      <c r="B72" s="5" t="s">
        <v>241</v>
      </c>
      <c r="C72" s="6" t="s">
        <v>2</v>
      </c>
      <c r="D72" s="6" t="s">
        <v>3</v>
      </c>
      <c r="E72" s="7">
        <v>1935</v>
      </c>
      <c r="F72" s="9">
        <v>4634</v>
      </c>
    </row>
    <row r="73" spans="1:6" x14ac:dyDescent="0.15">
      <c r="A73" s="5" t="s">
        <v>1</v>
      </c>
      <c r="B73" s="5" t="s">
        <v>241</v>
      </c>
      <c r="C73" s="6" t="s">
        <v>2</v>
      </c>
      <c r="D73" s="6" t="s">
        <v>3</v>
      </c>
      <c r="E73" s="7">
        <v>1936</v>
      </c>
      <c r="F73" s="9">
        <v>4774</v>
      </c>
    </row>
    <row r="74" spans="1:6" x14ac:dyDescent="0.15">
      <c r="A74" s="5" t="s">
        <v>1</v>
      </c>
      <c r="B74" s="5" t="s">
        <v>241</v>
      </c>
      <c r="C74" s="6" t="s">
        <v>2</v>
      </c>
      <c r="D74" s="6" t="s">
        <v>3</v>
      </c>
      <c r="E74" s="7">
        <v>1937</v>
      </c>
      <c r="F74" s="9">
        <v>5031</v>
      </c>
    </row>
    <row r="75" spans="1:6" x14ac:dyDescent="0.15">
      <c r="A75" s="5" t="s">
        <v>1</v>
      </c>
      <c r="B75" s="5" t="s">
        <v>241</v>
      </c>
      <c r="C75" s="6" t="s">
        <v>2</v>
      </c>
      <c r="D75" s="6" t="s">
        <v>3</v>
      </c>
      <c r="E75" s="7">
        <v>1938</v>
      </c>
      <c r="F75" s="9">
        <v>5673</v>
      </c>
    </row>
    <row r="76" spans="1:6" x14ac:dyDescent="0.15">
      <c r="A76" s="5" t="s">
        <v>1</v>
      </c>
      <c r="B76" s="5" t="s">
        <v>241</v>
      </c>
      <c r="C76" s="6" t="s">
        <v>2</v>
      </c>
      <c r="D76" s="6" t="s">
        <v>3</v>
      </c>
      <c r="E76" s="7">
        <v>1939</v>
      </c>
      <c r="F76" s="9">
        <v>6529</v>
      </c>
    </row>
    <row r="77" spans="1:6" x14ac:dyDescent="0.15">
      <c r="A77" s="5" t="s">
        <v>1</v>
      </c>
      <c r="B77" s="5" t="s">
        <v>241</v>
      </c>
      <c r="C77" s="6" t="s">
        <v>2</v>
      </c>
      <c r="D77" s="6" t="s">
        <v>3</v>
      </c>
      <c r="E77" s="7">
        <v>1940</v>
      </c>
      <c r="F77" s="9">
        <v>6311</v>
      </c>
    </row>
    <row r="78" spans="1:6" x14ac:dyDescent="0.15">
      <c r="A78" s="5" t="s">
        <v>1</v>
      </c>
      <c r="B78" s="5" t="s">
        <v>241</v>
      </c>
      <c r="C78" s="6" t="s">
        <v>2</v>
      </c>
      <c r="D78" s="6" t="s">
        <v>3</v>
      </c>
      <c r="E78" s="7">
        <v>1941</v>
      </c>
      <c r="F78" s="9">
        <v>6722</v>
      </c>
    </row>
    <row r="79" spans="1:6" x14ac:dyDescent="0.15">
      <c r="A79" s="5" t="s">
        <v>1</v>
      </c>
      <c r="B79" s="5" t="s">
        <v>241</v>
      </c>
      <c r="C79" s="6" t="s">
        <v>2</v>
      </c>
      <c r="D79" s="6" t="s">
        <v>3</v>
      </c>
      <c r="E79" s="7">
        <v>1942</v>
      </c>
      <c r="F79" s="9">
        <v>6349</v>
      </c>
    </row>
    <row r="80" spans="1:6" x14ac:dyDescent="0.15">
      <c r="A80" s="5" t="s">
        <v>1</v>
      </c>
      <c r="B80" s="5" t="s">
        <v>241</v>
      </c>
      <c r="C80" s="6" t="s">
        <v>2</v>
      </c>
      <c r="D80" s="6" t="s">
        <v>3</v>
      </c>
      <c r="E80" s="7">
        <v>1943</v>
      </c>
      <c r="F80" s="9">
        <v>6480</v>
      </c>
    </row>
    <row r="81" spans="1:6" x14ac:dyDescent="0.15">
      <c r="A81" s="5" t="s">
        <v>1</v>
      </c>
      <c r="B81" s="5" t="s">
        <v>241</v>
      </c>
      <c r="C81" s="6" t="s">
        <v>2</v>
      </c>
      <c r="D81" s="6" t="s">
        <v>3</v>
      </c>
      <c r="E81" s="7">
        <v>1944</v>
      </c>
      <c r="F81" s="9">
        <v>6618</v>
      </c>
    </row>
    <row r="82" spans="1:6" x14ac:dyDescent="0.15">
      <c r="A82" s="5" t="s">
        <v>1</v>
      </c>
      <c r="B82" s="5" t="s">
        <v>241</v>
      </c>
      <c r="C82" s="6" t="s">
        <v>2</v>
      </c>
      <c r="D82" s="6" t="s">
        <v>3</v>
      </c>
      <c r="E82" s="7">
        <v>1945</v>
      </c>
      <c r="F82" s="9">
        <v>2750</v>
      </c>
    </row>
    <row r="83" spans="1:6" x14ac:dyDescent="0.15">
      <c r="A83" s="5" t="s">
        <v>1</v>
      </c>
      <c r="B83" s="5" t="s">
        <v>241</v>
      </c>
      <c r="C83" s="6" t="s">
        <v>2</v>
      </c>
      <c r="D83" s="6" t="s">
        <v>3</v>
      </c>
      <c r="E83" s="7">
        <v>1946</v>
      </c>
      <c r="F83" s="9">
        <v>3118</v>
      </c>
    </row>
    <row r="84" spans="1:6" x14ac:dyDescent="0.15">
      <c r="A84" s="5" t="s">
        <v>1</v>
      </c>
      <c r="B84" s="5" t="s">
        <v>241</v>
      </c>
      <c r="C84" s="6" t="s">
        <v>2</v>
      </c>
      <c r="D84" s="6" t="s">
        <v>3</v>
      </c>
      <c r="E84" s="7">
        <v>1947</v>
      </c>
      <c r="F84" s="9">
        <v>3453</v>
      </c>
    </row>
    <row r="85" spans="1:6" x14ac:dyDescent="0.15">
      <c r="A85" s="5" t="s">
        <v>1</v>
      </c>
      <c r="B85" s="5" t="s">
        <v>241</v>
      </c>
      <c r="C85" s="6" t="s">
        <v>2</v>
      </c>
      <c r="D85" s="6" t="s">
        <v>3</v>
      </c>
      <c r="E85" s="7">
        <v>1948</v>
      </c>
      <c r="F85" s="9">
        <v>4406</v>
      </c>
    </row>
    <row r="86" spans="1:6" x14ac:dyDescent="0.15">
      <c r="A86" s="5" t="s">
        <v>1</v>
      </c>
      <c r="B86" s="5" t="s">
        <v>241</v>
      </c>
      <c r="C86" s="6" t="s">
        <v>2</v>
      </c>
      <c r="D86" s="6" t="s">
        <v>3</v>
      </c>
      <c r="E86" s="7">
        <v>1949</v>
      </c>
      <c r="F86" s="9">
        <v>5249</v>
      </c>
    </row>
    <row r="87" spans="1:6" x14ac:dyDescent="0.15">
      <c r="A87" s="5" t="s">
        <v>1</v>
      </c>
      <c r="B87" s="5" t="s">
        <v>241</v>
      </c>
      <c r="C87" s="6" t="s">
        <v>2</v>
      </c>
      <c r="D87" s="6" t="s">
        <v>3</v>
      </c>
      <c r="E87" s="7">
        <v>1950</v>
      </c>
      <c r="F87" s="9">
        <v>5907</v>
      </c>
    </row>
    <row r="88" spans="1:6" x14ac:dyDescent="0.15">
      <c r="A88" s="5" t="s">
        <v>1</v>
      </c>
      <c r="B88" s="5" t="s">
        <v>241</v>
      </c>
      <c r="C88" s="6" t="s">
        <v>2</v>
      </c>
      <c r="D88" s="6" t="s">
        <v>3</v>
      </c>
      <c r="E88" s="7">
        <v>1951</v>
      </c>
      <c r="F88" s="9">
        <v>6311</v>
      </c>
    </row>
    <row r="89" spans="1:6" x14ac:dyDescent="0.15">
      <c r="A89" s="5" t="s">
        <v>1</v>
      </c>
      <c r="B89" s="5" t="s">
        <v>241</v>
      </c>
      <c r="C89" s="6" t="s">
        <v>2</v>
      </c>
      <c r="D89" s="6" t="s">
        <v>3</v>
      </c>
      <c r="E89" s="7">
        <v>1952</v>
      </c>
      <c r="F89" s="9">
        <v>6323</v>
      </c>
    </row>
    <row r="90" spans="1:6" x14ac:dyDescent="0.15">
      <c r="A90" s="5" t="s">
        <v>1</v>
      </c>
      <c r="B90" s="5" t="s">
        <v>241</v>
      </c>
      <c r="C90" s="6" t="s">
        <v>2</v>
      </c>
      <c r="D90" s="6" t="s">
        <v>3</v>
      </c>
      <c r="E90" s="7">
        <v>1953</v>
      </c>
      <c r="F90" s="9">
        <v>6594</v>
      </c>
    </row>
    <row r="91" spans="1:6" x14ac:dyDescent="0.15">
      <c r="A91" s="5" t="s">
        <v>1</v>
      </c>
      <c r="B91" s="5" t="s">
        <v>241</v>
      </c>
      <c r="C91" s="6" t="s">
        <v>2</v>
      </c>
      <c r="D91" s="6" t="s">
        <v>3</v>
      </c>
      <c r="E91" s="7">
        <v>1954</v>
      </c>
      <c r="F91" s="9">
        <v>7261</v>
      </c>
    </row>
    <row r="92" spans="1:6" x14ac:dyDescent="0.15">
      <c r="A92" s="5" t="s">
        <v>1</v>
      </c>
      <c r="B92" s="5" t="s">
        <v>241</v>
      </c>
      <c r="C92" s="6" t="s">
        <v>2</v>
      </c>
      <c r="D92" s="6" t="s">
        <v>3</v>
      </c>
      <c r="E92" s="7">
        <v>1955</v>
      </c>
      <c r="F92" s="9">
        <v>8054</v>
      </c>
    </row>
    <row r="93" spans="1:6" x14ac:dyDescent="0.15">
      <c r="A93" s="5" t="s">
        <v>1</v>
      </c>
      <c r="B93" s="5" t="s">
        <v>241</v>
      </c>
      <c r="C93" s="6" t="s">
        <v>2</v>
      </c>
      <c r="D93" s="6" t="s">
        <v>3</v>
      </c>
      <c r="E93" s="7">
        <v>1956</v>
      </c>
      <c r="F93" s="9">
        <v>8603</v>
      </c>
    </row>
    <row r="94" spans="1:6" x14ac:dyDescent="0.15">
      <c r="A94" s="5" t="s">
        <v>1</v>
      </c>
      <c r="B94" s="5" t="s">
        <v>241</v>
      </c>
      <c r="C94" s="6" t="s">
        <v>2</v>
      </c>
      <c r="D94" s="6" t="s">
        <v>3</v>
      </c>
      <c r="E94" s="7">
        <v>1957</v>
      </c>
      <c r="F94" s="9">
        <v>9111</v>
      </c>
    </row>
    <row r="95" spans="1:6" x14ac:dyDescent="0.15">
      <c r="A95" s="5" t="s">
        <v>1</v>
      </c>
      <c r="B95" s="5" t="s">
        <v>241</v>
      </c>
      <c r="C95" s="6" t="s">
        <v>2</v>
      </c>
      <c r="D95" s="6" t="s">
        <v>3</v>
      </c>
      <c r="E95" s="7">
        <v>1958</v>
      </c>
      <c r="F95" s="9">
        <v>9416</v>
      </c>
    </row>
    <row r="96" spans="1:6" x14ac:dyDescent="0.15">
      <c r="A96" s="5" t="s">
        <v>1</v>
      </c>
      <c r="B96" s="5" t="s">
        <v>241</v>
      </c>
      <c r="C96" s="6" t="s">
        <v>2</v>
      </c>
      <c r="D96" s="6" t="s">
        <v>3</v>
      </c>
      <c r="E96" s="7">
        <v>1959</v>
      </c>
      <c r="F96" s="9">
        <v>9645</v>
      </c>
    </row>
    <row r="97" spans="1:6" x14ac:dyDescent="0.15">
      <c r="A97" s="5" t="s">
        <v>1</v>
      </c>
      <c r="B97" s="5" t="s">
        <v>241</v>
      </c>
      <c r="C97" s="6" t="s">
        <v>2</v>
      </c>
      <c r="D97" s="6" t="s">
        <v>3</v>
      </c>
      <c r="E97" s="7">
        <v>1960</v>
      </c>
      <c r="F97" s="9">
        <v>10391</v>
      </c>
    </row>
    <row r="98" spans="1:6" x14ac:dyDescent="0.15">
      <c r="A98" s="5" t="s">
        <v>1</v>
      </c>
      <c r="B98" s="5" t="s">
        <v>241</v>
      </c>
      <c r="C98" s="6" t="s">
        <v>2</v>
      </c>
      <c r="D98" s="6" t="s">
        <v>3</v>
      </c>
      <c r="E98" s="7">
        <v>1961</v>
      </c>
      <c r="F98" s="9">
        <v>10882</v>
      </c>
    </row>
    <row r="99" spans="1:6" x14ac:dyDescent="0.15">
      <c r="A99" s="5" t="s">
        <v>1</v>
      </c>
      <c r="B99" s="5" t="s">
        <v>241</v>
      </c>
      <c r="C99" s="6" t="s">
        <v>2</v>
      </c>
      <c r="D99" s="6" t="s">
        <v>3</v>
      </c>
      <c r="E99" s="7">
        <v>1962</v>
      </c>
      <c r="F99" s="9">
        <v>11078</v>
      </c>
    </row>
    <row r="100" spans="1:6" x14ac:dyDescent="0.15">
      <c r="A100" s="5" t="s">
        <v>1</v>
      </c>
      <c r="B100" s="5" t="s">
        <v>241</v>
      </c>
      <c r="C100" s="6" t="s">
        <v>2</v>
      </c>
      <c r="D100" s="6" t="s">
        <v>3</v>
      </c>
      <c r="E100" s="7">
        <v>1963</v>
      </c>
      <c r="F100" s="9">
        <v>11454</v>
      </c>
    </row>
    <row r="101" spans="1:6" x14ac:dyDescent="0.15">
      <c r="A101" s="5" t="s">
        <v>1</v>
      </c>
      <c r="B101" s="5" t="s">
        <v>241</v>
      </c>
      <c r="C101" s="6" t="s">
        <v>2</v>
      </c>
      <c r="D101" s="6" t="s">
        <v>3</v>
      </c>
      <c r="E101" s="7">
        <v>1964</v>
      </c>
      <c r="F101" s="9">
        <v>12062</v>
      </c>
    </row>
    <row r="102" spans="1:6" x14ac:dyDescent="0.15">
      <c r="A102" s="5" t="s">
        <v>1</v>
      </c>
      <c r="B102" s="5" t="s">
        <v>241</v>
      </c>
      <c r="C102" s="6" t="s">
        <v>2</v>
      </c>
      <c r="D102" s="6" t="s">
        <v>3</v>
      </c>
      <c r="E102" s="7">
        <v>1965</v>
      </c>
      <c r="F102" s="9">
        <v>12328</v>
      </c>
    </row>
    <row r="103" spans="1:6" x14ac:dyDescent="0.15">
      <c r="A103" s="5" t="s">
        <v>1</v>
      </c>
      <c r="B103" s="5" t="s">
        <v>241</v>
      </c>
      <c r="C103" s="6" t="s">
        <v>2</v>
      </c>
      <c r="D103" s="6" t="s">
        <v>3</v>
      </c>
      <c r="E103" s="7">
        <v>1966</v>
      </c>
      <c r="F103" s="9">
        <v>12930</v>
      </c>
    </row>
    <row r="104" spans="1:6" x14ac:dyDescent="0.15">
      <c r="A104" s="5" t="s">
        <v>1</v>
      </c>
      <c r="B104" s="5" t="s">
        <v>241</v>
      </c>
      <c r="C104" s="6" t="s">
        <v>2</v>
      </c>
      <c r="D104" s="6" t="s">
        <v>3</v>
      </c>
      <c r="E104" s="7">
        <v>1967</v>
      </c>
      <c r="F104" s="9">
        <v>13225</v>
      </c>
    </row>
    <row r="105" spans="1:6" x14ac:dyDescent="0.15">
      <c r="A105" s="5" t="s">
        <v>1</v>
      </c>
      <c r="B105" s="5" t="s">
        <v>241</v>
      </c>
      <c r="C105" s="6" t="s">
        <v>2</v>
      </c>
      <c r="D105" s="6" t="s">
        <v>3</v>
      </c>
      <c r="E105" s="7">
        <v>1968</v>
      </c>
      <c r="F105" s="9">
        <v>13742</v>
      </c>
    </row>
    <row r="106" spans="1:6" x14ac:dyDescent="0.15">
      <c r="A106" s="5" t="s">
        <v>1</v>
      </c>
      <c r="B106" s="5" t="s">
        <v>241</v>
      </c>
      <c r="C106" s="6" t="s">
        <v>2</v>
      </c>
      <c r="D106" s="6" t="s">
        <v>3</v>
      </c>
      <c r="E106" s="7">
        <v>1969</v>
      </c>
      <c r="F106" s="9">
        <v>14555</v>
      </c>
    </row>
    <row r="107" spans="1:6" x14ac:dyDescent="0.15">
      <c r="A107" s="5" t="s">
        <v>1</v>
      </c>
      <c r="B107" s="5" t="s">
        <v>241</v>
      </c>
      <c r="C107" s="6" t="s">
        <v>2</v>
      </c>
      <c r="D107" s="6" t="s">
        <v>3</v>
      </c>
      <c r="E107" s="7">
        <v>1970</v>
      </c>
      <c r="F107" s="9">
        <v>15537</v>
      </c>
    </row>
    <row r="108" spans="1:6" x14ac:dyDescent="0.15">
      <c r="A108" s="5" t="s">
        <v>1</v>
      </c>
      <c r="B108" s="5" t="s">
        <v>241</v>
      </c>
      <c r="C108" s="6" t="s">
        <v>2</v>
      </c>
      <c r="D108" s="6" t="s">
        <v>3</v>
      </c>
      <c r="E108" s="7">
        <v>1971</v>
      </c>
      <c r="F108" s="9">
        <v>16259</v>
      </c>
    </row>
    <row r="109" spans="1:6" x14ac:dyDescent="0.15">
      <c r="A109" s="5" t="s">
        <v>1</v>
      </c>
      <c r="B109" s="5" t="s">
        <v>241</v>
      </c>
      <c r="C109" s="6" t="s">
        <v>2</v>
      </c>
      <c r="D109" s="6" t="s">
        <v>3</v>
      </c>
      <c r="E109" s="7">
        <v>1972</v>
      </c>
      <c r="F109" s="9">
        <v>17169</v>
      </c>
    </row>
    <row r="110" spans="1:6" x14ac:dyDescent="0.15">
      <c r="A110" s="5" t="s">
        <v>1</v>
      </c>
      <c r="B110" s="5" t="s">
        <v>241</v>
      </c>
      <c r="C110" s="6" t="s">
        <v>2</v>
      </c>
      <c r="D110" s="6" t="s">
        <v>3</v>
      </c>
      <c r="E110" s="7">
        <v>1973</v>
      </c>
      <c r="F110" s="9">
        <v>17908</v>
      </c>
    </row>
    <row r="111" spans="1:6" x14ac:dyDescent="0.15">
      <c r="A111" s="5" t="s">
        <v>1</v>
      </c>
      <c r="B111" s="5" t="s">
        <v>241</v>
      </c>
      <c r="C111" s="6" t="s">
        <v>2</v>
      </c>
      <c r="D111" s="6" t="s">
        <v>3</v>
      </c>
      <c r="E111" s="7">
        <v>1974</v>
      </c>
      <c r="F111" s="9">
        <v>18583</v>
      </c>
    </row>
    <row r="112" spans="1:6" x14ac:dyDescent="0.15">
      <c r="A112" s="5" t="s">
        <v>1</v>
      </c>
      <c r="B112" s="5" t="s">
        <v>241</v>
      </c>
      <c r="C112" s="6" t="s">
        <v>2</v>
      </c>
      <c r="D112" s="6" t="s">
        <v>3</v>
      </c>
      <c r="E112" s="7">
        <v>1975</v>
      </c>
      <c r="F112" s="9">
        <v>18564</v>
      </c>
    </row>
    <row r="113" spans="1:6" x14ac:dyDescent="0.15">
      <c r="A113" s="5" t="s">
        <v>1</v>
      </c>
      <c r="B113" s="5" t="s">
        <v>241</v>
      </c>
      <c r="C113" s="6" t="s">
        <v>2</v>
      </c>
      <c r="D113" s="6" t="s">
        <v>3</v>
      </c>
      <c r="E113" s="7">
        <v>1976</v>
      </c>
      <c r="F113" s="9">
        <v>19448</v>
      </c>
    </row>
    <row r="114" spans="1:6" x14ac:dyDescent="0.15">
      <c r="A114" s="5" t="s">
        <v>1</v>
      </c>
      <c r="B114" s="5" t="s">
        <v>241</v>
      </c>
      <c r="C114" s="6" t="s">
        <v>2</v>
      </c>
      <c r="D114" s="6" t="s">
        <v>3</v>
      </c>
      <c r="E114" s="7">
        <v>1977</v>
      </c>
      <c r="F114" s="9">
        <v>20350</v>
      </c>
    </row>
    <row r="115" spans="1:6" x14ac:dyDescent="0.15">
      <c r="A115" s="5" t="s">
        <v>1</v>
      </c>
      <c r="B115" s="5" t="s">
        <v>241</v>
      </c>
      <c r="C115" s="6" t="s">
        <v>2</v>
      </c>
      <c r="D115" s="6" t="s">
        <v>3</v>
      </c>
      <c r="E115" s="7">
        <v>1978</v>
      </c>
      <c r="F115" s="9">
        <v>20293</v>
      </c>
    </row>
    <row r="116" spans="1:6" x14ac:dyDescent="0.15">
      <c r="A116" s="5" t="s">
        <v>1</v>
      </c>
      <c r="B116" s="5" t="s">
        <v>241</v>
      </c>
      <c r="C116" s="6" t="s">
        <v>2</v>
      </c>
      <c r="D116" s="6" t="s">
        <v>3</v>
      </c>
      <c r="E116" s="7">
        <v>1979</v>
      </c>
      <c r="F116" s="9">
        <v>21436</v>
      </c>
    </row>
    <row r="117" spans="1:6" x14ac:dyDescent="0.15">
      <c r="A117" s="5" t="s">
        <v>1</v>
      </c>
      <c r="B117" s="5" t="s">
        <v>241</v>
      </c>
      <c r="C117" s="6" t="s">
        <v>2</v>
      </c>
      <c r="D117" s="6" t="s">
        <v>3</v>
      </c>
      <c r="E117" s="7">
        <v>1980</v>
      </c>
      <c r="F117" s="9">
        <v>21932</v>
      </c>
    </row>
    <row r="118" spans="1:6" x14ac:dyDescent="0.15">
      <c r="A118" s="5" t="s">
        <v>1</v>
      </c>
      <c r="B118" s="5" t="s">
        <v>241</v>
      </c>
      <c r="C118" s="6" t="s">
        <v>2</v>
      </c>
      <c r="D118" s="6" t="s">
        <v>3</v>
      </c>
      <c r="E118" s="7">
        <v>1981</v>
      </c>
      <c r="F118" s="9">
        <v>21866</v>
      </c>
    </row>
    <row r="119" spans="1:6" x14ac:dyDescent="0.15">
      <c r="A119" s="5" t="s">
        <v>1</v>
      </c>
      <c r="B119" s="5" t="s">
        <v>241</v>
      </c>
      <c r="C119" s="6" t="s">
        <v>2</v>
      </c>
      <c r="D119" s="6" t="s">
        <v>3</v>
      </c>
      <c r="E119" s="7">
        <v>1982</v>
      </c>
      <c r="F119" s="9">
        <v>22254</v>
      </c>
    </row>
    <row r="120" spans="1:6" x14ac:dyDescent="0.15">
      <c r="A120" s="5" t="s">
        <v>1</v>
      </c>
      <c r="B120" s="5" t="s">
        <v>241</v>
      </c>
      <c r="C120" s="6" t="s">
        <v>2</v>
      </c>
      <c r="D120" s="6" t="s">
        <v>3</v>
      </c>
      <c r="E120" s="7">
        <v>1983</v>
      </c>
      <c r="F120" s="9">
        <v>22944</v>
      </c>
    </row>
    <row r="121" spans="1:6" x14ac:dyDescent="0.15">
      <c r="A121" s="5" t="s">
        <v>1</v>
      </c>
      <c r="B121" s="5" t="s">
        <v>241</v>
      </c>
      <c r="C121" s="6" t="s">
        <v>2</v>
      </c>
      <c r="D121" s="6" t="s">
        <v>3</v>
      </c>
      <c r="E121" s="7">
        <v>1984</v>
      </c>
      <c r="F121" s="9">
        <v>23016</v>
      </c>
    </row>
    <row r="122" spans="1:6" x14ac:dyDescent="0.15">
      <c r="A122" s="5" t="s">
        <v>1</v>
      </c>
      <c r="B122" s="5" t="s">
        <v>241</v>
      </c>
      <c r="C122" s="6" t="s">
        <v>2</v>
      </c>
      <c r="D122" s="6" t="s">
        <v>3</v>
      </c>
      <c r="E122" s="7">
        <v>1985</v>
      </c>
      <c r="F122" s="9">
        <v>23514</v>
      </c>
    </row>
    <row r="123" spans="1:6" x14ac:dyDescent="0.15">
      <c r="A123" s="5" t="s">
        <v>1</v>
      </c>
      <c r="B123" s="5" t="s">
        <v>241</v>
      </c>
      <c r="C123" s="6" t="s">
        <v>2</v>
      </c>
      <c r="D123" s="6" t="s">
        <v>3</v>
      </c>
      <c r="E123" s="7">
        <v>1986</v>
      </c>
      <c r="F123" s="9">
        <v>24039</v>
      </c>
    </row>
    <row r="124" spans="1:6" x14ac:dyDescent="0.15">
      <c r="A124" s="5" t="s">
        <v>1</v>
      </c>
      <c r="B124" s="5" t="s">
        <v>241</v>
      </c>
      <c r="C124" s="6" t="s">
        <v>2</v>
      </c>
      <c r="D124" s="6" t="s">
        <v>3</v>
      </c>
      <c r="E124" s="7">
        <v>1987</v>
      </c>
      <c r="F124" s="9">
        <v>24409</v>
      </c>
    </row>
    <row r="125" spans="1:6" x14ac:dyDescent="0.15">
      <c r="A125" s="5" t="s">
        <v>1</v>
      </c>
      <c r="B125" s="5" t="s">
        <v>241</v>
      </c>
      <c r="C125" s="6" t="s">
        <v>2</v>
      </c>
      <c r="D125" s="6" t="s">
        <v>3</v>
      </c>
      <c r="E125" s="7">
        <v>1988</v>
      </c>
      <c r="F125" s="9">
        <v>25112</v>
      </c>
    </row>
    <row r="126" spans="1:6" x14ac:dyDescent="0.15">
      <c r="A126" s="5" t="s">
        <v>1</v>
      </c>
      <c r="B126" s="5" t="s">
        <v>241</v>
      </c>
      <c r="C126" s="6" t="s">
        <v>2</v>
      </c>
      <c r="D126" s="6" t="s">
        <v>3</v>
      </c>
      <c r="E126" s="7">
        <v>1989</v>
      </c>
      <c r="F126" s="9">
        <v>26078</v>
      </c>
    </row>
    <row r="127" spans="1:6" x14ac:dyDescent="0.15">
      <c r="A127" s="5" t="s">
        <v>1</v>
      </c>
      <c r="B127" s="5" t="s">
        <v>241</v>
      </c>
      <c r="C127" s="6" t="s">
        <v>2</v>
      </c>
      <c r="D127" s="6" t="s">
        <v>3</v>
      </c>
      <c r="E127" s="7">
        <v>1990</v>
      </c>
      <c r="F127" s="9">
        <v>26930</v>
      </c>
    </row>
    <row r="128" spans="1:6" x14ac:dyDescent="0.15">
      <c r="A128" s="5" t="s">
        <v>1</v>
      </c>
      <c r="B128" s="5" t="s">
        <v>241</v>
      </c>
      <c r="C128" s="6" t="s">
        <v>2</v>
      </c>
      <c r="D128" s="6" t="s">
        <v>3</v>
      </c>
      <c r="E128" s="7">
        <v>1991</v>
      </c>
      <c r="F128" s="9">
        <v>27689.771000000001</v>
      </c>
    </row>
    <row r="129" spans="1:6" x14ac:dyDescent="0.15">
      <c r="A129" s="5" t="s">
        <v>1</v>
      </c>
      <c r="B129" s="5" t="s">
        <v>241</v>
      </c>
      <c r="C129" s="6" t="s">
        <v>2</v>
      </c>
      <c r="D129" s="6" t="s">
        <v>3</v>
      </c>
      <c r="E129" s="7">
        <v>1992</v>
      </c>
      <c r="F129" s="9">
        <v>28072.44</v>
      </c>
    </row>
    <row r="130" spans="1:6" x14ac:dyDescent="0.15">
      <c r="A130" s="5" t="s">
        <v>1</v>
      </c>
      <c r="B130" s="5" t="s">
        <v>241</v>
      </c>
      <c r="C130" s="6" t="s">
        <v>2</v>
      </c>
      <c r="D130" s="6" t="s">
        <v>3</v>
      </c>
      <c r="E130" s="7">
        <v>1993</v>
      </c>
      <c r="F130" s="9">
        <v>28101.228999999999</v>
      </c>
    </row>
    <row r="131" spans="1:6" x14ac:dyDescent="0.15">
      <c r="A131" s="5" t="s">
        <v>1</v>
      </c>
      <c r="B131" s="5" t="s">
        <v>241</v>
      </c>
      <c r="C131" s="6" t="s">
        <v>2</v>
      </c>
      <c r="D131" s="6" t="s">
        <v>3</v>
      </c>
      <c r="E131" s="7">
        <v>1994</v>
      </c>
      <c r="F131" s="9">
        <v>28780.76</v>
      </c>
    </row>
    <row r="132" spans="1:6" x14ac:dyDescent="0.15">
      <c r="A132" s="5" t="s">
        <v>1</v>
      </c>
      <c r="B132" s="5" t="s">
        <v>241</v>
      </c>
      <c r="C132" s="6" t="s">
        <v>2</v>
      </c>
      <c r="D132" s="6" t="s">
        <v>3</v>
      </c>
      <c r="E132" s="7">
        <v>1995</v>
      </c>
      <c r="F132" s="9">
        <v>29621.682000000001</v>
      </c>
    </row>
    <row r="133" spans="1:6" x14ac:dyDescent="0.15">
      <c r="A133" s="5" t="s">
        <v>1</v>
      </c>
      <c r="B133" s="5" t="s">
        <v>241</v>
      </c>
      <c r="C133" s="6" t="s">
        <v>2</v>
      </c>
      <c r="D133" s="6" t="s">
        <v>3</v>
      </c>
      <c r="E133" s="7">
        <v>1996</v>
      </c>
      <c r="F133" s="9">
        <v>30413.155999999999</v>
      </c>
    </row>
    <row r="134" spans="1:6" x14ac:dyDescent="0.15">
      <c r="A134" s="5" t="s">
        <v>1</v>
      </c>
      <c r="B134" s="5" t="s">
        <v>241</v>
      </c>
      <c r="C134" s="6" t="s">
        <v>2</v>
      </c>
      <c r="D134" s="6" t="s">
        <v>3</v>
      </c>
      <c r="E134" s="7">
        <v>1997</v>
      </c>
      <c r="F134" s="9">
        <v>31173.048999999999</v>
      </c>
    </row>
    <row r="135" spans="1:6" x14ac:dyDescent="0.15">
      <c r="A135" s="5" t="s">
        <v>1</v>
      </c>
      <c r="B135" s="5" t="s">
        <v>241</v>
      </c>
      <c r="C135" s="6" t="s">
        <v>2</v>
      </c>
      <c r="D135" s="6" t="s">
        <v>3</v>
      </c>
      <c r="E135" s="7">
        <v>1998</v>
      </c>
      <c r="F135" s="9">
        <v>32376.33</v>
      </c>
    </row>
    <row r="136" spans="1:6" x14ac:dyDescent="0.15">
      <c r="A136" s="5" t="s">
        <v>1</v>
      </c>
      <c r="B136" s="5" t="s">
        <v>241</v>
      </c>
      <c r="C136" s="6" t="s">
        <v>2</v>
      </c>
      <c r="D136" s="6" t="s">
        <v>3</v>
      </c>
      <c r="E136" s="7">
        <v>1999</v>
      </c>
      <c r="F136" s="9">
        <v>33608.296999999999</v>
      </c>
    </row>
    <row r="137" spans="1:6" x14ac:dyDescent="0.15">
      <c r="A137" s="5" t="s">
        <v>1</v>
      </c>
      <c r="B137" s="5" t="s">
        <v>241</v>
      </c>
      <c r="C137" s="6" t="s">
        <v>2</v>
      </c>
      <c r="D137" s="6" t="s">
        <v>3</v>
      </c>
      <c r="E137" s="7">
        <v>2000</v>
      </c>
      <c r="F137" s="9">
        <v>34796.258000000002</v>
      </c>
    </row>
    <row r="138" spans="1:6" x14ac:dyDescent="0.15">
      <c r="A138" s="5" t="s">
        <v>1</v>
      </c>
      <c r="B138" s="5" t="s">
        <v>241</v>
      </c>
      <c r="C138" s="6" t="s">
        <v>2</v>
      </c>
      <c r="D138" s="6" t="s">
        <v>3</v>
      </c>
      <c r="E138" s="7">
        <v>2001</v>
      </c>
      <c r="F138" s="9">
        <v>35272.222999999998</v>
      </c>
    </row>
    <row r="139" spans="1:6" x14ac:dyDescent="0.15">
      <c r="A139" s="5" t="s">
        <v>1</v>
      </c>
      <c r="B139" s="5" t="s">
        <v>241</v>
      </c>
      <c r="C139" s="6" t="s">
        <v>2</v>
      </c>
      <c r="D139" s="6" t="s">
        <v>3</v>
      </c>
      <c r="E139" s="7">
        <v>2002</v>
      </c>
      <c r="F139" s="9">
        <v>35823.586000000003</v>
      </c>
    </row>
    <row r="140" spans="1:6" x14ac:dyDescent="0.15">
      <c r="A140" s="5" t="s">
        <v>1</v>
      </c>
      <c r="B140" s="5" t="s">
        <v>241</v>
      </c>
      <c r="C140" s="6" t="s">
        <v>2</v>
      </c>
      <c r="D140" s="6" t="s">
        <v>3</v>
      </c>
      <c r="E140" s="7">
        <v>2003</v>
      </c>
      <c r="F140" s="9">
        <v>36063.120000000003</v>
      </c>
    </row>
    <row r="141" spans="1:6" x14ac:dyDescent="0.15">
      <c r="A141" s="5" t="s">
        <v>1</v>
      </c>
      <c r="B141" s="5" t="s">
        <v>241</v>
      </c>
      <c r="C141" s="6" t="s">
        <v>2</v>
      </c>
      <c r="D141" s="6" t="s">
        <v>3</v>
      </c>
      <c r="E141" s="7">
        <v>2004</v>
      </c>
      <c r="F141" s="9">
        <v>36957.112999999998</v>
      </c>
    </row>
    <row r="142" spans="1:6" x14ac:dyDescent="0.15">
      <c r="A142" s="5" t="s">
        <v>1</v>
      </c>
      <c r="B142" s="5" t="s">
        <v>241</v>
      </c>
      <c r="C142" s="6" t="s">
        <v>2</v>
      </c>
      <c r="D142" s="6" t="s">
        <v>3</v>
      </c>
      <c r="E142" s="7">
        <v>2005</v>
      </c>
      <c r="F142" s="9">
        <v>37642.76</v>
      </c>
    </row>
    <row r="143" spans="1:6" x14ac:dyDescent="0.15">
      <c r="A143" s="5" t="s">
        <v>1</v>
      </c>
      <c r="B143" s="5" t="s">
        <v>241</v>
      </c>
      <c r="C143" s="6" t="s">
        <v>2</v>
      </c>
      <c r="D143" s="6" t="s">
        <v>3</v>
      </c>
      <c r="E143" s="7">
        <v>2006</v>
      </c>
      <c r="F143" s="9">
        <v>38866.847999999998</v>
      </c>
    </row>
    <row r="144" spans="1:6" x14ac:dyDescent="0.15">
      <c r="A144" s="5" t="s">
        <v>1</v>
      </c>
      <c r="B144" s="5" t="s">
        <v>241</v>
      </c>
      <c r="C144" s="6" t="s">
        <v>2</v>
      </c>
      <c r="D144" s="6" t="s">
        <v>3</v>
      </c>
      <c r="E144" s="7">
        <v>2007</v>
      </c>
      <c r="F144" s="9">
        <v>40305.273000000001</v>
      </c>
    </row>
    <row r="145" spans="1:6" x14ac:dyDescent="0.15">
      <c r="A145" s="5" t="s">
        <v>1</v>
      </c>
      <c r="B145" s="5" t="s">
        <v>241</v>
      </c>
      <c r="C145" s="6" t="s">
        <v>2</v>
      </c>
      <c r="D145" s="6" t="s">
        <v>3</v>
      </c>
      <c r="E145" s="7">
        <v>2008</v>
      </c>
      <c r="F145" s="9">
        <v>40964.792999999998</v>
      </c>
    </row>
    <row r="146" spans="1:6" x14ac:dyDescent="0.15">
      <c r="A146" s="5" t="s">
        <v>1</v>
      </c>
      <c r="B146" s="5" t="s">
        <v>241</v>
      </c>
      <c r="C146" s="6" t="s">
        <v>2</v>
      </c>
      <c r="D146" s="6" t="s">
        <v>3</v>
      </c>
      <c r="E146" s="7">
        <v>2009</v>
      </c>
      <c r="F146" s="9">
        <v>39463.656000000003</v>
      </c>
    </row>
    <row r="147" spans="1:6" x14ac:dyDescent="0.15">
      <c r="A147" s="5" t="s">
        <v>1</v>
      </c>
      <c r="B147" s="5" t="s">
        <v>241</v>
      </c>
      <c r="C147" s="6" t="s">
        <v>2</v>
      </c>
      <c r="D147" s="6" t="s">
        <v>3</v>
      </c>
      <c r="E147" s="7">
        <v>2010</v>
      </c>
      <c r="F147" s="9">
        <v>40288.347999999998</v>
      </c>
    </row>
    <row r="148" spans="1:6" x14ac:dyDescent="0.15">
      <c r="A148" s="5" t="s">
        <v>1</v>
      </c>
      <c r="B148" s="5" t="s">
        <v>241</v>
      </c>
      <c r="C148" s="6" t="s">
        <v>2</v>
      </c>
      <c r="D148" s="6" t="s">
        <v>3</v>
      </c>
      <c r="E148" s="7">
        <v>2011</v>
      </c>
      <c r="F148" s="9">
        <v>41446</v>
      </c>
    </row>
    <row r="149" spans="1:6" x14ac:dyDescent="0.15">
      <c r="A149" s="5" t="s">
        <v>1</v>
      </c>
      <c r="B149" s="5" t="s">
        <v>241</v>
      </c>
      <c r="C149" s="6" t="s">
        <v>2</v>
      </c>
      <c r="D149" s="6" t="s">
        <v>3</v>
      </c>
      <c r="E149" s="7">
        <v>2012</v>
      </c>
      <c r="F149" s="9">
        <v>41540.94</v>
      </c>
    </row>
    <row r="150" spans="1:6" x14ac:dyDescent="0.15">
      <c r="A150" s="5" t="s">
        <v>1</v>
      </c>
      <c r="B150" s="5" t="s">
        <v>241</v>
      </c>
      <c r="C150" s="6" t="s">
        <v>2</v>
      </c>
      <c r="D150" s="6" t="s">
        <v>3</v>
      </c>
      <c r="E150" s="7">
        <v>2013</v>
      </c>
      <c r="F150" s="9">
        <v>41301.94</v>
      </c>
    </row>
    <row r="151" spans="1:6" x14ac:dyDescent="0.15">
      <c r="A151" s="5" t="s">
        <v>1</v>
      </c>
      <c r="B151" s="5" t="s">
        <v>241</v>
      </c>
      <c r="C151" s="6" t="s">
        <v>2</v>
      </c>
      <c r="D151" s="6" t="s">
        <v>3</v>
      </c>
      <c r="E151" s="7">
        <v>2014</v>
      </c>
      <c r="F151" s="9">
        <v>41250.508000000002</v>
      </c>
    </row>
    <row r="152" spans="1:6" x14ac:dyDescent="0.15">
      <c r="A152" s="5" t="s">
        <v>1</v>
      </c>
      <c r="B152" s="5" t="s">
        <v>241</v>
      </c>
      <c r="C152" s="6" t="s">
        <v>2</v>
      </c>
      <c r="D152" s="6" t="s">
        <v>3</v>
      </c>
      <c r="E152" s="7">
        <v>2015</v>
      </c>
      <c r="F152" s="9">
        <v>41255.714999999997</v>
      </c>
    </row>
    <row r="153" spans="1:6" x14ac:dyDescent="0.15">
      <c r="A153" s="5" t="s">
        <v>1</v>
      </c>
      <c r="B153" s="5" t="s">
        <v>241</v>
      </c>
      <c r="C153" s="6" t="s">
        <v>2</v>
      </c>
      <c r="D153" s="6" t="s">
        <v>3</v>
      </c>
      <c r="E153" s="7">
        <v>2016</v>
      </c>
      <c r="F153" s="9">
        <v>41545.5</v>
      </c>
    </row>
    <row r="154" spans="1:6" x14ac:dyDescent="0.15">
      <c r="A154" s="5" t="s">
        <v>1</v>
      </c>
      <c r="B154" s="5" t="s">
        <v>241</v>
      </c>
      <c r="C154" s="6" t="s">
        <v>2</v>
      </c>
      <c r="D154" s="6" t="s">
        <v>3</v>
      </c>
      <c r="E154" s="7">
        <v>2017</v>
      </c>
      <c r="F154" s="9">
        <v>42216.917999999998</v>
      </c>
    </row>
    <row r="155" spans="1:6" x14ac:dyDescent="0.15">
      <c r="A155" s="5" t="s">
        <v>1</v>
      </c>
      <c r="B155" s="5" t="s">
        <v>241</v>
      </c>
      <c r="C155" s="6" t="s">
        <v>2</v>
      </c>
      <c r="D155" s="6" t="s">
        <v>3</v>
      </c>
      <c r="E155" s="7">
        <v>2018</v>
      </c>
      <c r="F155" s="9">
        <v>43032.214999999997</v>
      </c>
    </row>
    <row r="156" spans="1:6" x14ac:dyDescent="0.15">
      <c r="A156" s="5" t="s">
        <v>1</v>
      </c>
      <c r="B156" s="5" t="s">
        <v>241</v>
      </c>
      <c r="C156" s="6" t="s">
        <v>2</v>
      </c>
      <c r="D156" s="6" t="s">
        <v>3</v>
      </c>
      <c r="E156" s="7">
        <v>2019</v>
      </c>
      <c r="F156" s="9">
        <v>43488.667999999998</v>
      </c>
    </row>
    <row r="157" spans="1:6" x14ac:dyDescent="0.15">
      <c r="A157" s="5" t="s">
        <v>1</v>
      </c>
      <c r="B157" s="5" t="s">
        <v>241</v>
      </c>
      <c r="C157" s="6" t="s">
        <v>2</v>
      </c>
      <c r="D157" s="6" t="s">
        <v>3</v>
      </c>
      <c r="E157" s="7">
        <v>2020</v>
      </c>
      <c r="F157" s="9">
        <v>40503.040000000001</v>
      </c>
    </row>
    <row r="158" spans="1:6" x14ac:dyDescent="0.15">
      <c r="A158" s="5" t="s">
        <v>1</v>
      </c>
      <c r="B158" s="5" t="s">
        <v>241</v>
      </c>
      <c r="C158" s="6" t="s">
        <v>2</v>
      </c>
      <c r="D158" s="6" t="s">
        <v>3</v>
      </c>
      <c r="E158" s="7">
        <v>2021</v>
      </c>
      <c r="F158" s="9">
        <v>42184.695</v>
      </c>
    </row>
    <row r="159" spans="1:6" x14ac:dyDescent="0.15">
      <c r="A159" s="5" t="s">
        <v>1</v>
      </c>
      <c r="B159" s="5" t="s">
        <v>241</v>
      </c>
      <c r="C159" s="6" t="s">
        <v>2</v>
      </c>
      <c r="D159" s="6" t="s">
        <v>3</v>
      </c>
      <c r="E159" s="7">
        <v>2022</v>
      </c>
      <c r="F159" s="9">
        <v>43792.855000000003</v>
      </c>
    </row>
    <row r="160" spans="1:6" x14ac:dyDescent="0.15">
      <c r="A160" s="5" t="s">
        <v>1</v>
      </c>
      <c r="B160" s="5" t="s">
        <v>241</v>
      </c>
      <c r="C160" s="6" t="s">
        <v>4</v>
      </c>
      <c r="D160" s="6" t="s">
        <v>5</v>
      </c>
      <c r="E160" s="7">
        <v>1</v>
      </c>
      <c r="F160" s="9">
        <v>956</v>
      </c>
    </row>
    <row r="161" spans="1:6" x14ac:dyDescent="0.15">
      <c r="A161" s="5" t="s">
        <v>1</v>
      </c>
      <c r="B161" s="5" t="s">
        <v>241</v>
      </c>
      <c r="C161" s="6" t="s">
        <v>4</v>
      </c>
      <c r="D161" s="6" t="s">
        <v>5</v>
      </c>
      <c r="E161" s="7">
        <v>1500</v>
      </c>
      <c r="F161" s="9">
        <v>2338</v>
      </c>
    </row>
    <row r="162" spans="1:6" x14ac:dyDescent="0.15">
      <c r="A162" s="5" t="s">
        <v>1</v>
      </c>
      <c r="B162" s="5" t="s">
        <v>241</v>
      </c>
      <c r="C162" s="6" t="s">
        <v>4</v>
      </c>
      <c r="D162" s="6" t="s">
        <v>5</v>
      </c>
      <c r="E162" s="7">
        <v>1550</v>
      </c>
      <c r="F162" s="9">
        <v>2410</v>
      </c>
    </row>
    <row r="163" spans="1:6" x14ac:dyDescent="0.15">
      <c r="A163" s="5" t="s">
        <v>1</v>
      </c>
      <c r="B163" s="5" t="s">
        <v>241</v>
      </c>
      <c r="C163" s="6" t="s">
        <v>4</v>
      </c>
      <c r="D163" s="6" t="s">
        <v>5</v>
      </c>
      <c r="E163" s="7">
        <v>1600</v>
      </c>
      <c r="F163" s="9">
        <v>2533</v>
      </c>
    </row>
    <row r="164" spans="1:6" x14ac:dyDescent="0.15">
      <c r="A164" s="5" t="s">
        <v>1</v>
      </c>
      <c r="B164" s="5" t="s">
        <v>241</v>
      </c>
      <c r="C164" s="6" t="s">
        <v>4</v>
      </c>
      <c r="D164" s="6" t="s">
        <v>5</v>
      </c>
      <c r="E164" s="7">
        <v>1650</v>
      </c>
      <c r="F164" s="9">
        <v>2303</v>
      </c>
    </row>
    <row r="165" spans="1:6" x14ac:dyDescent="0.15">
      <c r="A165" s="5" t="s">
        <v>1</v>
      </c>
      <c r="B165" s="5" t="s">
        <v>241</v>
      </c>
      <c r="C165" s="6" t="s">
        <v>4</v>
      </c>
      <c r="D165" s="6" t="s">
        <v>5</v>
      </c>
      <c r="E165" s="7">
        <v>1700</v>
      </c>
      <c r="F165" s="9">
        <v>2192</v>
      </c>
    </row>
    <row r="166" spans="1:6" x14ac:dyDescent="0.15">
      <c r="A166" s="5" t="s">
        <v>1</v>
      </c>
      <c r="B166" s="5" t="s">
        <v>241</v>
      </c>
      <c r="C166" s="6" t="s">
        <v>4</v>
      </c>
      <c r="D166" s="6" t="s">
        <v>5</v>
      </c>
      <c r="E166" s="7">
        <v>1750</v>
      </c>
      <c r="F166" s="9">
        <v>2169</v>
      </c>
    </row>
    <row r="167" spans="1:6" x14ac:dyDescent="0.15">
      <c r="A167" s="5" t="s">
        <v>1</v>
      </c>
      <c r="B167" s="5" t="s">
        <v>241</v>
      </c>
      <c r="C167" s="6" t="s">
        <v>4</v>
      </c>
      <c r="D167" s="6" t="s">
        <v>5</v>
      </c>
      <c r="E167" s="7">
        <v>1812</v>
      </c>
      <c r="F167" s="9">
        <v>2358</v>
      </c>
    </row>
    <row r="168" spans="1:6" x14ac:dyDescent="0.15">
      <c r="A168" s="5" t="s">
        <v>1</v>
      </c>
      <c r="B168" s="5" t="s">
        <v>241</v>
      </c>
      <c r="C168" s="6" t="s">
        <v>4</v>
      </c>
      <c r="D168" s="6" t="s">
        <v>5</v>
      </c>
      <c r="E168" s="7">
        <v>1820</v>
      </c>
      <c r="F168" s="9">
        <v>2358</v>
      </c>
    </row>
    <row r="169" spans="1:6" x14ac:dyDescent="0.15">
      <c r="A169" s="5" t="s">
        <v>1</v>
      </c>
      <c r="B169" s="5" t="s">
        <v>241</v>
      </c>
      <c r="C169" s="6" t="s">
        <v>4</v>
      </c>
      <c r="D169" s="6" t="s">
        <v>5</v>
      </c>
      <c r="E169" s="7">
        <v>1846</v>
      </c>
      <c r="F169" s="9">
        <v>2700</v>
      </c>
    </row>
    <row r="170" spans="1:6" x14ac:dyDescent="0.15">
      <c r="A170" s="5" t="s">
        <v>1</v>
      </c>
      <c r="B170" s="5" t="s">
        <v>241</v>
      </c>
      <c r="C170" s="6" t="s">
        <v>4</v>
      </c>
      <c r="D170" s="6" t="s">
        <v>5</v>
      </c>
      <c r="E170" s="7">
        <v>1847</v>
      </c>
      <c r="F170" s="9">
        <v>2809</v>
      </c>
    </row>
    <row r="171" spans="1:6" x14ac:dyDescent="0.15">
      <c r="A171" s="5" t="s">
        <v>1</v>
      </c>
      <c r="B171" s="5" t="s">
        <v>241</v>
      </c>
      <c r="C171" s="6" t="s">
        <v>4</v>
      </c>
      <c r="D171" s="6" t="s">
        <v>5</v>
      </c>
      <c r="E171" s="7">
        <v>1848</v>
      </c>
      <c r="F171" s="9">
        <v>2796</v>
      </c>
    </row>
    <row r="172" spans="1:6" x14ac:dyDescent="0.15">
      <c r="A172" s="5" t="s">
        <v>1</v>
      </c>
      <c r="B172" s="5" t="s">
        <v>241</v>
      </c>
      <c r="C172" s="6" t="s">
        <v>4</v>
      </c>
      <c r="D172" s="6" t="s">
        <v>5</v>
      </c>
      <c r="E172" s="7">
        <v>1849</v>
      </c>
      <c r="F172" s="9">
        <v>2853</v>
      </c>
    </row>
    <row r="173" spans="1:6" x14ac:dyDescent="0.15">
      <c r="A173" s="5" t="s">
        <v>1</v>
      </c>
      <c r="B173" s="5" t="s">
        <v>241</v>
      </c>
      <c r="C173" s="6" t="s">
        <v>4</v>
      </c>
      <c r="D173" s="6" t="s">
        <v>5</v>
      </c>
      <c r="E173" s="7">
        <v>1850</v>
      </c>
      <c r="F173" s="9">
        <v>2944</v>
      </c>
    </row>
    <row r="174" spans="1:6" x14ac:dyDescent="0.15">
      <c r="A174" s="5" t="s">
        <v>1</v>
      </c>
      <c r="B174" s="5" t="s">
        <v>241</v>
      </c>
      <c r="C174" s="6" t="s">
        <v>4</v>
      </c>
      <c r="D174" s="6" t="s">
        <v>5</v>
      </c>
      <c r="E174" s="7">
        <v>1851</v>
      </c>
      <c r="F174" s="9">
        <v>3006</v>
      </c>
    </row>
    <row r="175" spans="1:6" x14ac:dyDescent="0.15">
      <c r="A175" s="5" t="s">
        <v>1</v>
      </c>
      <c r="B175" s="5" t="s">
        <v>241</v>
      </c>
      <c r="C175" s="6" t="s">
        <v>4</v>
      </c>
      <c r="D175" s="6" t="s">
        <v>5</v>
      </c>
      <c r="E175" s="7">
        <v>1852</v>
      </c>
      <c r="F175" s="9">
        <v>3067</v>
      </c>
    </row>
    <row r="176" spans="1:6" x14ac:dyDescent="0.15">
      <c r="A176" s="5" t="s">
        <v>1</v>
      </c>
      <c r="B176" s="5" t="s">
        <v>241</v>
      </c>
      <c r="C176" s="6" t="s">
        <v>4</v>
      </c>
      <c r="D176" s="6" t="s">
        <v>5</v>
      </c>
      <c r="E176" s="7">
        <v>1853</v>
      </c>
      <c r="F176" s="9">
        <v>3127</v>
      </c>
    </row>
    <row r="177" spans="1:6" x14ac:dyDescent="0.15">
      <c r="A177" s="5" t="s">
        <v>1</v>
      </c>
      <c r="B177" s="5" t="s">
        <v>241</v>
      </c>
      <c r="C177" s="6" t="s">
        <v>4</v>
      </c>
      <c r="D177" s="6" t="s">
        <v>5</v>
      </c>
      <c r="E177" s="7">
        <v>1854</v>
      </c>
      <c r="F177" s="9">
        <v>3300</v>
      </c>
    </row>
    <row r="178" spans="1:6" x14ac:dyDescent="0.15">
      <c r="A178" s="5" t="s">
        <v>1</v>
      </c>
      <c r="B178" s="5" t="s">
        <v>241</v>
      </c>
      <c r="C178" s="6" t="s">
        <v>4</v>
      </c>
      <c r="D178" s="6" t="s">
        <v>5</v>
      </c>
      <c r="E178" s="7">
        <v>1855</v>
      </c>
      <c r="F178" s="9">
        <v>3301</v>
      </c>
    </row>
    <row r="179" spans="1:6" x14ac:dyDescent="0.15">
      <c r="A179" s="5" t="s">
        <v>1</v>
      </c>
      <c r="B179" s="5" t="s">
        <v>241</v>
      </c>
      <c r="C179" s="6" t="s">
        <v>4</v>
      </c>
      <c r="D179" s="6" t="s">
        <v>5</v>
      </c>
      <c r="E179" s="7">
        <v>1856</v>
      </c>
      <c r="F179" s="9">
        <v>3459</v>
      </c>
    </row>
    <row r="180" spans="1:6" x14ac:dyDescent="0.15">
      <c r="A180" s="5" t="s">
        <v>1</v>
      </c>
      <c r="B180" s="5" t="s">
        <v>241</v>
      </c>
      <c r="C180" s="6" t="s">
        <v>4</v>
      </c>
      <c r="D180" s="6" t="s">
        <v>5</v>
      </c>
      <c r="E180" s="7">
        <v>1857</v>
      </c>
      <c r="F180" s="9">
        <v>3524</v>
      </c>
    </row>
    <row r="181" spans="1:6" x14ac:dyDescent="0.15">
      <c r="A181" s="5" t="s">
        <v>1</v>
      </c>
      <c r="B181" s="5" t="s">
        <v>241</v>
      </c>
      <c r="C181" s="6" t="s">
        <v>4</v>
      </c>
      <c r="D181" s="6" t="s">
        <v>5</v>
      </c>
      <c r="E181" s="7">
        <v>1858</v>
      </c>
      <c r="F181" s="9">
        <v>3526</v>
      </c>
    </row>
    <row r="182" spans="1:6" x14ac:dyDescent="0.15">
      <c r="A182" s="5" t="s">
        <v>1</v>
      </c>
      <c r="B182" s="5" t="s">
        <v>241</v>
      </c>
      <c r="C182" s="6" t="s">
        <v>4</v>
      </c>
      <c r="D182" s="6" t="s">
        <v>5</v>
      </c>
      <c r="E182" s="7">
        <v>1859</v>
      </c>
      <c r="F182" s="9">
        <v>3502</v>
      </c>
    </row>
    <row r="183" spans="1:6" x14ac:dyDescent="0.15">
      <c r="A183" s="5" t="s">
        <v>1</v>
      </c>
      <c r="B183" s="5" t="s">
        <v>241</v>
      </c>
      <c r="C183" s="6" t="s">
        <v>4</v>
      </c>
      <c r="D183" s="6" t="s">
        <v>5</v>
      </c>
      <c r="E183" s="7">
        <v>1860</v>
      </c>
      <c r="F183" s="9">
        <v>3655</v>
      </c>
    </row>
    <row r="184" spans="1:6" x14ac:dyDescent="0.15">
      <c r="A184" s="5" t="s">
        <v>1</v>
      </c>
      <c r="B184" s="5" t="s">
        <v>241</v>
      </c>
      <c r="C184" s="6" t="s">
        <v>4</v>
      </c>
      <c r="D184" s="6" t="s">
        <v>5</v>
      </c>
      <c r="E184" s="7">
        <v>1861</v>
      </c>
      <c r="F184" s="9">
        <v>3682</v>
      </c>
    </row>
    <row r="185" spans="1:6" x14ac:dyDescent="0.15">
      <c r="A185" s="5" t="s">
        <v>1</v>
      </c>
      <c r="B185" s="5" t="s">
        <v>241</v>
      </c>
      <c r="C185" s="6" t="s">
        <v>4</v>
      </c>
      <c r="D185" s="6" t="s">
        <v>5</v>
      </c>
      <c r="E185" s="7">
        <v>1862</v>
      </c>
      <c r="F185" s="9">
        <v>3752</v>
      </c>
    </row>
    <row r="186" spans="1:6" x14ac:dyDescent="0.15">
      <c r="A186" s="5" t="s">
        <v>1</v>
      </c>
      <c r="B186" s="5" t="s">
        <v>241</v>
      </c>
      <c r="C186" s="6" t="s">
        <v>4</v>
      </c>
      <c r="D186" s="6" t="s">
        <v>5</v>
      </c>
      <c r="E186" s="7">
        <v>1863</v>
      </c>
      <c r="F186" s="9">
        <v>3832</v>
      </c>
    </row>
    <row r="187" spans="1:6" x14ac:dyDescent="0.15">
      <c r="A187" s="5" t="s">
        <v>1</v>
      </c>
      <c r="B187" s="5" t="s">
        <v>241</v>
      </c>
      <c r="C187" s="6" t="s">
        <v>4</v>
      </c>
      <c r="D187" s="6" t="s">
        <v>5</v>
      </c>
      <c r="E187" s="7">
        <v>1864</v>
      </c>
      <c r="F187" s="9">
        <v>3931</v>
      </c>
    </row>
    <row r="188" spans="1:6" x14ac:dyDescent="0.15">
      <c r="A188" s="5" t="s">
        <v>1</v>
      </c>
      <c r="B188" s="5" t="s">
        <v>241</v>
      </c>
      <c r="C188" s="6" t="s">
        <v>4</v>
      </c>
      <c r="D188" s="6" t="s">
        <v>5</v>
      </c>
      <c r="E188" s="7">
        <v>1865</v>
      </c>
      <c r="F188" s="9">
        <v>3902</v>
      </c>
    </row>
    <row r="189" spans="1:6" x14ac:dyDescent="0.15">
      <c r="A189" s="5" t="s">
        <v>1</v>
      </c>
      <c r="B189" s="5" t="s">
        <v>241</v>
      </c>
      <c r="C189" s="6" t="s">
        <v>4</v>
      </c>
      <c r="D189" s="6" t="s">
        <v>5</v>
      </c>
      <c r="E189" s="7">
        <v>1866</v>
      </c>
      <c r="F189" s="9">
        <v>3990</v>
      </c>
    </row>
    <row r="190" spans="1:6" x14ac:dyDescent="0.15">
      <c r="A190" s="5" t="s">
        <v>1</v>
      </c>
      <c r="B190" s="5" t="s">
        <v>241</v>
      </c>
      <c r="C190" s="6" t="s">
        <v>4</v>
      </c>
      <c r="D190" s="6" t="s">
        <v>5</v>
      </c>
      <c r="E190" s="7">
        <v>1867</v>
      </c>
      <c r="F190" s="9">
        <v>3980</v>
      </c>
    </row>
    <row r="191" spans="1:6" x14ac:dyDescent="0.15">
      <c r="A191" s="5" t="s">
        <v>1</v>
      </c>
      <c r="B191" s="5" t="s">
        <v>241</v>
      </c>
      <c r="C191" s="6" t="s">
        <v>4</v>
      </c>
      <c r="D191" s="6" t="s">
        <v>5</v>
      </c>
      <c r="E191" s="7">
        <v>1868</v>
      </c>
      <c r="F191" s="9">
        <v>4095</v>
      </c>
    </row>
    <row r="192" spans="1:6" x14ac:dyDescent="0.15">
      <c r="A192" s="5" t="s">
        <v>1</v>
      </c>
      <c r="B192" s="5" t="s">
        <v>241</v>
      </c>
      <c r="C192" s="6" t="s">
        <v>4</v>
      </c>
      <c r="D192" s="6" t="s">
        <v>5</v>
      </c>
      <c r="E192" s="7">
        <v>1869</v>
      </c>
      <c r="F192" s="9">
        <v>4245</v>
      </c>
    </row>
    <row r="193" spans="1:6" x14ac:dyDescent="0.15">
      <c r="A193" s="5" t="s">
        <v>1</v>
      </c>
      <c r="B193" s="5" t="s">
        <v>241</v>
      </c>
      <c r="C193" s="6" t="s">
        <v>4</v>
      </c>
      <c r="D193" s="6" t="s">
        <v>5</v>
      </c>
      <c r="E193" s="7">
        <v>1870</v>
      </c>
      <c r="F193" s="9">
        <v>4291</v>
      </c>
    </row>
    <row r="194" spans="1:6" x14ac:dyDescent="0.15">
      <c r="A194" s="5" t="s">
        <v>1</v>
      </c>
      <c r="B194" s="5" t="s">
        <v>241</v>
      </c>
      <c r="C194" s="6" t="s">
        <v>4</v>
      </c>
      <c r="D194" s="6" t="s">
        <v>5</v>
      </c>
      <c r="E194" s="7">
        <v>1871</v>
      </c>
      <c r="F194" s="9">
        <v>4275</v>
      </c>
    </row>
    <row r="195" spans="1:6" x14ac:dyDescent="0.15">
      <c r="A195" s="5" t="s">
        <v>1</v>
      </c>
      <c r="B195" s="5" t="s">
        <v>241</v>
      </c>
      <c r="C195" s="6" t="s">
        <v>4</v>
      </c>
      <c r="D195" s="6" t="s">
        <v>5</v>
      </c>
      <c r="E195" s="7">
        <v>1872</v>
      </c>
      <c r="F195" s="9">
        <v>4501</v>
      </c>
    </row>
    <row r="196" spans="1:6" x14ac:dyDescent="0.15">
      <c r="A196" s="5" t="s">
        <v>1</v>
      </c>
      <c r="B196" s="5" t="s">
        <v>241</v>
      </c>
      <c r="C196" s="6" t="s">
        <v>4</v>
      </c>
      <c r="D196" s="6" t="s">
        <v>5</v>
      </c>
      <c r="E196" s="7">
        <v>1873</v>
      </c>
      <c r="F196" s="9">
        <v>4495</v>
      </c>
    </row>
    <row r="197" spans="1:6" x14ac:dyDescent="0.15">
      <c r="A197" s="5" t="s">
        <v>1</v>
      </c>
      <c r="B197" s="5" t="s">
        <v>241</v>
      </c>
      <c r="C197" s="6" t="s">
        <v>4</v>
      </c>
      <c r="D197" s="6" t="s">
        <v>5</v>
      </c>
      <c r="E197" s="7">
        <v>1874</v>
      </c>
      <c r="F197" s="9">
        <v>4607</v>
      </c>
    </row>
    <row r="198" spans="1:6" x14ac:dyDescent="0.15">
      <c r="A198" s="5" t="s">
        <v>1</v>
      </c>
      <c r="B198" s="5" t="s">
        <v>241</v>
      </c>
      <c r="C198" s="6" t="s">
        <v>4</v>
      </c>
      <c r="D198" s="6" t="s">
        <v>5</v>
      </c>
      <c r="E198" s="7">
        <v>1875</v>
      </c>
      <c r="F198" s="9">
        <v>4560</v>
      </c>
    </row>
    <row r="199" spans="1:6" x14ac:dyDescent="0.15">
      <c r="A199" s="5" t="s">
        <v>1</v>
      </c>
      <c r="B199" s="5" t="s">
        <v>241</v>
      </c>
      <c r="C199" s="6" t="s">
        <v>4</v>
      </c>
      <c r="D199" s="6" t="s">
        <v>5</v>
      </c>
      <c r="E199" s="7">
        <v>1876</v>
      </c>
      <c r="F199" s="9">
        <v>4583</v>
      </c>
    </row>
    <row r="200" spans="1:6" x14ac:dyDescent="0.15">
      <c r="A200" s="5" t="s">
        <v>1</v>
      </c>
      <c r="B200" s="5" t="s">
        <v>241</v>
      </c>
      <c r="C200" s="6" t="s">
        <v>4</v>
      </c>
      <c r="D200" s="6" t="s">
        <v>5</v>
      </c>
      <c r="E200" s="7">
        <v>1877</v>
      </c>
      <c r="F200" s="9">
        <v>4597</v>
      </c>
    </row>
    <row r="201" spans="1:6" x14ac:dyDescent="0.15">
      <c r="A201" s="5" t="s">
        <v>1</v>
      </c>
      <c r="B201" s="5" t="s">
        <v>241</v>
      </c>
      <c r="C201" s="6" t="s">
        <v>4</v>
      </c>
      <c r="D201" s="6" t="s">
        <v>5</v>
      </c>
      <c r="E201" s="7">
        <v>1878</v>
      </c>
      <c r="F201" s="9">
        <v>4689</v>
      </c>
    </row>
    <row r="202" spans="1:6" x14ac:dyDescent="0.15">
      <c r="A202" s="5" t="s">
        <v>1</v>
      </c>
      <c r="B202" s="5" t="s">
        <v>241</v>
      </c>
      <c r="C202" s="6" t="s">
        <v>4</v>
      </c>
      <c r="D202" s="6" t="s">
        <v>5</v>
      </c>
      <c r="E202" s="7">
        <v>1879</v>
      </c>
      <c r="F202" s="9">
        <v>4694</v>
      </c>
    </row>
    <row r="203" spans="1:6" x14ac:dyDescent="0.15">
      <c r="A203" s="5" t="s">
        <v>1</v>
      </c>
      <c r="B203" s="5" t="s">
        <v>241</v>
      </c>
      <c r="C203" s="6" t="s">
        <v>4</v>
      </c>
      <c r="D203" s="6" t="s">
        <v>5</v>
      </c>
      <c r="E203" s="7">
        <v>1880</v>
      </c>
      <c r="F203" s="9">
        <v>4886</v>
      </c>
    </row>
    <row r="204" spans="1:6" x14ac:dyDescent="0.15">
      <c r="A204" s="5" t="s">
        <v>1</v>
      </c>
      <c r="B204" s="5" t="s">
        <v>241</v>
      </c>
      <c r="C204" s="6" t="s">
        <v>4</v>
      </c>
      <c r="D204" s="6" t="s">
        <v>5</v>
      </c>
      <c r="E204" s="7">
        <v>1881</v>
      </c>
      <c r="F204" s="9">
        <v>4894</v>
      </c>
    </row>
    <row r="205" spans="1:6" x14ac:dyDescent="0.15">
      <c r="A205" s="5" t="s">
        <v>1</v>
      </c>
      <c r="B205" s="5" t="s">
        <v>241</v>
      </c>
      <c r="C205" s="6" t="s">
        <v>4</v>
      </c>
      <c r="D205" s="6" t="s">
        <v>5</v>
      </c>
      <c r="E205" s="7">
        <v>1882</v>
      </c>
      <c r="F205" s="9">
        <v>4999</v>
      </c>
    </row>
    <row r="206" spans="1:6" x14ac:dyDescent="0.15">
      <c r="A206" s="5" t="s">
        <v>1</v>
      </c>
      <c r="B206" s="5" t="s">
        <v>241</v>
      </c>
      <c r="C206" s="6" t="s">
        <v>4</v>
      </c>
      <c r="D206" s="6" t="s">
        <v>5</v>
      </c>
      <c r="E206" s="7">
        <v>1883</v>
      </c>
      <c r="F206" s="9">
        <v>5013</v>
      </c>
    </row>
    <row r="207" spans="1:6" x14ac:dyDescent="0.15">
      <c r="A207" s="5" t="s">
        <v>1</v>
      </c>
      <c r="B207" s="5" t="s">
        <v>241</v>
      </c>
      <c r="C207" s="6" t="s">
        <v>4</v>
      </c>
      <c r="D207" s="6" t="s">
        <v>5</v>
      </c>
      <c r="E207" s="7">
        <v>1884</v>
      </c>
      <c r="F207" s="9">
        <v>4999</v>
      </c>
    </row>
    <row r="208" spans="1:6" x14ac:dyDescent="0.15">
      <c r="A208" s="5" t="s">
        <v>1</v>
      </c>
      <c r="B208" s="5" t="s">
        <v>241</v>
      </c>
      <c r="C208" s="6" t="s">
        <v>4</v>
      </c>
      <c r="D208" s="6" t="s">
        <v>5</v>
      </c>
      <c r="E208" s="7">
        <v>1885</v>
      </c>
      <c r="F208" s="9">
        <v>5002</v>
      </c>
    </row>
    <row r="209" spans="1:6" x14ac:dyDescent="0.15">
      <c r="A209" s="5" t="s">
        <v>1</v>
      </c>
      <c r="B209" s="5" t="s">
        <v>241</v>
      </c>
      <c r="C209" s="6" t="s">
        <v>4</v>
      </c>
      <c r="D209" s="6" t="s">
        <v>5</v>
      </c>
      <c r="E209" s="7">
        <v>1886</v>
      </c>
      <c r="F209" s="9">
        <v>5026</v>
      </c>
    </row>
    <row r="210" spans="1:6" x14ac:dyDescent="0.15">
      <c r="A210" s="5" t="s">
        <v>1</v>
      </c>
      <c r="B210" s="5" t="s">
        <v>241</v>
      </c>
      <c r="C210" s="6" t="s">
        <v>4</v>
      </c>
      <c r="D210" s="6" t="s">
        <v>5</v>
      </c>
      <c r="E210" s="7">
        <v>1887</v>
      </c>
      <c r="F210" s="9">
        <v>5180</v>
      </c>
    </row>
    <row r="211" spans="1:6" x14ac:dyDescent="0.15">
      <c r="A211" s="5" t="s">
        <v>1</v>
      </c>
      <c r="B211" s="5" t="s">
        <v>241</v>
      </c>
      <c r="C211" s="6" t="s">
        <v>4</v>
      </c>
      <c r="D211" s="6" t="s">
        <v>5</v>
      </c>
      <c r="E211" s="7">
        <v>1888</v>
      </c>
      <c r="F211" s="9">
        <v>5176</v>
      </c>
    </row>
    <row r="212" spans="1:6" x14ac:dyDescent="0.15">
      <c r="A212" s="5" t="s">
        <v>1</v>
      </c>
      <c r="B212" s="5" t="s">
        <v>241</v>
      </c>
      <c r="C212" s="6" t="s">
        <v>4</v>
      </c>
      <c r="D212" s="6" t="s">
        <v>5</v>
      </c>
      <c r="E212" s="7">
        <v>1889</v>
      </c>
      <c r="F212" s="9">
        <v>5386</v>
      </c>
    </row>
    <row r="213" spans="1:6" x14ac:dyDescent="0.15">
      <c r="A213" s="5" t="s">
        <v>1</v>
      </c>
      <c r="B213" s="5" t="s">
        <v>241</v>
      </c>
      <c r="C213" s="6" t="s">
        <v>4</v>
      </c>
      <c r="D213" s="6" t="s">
        <v>5</v>
      </c>
      <c r="E213" s="7">
        <v>1890</v>
      </c>
      <c r="F213" s="9">
        <v>5464</v>
      </c>
    </row>
    <row r="214" spans="1:6" x14ac:dyDescent="0.15">
      <c r="A214" s="5" t="s">
        <v>1</v>
      </c>
      <c r="B214" s="5" t="s">
        <v>241</v>
      </c>
      <c r="C214" s="6" t="s">
        <v>4</v>
      </c>
      <c r="D214" s="6" t="s">
        <v>5</v>
      </c>
      <c r="E214" s="7">
        <v>1891</v>
      </c>
      <c r="F214" s="9">
        <v>5412</v>
      </c>
    </row>
    <row r="215" spans="1:6" x14ac:dyDescent="0.15">
      <c r="A215" s="5" t="s">
        <v>1</v>
      </c>
      <c r="B215" s="5" t="s">
        <v>241</v>
      </c>
      <c r="C215" s="6" t="s">
        <v>4</v>
      </c>
      <c r="D215" s="6" t="s">
        <v>5</v>
      </c>
      <c r="E215" s="7">
        <v>1892</v>
      </c>
      <c r="F215" s="9">
        <v>5486</v>
      </c>
    </row>
    <row r="216" spans="1:6" x14ac:dyDescent="0.15">
      <c r="A216" s="5" t="s">
        <v>1</v>
      </c>
      <c r="B216" s="5" t="s">
        <v>241</v>
      </c>
      <c r="C216" s="6" t="s">
        <v>4</v>
      </c>
      <c r="D216" s="6" t="s">
        <v>5</v>
      </c>
      <c r="E216" s="7">
        <v>1893</v>
      </c>
      <c r="F216" s="9">
        <v>5507</v>
      </c>
    </row>
    <row r="217" spans="1:6" x14ac:dyDescent="0.15">
      <c r="A217" s="5" t="s">
        <v>1</v>
      </c>
      <c r="B217" s="5" t="s">
        <v>241</v>
      </c>
      <c r="C217" s="6" t="s">
        <v>4</v>
      </c>
      <c r="D217" s="6" t="s">
        <v>5</v>
      </c>
      <c r="E217" s="7">
        <v>1894</v>
      </c>
      <c r="F217" s="9">
        <v>5528</v>
      </c>
    </row>
    <row r="218" spans="1:6" x14ac:dyDescent="0.15">
      <c r="A218" s="5" t="s">
        <v>1</v>
      </c>
      <c r="B218" s="5" t="s">
        <v>241</v>
      </c>
      <c r="C218" s="6" t="s">
        <v>4</v>
      </c>
      <c r="D218" s="6" t="s">
        <v>5</v>
      </c>
      <c r="E218" s="7">
        <v>1895</v>
      </c>
      <c r="F218" s="9">
        <v>5598</v>
      </c>
    </row>
    <row r="219" spans="1:6" x14ac:dyDescent="0.15">
      <c r="A219" s="5" t="s">
        <v>1</v>
      </c>
      <c r="B219" s="5" t="s">
        <v>241</v>
      </c>
      <c r="C219" s="6" t="s">
        <v>4</v>
      </c>
      <c r="D219" s="6" t="s">
        <v>5</v>
      </c>
      <c r="E219" s="7">
        <v>1896</v>
      </c>
      <c r="F219" s="9">
        <v>5660</v>
      </c>
    </row>
    <row r="220" spans="1:6" x14ac:dyDescent="0.15">
      <c r="A220" s="5" t="s">
        <v>1</v>
      </c>
      <c r="B220" s="5" t="s">
        <v>241</v>
      </c>
      <c r="C220" s="6" t="s">
        <v>4</v>
      </c>
      <c r="D220" s="6" t="s">
        <v>5</v>
      </c>
      <c r="E220" s="7">
        <v>1897</v>
      </c>
      <c r="F220" s="9">
        <v>5716</v>
      </c>
    </row>
    <row r="221" spans="1:6" x14ac:dyDescent="0.15">
      <c r="A221" s="5" t="s">
        <v>1</v>
      </c>
      <c r="B221" s="5" t="s">
        <v>241</v>
      </c>
      <c r="C221" s="6" t="s">
        <v>4</v>
      </c>
      <c r="D221" s="6" t="s">
        <v>5</v>
      </c>
      <c r="E221" s="7">
        <v>1898</v>
      </c>
      <c r="F221" s="9">
        <v>5762</v>
      </c>
    </row>
    <row r="222" spans="1:6" x14ac:dyDescent="0.15">
      <c r="A222" s="5" t="s">
        <v>1</v>
      </c>
      <c r="B222" s="5" t="s">
        <v>241</v>
      </c>
      <c r="C222" s="6" t="s">
        <v>4</v>
      </c>
      <c r="D222" s="6" t="s">
        <v>5</v>
      </c>
      <c r="E222" s="7">
        <v>1899</v>
      </c>
      <c r="F222" s="9">
        <v>5828</v>
      </c>
    </row>
    <row r="223" spans="1:6" x14ac:dyDescent="0.15">
      <c r="A223" s="5" t="s">
        <v>1</v>
      </c>
      <c r="B223" s="5" t="s">
        <v>241</v>
      </c>
      <c r="C223" s="6" t="s">
        <v>4</v>
      </c>
      <c r="D223" s="6" t="s">
        <v>5</v>
      </c>
      <c r="E223" s="7">
        <v>1900</v>
      </c>
      <c r="F223" s="9">
        <v>5947</v>
      </c>
    </row>
    <row r="224" spans="1:6" x14ac:dyDescent="0.15">
      <c r="A224" s="5" t="s">
        <v>1</v>
      </c>
      <c r="B224" s="5" t="s">
        <v>241</v>
      </c>
      <c r="C224" s="6" t="s">
        <v>4</v>
      </c>
      <c r="D224" s="6" t="s">
        <v>5</v>
      </c>
      <c r="E224" s="7">
        <v>1901</v>
      </c>
      <c r="F224" s="9">
        <v>5928</v>
      </c>
    </row>
    <row r="225" spans="1:6" x14ac:dyDescent="0.15">
      <c r="A225" s="5" t="s">
        <v>1</v>
      </c>
      <c r="B225" s="5" t="s">
        <v>241</v>
      </c>
      <c r="C225" s="6" t="s">
        <v>4</v>
      </c>
      <c r="D225" s="6" t="s">
        <v>5</v>
      </c>
      <c r="E225" s="7">
        <v>1902</v>
      </c>
      <c r="F225" s="9">
        <v>5960</v>
      </c>
    </row>
    <row r="226" spans="1:6" x14ac:dyDescent="0.15">
      <c r="A226" s="5" t="s">
        <v>1</v>
      </c>
      <c r="B226" s="5" t="s">
        <v>241</v>
      </c>
      <c r="C226" s="6" t="s">
        <v>4</v>
      </c>
      <c r="D226" s="6" t="s">
        <v>5</v>
      </c>
      <c r="E226" s="7">
        <v>1903</v>
      </c>
      <c r="F226" s="9">
        <v>6013</v>
      </c>
    </row>
    <row r="227" spans="1:6" x14ac:dyDescent="0.15">
      <c r="A227" s="5" t="s">
        <v>1</v>
      </c>
      <c r="B227" s="5" t="s">
        <v>241</v>
      </c>
      <c r="C227" s="6" t="s">
        <v>4</v>
      </c>
      <c r="D227" s="6" t="s">
        <v>5</v>
      </c>
      <c r="E227" s="7">
        <v>1904</v>
      </c>
      <c r="F227" s="9">
        <v>6091</v>
      </c>
    </row>
    <row r="228" spans="1:6" x14ac:dyDescent="0.15">
      <c r="A228" s="5" t="s">
        <v>1</v>
      </c>
      <c r="B228" s="5" t="s">
        <v>241</v>
      </c>
      <c r="C228" s="6" t="s">
        <v>4</v>
      </c>
      <c r="D228" s="6" t="s">
        <v>5</v>
      </c>
      <c r="E228" s="7">
        <v>1905</v>
      </c>
      <c r="F228" s="9">
        <v>6188</v>
      </c>
    </row>
    <row r="229" spans="1:6" x14ac:dyDescent="0.15">
      <c r="A229" s="5" t="s">
        <v>1</v>
      </c>
      <c r="B229" s="5" t="s">
        <v>241</v>
      </c>
      <c r="C229" s="6" t="s">
        <v>4</v>
      </c>
      <c r="D229" s="6" t="s">
        <v>5</v>
      </c>
      <c r="E229" s="7">
        <v>1906</v>
      </c>
      <c r="F229" s="9">
        <v>6244</v>
      </c>
    </row>
    <row r="230" spans="1:6" x14ac:dyDescent="0.15">
      <c r="A230" s="5" t="s">
        <v>1</v>
      </c>
      <c r="B230" s="5" t="s">
        <v>241</v>
      </c>
      <c r="C230" s="6" t="s">
        <v>4</v>
      </c>
      <c r="D230" s="6" t="s">
        <v>5</v>
      </c>
      <c r="E230" s="7">
        <v>1907</v>
      </c>
      <c r="F230" s="9">
        <v>6268</v>
      </c>
    </row>
    <row r="231" spans="1:6" x14ac:dyDescent="0.15">
      <c r="A231" s="5" t="s">
        <v>1</v>
      </c>
      <c r="B231" s="5" t="s">
        <v>241</v>
      </c>
      <c r="C231" s="6" t="s">
        <v>4</v>
      </c>
      <c r="D231" s="6" t="s">
        <v>5</v>
      </c>
      <c r="E231" s="7">
        <v>1908</v>
      </c>
      <c r="F231" s="9">
        <v>6269</v>
      </c>
    </row>
    <row r="232" spans="1:6" x14ac:dyDescent="0.15">
      <c r="A232" s="5" t="s">
        <v>1</v>
      </c>
      <c r="B232" s="5" t="s">
        <v>241</v>
      </c>
      <c r="C232" s="6" t="s">
        <v>4</v>
      </c>
      <c r="D232" s="6" t="s">
        <v>5</v>
      </c>
      <c r="E232" s="7">
        <v>1909</v>
      </c>
      <c r="F232" s="9">
        <v>6330</v>
      </c>
    </row>
    <row r="233" spans="1:6" x14ac:dyDescent="0.15">
      <c r="A233" s="5" t="s">
        <v>1</v>
      </c>
      <c r="B233" s="5" t="s">
        <v>241</v>
      </c>
      <c r="C233" s="6" t="s">
        <v>4</v>
      </c>
      <c r="D233" s="6" t="s">
        <v>5</v>
      </c>
      <c r="E233" s="7">
        <v>1910</v>
      </c>
      <c r="F233" s="9">
        <v>6478</v>
      </c>
    </row>
    <row r="234" spans="1:6" x14ac:dyDescent="0.15">
      <c r="A234" s="5" t="s">
        <v>1</v>
      </c>
      <c r="B234" s="5" t="s">
        <v>241</v>
      </c>
      <c r="C234" s="6" t="s">
        <v>4</v>
      </c>
      <c r="D234" s="6" t="s">
        <v>5</v>
      </c>
      <c r="E234" s="7">
        <v>1911</v>
      </c>
      <c r="F234" s="9">
        <v>6612</v>
      </c>
    </row>
    <row r="235" spans="1:6" x14ac:dyDescent="0.15">
      <c r="A235" s="5" t="s">
        <v>1</v>
      </c>
      <c r="B235" s="5" t="s">
        <v>241</v>
      </c>
      <c r="C235" s="6" t="s">
        <v>4</v>
      </c>
      <c r="D235" s="6" t="s">
        <v>5</v>
      </c>
      <c r="E235" s="7">
        <v>1912</v>
      </c>
      <c r="F235" s="9">
        <v>6704</v>
      </c>
    </row>
    <row r="236" spans="1:6" x14ac:dyDescent="0.15">
      <c r="A236" s="5" t="s">
        <v>1</v>
      </c>
      <c r="B236" s="5" t="s">
        <v>241</v>
      </c>
      <c r="C236" s="6" t="s">
        <v>4</v>
      </c>
      <c r="D236" s="6" t="s">
        <v>5</v>
      </c>
      <c r="E236" s="7">
        <v>1913</v>
      </c>
      <c r="F236" s="9">
        <v>6727</v>
      </c>
    </row>
    <row r="237" spans="1:6" x14ac:dyDescent="0.15">
      <c r="A237" s="5" t="s">
        <v>1</v>
      </c>
      <c r="B237" s="5" t="s">
        <v>241</v>
      </c>
      <c r="C237" s="6" t="s">
        <v>4</v>
      </c>
      <c r="D237" s="6" t="s">
        <v>5</v>
      </c>
      <c r="E237" s="7">
        <v>1914</v>
      </c>
      <c r="F237" s="9">
        <v>6253</v>
      </c>
    </row>
    <row r="238" spans="1:6" x14ac:dyDescent="0.15">
      <c r="A238" s="5" t="s">
        <v>1</v>
      </c>
      <c r="B238" s="5" t="s">
        <v>241</v>
      </c>
      <c r="C238" s="6" t="s">
        <v>4</v>
      </c>
      <c r="D238" s="6" t="s">
        <v>5</v>
      </c>
      <c r="E238" s="7">
        <v>1915</v>
      </c>
      <c r="F238" s="9">
        <v>6150</v>
      </c>
    </row>
    <row r="239" spans="1:6" x14ac:dyDescent="0.15">
      <c r="A239" s="5" t="s">
        <v>1</v>
      </c>
      <c r="B239" s="5" t="s">
        <v>241</v>
      </c>
      <c r="C239" s="6" t="s">
        <v>4</v>
      </c>
      <c r="D239" s="6" t="s">
        <v>5</v>
      </c>
      <c r="E239" s="7">
        <v>1916</v>
      </c>
      <c r="F239" s="9">
        <v>6503</v>
      </c>
    </row>
    <row r="240" spans="1:6" x14ac:dyDescent="0.15">
      <c r="A240" s="5" t="s">
        <v>1</v>
      </c>
      <c r="B240" s="5" t="s">
        <v>241</v>
      </c>
      <c r="C240" s="6" t="s">
        <v>4</v>
      </c>
      <c r="D240" s="6" t="s">
        <v>5</v>
      </c>
      <c r="E240" s="7">
        <v>1917</v>
      </c>
      <c r="F240" s="9">
        <v>5609</v>
      </c>
    </row>
    <row r="241" spans="1:6" x14ac:dyDescent="0.15">
      <c r="A241" s="5" t="s">
        <v>1</v>
      </c>
      <c r="B241" s="5" t="s">
        <v>241</v>
      </c>
      <c r="C241" s="6" t="s">
        <v>4</v>
      </c>
      <c r="D241" s="6" t="s">
        <v>5</v>
      </c>
      <c r="E241" s="7">
        <v>1918</v>
      </c>
      <c r="F241" s="9">
        <v>4560</v>
      </c>
    </row>
    <row r="242" spans="1:6" x14ac:dyDescent="0.15">
      <c r="A242" s="5" t="s">
        <v>1</v>
      </c>
      <c r="B242" s="5" t="s">
        <v>241</v>
      </c>
      <c r="C242" s="6" t="s">
        <v>4</v>
      </c>
      <c r="D242" s="6" t="s">
        <v>5</v>
      </c>
      <c r="E242" s="7">
        <v>1919</v>
      </c>
      <c r="F242" s="9">
        <v>5402</v>
      </c>
    </row>
    <row r="243" spans="1:6" x14ac:dyDescent="0.15">
      <c r="A243" s="5" t="s">
        <v>1</v>
      </c>
      <c r="B243" s="5" t="s">
        <v>241</v>
      </c>
      <c r="C243" s="6" t="s">
        <v>4</v>
      </c>
      <c r="D243" s="6" t="s">
        <v>5</v>
      </c>
      <c r="E243" s="7">
        <v>1920</v>
      </c>
      <c r="F243" s="9">
        <v>6315</v>
      </c>
    </row>
    <row r="244" spans="1:6" x14ac:dyDescent="0.15">
      <c r="A244" s="5" t="s">
        <v>1</v>
      </c>
      <c r="B244" s="5" t="s">
        <v>241</v>
      </c>
      <c r="C244" s="6" t="s">
        <v>4</v>
      </c>
      <c r="D244" s="6" t="s">
        <v>5</v>
      </c>
      <c r="E244" s="7">
        <v>1921</v>
      </c>
      <c r="F244" s="9">
        <v>6465</v>
      </c>
    </row>
    <row r="245" spans="1:6" x14ac:dyDescent="0.15">
      <c r="A245" s="5" t="s">
        <v>1</v>
      </c>
      <c r="B245" s="5" t="s">
        <v>241</v>
      </c>
      <c r="C245" s="6" t="s">
        <v>4</v>
      </c>
      <c r="D245" s="6" t="s">
        <v>5</v>
      </c>
      <c r="E245" s="7">
        <v>1922</v>
      </c>
      <c r="F245" s="9">
        <v>7034</v>
      </c>
    </row>
    <row r="246" spans="1:6" x14ac:dyDescent="0.15">
      <c r="A246" s="5" t="s">
        <v>1</v>
      </c>
      <c r="B246" s="5" t="s">
        <v>241</v>
      </c>
      <c r="C246" s="6" t="s">
        <v>4</v>
      </c>
      <c r="D246" s="6" t="s">
        <v>5</v>
      </c>
      <c r="E246" s="7">
        <v>1923</v>
      </c>
      <c r="F246" s="9">
        <v>7226</v>
      </c>
    </row>
    <row r="247" spans="1:6" x14ac:dyDescent="0.15">
      <c r="A247" s="5" t="s">
        <v>1</v>
      </c>
      <c r="B247" s="5" t="s">
        <v>241</v>
      </c>
      <c r="C247" s="6" t="s">
        <v>4</v>
      </c>
      <c r="D247" s="6" t="s">
        <v>5</v>
      </c>
      <c r="E247" s="7">
        <v>1924</v>
      </c>
      <c r="F247" s="9">
        <v>7393</v>
      </c>
    </row>
    <row r="248" spans="1:6" x14ac:dyDescent="0.15">
      <c r="A248" s="5" t="s">
        <v>1</v>
      </c>
      <c r="B248" s="5" t="s">
        <v>241</v>
      </c>
      <c r="C248" s="6" t="s">
        <v>4</v>
      </c>
      <c r="D248" s="6" t="s">
        <v>5</v>
      </c>
      <c r="E248" s="7">
        <v>1925</v>
      </c>
      <c r="F248" s="9">
        <v>7438</v>
      </c>
    </row>
    <row r="249" spans="1:6" x14ac:dyDescent="0.15">
      <c r="A249" s="5" t="s">
        <v>1</v>
      </c>
      <c r="B249" s="5" t="s">
        <v>241</v>
      </c>
      <c r="C249" s="6" t="s">
        <v>4</v>
      </c>
      <c r="D249" s="6" t="s">
        <v>5</v>
      </c>
      <c r="E249" s="7">
        <v>1926</v>
      </c>
      <c r="F249" s="9">
        <v>7626</v>
      </c>
    </row>
    <row r="250" spans="1:6" x14ac:dyDescent="0.15">
      <c r="A250" s="5" t="s">
        <v>1</v>
      </c>
      <c r="B250" s="5" t="s">
        <v>241</v>
      </c>
      <c r="C250" s="6" t="s">
        <v>4</v>
      </c>
      <c r="D250" s="6" t="s">
        <v>5</v>
      </c>
      <c r="E250" s="7">
        <v>1927</v>
      </c>
      <c r="F250" s="9">
        <v>7847</v>
      </c>
    </row>
    <row r="251" spans="1:6" x14ac:dyDescent="0.15">
      <c r="A251" s="5" t="s">
        <v>1</v>
      </c>
      <c r="B251" s="5" t="s">
        <v>241</v>
      </c>
      <c r="C251" s="6" t="s">
        <v>4</v>
      </c>
      <c r="D251" s="6" t="s">
        <v>5</v>
      </c>
      <c r="E251" s="7">
        <v>1928</v>
      </c>
      <c r="F251" s="9">
        <v>8191</v>
      </c>
    </row>
    <row r="252" spans="1:6" x14ac:dyDescent="0.15">
      <c r="A252" s="5" t="s">
        <v>1</v>
      </c>
      <c r="B252" s="5" t="s">
        <v>241</v>
      </c>
      <c r="C252" s="6" t="s">
        <v>4</v>
      </c>
      <c r="D252" s="6" t="s">
        <v>5</v>
      </c>
      <c r="E252" s="7">
        <v>1929</v>
      </c>
      <c r="F252" s="9">
        <v>8056</v>
      </c>
    </row>
    <row r="253" spans="1:6" x14ac:dyDescent="0.15">
      <c r="A253" s="5" t="s">
        <v>1</v>
      </c>
      <c r="B253" s="5" t="s">
        <v>241</v>
      </c>
      <c r="C253" s="6" t="s">
        <v>4</v>
      </c>
      <c r="D253" s="6" t="s">
        <v>5</v>
      </c>
      <c r="E253" s="7">
        <v>1930</v>
      </c>
      <c r="F253" s="9">
        <v>7936</v>
      </c>
    </row>
    <row r="254" spans="1:6" x14ac:dyDescent="0.15">
      <c r="A254" s="5" t="s">
        <v>1</v>
      </c>
      <c r="B254" s="5" t="s">
        <v>241</v>
      </c>
      <c r="C254" s="6" t="s">
        <v>4</v>
      </c>
      <c r="D254" s="6" t="s">
        <v>5</v>
      </c>
      <c r="E254" s="7">
        <v>1931</v>
      </c>
      <c r="F254" s="9">
        <v>7747</v>
      </c>
    </row>
    <row r="255" spans="1:6" x14ac:dyDescent="0.15">
      <c r="A255" s="5" t="s">
        <v>1</v>
      </c>
      <c r="B255" s="5" t="s">
        <v>241</v>
      </c>
      <c r="C255" s="6" t="s">
        <v>4</v>
      </c>
      <c r="D255" s="6" t="s">
        <v>5</v>
      </c>
      <c r="E255" s="7">
        <v>1932</v>
      </c>
      <c r="F255" s="9">
        <v>7343</v>
      </c>
    </row>
    <row r="256" spans="1:6" x14ac:dyDescent="0.15">
      <c r="A256" s="5" t="s">
        <v>1</v>
      </c>
      <c r="B256" s="5" t="s">
        <v>241</v>
      </c>
      <c r="C256" s="6" t="s">
        <v>4</v>
      </c>
      <c r="D256" s="6" t="s">
        <v>5</v>
      </c>
      <c r="E256" s="7">
        <v>1933</v>
      </c>
      <c r="F256" s="9">
        <v>7461</v>
      </c>
    </row>
    <row r="257" spans="1:6" x14ac:dyDescent="0.15">
      <c r="A257" s="5" t="s">
        <v>1</v>
      </c>
      <c r="B257" s="5" t="s">
        <v>241</v>
      </c>
      <c r="C257" s="6" t="s">
        <v>4</v>
      </c>
      <c r="D257" s="6" t="s">
        <v>5</v>
      </c>
      <c r="E257" s="7">
        <v>1934</v>
      </c>
      <c r="F257" s="9">
        <v>7371</v>
      </c>
    </row>
    <row r="258" spans="1:6" x14ac:dyDescent="0.15">
      <c r="A258" s="5" t="s">
        <v>1</v>
      </c>
      <c r="B258" s="5" t="s">
        <v>241</v>
      </c>
      <c r="C258" s="6" t="s">
        <v>4</v>
      </c>
      <c r="D258" s="6" t="s">
        <v>5</v>
      </c>
      <c r="E258" s="7">
        <v>1935</v>
      </c>
      <c r="F258" s="9">
        <v>7801</v>
      </c>
    </row>
    <row r="259" spans="1:6" x14ac:dyDescent="0.15">
      <c r="A259" s="5" t="s">
        <v>1</v>
      </c>
      <c r="B259" s="5" t="s">
        <v>241</v>
      </c>
      <c r="C259" s="6" t="s">
        <v>4</v>
      </c>
      <c r="D259" s="6" t="s">
        <v>5</v>
      </c>
      <c r="E259" s="7">
        <v>1936</v>
      </c>
      <c r="F259" s="9">
        <v>7831</v>
      </c>
    </row>
    <row r="260" spans="1:6" x14ac:dyDescent="0.15">
      <c r="A260" s="5" t="s">
        <v>1</v>
      </c>
      <c r="B260" s="5" t="s">
        <v>241</v>
      </c>
      <c r="C260" s="6" t="s">
        <v>4</v>
      </c>
      <c r="D260" s="6" t="s">
        <v>5</v>
      </c>
      <c r="E260" s="7">
        <v>1937</v>
      </c>
      <c r="F260" s="9">
        <v>7908</v>
      </c>
    </row>
    <row r="261" spans="1:6" x14ac:dyDescent="0.15">
      <c r="A261" s="5" t="s">
        <v>1</v>
      </c>
      <c r="B261" s="5" t="s">
        <v>241</v>
      </c>
      <c r="C261" s="6" t="s">
        <v>4</v>
      </c>
      <c r="D261" s="6" t="s">
        <v>5</v>
      </c>
      <c r="E261" s="7">
        <v>1938</v>
      </c>
      <c r="F261" s="9">
        <v>7702</v>
      </c>
    </row>
    <row r="262" spans="1:6" x14ac:dyDescent="0.15">
      <c r="A262" s="5" t="s">
        <v>1</v>
      </c>
      <c r="B262" s="5" t="s">
        <v>241</v>
      </c>
      <c r="C262" s="6" t="s">
        <v>4</v>
      </c>
      <c r="D262" s="6" t="s">
        <v>5</v>
      </c>
      <c r="E262" s="7">
        <v>1939</v>
      </c>
      <c r="F262" s="9">
        <v>8209</v>
      </c>
    </row>
    <row r="263" spans="1:6" x14ac:dyDescent="0.15">
      <c r="A263" s="5" t="s">
        <v>1</v>
      </c>
      <c r="B263" s="5" t="s">
        <v>241</v>
      </c>
      <c r="C263" s="6" t="s">
        <v>4</v>
      </c>
      <c r="D263" s="6" t="s">
        <v>5</v>
      </c>
      <c r="E263" s="7">
        <v>1940</v>
      </c>
      <c r="F263" s="9">
        <v>7272</v>
      </c>
    </row>
    <row r="264" spans="1:6" x14ac:dyDescent="0.15">
      <c r="A264" s="5" t="s">
        <v>1</v>
      </c>
      <c r="B264" s="5" t="s">
        <v>241</v>
      </c>
      <c r="C264" s="6" t="s">
        <v>4</v>
      </c>
      <c r="D264" s="6" t="s">
        <v>5</v>
      </c>
      <c r="E264" s="7">
        <v>1941</v>
      </c>
      <c r="F264" s="9">
        <v>6947</v>
      </c>
    </row>
    <row r="265" spans="1:6" x14ac:dyDescent="0.15">
      <c r="A265" s="5" t="s">
        <v>1</v>
      </c>
      <c r="B265" s="5" t="s">
        <v>241</v>
      </c>
      <c r="C265" s="6" t="s">
        <v>4</v>
      </c>
      <c r="D265" s="6" t="s">
        <v>5</v>
      </c>
      <c r="E265" s="7">
        <v>1942</v>
      </c>
      <c r="F265" s="9">
        <v>6371</v>
      </c>
    </row>
    <row r="266" spans="1:6" x14ac:dyDescent="0.15">
      <c r="A266" s="5" t="s">
        <v>1</v>
      </c>
      <c r="B266" s="5" t="s">
        <v>241</v>
      </c>
      <c r="C266" s="6" t="s">
        <v>4</v>
      </c>
      <c r="D266" s="6" t="s">
        <v>5</v>
      </c>
      <c r="E266" s="7">
        <v>1943</v>
      </c>
      <c r="F266" s="9">
        <v>6228</v>
      </c>
    </row>
    <row r="267" spans="1:6" x14ac:dyDescent="0.15">
      <c r="A267" s="5" t="s">
        <v>1</v>
      </c>
      <c r="B267" s="5" t="s">
        <v>241</v>
      </c>
      <c r="C267" s="6" t="s">
        <v>4</v>
      </c>
      <c r="D267" s="6" t="s">
        <v>5</v>
      </c>
      <c r="E267" s="7">
        <v>1944</v>
      </c>
      <c r="F267" s="9">
        <v>6554</v>
      </c>
    </row>
    <row r="268" spans="1:6" x14ac:dyDescent="0.15">
      <c r="A268" s="5" t="s">
        <v>1</v>
      </c>
      <c r="B268" s="5" t="s">
        <v>241</v>
      </c>
      <c r="C268" s="6" t="s">
        <v>4</v>
      </c>
      <c r="D268" s="6" t="s">
        <v>5</v>
      </c>
      <c r="E268" s="7">
        <v>1945</v>
      </c>
      <c r="F268" s="9">
        <v>6907</v>
      </c>
    </row>
    <row r="269" spans="1:6" x14ac:dyDescent="0.15">
      <c r="A269" s="5" t="s">
        <v>1</v>
      </c>
      <c r="B269" s="5" t="s">
        <v>241</v>
      </c>
      <c r="C269" s="6" t="s">
        <v>4</v>
      </c>
      <c r="D269" s="6" t="s">
        <v>5</v>
      </c>
      <c r="E269" s="7">
        <v>1946</v>
      </c>
      <c r="F269" s="9">
        <v>7291</v>
      </c>
    </row>
    <row r="270" spans="1:6" x14ac:dyDescent="0.15">
      <c r="A270" s="5" t="s">
        <v>1</v>
      </c>
      <c r="B270" s="5" t="s">
        <v>241</v>
      </c>
      <c r="C270" s="6" t="s">
        <v>4</v>
      </c>
      <c r="D270" s="6" t="s">
        <v>5</v>
      </c>
      <c r="E270" s="7">
        <v>1947</v>
      </c>
      <c r="F270" s="9">
        <v>7651</v>
      </c>
    </row>
    <row r="271" spans="1:6" x14ac:dyDescent="0.15">
      <c r="A271" s="5" t="s">
        <v>1</v>
      </c>
      <c r="B271" s="5" t="s">
        <v>241</v>
      </c>
      <c r="C271" s="6" t="s">
        <v>4</v>
      </c>
      <c r="D271" s="6" t="s">
        <v>5</v>
      </c>
      <c r="E271" s="7">
        <v>1948</v>
      </c>
      <c r="F271" s="9">
        <v>8008</v>
      </c>
    </row>
    <row r="272" spans="1:6" x14ac:dyDescent="0.15">
      <c r="A272" s="5" t="s">
        <v>1</v>
      </c>
      <c r="B272" s="5" t="s">
        <v>241</v>
      </c>
      <c r="C272" s="6" t="s">
        <v>4</v>
      </c>
      <c r="D272" s="6" t="s">
        <v>5</v>
      </c>
      <c r="E272" s="7">
        <v>1949</v>
      </c>
      <c r="F272" s="9">
        <v>8278</v>
      </c>
    </row>
    <row r="273" spans="1:6" x14ac:dyDescent="0.15">
      <c r="A273" s="5" t="s">
        <v>1</v>
      </c>
      <c r="B273" s="5" t="s">
        <v>241</v>
      </c>
      <c r="C273" s="6" t="s">
        <v>4</v>
      </c>
      <c r="D273" s="6" t="s">
        <v>5</v>
      </c>
      <c r="E273" s="7">
        <v>1950</v>
      </c>
      <c r="F273" s="9">
        <v>8706</v>
      </c>
    </row>
    <row r="274" spans="1:6" x14ac:dyDescent="0.15">
      <c r="A274" s="5" t="s">
        <v>1</v>
      </c>
      <c r="B274" s="5" t="s">
        <v>241</v>
      </c>
      <c r="C274" s="6" t="s">
        <v>4</v>
      </c>
      <c r="D274" s="6" t="s">
        <v>5</v>
      </c>
      <c r="E274" s="7">
        <v>1951</v>
      </c>
      <c r="F274" s="9">
        <v>9161</v>
      </c>
    </row>
    <row r="275" spans="1:6" x14ac:dyDescent="0.15">
      <c r="A275" s="5" t="s">
        <v>1</v>
      </c>
      <c r="B275" s="5" t="s">
        <v>241</v>
      </c>
      <c r="C275" s="6" t="s">
        <v>4</v>
      </c>
      <c r="D275" s="6" t="s">
        <v>5</v>
      </c>
      <c r="E275" s="7">
        <v>1952</v>
      </c>
      <c r="F275" s="9">
        <v>9035</v>
      </c>
    </row>
    <row r="276" spans="1:6" x14ac:dyDescent="0.15">
      <c r="A276" s="5" t="s">
        <v>1</v>
      </c>
      <c r="B276" s="5" t="s">
        <v>241</v>
      </c>
      <c r="C276" s="6" t="s">
        <v>4</v>
      </c>
      <c r="D276" s="6" t="s">
        <v>5</v>
      </c>
      <c r="E276" s="7">
        <v>1953</v>
      </c>
      <c r="F276" s="9">
        <v>9274</v>
      </c>
    </row>
    <row r="277" spans="1:6" x14ac:dyDescent="0.15">
      <c r="A277" s="5" t="s">
        <v>1</v>
      </c>
      <c r="B277" s="5" t="s">
        <v>241</v>
      </c>
      <c r="C277" s="6" t="s">
        <v>4</v>
      </c>
      <c r="D277" s="6" t="s">
        <v>5</v>
      </c>
      <c r="E277" s="7">
        <v>1954</v>
      </c>
      <c r="F277" s="9">
        <v>9610</v>
      </c>
    </row>
    <row r="278" spans="1:6" x14ac:dyDescent="0.15">
      <c r="A278" s="5" t="s">
        <v>1</v>
      </c>
      <c r="B278" s="5" t="s">
        <v>241</v>
      </c>
      <c r="C278" s="6" t="s">
        <v>4</v>
      </c>
      <c r="D278" s="6" t="s">
        <v>5</v>
      </c>
      <c r="E278" s="7">
        <v>1955</v>
      </c>
      <c r="F278" s="9">
        <v>10010</v>
      </c>
    </row>
    <row r="279" spans="1:6" x14ac:dyDescent="0.15">
      <c r="A279" s="5" t="s">
        <v>1</v>
      </c>
      <c r="B279" s="5" t="s">
        <v>241</v>
      </c>
      <c r="C279" s="6" t="s">
        <v>4</v>
      </c>
      <c r="D279" s="6" t="s">
        <v>5</v>
      </c>
      <c r="E279" s="7">
        <v>1956</v>
      </c>
      <c r="F279" s="9">
        <v>10237</v>
      </c>
    </row>
    <row r="280" spans="1:6" x14ac:dyDescent="0.15">
      <c r="A280" s="5" t="s">
        <v>1</v>
      </c>
      <c r="B280" s="5" t="s">
        <v>241</v>
      </c>
      <c r="C280" s="6" t="s">
        <v>4</v>
      </c>
      <c r="D280" s="6" t="s">
        <v>5</v>
      </c>
      <c r="E280" s="7">
        <v>1957</v>
      </c>
      <c r="F280" s="9">
        <v>10353</v>
      </c>
    </row>
    <row r="281" spans="1:6" x14ac:dyDescent="0.15">
      <c r="A281" s="5" t="s">
        <v>1</v>
      </c>
      <c r="B281" s="5" t="s">
        <v>241</v>
      </c>
      <c r="C281" s="6" t="s">
        <v>4</v>
      </c>
      <c r="D281" s="6" t="s">
        <v>5</v>
      </c>
      <c r="E281" s="7">
        <v>1958</v>
      </c>
      <c r="F281" s="9">
        <v>10268</v>
      </c>
    </row>
    <row r="282" spans="1:6" x14ac:dyDescent="0.15">
      <c r="A282" s="5" t="s">
        <v>1</v>
      </c>
      <c r="B282" s="5" t="s">
        <v>241</v>
      </c>
      <c r="C282" s="6" t="s">
        <v>4</v>
      </c>
      <c r="D282" s="6" t="s">
        <v>5</v>
      </c>
      <c r="E282" s="7">
        <v>1959</v>
      </c>
      <c r="F282" s="9">
        <v>10533</v>
      </c>
    </row>
    <row r="283" spans="1:6" x14ac:dyDescent="0.15">
      <c r="A283" s="5" t="s">
        <v>1</v>
      </c>
      <c r="B283" s="5" t="s">
        <v>241</v>
      </c>
      <c r="C283" s="6" t="s">
        <v>4</v>
      </c>
      <c r="D283" s="6" t="s">
        <v>5</v>
      </c>
      <c r="E283" s="7">
        <v>1960</v>
      </c>
      <c r="F283" s="9">
        <v>11081</v>
      </c>
    </row>
    <row r="284" spans="1:6" x14ac:dyDescent="0.15">
      <c r="A284" s="5" t="s">
        <v>1</v>
      </c>
      <c r="B284" s="5" t="s">
        <v>241</v>
      </c>
      <c r="C284" s="6" t="s">
        <v>4</v>
      </c>
      <c r="D284" s="6" t="s">
        <v>5</v>
      </c>
      <c r="E284" s="7">
        <v>1961</v>
      </c>
      <c r="F284" s="9">
        <v>11561</v>
      </c>
    </row>
    <row r="285" spans="1:6" x14ac:dyDescent="0.15">
      <c r="A285" s="5" t="s">
        <v>1</v>
      </c>
      <c r="B285" s="5" t="s">
        <v>241</v>
      </c>
      <c r="C285" s="6" t="s">
        <v>4</v>
      </c>
      <c r="D285" s="6" t="s">
        <v>5</v>
      </c>
      <c r="E285" s="7">
        <v>1962</v>
      </c>
      <c r="F285" s="9">
        <v>12087</v>
      </c>
    </row>
    <row r="286" spans="1:6" x14ac:dyDescent="0.15">
      <c r="A286" s="5" t="s">
        <v>1</v>
      </c>
      <c r="B286" s="5" t="s">
        <v>241</v>
      </c>
      <c r="C286" s="6" t="s">
        <v>4</v>
      </c>
      <c r="D286" s="6" t="s">
        <v>5</v>
      </c>
      <c r="E286" s="7">
        <v>1963</v>
      </c>
      <c r="F286" s="9">
        <v>12532</v>
      </c>
    </row>
    <row r="287" spans="1:6" x14ac:dyDescent="0.15">
      <c r="A287" s="5" t="s">
        <v>1</v>
      </c>
      <c r="B287" s="5" t="s">
        <v>241</v>
      </c>
      <c r="C287" s="6" t="s">
        <v>4</v>
      </c>
      <c r="D287" s="6" t="s">
        <v>5</v>
      </c>
      <c r="E287" s="7">
        <v>1964</v>
      </c>
      <c r="F287" s="9">
        <v>13295</v>
      </c>
    </row>
    <row r="288" spans="1:6" x14ac:dyDescent="0.15">
      <c r="A288" s="5" t="s">
        <v>1</v>
      </c>
      <c r="B288" s="5" t="s">
        <v>241</v>
      </c>
      <c r="C288" s="6" t="s">
        <v>4</v>
      </c>
      <c r="D288" s="6" t="s">
        <v>5</v>
      </c>
      <c r="E288" s="7">
        <v>1965</v>
      </c>
      <c r="F288" s="9">
        <v>13643</v>
      </c>
    </row>
    <row r="289" spans="1:6" x14ac:dyDescent="0.15">
      <c r="A289" s="5" t="s">
        <v>1</v>
      </c>
      <c r="B289" s="5" t="s">
        <v>241</v>
      </c>
      <c r="C289" s="6" t="s">
        <v>4</v>
      </c>
      <c r="D289" s="6" t="s">
        <v>5</v>
      </c>
      <c r="E289" s="7">
        <v>1966</v>
      </c>
      <c r="F289" s="9">
        <v>13989</v>
      </c>
    </row>
    <row r="290" spans="1:6" x14ac:dyDescent="0.15">
      <c r="A290" s="5" t="s">
        <v>1</v>
      </c>
      <c r="B290" s="5" t="s">
        <v>241</v>
      </c>
      <c r="C290" s="6" t="s">
        <v>4</v>
      </c>
      <c r="D290" s="6" t="s">
        <v>5</v>
      </c>
      <c r="E290" s="7">
        <v>1967</v>
      </c>
      <c r="F290" s="9">
        <v>14461</v>
      </c>
    </row>
    <row r="291" spans="1:6" x14ac:dyDescent="0.15">
      <c r="A291" s="5" t="s">
        <v>1</v>
      </c>
      <c r="B291" s="5" t="s">
        <v>241</v>
      </c>
      <c r="C291" s="6" t="s">
        <v>4</v>
      </c>
      <c r="D291" s="6" t="s">
        <v>5</v>
      </c>
      <c r="E291" s="7">
        <v>1968</v>
      </c>
      <c r="F291" s="9">
        <v>15009</v>
      </c>
    </row>
    <row r="292" spans="1:6" x14ac:dyDescent="0.15">
      <c r="A292" s="5" t="s">
        <v>1</v>
      </c>
      <c r="B292" s="5" t="s">
        <v>241</v>
      </c>
      <c r="C292" s="6" t="s">
        <v>4</v>
      </c>
      <c r="D292" s="6" t="s">
        <v>5</v>
      </c>
      <c r="E292" s="7">
        <v>1969</v>
      </c>
      <c r="F292" s="9">
        <v>15969</v>
      </c>
    </row>
    <row r="293" spans="1:6" x14ac:dyDescent="0.15">
      <c r="A293" s="5" t="s">
        <v>1</v>
      </c>
      <c r="B293" s="5" t="s">
        <v>241</v>
      </c>
      <c r="C293" s="6" t="s">
        <v>4</v>
      </c>
      <c r="D293" s="6" t="s">
        <v>5</v>
      </c>
      <c r="E293" s="7">
        <v>1970</v>
      </c>
      <c r="F293" s="9">
        <v>16914</v>
      </c>
    </row>
    <row r="294" spans="1:6" x14ac:dyDescent="0.15">
      <c r="A294" s="5" t="s">
        <v>1</v>
      </c>
      <c r="B294" s="5" t="s">
        <v>241</v>
      </c>
      <c r="C294" s="6" t="s">
        <v>4</v>
      </c>
      <c r="D294" s="6" t="s">
        <v>5</v>
      </c>
      <c r="E294" s="7">
        <v>1971</v>
      </c>
      <c r="F294" s="9">
        <v>17486</v>
      </c>
    </row>
    <row r="295" spans="1:6" x14ac:dyDescent="0.15">
      <c r="A295" s="5" t="s">
        <v>1</v>
      </c>
      <c r="B295" s="5" t="s">
        <v>241</v>
      </c>
      <c r="C295" s="6" t="s">
        <v>4</v>
      </c>
      <c r="D295" s="6" t="s">
        <v>5</v>
      </c>
      <c r="E295" s="7">
        <v>1972</v>
      </c>
      <c r="F295" s="9">
        <v>18336</v>
      </c>
    </row>
    <row r="296" spans="1:6" x14ac:dyDescent="0.15">
      <c r="A296" s="5" t="s">
        <v>1</v>
      </c>
      <c r="B296" s="5" t="s">
        <v>241</v>
      </c>
      <c r="C296" s="6" t="s">
        <v>4</v>
      </c>
      <c r="D296" s="6" t="s">
        <v>5</v>
      </c>
      <c r="E296" s="7">
        <v>1973</v>
      </c>
      <c r="F296" s="9">
        <v>19399</v>
      </c>
    </row>
    <row r="297" spans="1:6" x14ac:dyDescent="0.15">
      <c r="A297" s="5" t="s">
        <v>1</v>
      </c>
      <c r="B297" s="5" t="s">
        <v>241</v>
      </c>
      <c r="C297" s="6" t="s">
        <v>4</v>
      </c>
      <c r="D297" s="6" t="s">
        <v>5</v>
      </c>
      <c r="E297" s="7">
        <v>1974</v>
      </c>
      <c r="F297" s="9">
        <v>20153</v>
      </c>
    </row>
    <row r="298" spans="1:6" x14ac:dyDescent="0.15">
      <c r="A298" s="5" t="s">
        <v>1</v>
      </c>
      <c r="B298" s="5" t="s">
        <v>241</v>
      </c>
      <c r="C298" s="6" t="s">
        <v>4</v>
      </c>
      <c r="D298" s="6" t="s">
        <v>5</v>
      </c>
      <c r="E298" s="7">
        <v>1975</v>
      </c>
      <c r="F298" s="9">
        <v>19831</v>
      </c>
    </row>
    <row r="299" spans="1:6" x14ac:dyDescent="0.15">
      <c r="A299" s="5" t="s">
        <v>1</v>
      </c>
      <c r="B299" s="5" t="s">
        <v>241</v>
      </c>
      <c r="C299" s="6" t="s">
        <v>4</v>
      </c>
      <c r="D299" s="6" t="s">
        <v>5</v>
      </c>
      <c r="E299" s="7">
        <v>1976</v>
      </c>
      <c r="F299" s="9">
        <v>20916</v>
      </c>
    </row>
    <row r="300" spans="1:6" x14ac:dyDescent="0.15">
      <c r="A300" s="5" t="s">
        <v>1</v>
      </c>
      <c r="B300" s="5" t="s">
        <v>241</v>
      </c>
      <c r="C300" s="6" t="s">
        <v>4</v>
      </c>
      <c r="D300" s="6" t="s">
        <v>5</v>
      </c>
      <c r="E300" s="7">
        <v>1977</v>
      </c>
      <c r="F300" s="9">
        <v>21025</v>
      </c>
    </row>
    <row r="301" spans="1:6" x14ac:dyDescent="0.15">
      <c r="A301" s="5" t="s">
        <v>1</v>
      </c>
      <c r="B301" s="5" t="s">
        <v>241</v>
      </c>
      <c r="C301" s="6" t="s">
        <v>4</v>
      </c>
      <c r="D301" s="6" t="s">
        <v>5</v>
      </c>
      <c r="E301" s="7">
        <v>1978</v>
      </c>
      <c r="F301" s="9">
        <v>21605</v>
      </c>
    </row>
    <row r="302" spans="1:6" x14ac:dyDescent="0.15">
      <c r="A302" s="5" t="s">
        <v>1</v>
      </c>
      <c r="B302" s="5" t="s">
        <v>241</v>
      </c>
      <c r="C302" s="6" t="s">
        <v>4</v>
      </c>
      <c r="D302" s="6" t="s">
        <v>5</v>
      </c>
      <c r="E302" s="7">
        <v>1979</v>
      </c>
      <c r="F302" s="9">
        <v>22094</v>
      </c>
    </row>
    <row r="303" spans="1:6" x14ac:dyDescent="0.15">
      <c r="A303" s="5" t="s">
        <v>1</v>
      </c>
      <c r="B303" s="5" t="s">
        <v>241</v>
      </c>
      <c r="C303" s="6" t="s">
        <v>4</v>
      </c>
      <c r="D303" s="6" t="s">
        <v>5</v>
      </c>
      <c r="E303" s="7">
        <v>1980</v>
      </c>
      <c r="F303" s="9">
        <v>23060</v>
      </c>
    </row>
    <row r="304" spans="1:6" x14ac:dyDescent="0.15">
      <c r="A304" s="5" t="s">
        <v>1</v>
      </c>
      <c r="B304" s="5" t="s">
        <v>241</v>
      </c>
      <c r="C304" s="6" t="s">
        <v>4</v>
      </c>
      <c r="D304" s="6" t="s">
        <v>5</v>
      </c>
      <c r="E304" s="7">
        <v>1981</v>
      </c>
      <c r="F304" s="9">
        <v>22760</v>
      </c>
    </row>
    <row r="305" spans="1:6" x14ac:dyDescent="0.15">
      <c r="A305" s="5" t="s">
        <v>1</v>
      </c>
      <c r="B305" s="5" t="s">
        <v>241</v>
      </c>
      <c r="C305" s="6" t="s">
        <v>4</v>
      </c>
      <c r="D305" s="6" t="s">
        <v>5</v>
      </c>
      <c r="E305" s="7">
        <v>1982</v>
      </c>
      <c r="F305" s="9">
        <v>23071</v>
      </c>
    </row>
    <row r="306" spans="1:6" x14ac:dyDescent="0.15">
      <c r="A306" s="5" t="s">
        <v>1</v>
      </c>
      <c r="B306" s="5" t="s">
        <v>241</v>
      </c>
      <c r="C306" s="6" t="s">
        <v>4</v>
      </c>
      <c r="D306" s="6" t="s">
        <v>5</v>
      </c>
      <c r="E306" s="7">
        <v>1983</v>
      </c>
      <c r="F306" s="9">
        <v>23071</v>
      </c>
    </row>
    <row r="307" spans="1:6" x14ac:dyDescent="0.15">
      <c r="A307" s="5" t="s">
        <v>1</v>
      </c>
      <c r="B307" s="5" t="s">
        <v>241</v>
      </c>
      <c r="C307" s="6" t="s">
        <v>4</v>
      </c>
      <c r="D307" s="6" t="s">
        <v>5</v>
      </c>
      <c r="E307" s="7">
        <v>1984</v>
      </c>
      <c r="F307" s="9">
        <v>23644</v>
      </c>
    </row>
    <row r="308" spans="1:6" x14ac:dyDescent="0.15">
      <c r="A308" s="5" t="s">
        <v>1</v>
      </c>
      <c r="B308" s="5" t="s">
        <v>241</v>
      </c>
      <c r="C308" s="6" t="s">
        <v>4</v>
      </c>
      <c r="D308" s="6" t="s">
        <v>5</v>
      </c>
      <c r="E308" s="7">
        <v>1985</v>
      </c>
      <c r="F308" s="9">
        <v>23873</v>
      </c>
    </row>
    <row r="309" spans="1:6" x14ac:dyDescent="0.15">
      <c r="A309" s="5" t="s">
        <v>1</v>
      </c>
      <c r="B309" s="5" t="s">
        <v>241</v>
      </c>
      <c r="C309" s="6" t="s">
        <v>4</v>
      </c>
      <c r="D309" s="6" t="s">
        <v>5</v>
      </c>
      <c r="E309" s="7">
        <v>1986</v>
      </c>
      <c r="F309" s="9">
        <v>24221</v>
      </c>
    </row>
    <row r="310" spans="1:6" x14ac:dyDescent="0.15">
      <c r="A310" s="5" t="s">
        <v>1</v>
      </c>
      <c r="B310" s="5" t="s">
        <v>241</v>
      </c>
      <c r="C310" s="6" t="s">
        <v>4</v>
      </c>
      <c r="D310" s="6" t="s">
        <v>5</v>
      </c>
      <c r="E310" s="7">
        <v>1987</v>
      </c>
      <c r="F310" s="9">
        <v>24772</v>
      </c>
    </row>
    <row r="311" spans="1:6" x14ac:dyDescent="0.15">
      <c r="A311" s="5" t="s">
        <v>1</v>
      </c>
      <c r="B311" s="5" t="s">
        <v>241</v>
      </c>
      <c r="C311" s="6" t="s">
        <v>4</v>
      </c>
      <c r="D311" s="6" t="s">
        <v>5</v>
      </c>
      <c r="E311" s="7">
        <v>1988</v>
      </c>
      <c r="F311" s="9">
        <v>25905</v>
      </c>
    </row>
    <row r="312" spans="1:6" x14ac:dyDescent="0.15">
      <c r="A312" s="5" t="s">
        <v>1</v>
      </c>
      <c r="B312" s="5" t="s">
        <v>241</v>
      </c>
      <c r="C312" s="6" t="s">
        <v>4</v>
      </c>
      <c r="D312" s="6" t="s">
        <v>5</v>
      </c>
      <c r="E312" s="7">
        <v>1989</v>
      </c>
      <c r="F312" s="9">
        <v>26690</v>
      </c>
    </row>
    <row r="313" spans="1:6" x14ac:dyDescent="0.15">
      <c r="A313" s="5" t="s">
        <v>1</v>
      </c>
      <c r="B313" s="5" t="s">
        <v>241</v>
      </c>
      <c r="C313" s="6" t="s">
        <v>4</v>
      </c>
      <c r="D313" s="6" t="s">
        <v>5</v>
      </c>
      <c r="E313" s="7">
        <v>1990</v>
      </c>
      <c r="F313" s="9">
        <v>27412</v>
      </c>
    </row>
    <row r="314" spans="1:6" x14ac:dyDescent="0.15">
      <c r="A314" s="5" t="s">
        <v>1</v>
      </c>
      <c r="B314" s="5" t="s">
        <v>241</v>
      </c>
      <c r="C314" s="6" t="s">
        <v>4</v>
      </c>
      <c r="D314" s="6" t="s">
        <v>5</v>
      </c>
      <c r="E314" s="7">
        <v>1991</v>
      </c>
      <c r="F314" s="9">
        <v>27848.305</v>
      </c>
    </row>
    <row r="315" spans="1:6" x14ac:dyDescent="0.15">
      <c r="A315" s="5" t="s">
        <v>1</v>
      </c>
      <c r="B315" s="5" t="s">
        <v>241</v>
      </c>
      <c r="C315" s="6" t="s">
        <v>4</v>
      </c>
      <c r="D315" s="6" t="s">
        <v>5</v>
      </c>
      <c r="E315" s="7">
        <v>1992</v>
      </c>
      <c r="F315" s="9">
        <v>28199.574000000001</v>
      </c>
    </row>
    <row r="316" spans="1:6" x14ac:dyDescent="0.15">
      <c r="A316" s="5" t="s">
        <v>1</v>
      </c>
      <c r="B316" s="5" t="s">
        <v>241</v>
      </c>
      <c r="C316" s="6" t="s">
        <v>4</v>
      </c>
      <c r="D316" s="6" t="s">
        <v>5</v>
      </c>
      <c r="E316" s="7">
        <v>1993</v>
      </c>
      <c r="F316" s="9">
        <v>27857.25</v>
      </c>
    </row>
    <row r="317" spans="1:6" x14ac:dyDescent="0.15">
      <c r="A317" s="5" t="s">
        <v>1</v>
      </c>
      <c r="B317" s="5" t="s">
        <v>241</v>
      </c>
      <c r="C317" s="6" t="s">
        <v>4</v>
      </c>
      <c r="D317" s="6" t="s">
        <v>5</v>
      </c>
      <c r="E317" s="7">
        <v>1994</v>
      </c>
      <c r="F317" s="9">
        <v>28706.5</v>
      </c>
    </row>
    <row r="318" spans="1:6" x14ac:dyDescent="0.15">
      <c r="A318" s="5" t="s">
        <v>1</v>
      </c>
      <c r="B318" s="5" t="s">
        <v>241</v>
      </c>
      <c r="C318" s="6" t="s">
        <v>4</v>
      </c>
      <c r="D318" s="6" t="s">
        <v>5</v>
      </c>
      <c r="E318" s="7">
        <v>1995</v>
      </c>
      <c r="F318" s="9">
        <v>29370.088</v>
      </c>
    </row>
    <row r="319" spans="1:6" x14ac:dyDescent="0.15">
      <c r="A319" s="5" t="s">
        <v>1</v>
      </c>
      <c r="B319" s="5" t="s">
        <v>241</v>
      </c>
      <c r="C319" s="6" t="s">
        <v>4</v>
      </c>
      <c r="D319" s="6" t="s">
        <v>5</v>
      </c>
      <c r="E319" s="7">
        <v>1996</v>
      </c>
      <c r="F319" s="9">
        <v>29820.298999999999</v>
      </c>
    </row>
    <row r="320" spans="1:6" x14ac:dyDescent="0.15">
      <c r="A320" s="5" t="s">
        <v>1</v>
      </c>
      <c r="B320" s="5" t="s">
        <v>241</v>
      </c>
      <c r="C320" s="6" t="s">
        <v>4</v>
      </c>
      <c r="D320" s="6" t="s">
        <v>5</v>
      </c>
      <c r="E320" s="7">
        <v>1997</v>
      </c>
      <c r="F320" s="9">
        <v>30894.282999999999</v>
      </c>
    </row>
    <row r="321" spans="1:6" x14ac:dyDescent="0.15">
      <c r="A321" s="5" t="s">
        <v>1</v>
      </c>
      <c r="B321" s="5" t="s">
        <v>241</v>
      </c>
      <c r="C321" s="6" t="s">
        <v>4</v>
      </c>
      <c r="D321" s="6" t="s">
        <v>5</v>
      </c>
      <c r="E321" s="7">
        <v>1998</v>
      </c>
      <c r="F321" s="9">
        <v>31480.743999999999</v>
      </c>
    </row>
    <row r="322" spans="1:6" x14ac:dyDescent="0.15">
      <c r="A322" s="5" t="s">
        <v>1</v>
      </c>
      <c r="B322" s="5" t="s">
        <v>241</v>
      </c>
      <c r="C322" s="6" t="s">
        <v>4</v>
      </c>
      <c r="D322" s="6" t="s">
        <v>5</v>
      </c>
      <c r="E322" s="7">
        <v>1999</v>
      </c>
      <c r="F322" s="9">
        <v>32571.673999999999</v>
      </c>
    </row>
    <row r="323" spans="1:6" x14ac:dyDescent="0.15">
      <c r="A323" s="5" t="s">
        <v>1</v>
      </c>
      <c r="B323" s="5" t="s">
        <v>241</v>
      </c>
      <c r="C323" s="6" t="s">
        <v>4</v>
      </c>
      <c r="D323" s="6" t="s">
        <v>5</v>
      </c>
      <c r="E323" s="7">
        <v>2000</v>
      </c>
      <c r="F323" s="9">
        <v>33719.769999999997</v>
      </c>
    </row>
    <row r="324" spans="1:6" x14ac:dyDescent="0.15">
      <c r="A324" s="5" t="s">
        <v>1</v>
      </c>
      <c r="B324" s="5" t="s">
        <v>241</v>
      </c>
      <c r="C324" s="6" t="s">
        <v>4</v>
      </c>
      <c r="D324" s="6" t="s">
        <v>5</v>
      </c>
      <c r="E324" s="7">
        <v>2001</v>
      </c>
      <c r="F324" s="9">
        <v>33923.343999999997</v>
      </c>
    </row>
    <row r="325" spans="1:6" x14ac:dyDescent="0.15">
      <c r="A325" s="5" t="s">
        <v>1</v>
      </c>
      <c r="B325" s="5" t="s">
        <v>241</v>
      </c>
      <c r="C325" s="6" t="s">
        <v>4</v>
      </c>
      <c r="D325" s="6" t="s">
        <v>5</v>
      </c>
      <c r="E325" s="7">
        <v>2002</v>
      </c>
      <c r="F325" s="9">
        <v>34419.695</v>
      </c>
    </row>
    <row r="326" spans="1:6" x14ac:dyDescent="0.15">
      <c r="A326" s="5" t="s">
        <v>1</v>
      </c>
      <c r="B326" s="5" t="s">
        <v>241</v>
      </c>
      <c r="C326" s="6" t="s">
        <v>4</v>
      </c>
      <c r="D326" s="6" t="s">
        <v>5</v>
      </c>
      <c r="E326" s="7">
        <v>2003</v>
      </c>
      <c r="F326" s="9">
        <v>34588.476999999999</v>
      </c>
    </row>
    <row r="327" spans="1:6" x14ac:dyDescent="0.15">
      <c r="A327" s="5" t="s">
        <v>1</v>
      </c>
      <c r="B327" s="5" t="s">
        <v>241</v>
      </c>
      <c r="C327" s="6" t="s">
        <v>4</v>
      </c>
      <c r="D327" s="6" t="s">
        <v>5</v>
      </c>
      <c r="E327" s="7">
        <v>2004</v>
      </c>
      <c r="F327" s="9">
        <v>35740.35</v>
      </c>
    </row>
    <row r="328" spans="1:6" x14ac:dyDescent="0.15">
      <c r="A328" s="5" t="s">
        <v>1</v>
      </c>
      <c r="B328" s="5" t="s">
        <v>241</v>
      </c>
      <c r="C328" s="6" t="s">
        <v>4</v>
      </c>
      <c r="D328" s="6" t="s">
        <v>5</v>
      </c>
      <c r="E328" s="7">
        <v>2005</v>
      </c>
      <c r="F328" s="9">
        <v>36338.383000000002</v>
      </c>
    </row>
    <row r="329" spans="1:6" x14ac:dyDescent="0.15">
      <c r="A329" s="5" t="s">
        <v>1</v>
      </c>
      <c r="B329" s="5" t="s">
        <v>241</v>
      </c>
      <c r="C329" s="6" t="s">
        <v>4</v>
      </c>
      <c r="D329" s="6" t="s">
        <v>5</v>
      </c>
      <c r="E329" s="7">
        <v>2006</v>
      </c>
      <c r="F329" s="9">
        <v>37051.902000000002</v>
      </c>
    </row>
    <row r="330" spans="1:6" x14ac:dyDescent="0.15">
      <c r="A330" s="5" t="s">
        <v>1</v>
      </c>
      <c r="B330" s="5" t="s">
        <v>241</v>
      </c>
      <c r="C330" s="6" t="s">
        <v>4</v>
      </c>
      <c r="D330" s="6" t="s">
        <v>5</v>
      </c>
      <c r="E330" s="7">
        <v>2007</v>
      </c>
      <c r="F330" s="9">
        <v>38082.875</v>
      </c>
    </row>
    <row r="331" spans="1:6" x14ac:dyDescent="0.15">
      <c r="A331" s="5" t="s">
        <v>1</v>
      </c>
      <c r="B331" s="5" t="s">
        <v>241</v>
      </c>
      <c r="C331" s="6" t="s">
        <v>4</v>
      </c>
      <c r="D331" s="6" t="s">
        <v>5</v>
      </c>
      <c r="E331" s="7">
        <v>2008</v>
      </c>
      <c r="F331" s="9">
        <v>38117.347999999998</v>
      </c>
    </row>
    <row r="332" spans="1:6" x14ac:dyDescent="0.15">
      <c r="A332" s="5" t="s">
        <v>1</v>
      </c>
      <c r="B332" s="5" t="s">
        <v>241</v>
      </c>
      <c r="C332" s="6" t="s">
        <v>4</v>
      </c>
      <c r="D332" s="6" t="s">
        <v>5</v>
      </c>
      <c r="E332" s="7">
        <v>2009</v>
      </c>
      <c r="F332" s="9">
        <v>36998.65</v>
      </c>
    </row>
    <row r="333" spans="1:6" x14ac:dyDescent="0.15">
      <c r="A333" s="5" t="s">
        <v>1</v>
      </c>
      <c r="B333" s="5" t="s">
        <v>241</v>
      </c>
      <c r="C333" s="6" t="s">
        <v>4</v>
      </c>
      <c r="D333" s="6" t="s">
        <v>5</v>
      </c>
      <c r="E333" s="7">
        <v>2010</v>
      </c>
      <c r="F333" s="9">
        <v>37739.33</v>
      </c>
    </row>
    <row r="334" spans="1:6" x14ac:dyDescent="0.15">
      <c r="A334" s="5" t="s">
        <v>1</v>
      </c>
      <c r="B334" s="5" t="s">
        <v>241</v>
      </c>
      <c r="C334" s="6" t="s">
        <v>4</v>
      </c>
      <c r="D334" s="6" t="s">
        <v>5</v>
      </c>
      <c r="E334" s="7">
        <v>2011</v>
      </c>
      <c r="F334" s="9">
        <v>38130</v>
      </c>
    </row>
    <row r="335" spans="1:6" x14ac:dyDescent="0.15">
      <c r="A335" s="5" t="s">
        <v>1</v>
      </c>
      <c r="B335" s="5" t="s">
        <v>241</v>
      </c>
      <c r="C335" s="6" t="s">
        <v>4</v>
      </c>
      <c r="D335" s="6" t="s">
        <v>5</v>
      </c>
      <c r="E335" s="7">
        <v>2012</v>
      </c>
      <c r="F335" s="9">
        <v>38173.233999999997</v>
      </c>
    </row>
    <row r="336" spans="1:6" x14ac:dyDescent="0.15">
      <c r="A336" s="5" t="s">
        <v>1</v>
      </c>
      <c r="B336" s="5" t="s">
        <v>241</v>
      </c>
      <c r="C336" s="6" t="s">
        <v>4</v>
      </c>
      <c r="D336" s="6" t="s">
        <v>5</v>
      </c>
      <c r="E336" s="7">
        <v>2013</v>
      </c>
      <c r="F336" s="9">
        <v>38169.832000000002</v>
      </c>
    </row>
    <row r="337" spans="1:6" x14ac:dyDescent="0.15">
      <c r="A337" s="5" t="s">
        <v>1</v>
      </c>
      <c r="B337" s="5" t="s">
        <v>241</v>
      </c>
      <c r="C337" s="6" t="s">
        <v>4</v>
      </c>
      <c r="D337" s="6" t="s">
        <v>5</v>
      </c>
      <c r="E337" s="7">
        <v>2014</v>
      </c>
      <c r="F337" s="9">
        <v>38599.425999999999</v>
      </c>
    </row>
    <row r="338" spans="1:6" x14ac:dyDescent="0.15">
      <c r="A338" s="5" t="s">
        <v>1</v>
      </c>
      <c r="B338" s="5" t="s">
        <v>241</v>
      </c>
      <c r="C338" s="6" t="s">
        <v>4</v>
      </c>
      <c r="D338" s="6" t="s">
        <v>5</v>
      </c>
      <c r="E338" s="7">
        <v>2015</v>
      </c>
      <c r="F338" s="9">
        <v>39160.324000000001</v>
      </c>
    </row>
    <row r="339" spans="1:6" x14ac:dyDescent="0.15">
      <c r="A339" s="5" t="s">
        <v>1</v>
      </c>
      <c r="B339" s="5" t="s">
        <v>241</v>
      </c>
      <c r="C339" s="6" t="s">
        <v>4</v>
      </c>
      <c r="D339" s="6" t="s">
        <v>5</v>
      </c>
      <c r="E339" s="7">
        <v>2016</v>
      </c>
      <c r="F339" s="9">
        <v>39456.862999999998</v>
      </c>
    </row>
    <row r="340" spans="1:6" x14ac:dyDescent="0.15">
      <c r="A340" s="5" t="s">
        <v>1</v>
      </c>
      <c r="B340" s="5" t="s">
        <v>241</v>
      </c>
      <c r="C340" s="6" t="s">
        <v>4</v>
      </c>
      <c r="D340" s="6" t="s">
        <v>5</v>
      </c>
      <c r="E340" s="7">
        <v>2017</v>
      </c>
      <c r="F340" s="9">
        <v>39940.824000000001</v>
      </c>
    </row>
    <row r="341" spans="1:6" x14ac:dyDescent="0.15">
      <c r="A341" s="5" t="s">
        <v>1</v>
      </c>
      <c r="B341" s="5" t="s">
        <v>241</v>
      </c>
      <c r="C341" s="6" t="s">
        <v>4</v>
      </c>
      <c r="D341" s="6" t="s">
        <v>5</v>
      </c>
      <c r="E341" s="7">
        <v>2018</v>
      </c>
      <c r="F341" s="9">
        <v>40471.913999999997</v>
      </c>
    </row>
    <row r="342" spans="1:6" x14ac:dyDescent="0.15">
      <c r="A342" s="5" t="s">
        <v>1</v>
      </c>
      <c r="B342" s="5" t="s">
        <v>241</v>
      </c>
      <c r="C342" s="6" t="s">
        <v>4</v>
      </c>
      <c r="D342" s="6" t="s">
        <v>5</v>
      </c>
      <c r="E342" s="7">
        <v>2019</v>
      </c>
      <c r="F342" s="9">
        <v>41155.527000000002</v>
      </c>
    </row>
    <row r="343" spans="1:6" x14ac:dyDescent="0.15">
      <c r="A343" s="5" t="s">
        <v>1</v>
      </c>
      <c r="B343" s="5" t="s">
        <v>241</v>
      </c>
      <c r="C343" s="6" t="s">
        <v>4</v>
      </c>
      <c r="D343" s="6" t="s">
        <v>5</v>
      </c>
      <c r="E343" s="7">
        <v>2020</v>
      </c>
      <c r="F343" s="9">
        <v>38763.440000000002</v>
      </c>
    </row>
    <row r="344" spans="1:6" x14ac:dyDescent="0.15">
      <c r="A344" s="5" t="s">
        <v>1</v>
      </c>
      <c r="B344" s="5" t="s">
        <v>241</v>
      </c>
      <c r="C344" s="6" t="s">
        <v>4</v>
      </c>
      <c r="D344" s="6" t="s">
        <v>5</v>
      </c>
      <c r="E344" s="7">
        <v>2021</v>
      </c>
      <c r="F344" s="9">
        <v>40970.805</v>
      </c>
    </row>
    <row r="345" spans="1:6" x14ac:dyDescent="0.15">
      <c r="A345" s="5" t="s">
        <v>1</v>
      </c>
      <c r="B345" s="5" t="s">
        <v>241</v>
      </c>
      <c r="C345" s="6" t="s">
        <v>4</v>
      </c>
      <c r="D345" s="6" t="s">
        <v>5</v>
      </c>
      <c r="E345" s="7">
        <v>2022</v>
      </c>
      <c r="F345" s="9">
        <v>41872.394999999997</v>
      </c>
    </row>
    <row r="346" spans="1:6" x14ac:dyDescent="0.15">
      <c r="A346" s="5" t="s">
        <v>1</v>
      </c>
      <c r="B346" s="5" t="s">
        <v>241</v>
      </c>
      <c r="C346" s="6" t="s">
        <v>6</v>
      </c>
      <c r="D346" s="6" t="s">
        <v>7</v>
      </c>
      <c r="E346" s="7">
        <v>1870</v>
      </c>
      <c r="F346" s="9">
        <v>1339</v>
      </c>
    </row>
    <row r="347" spans="1:6" x14ac:dyDescent="0.15">
      <c r="A347" s="5" t="s">
        <v>1</v>
      </c>
      <c r="B347" s="5" t="s">
        <v>241</v>
      </c>
      <c r="C347" s="6" t="s">
        <v>6</v>
      </c>
      <c r="D347" s="6" t="s">
        <v>7</v>
      </c>
      <c r="E347" s="7">
        <v>1892</v>
      </c>
      <c r="F347" s="9">
        <v>1804</v>
      </c>
    </row>
    <row r="348" spans="1:6" x14ac:dyDescent="0.15">
      <c r="A348" s="5" t="s">
        <v>1</v>
      </c>
      <c r="B348" s="5" t="s">
        <v>241</v>
      </c>
      <c r="C348" s="6" t="s">
        <v>6</v>
      </c>
      <c r="D348" s="6" t="s">
        <v>7</v>
      </c>
      <c r="E348" s="7">
        <v>1899</v>
      </c>
      <c r="F348" s="9">
        <v>1572</v>
      </c>
    </row>
    <row r="349" spans="1:6" x14ac:dyDescent="0.15">
      <c r="A349" s="5" t="s">
        <v>1</v>
      </c>
      <c r="B349" s="5" t="s">
        <v>241</v>
      </c>
      <c r="C349" s="6" t="s">
        <v>6</v>
      </c>
      <c r="D349" s="6" t="s">
        <v>7</v>
      </c>
      <c r="E349" s="7">
        <v>1905</v>
      </c>
      <c r="F349" s="9">
        <v>1722</v>
      </c>
    </row>
    <row r="350" spans="1:6" x14ac:dyDescent="0.15">
      <c r="A350" s="5" t="s">
        <v>1</v>
      </c>
      <c r="B350" s="5" t="s">
        <v>241</v>
      </c>
      <c r="C350" s="6" t="s">
        <v>6</v>
      </c>
      <c r="D350" s="6" t="s">
        <v>7</v>
      </c>
      <c r="E350" s="7">
        <v>1910</v>
      </c>
      <c r="F350" s="9">
        <v>1812</v>
      </c>
    </row>
    <row r="351" spans="1:6" x14ac:dyDescent="0.15">
      <c r="A351" s="5" t="s">
        <v>1</v>
      </c>
      <c r="B351" s="5" t="s">
        <v>241</v>
      </c>
      <c r="C351" s="6" t="s">
        <v>6</v>
      </c>
      <c r="D351" s="6" t="s">
        <v>7</v>
      </c>
      <c r="E351" s="7">
        <v>1911</v>
      </c>
      <c r="F351" s="9">
        <v>1812</v>
      </c>
    </row>
    <row r="352" spans="1:6" x14ac:dyDescent="0.15">
      <c r="A352" s="5" t="s">
        <v>1</v>
      </c>
      <c r="B352" s="5" t="s">
        <v>241</v>
      </c>
      <c r="C352" s="6" t="s">
        <v>6</v>
      </c>
      <c r="D352" s="6" t="s">
        <v>7</v>
      </c>
      <c r="E352" s="7">
        <v>1920</v>
      </c>
      <c r="F352" s="9">
        <v>1594</v>
      </c>
    </row>
    <row r="353" spans="1:6" x14ac:dyDescent="0.15">
      <c r="A353" s="5" t="s">
        <v>1</v>
      </c>
      <c r="B353" s="5" t="s">
        <v>241</v>
      </c>
      <c r="C353" s="6" t="s">
        <v>6</v>
      </c>
      <c r="D353" s="6" t="s">
        <v>7</v>
      </c>
      <c r="E353" s="7">
        <v>1921</v>
      </c>
      <c r="F353" s="9">
        <v>1594</v>
      </c>
    </row>
    <row r="354" spans="1:6" x14ac:dyDescent="0.15">
      <c r="A354" s="5" t="s">
        <v>1</v>
      </c>
      <c r="B354" s="5" t="s">
        <v>241</v>
      </c>
      <c r="C354" s="6" t="s">
        <v>6</v>
      </c>
      <c r="D354" s="6" t="s">
        <v>7</v>
      </c>
      <c r="E354" s="7">
        <v>1924</v>
      </c>
      <c r="F354" s="9">
        <v>1635</v>
      </c>
    </row>
    <row r="355" spans="1:6" x14ac:dyDescent="0.15">
      <c r="A355" s="5" t="s">
        <v>1</v>
      </c>
      <c r="B355" s="5" t="s">
        <v>241</v>
      </c>
      <c r="C355" s="6" t="s">
        <v>6</v>
      </c>
      <c r="D355" s="6" t="s">
        <v>7</v>
      </c>
      <c r="E355" s="7">
        <v>1925</v>
      </c>
      <c r="F355" s="9">
        <v>1949</v>
      </c>
    </row>
    <row r="356" spans="1:6" x14ac:dyDescent="0.15">
      <c r="A356" s="5" t="s">
        <v>1</v>
      </c>
      <c r="B356" s="5" t="s">
        <v>241</v>
      </c>
      <c r="C356" s="6" t="s">
        <v>6</v>
      </c>
      <c r="D356" s="6" t="s">
        <v>7</v>
      </c>
      <c r="E356" s="7">
        <v>1926</v>
      </c>
      <c r="F356" s="9">
        <v>1978</v>
      </c>
    </row>
    <row r="357" spans="1:6" x14ac:dyDescent="0.15">
      <c r="A357" s="5" t="s">
        <v>1</v>
      </c>
      <c r="B357" s="5" t="s">
        <v>241</v>
      </c>
      <c r="C357" s="6" t="s">
        <v>6</v>
      </c>
      <c r="D357" s="6" t="s">
        <v>7</v>
      </c>
      <c r="E357" s="7">
        <v>1927</v>
      </c>
      <c r="F357" s="9">
        <v>1884</v>
      </c>
    </row>
    <row r="358" spans="1:6" x14ac:dyDescent="0.15">
      <c r="A358" s="5" t="s">
        <v>1</v>
      </c>
      <c r="B358" s="5" t="s">
        <v>241</v>
      </c>
      <c r="C358" s="6" t="s">
        <v>6</v>
      </c>
      <c r="D358" s="6" t="s">
        <v>7</v>
      </c>
      <c r="E358" s="7">
        <v>1928</v>
      </c>
      <c r="F358" s="9">
        <v>1934</v>
      </c>
    </row>
    <row r="359" spans="1:6" x14ac:dyDescent="0.15">
      <c r="A359" s="5" t="s">
        <v>1</v>
      </c>
      <c r="B359" s="5" t="s">
        <v>241</v>
      </c>
      <c r="C359" s="6" t="s">
        <v>6</v>
      </c>
      <c r="D359" s="6" t="s">
        <v>7</v>
      </c>
      <c r="E359" s="7">
        <v>1929</v>
      </c>
      <c r="F359" s="9">
        <v>1956</v>
      </c>
    </row>
    <row r="360" spans="1:6" x14ac:dyDescent="0.15">
      <c r="A360" s="5" t="s">
        <v>1</v>
      </c>
      <c r="B360" s="5" t="s">
        <v>241</v>
      </c>
      <c r="C360" s="6" t="s">
        <v>6</v>
      </c>
      <c r="D360" s="6" t="s">
        <v>7</v>
      </c>
      <c r="E360" s="7">
        <v>1930</v>
      </c>
      <c r="F360" s="9">
        <v>2031</v>
      </c>
    </row>
    <row r="361" spans="1:6" x14ac:dyDescent="0.15">
      <c r="A361" s="5" t="s">
        <v>1</v>
      </c>
      <c r="B361" s="5" t="s">
        <v>241</v>
      </c>
      <c r="C361" s="6" t="s">
        <v>6</v>
      </c>
      <c r="D361" s="6" t="s">
        <v>7</v>
      </c>
      <c r="E361" s="7">
        <v>1931</v>
      </c>
      <c r="F361" s="9">
        <v>2048</v>
      </c>
    </row>
    <row r="362" spans="1:6" x14ac:dyDescent="0.15">
      <c r="A362" s="5" t="s">
        <v>1</v>
      </c>
      <c r="B362" s="5" t="s">
        <v>241</v>
      </c>
      <c r="C362" s="6" t="s">
        <v>6</v>
      </c>
      <c r="D362" s="6" t="s">
        <v>7</v>
      </c>
      <c r="E362" s="7">
        <v>1932</v>
      </c>
      <c r="F362" s="9">
        <v>1943</v>
      </c>
    </row>
    <row r="363" spans="1:6" x14ac:dyDescent="0.15">
      <c r="A363" s="5" t="s">
        <v>1</v>
      </c>
      <c r="B363" s="5" t="s">
        <v>241</v>
      </c>
      <c r="C363" s="6" t="s">
        <v>6</v>
      </c>
      <c r="D363" s="6" t="s">
        <v>7</v>
      </c>
      <c r="E363" s="7">
        <v>1933</v>
      </c>
      <c r="F363" s="9">
        <v>2077</v>
      </c>
    </row>
    <row r="364" spans="1:6" x14ac:dyDescent="0.15">
      <c r="A364" s="5" t="s">
        <v>1</v>
      </c>
      <c r="B364" s="5" t="s">
        <v>241</v>
      </c>
      <c r="C364" s="6" t="s">
        <v>6</v>
      </c>
      <c r="D364" s="6" t="s">
        <v>7</v>
      </c>
      <c r="E364" s="7">
        <v>1934</v>
      </c>
      <c r="F364" s="9">
        <v>1876</v>
      </c>
    </row>
    <row r="365" spans="1:6" x14ac:dyDescent="0.15">
      <c r="A365" s="5" t="s">
        <v>1</v>
      </c>
      <c r="B365" s="5" t="s">
        <v>241</v>
      </c>
      <c r="C365" s="6" t="s">
        <v>6</v>
      </c>
      <c r="D365" s="6" t="s">
        <v>7</v>
      </c>
      <c r="E365" s="7">
        <v>1935</v>
      </c>
      <c r="F365" s="9">
        <v>1992</v>
      </c>
    </row>
    <row r="366" spans="1:6" x14ac:dyDescent="0.15">
      <c r="A366" s="5" t="s">
        <v>1</v>
      </c>
      <c r="B366" s="5" t="s">
        <v>241</v>
      </c>
      <c r="C366" s="6" t="s">
        <v>6</v>
      </c>
      <c r="D366" s="6" t="s">
        <v>7</v>
      </c>
      <c r="E366" s="7">
        <v>1936</v>
      </c>
      <c r="F366" s="9">
        <v>2209</v>
      </c>
    </row>
    <row r="367" spans="1:6" x14ac:dyDescent="0.15">
      <c r="A367" s="5" t="s">
        <v>1</v>
      </c>
      <c r="B367" s="5" t="s">
        <v>241</v>
      </c>
      <c r="C367" s="6" t="s">
        <v>6</v>
      </c>
      <c r="D367" s="6" t="s">
        <v>7</v>
      </c>
      <c r="E367" s="7">
        <v>1937</v>
      </c>
      <c r="F367" s="9">
        <v>2410</v>
      </c>
    </row>
    <row r="368" spans="1:6" x14ac:dyDescent="0.15">
      <c r="A368" s="5" t="s">
        <v>1</v>
      </c>
      <c r="B368" s="5" t="s">
        <v>241</v>
      </c>
      <c r="C368" s="6" t="s">
        <v>6</v>
      </c>
      <c r="D368" s="6" t="s">
        <v>7</v>
      </c>
      <c r="E368" s="7">
        <v>1938</v>
      </c>
      <c r="F368" s="9">
        <v>2389</v>
      </c>
    </row>
    <row r="369" spans="1:6" x14ac:dyDescent="0.15">
      <c r="A369" s="5" t="s">
        <v>1</v>
      </c>
      <c r="B369" s="5" t="s">
        <v>241</v>
      </c>
      <c r="C369" s="6" t="s">
        <v>6</v>
      </c>
      <c r="D369" s="6" t="s">
        <v>7</v>
      </c>
      <c r="E369" s="7">
        <v>1939</v>
      </c>
      <c r="F369" s="9">
        <v>2672</v>
      </c>
    </row>
    <row r="370" spans="1:6" x14ac:dyDescent="0.15">
      <c r="A370" s="5" t="s">
        <v>1</v>
      </c>
      <c r="B370" s="5" t="s">
        <v>241</v>
      </c>
      <c r="C370" s="6" t="s">
        <v>6</v>
      </c>
      <c r="D370" s="6" t="s">
        <v>7</v>
      </c>
      <c r="E370" s="7">
        <v>1940</v>
      </c>
      <c r="F370" s="9">
        <v>2683</v>
      </c>
    </row>
    <row r="371" spans="1:6" x14ac:dyDescent="0.15">
      <c r="A371" s="5" t="s">
        <v>1</v>
      </c>
      <c r="B371" s="5" t="s">
        <v>241</v>
      </c>
      <c r="C371" s="6" t="s">
        <v>6</v>
      </c>
      <c r="D371" s="6" t="s">
        <v>7</v>
      </c>
      <c r="E371" s="7">
        <v>1941</v>
      </c>
      <c r="F371" s="9">
        <v>2386</v>
      </c>
    </row>
    <row r="372" spans="1:6" x14ac:dyDescent="0.15">
      <c r="A372" s="5" t="s">
        <v>1</v>
      </c>
      <c r="B372" s="5" t="s">
        <v>241</v>
      </c>
      <c r="C372" s="6" t="s">
        <v>6</v>
      </c>
      <c r="D372" s="6" t="s">
        <v>7</v>
      </c>
      <c r="E372" s="7">
        <v>1942</v>
      </c>
      <c r="F372" s="9">
        <v>2299</v>
      </c>
    </row>
    <row r="373" spans="1:6" x14ac:dyDescent="0.15">
      <c r="A373" s="5" t="s">
        <v>1</v>
      </c>
      <c r="B373" s="5" t="s">
        <v>241</v>
      </c>
      <c r="C373" s="6" t="s">
        <v>6</v>
      </c>
      <c r="D373" s="6" t="s">
        <v>7</v>
      </c>
      <c r="E373" s="7">
        <v>1943</v>
      </c>
      <c r="F373" s="9">
        <v>2346</v>
      </c>
    </row>
    <row r="374" spans="1:6" x14ac:dyDescent="0.15">
      <c r="A374" s="5" t="s">
        <v>1</v>
      </c>
      <c r="B374" s="5" t="s">
        <v>241</v>
      </c>
      <c r="C374" s="6" t="s">
        <v>6</v>
      </c>
      <c r="D374" s="6" t="s">
        <v>7</v>
      </c>
      <c r="E374" s="7">
        <v>1944</v>
      </c>
      <c r="F374" s="9">
        <v>2087</v>
      </c>
    </row>
    <row r="375" spans="1:6" x14ac:dyDescent="0.15">
      <c r="A375" s="5" t="s">
        <v>1</v>
      </c>
      <c r="B375" s="5" t="s">
        <v>241</v>
      </c>
      <c r="C375" s="6" t="s">
        <v>6</v>
      </c>
      <c r="D375" s="6" t="s">
        <v>7</v>
      </c>
      <c r="E375" s="7">
        <v>1945</v>
      </c>
      <c r="F375" s="9">
        <v>1710</v>
      </c>
    </row>
    <row r="376" spans="1:6" x14ac:dyDescent="0.15">
      <c r="A376" s="5" t="s">
        <v>1</v>
      </c>
      <c r="B376" s="5" t="s">
        <v>241</v>
      </c>
      <c r="C376" s="6" t="s">
        <v>6</v>
      </c>
      <c r="D376" s="6" t="s">
        <v>7</v>
      </c>
      <c r="E376" s="7">
        <v>1948</v>
      </c>
      <c r="F376" s="9">
        <v>2200</v>
      </c>
    </row>
    <row r="377" spans="1:6" x14ac:dyDescent="0.15">
      <c r="A377" s="5" t="s">
        <v>1</v>
      </c>
      <c r="B377" s="5" t="s">
        <v>241</v>
      </c>
      <c r="C377" s="6" t="s">
        <v>6</v>
      </c>
      <c r="D377" s="6" t="s">
        <v>7</v>
      </c>
      <c r="E377" s="7">
        <v>1949</v>
      </c>
      <c r="F377" s="9">
        <v>2400</v>
      </c>
    </row>
    <row r="378" spans="1:6" x14ac:dyDescent="0.15">
      <c r="A378" s="5" t="s">
        <v>1</v>
      </c>
      <c r="B378" s="5" t="s">
        <v>241</v>
      </c>
      <c r="C378" s="6" t="s">
        <v>6</v>
      </c>
      <c r="D378" s="6" t="s">
        <v>7</v>
      </c>
      <c r="E378" s="7">
        <v>1950</v>
      </c>
      <c r="F378" s="9">
        <v>2632</v>
      </c>
    </row>
    <row r="379" spans="1:6" x14ac:dyDescent="0.15">
      <c r="A379" s="5" t="s">
        <v>1</v>
      </c>
      <c r="B379" s="5" t="s">
        <v>241</v>
      </c>
      <c r="C379" s="6" t="s">
        <v>6</v>
      </c>
      <c r="D379" s="6" t="s">
        <v>7</v>
      </c>
      <c r="E379" s="7">
        <v>1951</v>
      </c>
      <c r="F379" s="9">
        <v>3170</v>
      </c>
    </row>
    <row r="380" spans="1:6" x14ac:dyDescent="0.15">
      <c r="A380" s="5" t="s">
        <v>1</v>
      </c>
      <c r="B380" s="5" t="s">
        <v>241</v>
      </c>
      <c r="C380" s="6" t="s">
        <v>6</v>
      </c>
      <c r="D380" s="6" t="s">
        <v>7</v>
      </c>
      <c r="E380" s="7">
        <v>1952</v>
      </c>
      <c r="F380" s="9">
        <v>3017</v>
      </c>
    </row>
    <row r="381" spans="1:6" x14ac:dyDescent="0.15">
      <c r="A381" s="5" t="s">
        <v>1</v>
      </c>
      <c r="B381" s="5" t="s">
        <v>241</v>
      </c>
      <c r="C381" s="6" t="s">
        <v>6</v>
      </c>
      <c r="D381" s="6" t="s">
        <v>7</v>
      </c>
      <c r="E381" s="7">
        <v>1953</v>
      </c>
      <c r="F381" s="9">
        <v>3323</v>
      </c>
    </row>
    <row r="382" spans="1:6" x14ac:dyDescent="0.15">
      <c r="A382" s="5" t="s">
        <v>1</v>
      </c>
      <c r="B382" s="5" t="s">
        <v>241</v>
      </c>
      <c r="C382" s="6" t="s">
        <v>6</v>
      </c>
      <c r="D382" s="6" t="s">
        <v>7</v>
      </c>
      <c r="E382" s="7">
        <v>1954</v>
      </c>
      <c r="F382" s="9">
        <v>3228</v>
      </c>
    </row>
    <row r="383" spans="1:6" x14ac:dyDescent="0.15">
      <c r="A383" s="5" t="s">
        <v>1</v>
      </c>
      <c r="B383" s="5" t="s">
        <v>241</v>
      </c>
      <c r="C383" s="6" t="s">
        <v>6</v>
      </c>
      <c r="D383" s="6" t="s">
        <v>7</v>
      </c>
      <c r="E383" s="7">
        <v>1955</v>
      </c>
      <c r="F383" s="9">
        <v>3424</v>
      </c>
    </row>
    <row r="384" spans="1:6" x14ac:dyDescent="0.15">
      <c r="A384" s="5" t="s">
        <v>1</v>
      </c>
      <c r="B384" s="5" t="s">
        <v>241</v>
      </c>
      <c r="C384" s="6" t="s">
        <v>6</v>
      </c>
      <c r="D384" s="6" t="s">
        <v>7</v>
      </c>
      <c r="E384" s="7">
        <v>1956</v>
      </c>
      <c r="F384" s="9">
        <v>3392</v>
      </c>
    </row>
    <row r="385" spans="1:6" x14ac:dyDescent="0.15">
      <c r="A385" s="5" t="s">
        <v>1</v>
      </c>
      <c r="B385" s="5" t="s">
        <v>241</v>
      </c>
      <c r="C385" s="6" t="s">
        <v>6</v>
      </c>
      <c r="D385" s="6" t="s">
        <v>7</v>
      </c>
      <c r="E385" s="7">
        <v>1957</v>
      </c>
      <c r="F385" s="9">
        <v>3714</v>
      </c>
    </row>
    <row r="386" spans="1:6" x14ac:dyDescent="0.15">
      <c r="A386" s="5" t="s">
        <v>1</v>
      </c>
      <c r="B386" s="5" t="s">
        <v>241</v>
      </c>
      <c r="C386" s="6" t="s">
        <v>6</v>
      </c>
      <c r="D386" s="6" t="s">
        <v>7</v>
      </c>
      <c r="E386" s="7">
        <v>1958</v>
      </c>
      <c r="F386" s="9">
        <v>3998</v>
      </c>
    </row>
    <row r="387" spans="1:6" x14ac:dyDescent="0.15">
      <c r="A387" s="5" t="s">
        <v>1</v>
      </c>
      <c r="B387" s="5" t="s">
        <v>241</v>
      </c>
      <c r="C387" s="6" t="s">
        <v>6</v>
      </c>
      <c r="D387" s="6" t="s">
        <v>7</v>
      </c>
      <c r="E387" s="7">
        <v>1959</v>
      </c>
      <c r="F387" s="9">
        <v>4278</v>
      </c>
    </row>
    <row r="388" spans="1:6" x14ac:dyDescent="0.15">
      <c r="A388" s="5" t="s">
        <v>1</v>
      </c>
      <c r="B388" s="5" t="s">
        <v>241</v>
      </c>
      <c r="C388" s="6" t="s">
        <v>6</v>
      </c>
      <c r="D388" s="6" t="s">
        <v>7</v>
      </c>
      <c r="E388" s="7">
        <v>1960</v>
      </c>
      <c r="F388" s="9">
        <v>4642</v>
      </c>
    </row>
    <row r="389" spans="1:6" x14ac:dyDescent="0.15">
      <c r="A389" s="5" t="s">
        <v>1</v>
      </c>
      <c r="B389" s="5" t="s">
        <v>241</v>
      </c>
      <c r="C389" s="6" t="s">
        <v>6</v>
      </c>
      <c r="D389" s="6" t="s">
        <v>7</v>
      </c>
      <c r="E389" s="7">
        <v>1961</v>
      </c>
      <c r="F389" s="9">
        <v>4897</v>
      </c>
    </row>
    <row r="390" spans="1:6" x14ac:dyDescent="0.15">
      <c r="A390" s="5" t="s">
        <v>1</v>
      </c>
      <c r="B390" s="5" t="s">
        <v>241</v>
      </c>
      <c r="C390" s="6" t="s">
        <v>6</v>
      </c>
      <c r="D390" s="6" t="s">
        <v>7</v>
      </c>
      <c r="E390" s="7">
        <v>1962</v>
      </c>
      <c r="F390" s="9">
        <v>5252</v>
      </c>
    </row>
    <row r="391" spans="1:6" x14ac:dyDescent="0.15">
      <c r="A391" s="5" t="s">
        <v>1</v>
      </c>
      <c r="B391" s="5" t="s">
        <v>241</v>
      </c>
      <c r="C391" s="6" t="s">
        <v>6</v>
      </c>
      <c r="D391" s="6" t="s">
        <v>7</v>
      </c>
      <c r="E391" s="7">
        <v>1963</v>
      </c>
      <c r="F391" s="9">
        <v>5448</v>
      </c>
    </row>
    <row r="392" spans="1:6" x14ac:dyDescent="0.15">
      <c r="A392" s="5" t="s">
        <v>1</v>
      </c>
      <c r="B392" s="5" t="s">
        <v>241</v>
      </c>
      <c r="C392" s="6" t="s">
        <v>6</v>
      </c>
      <c r="D392" s="6" t="s">
        <v>7</v>
      </c>
      <c r="E392" s="7">
        <v>1964</v>
      </c>
      <c r="F392" s="9">
        <v>5829</v>
      </c>
    </row>
    <row r="393" spans="1:6" x14ac:dyDescent="0.15">
      <c r="A393" s="5" t="s">
        <v>1</v>
      </c>
      <c r="B393" s="5" t="s">
        <v>241</v>
      </c>
      <c r="C393" s="6" t="s">
        <v>6</v>
      </c>
      <c r="D393" s="6" t="s">
        <v>7</v>
      </c>
      <c r="E393" s="7">
        <v>1965</v>
      </c>
      <c r="F393" s="9">
        <v>6137</v>
      </c>
    </row>
    <row r="394" spans="1:6" x14ac:dyDescent="0.15">
      <c r="A394" s="5" t="s">
        <v>1</v>
      </c>
      <c r="B394" s="5" t="s">
        <v>241</v>
      </c>
      <c r="C394" s="6" t="s">
        <v>6</v>
      </c>
      <c r="D394" s="6" t="s">
        <v>7</v>
      </c>
      <c r="E394" s="7">
        <v>1966</v>
      </c>
      <c r="F394" s="9">
        <v>6575</v>
      </c>
    </row>
    <row r="395" spans="1:6" x14ac:dyDescent="0.15">
      <c r="A395" s="5" t="s">
        <v>1</v>
      </c>
      <c r="B395" s="5" t="s">
        <v>241</v>
      </c>
      <c r="C395" s="6" t="s">
        <v>6</v>
      </c>
      <c r="D395" s="6" t="s">
        <v>7</v>
      </c>
      <c r="E395" s="7">
        <v>1967</v>
      </c>
      <c r="F395" s="9">
        <v>6886</v>
      </c>
    </row>
    <row r="396" spans="1:6" x14ac:dyDescent="0.15">
      <c r="A396" s="5" t="s">
        <v>1</v>
      </c>
      <c r="B396" s="5" t="s">
        <v>241</v>
      </c>
      <c r="C396" s="6" t="s">
        <v>6</v>
      </c>
      <c r="D396" s="6" t="s">
        <v>7</v>
      </c>
      <c r="E396" s="7">
        <v>1968</v>
      </c>
      <c r="F396" s="9">
        <v>6963</v>
      </c>
    </row>
    <row r="397" spans="1:6" x14ac:dyDescent="0.15">
      <c r="A397" s="5" t="s">
        <v>1</v>
      </c>
      <c r="B397" s="5" t="s">
        <v>241</v>
      </c>
      <c r="C397" s="6" t="s">
        <v>6</v>
      </c>
      <c r="D397" s="6" t="s">
        <v>7</v>
      </c>
      <c r="E397" s="7">
        <v>1969</v>
      </c>
      <c r="F397" s="9">
        <v>7246</v>
      </c>
    </row>
    <row r="398" spans="1:6" x14ac:dyDescent="0.15">
      <c r="A398" s="5" t="s">
        <v>1</v>
      </c>
      <c r="B398" s="5" t="s">
        <v>241</v>
      </c>
      <c r="C398" s="6" t="s">
        <v>6</v>
      </c>
      <c r="D398" s="6" t="s">
        <v>7</v>
      </c>
      <c r="E398" s="7">
        <v>1970</v>
      </c>
      <c r="F398" s="9">
        <v>7608</v>
      </c>
    </row>
    <row r="399" spans="1:6" x14ac:dyDescent="0.15">
      <c r="A399" s="5" t="s">
        <v>1</v>
      </c>
      <c r="B399" s="5" t="s">
        <v>241</v>
      </c>
      <c r="C399" s="6" t="s">
        <v>6</v>
      </c>
      <c r="D399" s="6" t="s">
        <v>7</v>
      </c>
      <c r="E399" s="7">
        <v>1971</v>
      </c>
      <c r="F399" s="9">
        <v>7814</v>
      </c>
    </row>
    <row r="400" spans="1:6" x14ac:dyDescent="0.15">
      <c r="A400" s="5" t="s">
        <v>1</v>
      </c>
      <c r="B400" s="5" t="s">
        <v>241</v>
      </c>
      <c r="C400" s="6" t="s">
        <v>6</v>
      </c>
      <c r="D400" s="6" t="s">
        <v>7</v>
      </c>
      <c r="E400" s="7">
        <v>1972</v>
      </c>
      <c r="F400" s="9">
        <v>8145</v>
      </c>
    </row>
    <row r="401" spans="1:6" x14ac:dyDescent="0.15">
      <c r="A401" s="5" t="s">
        <v>1</v>
      </c>
      <c r="B401" s="5" t="s">
        <v>241</v>
      </c>
      <c r="C401" s="6" t="s">
        <v>6</v>
      </c>
      <c r="D401" s="6" t="s">
        <v>7</v>
      </c>
      <c r="E401" s="7">
        <v>1973</v>
      </c>
      <c r="F401" s="9">
        <v>8423</v>
      </c>
    </row>
    <row r="402" spans="1:6" x14ac:dyDescent="0.15">
      <c r="A402" s="5" t="s">
        <v>1</v>
      </c>
      <c r="B402" s="5" t="s">
        <v>241</v>
      </c>
      <c r="C402" s="6" t="s">
        <v>6</v>
      </c>
      <c r="D402" s="6" t="s">
        <v>7</v>
      </c>
      <c r="E402" s="7">
        <v>1974</v>
      </c>
      <c r="F402" s="9">
        <v>8630</v>
      </c>
    </row>
    <row r="403" spans="1:6" x14ac:dyDescent="0.15">
      <c r="A403" s="5" t="s">
        <v>1</v>
      </c>
      <c r="B403" s="5" t="s">
        <v>241</v>
      </c>
      <c r="C403" s="6" t="s">
        <v>6</v>
      </c>
      <c r="D403" s="6" t="s">
        <v>7</v>
      </c>
      <c r="E403" s="7">
        <v>1975</v>
      </c>
      <c r="F403" s="9">
        <v>9295</v>
      </c>
    </row>
    <row r="404" spans="1:6" x14ac:dyDescent="0.15">
      <c r="A404" s="5" t="s">
        <v>1</v>
      </c>
      <c r="B404" s="5" t="s">
        <v>241</v>
      </c>
      <c r="C404" s="6" t="s">
        <v>6</v>
      </c>
      <c r="D404" s="6" t="s">
        <v>7</v>
      </c>
      <c r="E404" s="7">
        <v>1976</v>
      </c>
      <c r="F404" s="9">
        <v>9535</v>
      </c>
    </row>
    <row r="405" spans="1:6" x14ac:dyDescent="0.15">
      <c r="A405" s="5" t="s">
        <v>1</v>
      </c>
      <c r="B405" s="5" t="s">
        <v>241</v>
      </c>
      <c r="C405" s="6" t="s">
        <v>6</v>
      </c>
      <c r="D405" s="6" t="s">
        <v>7</v>
      </c>
      <c r="E405" s="7">
        <v>1977</v>
      </c>
      <c r="F405" s="9">
        <v>9398</v>
      </c>
    </row>
    <row r="406" spans="1:6" x14ac:dyDescent="0.15">
      <c r="A406" s="5" t="s">
        <v>1</v>
      </c>
      <c r="B406" s="5" t="s">
        <v>241</v>
      </c>
      <c r="C406" s="6" t="s">
        <v>6</v>
      </c>
      <c r="D406" s="6" t="s">
        <v>7</v>
      </c>
      <c r="E406" s="7">
        <v>1978</v>
      </c>
      <c r="F406" s="9">
        <v>9594</v>
      </c>
    </row>
    <row r="407" spans="1:6" x14ac:dyDescent="0.15">
      <c r="A407" s="5" t="s">
        <v>1</v>
      </c>
      <c r="B407" s="5" t="s">
        <v>241</v>
      </c>
      <c r="C407" s="6" t="s">
        <v>6</v>
      </c>
      <c r="D407" s="6" t="s">
        <v>7</v>
      </c>
      <c r="E407" s="7">
        <v>1979</v>
      </c>
      <c r="F407" s="9">
        <v>9954</v>
      </c>
    </row>
    <row r="408" spans="1:6" x14ac:dyDescent="0.15">
      <c r="A408" s="5" t="s">
        <v>1</v>
      </c>
      <c r="B408" s="5" t="s">
        <v>241</v>
      </c>
      <c r="C408" s="6" t="s">
        <v>6</v>
      </c>
      <c r="D408" s="6" t="s">
        <v>7</v>
      </c>
      <c r="E408" s="7">
        <v>1980</v>
      </c>
      <c r="F408" s="9">
        <v>9634</v>
      </c>
    </row>
    <row r="409" spans="1:6" x14ac:dyDescent="0.15">
      <c r="A409" s="5" t="s">
        <v>1</v>
      </c>
      <c r="B409" s="5" t="s">
        <v>241</v>
      </c>
      <c r="C409" s="6" t="s">
        <v>6</v>
      </c>
      <c r="D409" s="6" t="s">
        <v>7</v>
      </c>
      <c r="E409" s="7">
        <v>1981</v>
      </c>
      <c r="F409" s="9">
        <v>9860</v>
      </c>
    </row>
    <row r="410" spans="1:6" x14ac:dyDescent="0.15">
      <c r="A410" s="5" t="s">
        <v>1</v>
      </c>
      <c r="B410" s="5" t="s">
        <v>241</v>
      </c>
      <c r="C410" s="6" t="s">
        <v>6</v>
      </c>
      <c r="D410" s="6" t="s">
        <v>7</v>
      </c>
      <c r="E410" s="7">
        <v>1982</v>
      </c>
      <c r="F410" s="9">
        <v>10154</v>
      </c>
    </row>
    <row r="411" spans="1:6" x14ac:dyDescent="0.15">
      <c r="A411" s="5" t="s">
        <v>1</v>
      </c>
      <c r="B411" s="5" t="s">
        <v>241</v>
      </c>
      <c r="C411" s="6" t="s">
        <v>6</v>
      </c>
      <c r="D411" s="6" t="s">
        <v>7</v>
      </c>
      <c r="E411" s="7">
        <v>1983</v>
      </c>
      <c r="F411" s="9">
        <v>9942</v>
      </c>
    </row>
    <row r="412" spans="1:6" x14ac:dyDescent="0.15">
      <c r="A412" s="5" t="s">
        <v>1</v>
      </c>
      <c r="B412" s="5" t="s">
        <v>241</v>
      </c>
      <c r="C412" s="6" t="s">
        <v>6</v>
      </c>
      <c r="D412" s="6" t="s">
        <v>7</v>
      </c>
      <c r="E412" s="7">
        <v>1984</v>
      </c>
      <c r="F412" s="9">
        <v>10249</v>
      </c>
    </row>
    <row r="413" spans="1:6" x14ac:dyDescent="0.15">
      <c r="A413" s="5" t="s">
        <v>1</v>
      </c>
      <c r="B413" s="5" t="s">
        <v>241</v>
      </c>
      <c r="C413" s="6" t="s">
        <v>6</v>
      </c>
      <c r="D413" s="6" t="s">
        <v>7</v>
      </c>
      <c r="E413" s="7">
        <v>1985</v>
      </c>
      <c r="F413" s="9">
        <v>9924</v>
      </c>
    </row>
    <row r="414" spans="1:6" x14ac:dyDescent="0.15">
      <c r="A414" s="5" t="s">
        <v>1</v>
      </c>
      <c r="B414" s="5" t="s">
        <v>241</v>
      </c>
      <c r="C414" s="6" t="s">
        <v>6</v>
      </c>
      <c r="D414" s="6" t="s">
        <v>7</v>
      </c>
      <c r="E414" s="7">
        <v>1986</v>
      </c>
      <c r="F414" s="9">
        <v>10170</v>
      </c>
    </row>
    <row r="415" spans="1:6" x14ac:dyDescent="0.15">
      <c r="A415" s="5" t="s">
        <v>1</v>
      </c>
      <c r="B415" s="5" t="s">
        <v>241</v>
      </c>
      <c r="C415" s="6" t="s">
        <v>6</v>
      </c>
      <c r="D415" s="6" t="s">
        <v>7</v>
      </c>
      <c r="E415" s="7">
        <v>1987</v>
      </c>
      <c r="F415" s="9">
        <v>10173</v>
      </c>
    </row>
    <row r="416" spans="1:6" x14ac:dyDescent="0.15">
      <c r="A416" s="5" t="s">
        <v>1</v>
      </c>
      <c r="B416" s="5" t="s">
        <v>241</v>
      </c>
      <c r="C416" s="6" t="s">
        <v>6</v>
      </c>
      <c r="D416" s="6" t="s">
        <v>7</v>
      </c>
      <c r="E416" s="7">
        <v>1988</v>
      </c>
      <c r="F416" s="9">
        <v>10098</v>
      </c>
    </row>
    <row r="417" spans="1:6" x14ac:dyDescent="0.15">
      <c r="A417" s="5" t="s">
        <v>1</v>
      </c>
      <c r="B417" s="5" t="s">
        <v>241</v>
      </c>
      <c r="C417" s="6" t="s">
        <v>6</v>
      </c>
      <c r="D417" s="6" t="s">
        <v>7</v>
      </c>
      <c r="E417" s="7">
        <v>1989</v>
      </c>
      <c r="F417" s="9">
        <v>9908</v>
      </c>
    </row>
    <row r="418" spans="1:6" x14ac:dyDescent="0.15">
      <c r="A418" s="5" t="s">
        <v>1</v>
      </c>
      <c r="B418" s="5" t="s">
        <v>241</v>
      </c>
      <c r="C418" s="6" t="s">
        <v>6</v>
      </c>
      <c r="D418" s="6" t="s">
        <v>7</v>
      </c>
      <c r="E418" s="7">
        <v>1990</v>
      </c>
      <c r="F418" s="9">
        <v>8922</v>
      </c>
    </row>
    <row r="419" spans="1:6" x14ac:dyDescent="0.15">
      <c r="A419" s="5" t="s">
        <v>1</v>
      </c>
      <c r="B419" s="5" t="s">
        <v>241</v>
      </c>
      <c r="C419" s="6" t="s">
        <v>6</v>
      </c>
      <c r="D419" s="6" t="s">
        <v>7</v>
      </c>
      <c r="E419" s="7">
        <v>1991</v>
      </c>
      <c r="F419" s="9">
        <v>8319.6730000000007</v>
      </c>
    </row>
    <row r="420" spans="1:6" x14ac:dyDescent="0.15">
      <c r="A420" s="5" t="s">
        <v>1</v>
      </c>
      <c r="B420" s="5" t="s">
        <v>241</v>
      </c>
      <c r="C420" s="6" t="s">
        <v>6</v>
      </c>
      <c r="D420" s="6" t="s">
        <v>7</v>
      </c>
      <c r="E420" s="7">
        <v>1992</v>
      </c>
      <c r="F420" s="9">
        <v>7846.1157000000003</v>
      </c>
    </row>
    <row r="421" spans="1:6" x14ac:dyDescent="0.15">
      <c r="A421" s="5" t="s">
        <v>1</v>
      </c>
      <c r="B421" s="5" t="s">
        <v>241</v>
      </c>
      <c r="C421" s="6" t="s">
        <v>6</v>
      </c>
      <c r="D421" s="6" t="s">
        <v>7</v>
      </c>
      <c r="E421" s="7">
        <v>1993</v>
      </c>
      <c r="F421" s="9">
        <v>7959.1635999999999</v>
      </c>
    </row>
    <row r="422" spans="1:6" x14ac:dyDescent="0.15">
      <c r="A422" s="5" t="s">
        <v>1</v>
      </c>
      <c r="B422" s="5" t="s">
        <v>241</v>
      </c>
      <c r="C422" s="6" t="s">
        <v>6</v>
      </c>
      <c r="D422" s="6" t="s">
        <v>7</v>
      </c>
      <c r="E422" s="7">
        <v>1994</v>
      </c>
      <c r="F422" s="9">
        <v>8212.2970000000005</v>
      </c>
    </row>
    <row r="423" spans="1:6" x14ac:dyDescent="0.15">
      <c r="A423" s="5" t="s">
        <v>1</v>
      </c>
      <c r="B423" s="5" t="s">
        <v>241</v>
      </c>
      <c r="C423" s="6" t="s">
        <v>6</v>
      </c>
      <c r="D423" s="6" t="s">
        <v>7</v>
      </c>
      <c r="E423" s="7">
        <v>1995</v>
      </c>
      <c r="F423" s="9">
        <v>8566.6029999999992</v>
      </c>
    </row>
    <row r="424" spans="1:6" x14ac:dyDescent="0.15">
      <c r="A424" s="5" t="s">
        <v>1</v>
      </c>
      <c r="B424" s="5" t="s">
        <v>241</v>
      </c>
      <c r="C424" s="6" t="s">
        <v>6</v>
      </c>
      <c r="D424" s="6" t="s">
        <v>7</v>
      </c>
      <c r="E424" s="7">
        <v>1996</v>
      </c>
      <c r="F424" s="9">
        <v>7901.1234999999997</v>
      </c>
    </row>
    <row r="425" spans="1:6" x14ac:dyDescent="0.15">
      <c r="A425" s="5" t="s">
        <v>1</v>
      </c>
      <c r="B425" s="5" t="s">
        <v>241</v>
      </c>
      <c r="C425" s="6" t="s">
        <v>6</v>
      </c>
      <c r="D425" s="6" t="s">
        <v>7</v>
      </c>
      <c r="E425" s="7">
        <v>1997</v>
      </c>
      <c r="F425" s="9">
        <v>7927.4290000000001</v>
      </c>
    </row>
    <row r="426" spans="1:6" x14ac:dyDescent="0.15">
      <c r="A426" s="5" t="s">
        <v>1</v>
      </c>
      <c r="B426" s="5" t="s">
        <v>241</v>
      </c>
      <c r="C426" s="6" t="s">
        <v>6</v>
      </c>
      <c r="D426" s="6" t="s">
        <v>7</v>
      </c>
      <c r="E426" s="7">
        <v>1998</v>
      </c>
      <c r="F426" s="9">
        <v>8322.0820000000003</v>
      </c>
    </row>
    <row r="427" spans="1:6" x14ac:dyDescent="0.15">
      <c r="A427" s="5" t="s">
        <v>1</v>
      </c>
      <c r="B427" s="5" t="s">
        <v>241</v>
      </c>
      <c r="C427" s="6" t="s">
        <v>6</v>
      </c>
      <c r="D427" s="6" t="s">
        <v>7</v>
      </c>
      <c r="E427" s="7">
        <v>1999</v>
      </c>
      <c r="F427" s="9">
        <v>7921.7650000000003</v>
      </c>
    </row>
    <row r="428" spans="1:6" x14ac:dyDescent="0.15">
      <c r="A428" s="5" t="s">
        <v>1</v>
      </c>
      <c r="B428" s="5" t="s">
        <v>241</v>
      </c>
      <c r="C428" s="6" t="s">
        <v>6</v>
      </c>
      <c r="D428" s="6" t="s">
        <v>7</v>
      </c>
      <c r="E428" s="7">
        <v>2000</v>
      </c>
      <c r="F428" s="9">
        <v>8410.7950000000001</v>
      </c>
    </row>
    <row r="429" spans="1:6" x14ac:dyDescent="0.15">
      <c r="A429" s="5" t="s">
        <v>1</v>
      </c>
      <c r="B429" s="5" t="s">
        <v>241</v>
      </c>
      <c r="C429" s="6" t="s">
        <v>6</v>
      </c>
      <c r="D429" s="6" t="s">
        <v>7</v>
      </c>
      <c r="E429" s="7">
        <v>2001</v>
      </c>
      <c r="F429" s="9">
        <v>8832.2909999999993</v>
      </c>
    </row>
    <row r="430" spans="1:6" x14ac:dyDescent="0.15">
      <c r="A430" s="5" t="s">
        <v>1</v>
      </c>
      <c r="B430" s="5" t="s">
        <v>241</v>
      </c>
      <c r="C430" s="6" t="s">
        <v>6</v>
      </c>
      <c r="D430" s="6" t="s">
        <v>7</v>
      </c>
      <c r="E430" s="7">
        <v>2002</v>
      </c>
      <c r="F430" s="9">
        <v>9471.7659999999996</v>
      </c>
    </row>
    <row r="431" spans="1:6" x14ac:dyDescent="0.15">
      <c r="A431" s="5" t="s">
        <v>1</v>
      </c>
      <c r="B431" s="5" t="s">
        <v>241</v>
      </c>
      <c r="C431" s="6" t="s">
        <v>6</v>
      </c>
      <c r="D431" s="6" t="s">
        <v>7</v>
      </c>
      <c r="E431" s="7">
        <v>2003</v>
      </c>
      <c r="F431" s="9">
        <v>10080.782999999999</v>
      </c>
    </row>
    <row r="432" spans="1:6" x14ac:dyDescent="0.15">
      <c r="A432" s="5" t="s">
        <v>1</v>
      </c>
      <c r="B432" s="5" t="s">
        <v>241</v>
      </c>
      <c r="C432" s="6" t="s">
        <v>6</v>
      </c>
      <c r="D432" s="6" t="s">
        <v>7</v>
      </c>
      <c r="E432" s="7">
        <v>2004</v>
      </c>
      <c r="F432" s="9">
        <v>10853.785</v>
      </c>
    </row>
    <row r="433" spans="1:6" x14ac:dyDescent="0.15">
      <c r="A433" s="5" t="s">
        <v>1</v>
      </c>
      <c r="B433" s="5" t="s">
        <v>241</v>
      </c>
      <c r="C433" s="6" t="s">
        <v>6</v>
      </c>
      <c r="D433" s="6" t="s">
        <v>7</v>
      </c>
      <c r="E433" s="7">
        <v>2005</v>
      </c>
      <c r="F433" s="9">
        <v>11758.084000000001</v>
      </c>
    </row>
    <row r="434" spans="1:6" x14ac:dyDescent="0.15">
      <c r="A434" s="5" t="s">
        <v>1</v>
      </c>
      <c r="B434" s="5" t="s">
        <v>241</v>
      </c>
      <c r="C434" s="6" t="s">
        <v>6</v>
      </c>
      <c r="D434" s="6" t="s">
        <v>7</v>
      </c>
      <c r="E434" s="7">
        <v>2006</v>
      </c>
      <c r="F434" s="9">
        <v>12706.182000000001</v>
      </c>
    </row>
    <row r="435" spans="1:6" x14ac:dyDescent="0.15">
      <c r="A435" s="5" t="s">
        <v>1</v>
      </c>
      <c r="B435" s="5" t="s">
        <v>241</v>
      </c>
      <c r="C435" s="6" t="s">
        <v>6</v>
      </c>
      <c r="D435" s="6" t="s">
        <v>7</v>
      </c>
      <c r="E435" s="7">
        <v>2007</v>
      </c>
      <c r="F435" s="9">
        <v>13785.227999999999</v>
      </c>
    </row>
    <row r="436" spans="1:6" x14ac:dyDescent="0.15">
      <c r="A436" s="5" t="s">
        <v>1</v>
      </c>
      <c r="B436" s="5" t="s">
        <v>241</v>
      </c>
      <c r="C436" s="6" t="s">
        <v>6</v>
      </c>
      <c r="D436" s="6" t="s">
        <v>7</v>
      </c>
      <c r="E436" s="7">
        <v>2008</v>
      </c>
      <c r="F436" s="9">
        <v>14761.715</v>
      </c>
    </row>
    <row r="437" spans="1:6" x14ac:dyDescent="0.15">
      <c r="A437" s="5" t="s">
        <v>1</v>
      </c>
      <c r="B437" s="5" t="s">
        <v>241</v>
      </c>
      <c r="C437" s="6" t="s">
        <v>6</v>
      </c>
      <c r="D437" s="6" t="s">
        <v>7</v>
      </c>
      <c r="E437" s="7">
        <v>2009</v>
      </c>
      <c r="F437" s="9">
        <v>14363.259</v>
      </c>
    </row>
    <row r="438" spans="1:6" x14ac:dyDescent="0.15">
      <c r="A438" s="5" t="s">
        <v>1</v>
      </c>
      <c r="B438" s="5" t="s">
        <v>241</v>
      </c>
      <c r="C438" s="6" t="s">
        <v>6</v>
      </c>
      <c r="D438" s="6" t="s">
        <v>7</v>
      </c>
      <c r="E438" s="7">
        <v>2010</v>
      </c>
      <c r="F438" s="9">
        <v>14686.460999999999</v>
      </c>
    </row>
    <row r="439" spans="1:6" x14ac:dyDescent="0.15">
      <c r="A439" s="5" t="s">
        <v>1</v>
      </c>
      <c r="B439" s="5" t="s">
        <v>241</v>
      </c>
      <c r="C439" s="6" t="s">
        <v>6</v>
      </c>
      <c r="D439" s="6" t="s">
        <v>7</v>
      </c>
      <c r="E439" s="7">
        <v>2011</v>
      </c>
      <c r="F439" s="9">
        <v>15112</v>
      </c>
    </row>
    <row r="440" spans="1:6" x14ac:dyDescent="0.15">
      <c r="A440" s="5" t="s">
        <v>1</v>
      </c>
      <c r="B440" s="5" t="s">
        <v>241</v>
      </c>
      <c r="C440" s="6" t="s">
        <v>6</v>
      </c>
      <c r="D440" s="6" t="s">
        <v>7</v>
      </c>
      <c r="E440" s="7">
        <v>2012</v>
      </c>
      <c r="F440" s="9">
        <v>15314.523999999999</v>
      </c>
    </row>
    <row r="441" spans="1:6" x14ac:dyDescent="0.15">
      <c r="A441" s="5" t="s">
        <v>1</v>
      </c>
      <c r="B441" s="5" t="s">
        <v>241</v>
      </c>
      <c r="C441" s="6" t="s">
        <v>6</v>
      </c>
      <c r="D441" s="6" t="s">
        <v>7</v>
      </c>
      <c r="E441" s="7">
        <v>2013</v>
      </c>
      <c r="F441" s="9">
        <v>15314.154</v>
      </c>
    </row>
    <row r="442" spans="1:6" x14ac:dyDescent="0.15">
      <c r="A442" s="5" t="s">
        <v>1</v>
      </c>
      <c r="B442" s="5" t="s">
        <v>241</v>
      </c>
      <c r="C442" s="6" t="s">
        <v>6</v>
      </c>
      <c r="D442" s="6" t="s">
        <v>7</v>
      </c>
      <c r="E442" s="7">
        <v>2014</v>
      </c>
      <c r="F442" s="9">
        <v>15550.346</v>
      </c>
    </row>
    <row r="443" spans="1:6" x14ac:dyDescent="0.15">
      <c r="A443" s="5" t="s">
        <v>1</v>
      </c>
      <c r="B443" s="5" t="s">
        <v>241</v>
      </c>
      <c r="C443" s="6" t="s">
        <v>6</v>
      </c>
      <c r="D443" s="6" t="s">
        <v>7</v>
      </c>
      <c r="E443" s="7">
        <v>2015</v>
      </c>
      <c r="F443" s="9">
        <v>16186.409</v>
      </c>
    </row>
    <row r="444" spans="1:6" x14ac:dyDescent="0.15">
      <c r="A444" s="5" t="s">
        <v>1</v>
      </c>
      <c r="B444" s="5" t="s">
        <v>241</v>
      </c>
      <c r="C444" s="6" t="s">
        <v>6</v>
      </c>
      <c r="D444" s="6" t="s">
        <v>7</v>
      </c>
      <c r="E444" s="7">
        <v>2016</v>
      </c>
      <c r="F444" s="9">
        <v>16795.824000000001</v>
      </c>
    </row>
    <row r="445" spans="1:6" x14ac:dyDescent="0.15">
      <c r="A445" s="5" t="s">
        <v>1</v>
      </c>
      <c r="B445" s="5" t="s">
        <v>241</v>
      </c>
      <c r="C445" s="6" t="s">
        <v>6</v>
      </c>
      <c r="D445" s="6" t="s">
        <v>7</v>
      </c>
      <c r="E445" s="7">
        <v>2017</v>
      </c>
      <c r="F445" s="9">
        <v>17386.271000000001</v>
      </c>
    </row>
    <row r="446" spans="1:6" x14ac:dyDescent="0.15">
      <c r="A446" s="5" t="s">
        <v>1</v>
      </c>
      <c r="B446" s="5" t="s">
        <v>241</v>
      </c>
      <c r="C446" s="6" t="s">
        <v>6</v>
      </c>
      <c r="D446" s="6" t="s">
        <v>7</v>
      </c>
      <c r="E446" s="7">
        <v>2018</v>
      </c>
      <c r="F446" s="9">
        <v>17982.423999999999</v>
      </c>
    </row>
    <row r="447" spans="1:6" x14ac:dyDescent="0.15">
      <c r="A447" s="5" t="s">
        <v>1</v>
      </c>
      <c r="B447" s="5" t="s">
        <v>241</v>
      </c>
      <c r="C447" s="6" t="s">
        <v>6</v>
      </c>
      <c r="D447" s="6" t="s">
        <v>7</v>
      </c>
      <c r="E447" s="7">
        <v>2019</v>
      </c>
      <c r="F447" s="9">
        <v>18840.763999999999</v>
      </c>
    </row>
    <row r="448" spans="1:6" x14ac:dyDescent="0.15">
      <c r="A448" s="5" t="s">
        <v>1</v>
      </c>
      <c r="B448" s="5" t="s">
        <v>241</v>
      </c>
      <c r="C448" s="6" t="s">
        <v>6</v>
      </c>
      <c r="D448" s="6" t="s">
        <v>7</v>
      </c>
      <c r="E448" s="7">
        <v>2020</v>
      </c>
      <c r="F448" s="9">
        <v>18203.831999999999</v>
      </c>
    </row>
    <row r="449" spans="1:6" x14ac:dyDescent="0.15">
      <c r="A449" s="5" t="s">
        <v>1</v>
      </c>
      <c r="B449" s="5" t="s">
        <v>241</v>
      </c>
      <c r="C449" s="6" t="s">
        <v>6</v>
      </c>
      <c r="D449" s="6" t="s">
        <v>7</v>
      </c>
      <c r="E449" s="7">
        <v>2021</v>
      </c>
      <c r="F449" s="9">
        <v>19753.993999999999</v>
      </c>
    </row>
    <row r="450" spans="1:6" x14ac:dyDescent="0.15">
      <c r="A450" s="5" t="s">
        <v>1</v>
      </c>
      <c r="B450" s="5" t="s">
        <v>241</v>
      </c>
      <c r="C450" s="6" t="s">
        <v>6</v>
      </c>
      <c r="D450" s="6" t="s">
        <v>7</v>
      </c>
      <c r="E450" s="7">
        <v>2022</v>
      </c>
      <c r="F450" s="9">
        <v>20592.455000000002</v>
      </c>
    </row>
    <row r="451" spans="1:6" x14ac:dyDescent="0.15">
      <c r="A451" s="5" t="s">
        <v>1</v>
      </c>
      <c r="B451" s="5" t="s">
        <v>241</v>
      </c>
      <c r="C451" s="6" t="s">
        <v>8</v>
      </c>
      <c r="D451" s="6" t="s">
        <v>9</v>
      </c>
      <c r="E451" s="7">
        <v>1952</v>
      </c>
      <c r="F451" s="9">
        <v>2738</v>
      </c>
    </row>
    <row r="452" spans="1:6" x14ac:dyDescent="0.15">
      <c r="A452" s="5" t="s">
        <v>1</v>
      </c>
      <c r="B452" s="5" t="s">
        <v>241</v>
      </c>
      <c r="C452" s="6" t="s">
        <v>8</v>
      </c>
      <c r="D452" s="6" t="s">
        <v>9</v>
      </c>
      <c r="E452" s="7">
        <v>1953</v>
      </c>
      <c r="F452" s="9">
        <v>2952</v>
      </c>
    </row>
    <row r="453" spans="1:6" x14ac:dyDescent="0.15">
      <c r="A453" s="5" t="s">
        <v>1</v>
      </c>
      <c r="B453" s="5" t="s">
        <v>241</v>
      </c>
      <c r="C453" s="6" t="s">
        <v>8</v>
      </c>
      <c r="D453" s="6" t="s">
        <v>9</v>
      </c>
      <c r="E453" s="7">
        <v>1954</v>
      </c>
      <c r="F453" s="9">
        <v>3193</v>
      </c>
    </row>
    <row r="454" spans="1:6" x14ac:dyDescent="0.15">
      <c r="A454" s="5" t="s">
        <v>1</v>
      </c>
      <c r="B454" s="5" t="s">
        <v>241</v>
      </c>
      <c r="C454" s="6" t="s">
        <v>8</v>
      </c>
      <c r="D454" s="6" t="s">
        <v>9</v>
      </c>
      <c r="E454" s="7">
        <v>1955</v>
      </c>
      <c r="F454" s="9">
        <v>3749</v>
      </c>
    </row>
    <row r="455" spans="1:6" x14ac:dyDescent="0.15">
      <c r="A455" s="5" t="s">
        <v>1</v>
      </c>
      <c r="B455" s="5" t="s">
        <v>241</v>
      </c>
      <c r="C455" s="6" t="s">
        <v>8</v>
      </c>
      <c r="D455" s="6" t="s">
        <v>9</v>
      </c>
      <c r="E455" s="7">
        <v>1956</v>
      </c>
      <c r="F455" s="9">
        <v>3564</v>
      </c>
    </row>
    <row r="456" spans="1:6" x14ac:dyDescent="0.15">
      <c r="A456" s="5" t="s">
        <v>1</v>
      </c>
      <c r="B456" s="5" t="s">
        <v>241</v>
      </c>
      <c r="C456" s="6" t="s">
        <v>8</v>
      </c>
      <c r="D456" s="6" t="s">
        <v>9</v>
      </c>
      <c r="E456" s="7">
        <v>1957</v>
      </c>
      <c r="F456" s="9">
        <v>4203</v>
      </c>
    </row>
    <row r="457" spans="1:6" x14ac:dyDescent="0.15">
      <c r="A457" s="5" t="s">
        <v>1</v>
      </c>
      <c r="B457" s="5" t="s">
        <v>241</v>
      </c>
      <c r="C457" s="6" t="s">
        <v>8</v>
      </c>
      <c r="D457" s="6" t="s">
        <v>9</v>
      </c>
      <c r="E457" s="7">
        <v>1958</v>
      </c>
      <c r="F457" s="9">
        <v>4285</v>
      </c>
    </row>
    <row r="458" spans="1:6" x14ac:dyDescent="0.15">
      <c r="A458" s="5" t="s">
        <v>1</v>
      </c>
      <c r="B458" s="5" t="s">
        <v>241</v>
      </c>
      <c r="C458" s="6" t="s">
        <v>8</v>
      </c>
      <c r="D458" s="6" t="s">
        <v>9</v>
      </c>
      <c r="E458" s="7">
        <v>1959</v>
      </c>
      <c r="F458" s="9">
        <v>4640</v>
      </c>
    </row>
    <row r="459" spans="1:6" x14ac:dyDescent="0.15">
      <c r="A459" s="5" t="s">
        <v>1</v>
      </c>
      <c r="B459" s="5" t="s">
        <v>241</v>
      </c>
      <c r="C459" s="6" t="s">
        <v>8</v>
      </c>
      <c r="D459" s="6" t="s">
        <v>9</v>
      </c>
      <c r="E459" s="7">
        <v>1960</v>
      </c>
      <c r="F459" s="9">
        <v>5067</v>
      </c>
    </row>
    <row r="460" spans="1:6" x14ac:dyDescent="0.15">
      <c r="A460" s="5" t="s">
        <v>1</v>
      </c>
      <c r="B460" s="5" t="s">
        <v>241</v>
      </c>
      <c r="C460" s="6" t="s">
        <v>8</v>
      </c>
      <c r="D460" s="6" t="s">
        <v>9</v>
      </c>
      <c r="E460" s="7">
        <v>1961</v>
      </c>
      <c r="F460" s="9">
        <v>5404</v>
      </c>
    </row>
    <row r="461" spans="1:6" x14ac:dyDescent="0.15">
      <c r="A461" s="5" t="s">
        <v>1</v>
      </c>
      <c r="B461" s="5" t="s">
        <v>241</v>
      </c>
      <c r="C461" s="6" t="s">
        <v>8</v>
      </c>
      <c r="D461" s="6" t="s">
        <v>9</v>
      </c>
      <c r="E461" s="7">
        <v>1962</v>
      </c>
      <c r="F461" s="9">
        <v>5509</v>
      </c>
    </row>
    <row r="462" spans="1:6" x14ac:dyDescent="0.15">
      <c r="A462" s="5" t="s">
        <v>1</v>
      </c>
      <c r="B462" s="5" t="s">
        <v>241</v>
      </c>
      <c r="C462" s="6" t="s">
        <v>8</v>
      </c>
      <c r="D462" s="6" t="s">
        <v>9</v>
      </c>
      <c r="E462" s="7">
        <v>1963</v>
      </c>
      <c r="F462" s="9">
        <v>6059</v>
      </c>
    </row>
    <row r="463" spans="1:6" x14ac:dyDescent="0.15">
      <c r="A463" s="5" t="s">
        <v>1</v>
      </c>
      <c r="B463" s="5" t="s">
        <v>241</v>
      </c>
      <c r="C463" s="6" t="s">
        <v>8</v>
      </c>
      <c r="D463" s="6" t="s">
        <v>9</v>
      </c>
      <c r="E463" s="7">
        <v>1964</v>
      </c>
      <c r="F463" s="9">
        <v>6591</v>
      </c>
    </row>
    <row r="464" spans="1:6" x14ac:dyDescent="0.15">
      <c r="A464" s="5" t="s">
        <v>1</v>
      </c>
      <c r="B464" s="5" t="s">
        <v>241</v>
      </c>
      <c r="C464" s="6" t="s">
        <v>8</v>
      </c>
      <c r="D464" s="6" t="s">
        <v>9</v>
      </c>
      <c r="E464" s="7">
        <v>1965</v>
      </c>
      <c r="F464" s="9">
        <v>6741</v>
      </c>
    </row>
    <row r="465" spans="1:6" x14ac:dyDescent="0.15">
      <c r="A465" s="5" t="s">
        <v>1</v>
      </c>
      <c r="B465" s="5" t="s">
        <v>241</v>
      </c>
      <c r="C465" s="6" t="s">
        <v>8</v>
      </c>
      <c r="D465" s="6" t="s">
        <v>9</v>
      </c>
      <c r="E465" s="7">
        <v>1966</v>
      </c>
      <c r="F465" s="9">
        <v>7184</v>
      </c>
    </row>
    <row r="466" spans="1:6" x14ac:dyDescent="0.15">
      <c r="A466" s="5" t="s">
        <v>1</v>
      </c>
      <c r="B466" s="5" t="s">
        <v>241</v>
      </c>
      <c r="C466" s="6" t="s">
        <v>8</v>
      </c>
      <c r="D466" s="6" t="s">
        <v>9</v>
      </c>
      <c r="E466" s="7">
        <v>1967</v>
      </c>
      <c r="F466" s="9">
        <v>7382</v>
      </c>
    </row>
    <row r="467" spans="1:6" x14ac:dyDescent="0.15">
      <c r="A467" s="5" t="s">
        <v>1</v>
      </c>
      <c r="B467" s="5" t="s">
        <v>241</v>
      </c>
      <c r="C467" s="6" t="s">
        <v>8</v>
      </c>
      <c r="D467" s="6" t="s">
        <v>9</v>
      </c>
      <c r="E467" s="7">
        <v>1968</v>
      </c>
      <c r="F467" s="9">
        <v>7667</v>
      </c>
    </row>
    <row r="468" spans="1:6" x14ac:dyDescent="0.15">
      <c r="A468" s="5" t="s">
        <v>1</v>
      </c>
      <c r="B468" s="5" t="s">
        <v>241</v>
      </c>
      <c r="C468" s="6" t="s">
        <v>8</v>
      </c>
      <c r="D468" s="6" t="s">
        <v>9</v>
      </c>
      <c r="E468" s="7">
        <v>1969</v>
      </c>
      <c r="F468" s="9">
        <v>8209</v>
      </c>
    </row>
    <row r="469" spans="1:6" x14ac:dyDescent="0.15">
      <c r="A469" s="5" t="s">
        <v>1</v>
      </c>
      <c r="B469" s="5" t="s">
        <v>241</v>
      </c>
      <c r="C469" s="6" t="s">
        <v>8</v>
      </c>
      <c r="D469" s="6" t="s">
        <v>9</v>
      </c>
      <c r="E469" s="7">
        <v>1970</v>
      </c>
      <c r="F469" s="9">
        <v>8751</v>
      </c>
    </row>
    <row r="470" spans="1:6" x14ac:dyDescent="0.15">
      <c r="A470" s="5" t="s">
        <v>1</v>
      </c>
      <c r="B470" s="5" t="s">
        <v>241</v>
      </c>
      <c r="C470" s="6" t="s">
        <v>8</v>
      </c>
      <c r="D470" s="6" t="s">
        <v>9</v>
      </c>
      <c r="E470" s="7">
        <v>1971</v>
      </c>
      <c r="F470" s="9">
        <v>9414</v>
      </c>
    </row>
    <row r="471" spans="1:6" x14ac:dyDescent="0.15">
      <c r="A471" s="5" t="s">
        <v>1</v>
      </c>
      <c r="B471" s="5" t="s">
        <v>241</v>
      </c>
      <c r="C471" s="6" t="s">
        <v>8</v>
      </c>
      <c r="D471" s="6" t="s">
        <v>9</v>
      </c>
      <c r="E471" s="7">
        <v>1972</v>
      </c>
      <c r="F471" s="9">
        <v>9631</v>
      </c>
    </row>
    <row r="472" spans="1:6" x14ac:dyDescent="0.15">
      <c r="A472" s="5" t="s">
        <v>1</v>
      </c>
      <c r="B472" s="5" t="s">
        <v>241</v>
      </c>
      <c r="C472" s="6" t="s">
        <v>8</v>
      </c>
      <c r="D472" s="6" t="s">
        <v>9</v>
      </c>
      <c r="E472" s="7">
        <v>1973</v>
      </c>
      <c r="F472" s="9">
        <v>9969</v>
      </c>
    </row>
    <row r="473" spans="1:6" x14ac:dyDescent="0.15">
      <c r="A473" s="5" t="s">
        <v>1</v>
      </c>
      <c r="B473" s="5" t="s">
        <v>241</v>
      </c>
      <c r="C473" s="6" t="s">
        <v>8</v>
      </c>
      <c r="D473" s="6" t="s">
        <v>9</v>
      </c>
      <c r="E473" s="7">
        <v>1974</v>
      </c>
      <c r="F473" s="9">
        <v>10786</v>
      </c>
    </row>
    <row r="474" spans="1:6" x14ac:dyDescent="0.15">
      <c r="A474" s="5" t="s">
        <v>1</v>
      </c>
      <c r="B474" s="5" t="s">
        <v>241</v>
      </c>
      <c r="C474" s="6" t="s">
        <v>8</v>
      </c>
      <c r="D474" s="6" t="s">
        <v>9</v>
      </c>
      <c r="E474" s="7">
        <v>1975</v>
      </c>
      <c r="F474" s="9">
        <v>11053</v>
      </c>
    </row>
    <row r="475" spans="1:6" x14ac:dyDescent="0.15">
      <c r="A475" s="5" t="s">
        <v>1</v>
      </c>
      <c r="B475" s="5" t="s">
        <v>241</v>
      </c>
      <c r="C475" s="6" t="s">
        <v>8</v>
      </c>
      <c r="D475" s="6" t="s">
        <v>9</v>
      </c>
      <c r="E475" s="7">
        <v>1976</v>
      </c>
      <c r="F475" s="9">
        <v>11469</v>
      </c>
    </row>
    <row r="476" spans="1:6" x14ac:dyDescent="0.15">
      <c r="A476" s="5" t="s">
        <v>1</v>
      </c>
      <c r="B476" s="5" t="s">
        <v>241</v>
      </c>
      <c r="C476" s="6" t="s">
        <v>8</v>
      </c>
      <c r="D476" s="6" t="s">
        <v>9</v>
      </c>
      <c r="E476" s="7">
        <v>1977</v>
      </c>
      <c r="F476" s="9">
        <v>12385</v>
      </c>
    </row>
    <row r="477" spans="1:6" x14ac:dyDescent="0.15">
      <c r="A477" s="5" t="s">
        <v>1</v>
      </c>
      <c r="B477" s="5" t="s">
        <v>241</v>
      </c>
      <c r="C477" s="6" t="s">
        <v>8</v>
      </c>
      <c r="D477" s="6" t="s">
        <v>9</v>
      </c>
      <c r="E477" s="7">
        <v>1978</v>
      </c>
      <c r="F477" s="9">
        <v>13265</v>
      </c>
    </row>
    <row r="478" spans="1:6" x14ac:dyDescent="0.15">
      <c r="A478" s="5" t="s">
        <v>1</v>
      </c>
      <c r="B478" s="5" t="s">
        <v>241</v>
      </c>
      <c r="C478" s="6" t="s">
        <v>8</v>
      </c>
      <c r="D478" s="6" t="s">
        <v>9</v>
      </c>
      <c r="E478" s="7">
        <v>1979</v>
      </c>
      <c r="F478" s="9">
        <v>13994</v>
      </c>
    </row>
    <row r="479" spans="1:6" x14ac:dyDescent="0.15">
      <c r="A479" s="5" t="s">
        <v>1</v>
      </c>
      <c r="B479" s="5" t="s">
        <v>241</v>
      </c>
      <c r="C479" s="6" t="s">
        <v>8</v>
      </c>
      <c r="D479" s="6" t="s">
        <v>9</v>
      </c>
      <c r="E479" s="7">
        <v>1980</v>
      </c>
      <c r="F479" s="9">
        <v>14193</v>
      </c>
    </row>
    <row r="480" spans="1:6" x14ac:dyDescent="0.15">
      <c r="A480" s="5" t="s">
        <v>1</v>
      </c>
      <c r="B480" s="5" t="s">
        <v>241</v>
      </c>
      <c r="C480" s="6" t="s">
        <v>8</v>
      </c>
      <c r="D480" s="6" t="s">
        <v>9</v>
      </c>
      <c r="E480" s="7">
        <v>1981</v>
      </c>
      <c r="F480" s="9">
        <v>14182</v>
      </c>
    </row>
    <row r="481" spans="1:6" x14ac:dyDescent="0.15">
      <c r="A481" s="5" t="s">
        <v>1</v>
      </c>
      <c r="B481" s="5" t="s">
        <v>241</v>
      </c>
      <c r="C481" s="6" t="s">
        <v>8</v>
      </c>
      <c r="D481" s="6" t="s">
        <v>9</v>
      </c>
      <c r="E481" s="7">
        <v>1982</v>
      </c>
      <c r="F481" s="9">
        <v>14123</v>
      </c>
    </row>
    <row r="482" spans="1:6" x14ac:dyDescent="0.15">
      <c r="A482" s="5" t="s">
        <v>1</v>
      </c>
      <c r="B482" s="5" t="s">
        <v>241</v>
      </c>
      <c r="C482" s="6" t="s">
        <v>8</v>
      </c>
      <c r="D482" s="6" t="s">
        <v>9</v>
      </c>
      <c r="E482" s="7">
        <v>1983</v>
      </c>
      <c r="F482" s="9">
        <v>13841</v>
      </c>
    </row>
    <row r="483" spans="1:6" x14ac:dyDescent="0.15">
      <c r="A483" s="5" t="s">
        <v>1</v>
      </c>
      <c r="B483" s="5" t="s">
        <v>241</v>
      </c>
      <c r="C483" s="6" t="s">
        <v>8</v>
      </c>
      <c r="D483" s="6" t="s">
        <v>9</v>
      </c>
      <c r="E483" s="7">
        <v>1984</v>
      </c>
      <c r="F483" s="9">
        <v>14104</v>
      </c>
    </row>
    <row r="484" spans="1:6" x14ac:dyDescent="0.15">
      <c r="A484" s="5" t="s">
        <v>1</v>
      </c>
      <c r="B484" s="5" t="s">
        <v>241</v>
      </c>
      <c r="C484" s="6" t="s">
        <v>8</v>
      </c>
      <c r="D484" s="6" t="s">
        <v>9</v>
      </c>
      <c r="E484" s="7">
        <v>1985</v>
      </c>
      <c r="F484" s="9">
        <v>14067</v>
      </c>
    </row>
    <row r="485" spans="1:6" x14ac:dyDescent="0.15">
      <c r="A485" s="5" t="s">
        <v>1</v>
      </c>
      <c r="B485" s="5" t="s">
        <v>241</v>
      </c>
      <c r="C485" s="6" t="s">
        <v>8</v>
      </c>
      <c r="D485" s="6" t="s">
        <v>9</v>
      </c>
      <c r="E485" s="7">
        <v>1986</v>
      </c>
      <c r="F485" s="9">
        <v>14416</v>
      </c>
    </row>
    <row r="486" spans="1:6" x14ac:dyDescent="0.15">
      <c r="A486" s="5" t="s">
        <v>1</v>
      </c>
      <c r="B486" s="5" t="s">
        <v>241</v>
      </c>
      <c r="C486" s="6" t="s">
        <v>8</v>
      </c>
      <c r="D486" s="6" t="s">
        <v>9</v>
      </c>
      <c r="E486" s="7">
        <v>1987</v>
      </c>
      <c r="F486" s="9">
        <v>14362</v>
      </c>
    </row>
    <row r="487" spans="1:6" x14ac:dyDescent="0.15">
      <c r="A487" s="5" t="s">
        <v>1</v>
      </c>
      <c r="B487" s="5" t="s">
        <v>241</v>
      </c>
      <c r="C487" s="6" t="s">
        <v>8</v>
      </c>
      <c r="D487" s="6" t="s">
        <v>9</v>
      </c>
      <c r="E487" s="7">
        <v>1988</v>
      </c>
      <c r="F487" s="9">
        <v>14207</v>
      </c>
    </row>
    <row r="488" spans="1:6" x14ac:dyDescent="0.15">
      <c r="A488" s="5" t="s">
        <v>1</v>
      </c>
      <c r="B488" s="5" t="s">
        <v>241</v>
      </c>
      <c r="C488" s="6" t="s">
        <v>8</v>
      </c>
      <c r="D488" s="6" t="s">
        <v>9</v>
      </c>
      <c r="E488" s="7">
        <v>1989</v>
      </c>
      <c r="F488" s="9">
        <v>13959</v>
      </c>
    </row>
    <row r="489" spans="1:6" x14ac:dyDescent="0.15">
      <c r="A489" s="5" t="s">
        <v>1</v>
      </c>
      <c r="B489" s="5" t="s">
        <v>241</v>
      </c>
      <c r="C489" s="6" t="s">
        <v>8</v>
      </c>
      <c r="D489" s="6" t="s">
        <v>9</v>
      </c>
      <c r="E489" s="7">
        <v>1990</v>
      </c>
      <c r="F489" s="9">
        <v>12948</v>
      </c>
    </row>
    <row r="490" spans="1:6" x14ac:dyDescent="0.15">
      <c r="A490" s="5" t="s">
        <v>1</v>
      </c>
      <c r="B490" s="5" t="s">
        <v>241</v>
      </c>
      <c r="C490" s="6" t="s">
        <v>8</v>
      </c>
      <c r="D490" s="6" t="s">
        <v>9</v>
      </c>
      <c r="E490" s="7">
        <v>1991</v>
      </c>
      <c r="F490" s="9">
        <v>10296.19</v>
      </c>
    </row>
    <row r="491" spans="1:6" x14ac:dyDescent="0.15">
      <c r="A491" s="5" t="s">
        <v>1</v>
      </c>
      <c r="B491" s="5" t="s">
        <v>241</v>
      </c>
      <c r="C491" s="6" t="s">
        <v>8</v>
      </c>
      <c r="D491" s="6" t="s">
        <v>9</v>
      </c>
      <c r="E491" s="7">
        <v>1992</v>
      </c>
      <c r="F491" s="9">
        <v>9331.893</v>
      </c>
    </row>
    <row r="492" spans="1:6" x14ac:dyDescent="0.15">
      <c r="A492" s="5" t="s">
        <v>1</v>
      </c>
      <c r="B492" s="5" t="s">
        <v>241</v>
      </c>
      <c r="C492" s="6" t="s">
        <v>8</v>
      </c>
      <c r="D492" s="6" t="s">
        <v>9</v>
      </c>
      <c r="E492" s="7">
        <v>1993</v>
      </c>
      <c r="F492" s="9">
        <v>8739.5400000000009</v>
      </c>
    </row>
    <row r="493" spans="1:6" x14ac:dyDescent="0.15">
      <c r="A493" s="5" t="s">
        <v>1</v>
      </c>
      <c r="B493" s="5" t="s">
        <v>241</v>
      </c>
      <c r="C493" s="6" t="s">
        <v>8</v>
      </c>
      <c r="D493" s="6" t="s">
        <v>9</v>
      </c>
      <c r="E493" s="7">
        <v>1994</v>
      </c>
      <c r="F493" s="9">
        <v>9352.5840000000007</v>
      </c>
    </row>
    <row r="494" spans="1:6" x14ac:dyDescent="0.15">
      <c r="A494" s="5" t="s">
        <v>1</v>
      </c>
      <c r="B494" s="5" t="s">
        <v>241</v>
      </c>
      <c r="C494" s="6" t="s">
        <v>8</v>
      </c>
      <c r="D494" s="6" t="s">
        <v>9</v>
      </c>
      <c r="E494" s="7">
        <v>1995</v>
      </c>
      <c r="F494" s="9">
        <v>10180.252</v>
      </c>
    </row>
    <row r="495" spans="1:6" x14ac:dyDescent="0.15">
      <c r="A495" s="5" t="s">
        <v>1</v>
      </c>
      <c r="B495" s="5" t="s">
        <v>241</v>
      </c>
      <c r="C495" s="6" t="s">
        <v>8</v>
      </c>
      <c r="D495" s="6" t="s">
        <v>9</v>
      </c>
      <c r="E495" s="7">
        <v>1996</v>
      </c>
      <c r="F495" s="9">
        <v>11030.079</v>
      </c>
    </row>
    <row r="496" spans="1:6" x14ac:dyDescent="0.15">
      <c r="A496" s="5" t="s">
        <v>1</v>
      </c>
      <c r="B496" s="5" t="s">
        <v>241</v>
      </c>
      <c r="C496" s="6" t="s">
        <v>8</v>
      </c>
      <c r="D496" s="6" t="s">
        <v>9</v>
      </c>
      <c r="E496" s="7">
        <v>1997</v>
      </c>
      <c r="F496" s="9">
        <v>11997.593000000001</v>
      </c>
    </row>
    <row r="497" spans="1:6" x14ac:dyDescent="0.15">
      <c r="A497" s="5" t="s">
        <v>1</v>
      </c>
      <c r="B497" s="5" t="s">
        <v>241</v>
      </c>
      <c r="C497" s="6" t="s">
        <v>8</v>
      </c>
      <c r="D497" s="6" t="s">
        <v>9</v>
      </c>
      <c r="E497" s="7">
        <v>1998</v>
      </c>
      <c r="F497" s="9">
        <v>12476.047</v>
      </c>
    </row>
    <row r="498" spans="1:6" x14ac:dyDescent="0.15">
      <c r="A498" s="5" t="s">
        <v>1</v>
      </c>
      <c r="B498" s="5" t="s">
        <v>241</v>
      </c>
      <c r="C498" s="6" t="s">
        <v>8</v>
      </c>
      <c r="D498" s="6" t="s">
        <v>9</v>
      </c>
      <c r="E498" s="7">
        <v>1999</v>
      </c>
      <c r="F498" s="9">
        <v>12579.877</v>
      </c>
    </row>
    <row r="499" spans="1:6" x14ac:dyDescent="0.15">
      <c r="A499" s="5" t="s">
        <v>1</v>
      </c>
      <c r="B499" s="5" t="s">
        <v>241</v>
      </c>
      <c r="C499" s="6" t="s">
        <v>8</v>
      </c>
      <c r="D499" s="6" t="s">
        <v>9</v>
      </c>
      <c r="E499" s="7">
        <v>2000</v>
      </c>
      <c r="F499" s="9">
        <v>13244.540999999999</v>
      </c>
    </row>
    <row r="500" spans="1:6" x14ac:dyDescent="0.15">
      <c r="A500" s="5" t="s">
        <v>1</v>
      </c>
      <c r="B500" s="5" t="s">
        <v>241</v>
      </c>
      <c r="C500" s="6" t="s">
        <v>8</v>
      </c>
      <c r="D500" s="6" t="s">
        <v>9</v>
      </c>
      <c r="E500" s="7">
        <v>2001</v>
      </c>
      <c r="F500" s="9">
        <v>13817.681</v>
      </c>
    </row>
    <row r="501" spans="1:6" x14ac:dyDescent="0.15">
      <c r="A501" s="5" t="s">
        <v>1</v>
      </c>
      <c r="B501" s="5" t="s">
        <v>241</v>
      </c>
      <c r="C501" s="6" t="s">
        <v>8</v>
      </c>
      <c r="D501" s="6" t="s">
        <v>9</v>
      </c>
      <c r="E501" s="7">
        <v>2002</v>
      </c>
      <c r="F501" s="9">
        <v>14683.838</v>
      </c>
    </row>
    <row r="502" spans="1:6" x14ac:dyDescent="0.15">
      <c r="A502" s="5" t="s">
        <v>1</v>
      </c>
      <c r="B502" s="5" t="s">
        <v>241</v>
      </c>
      <c r="C502" s="6" t="s">
        <v>8</v>
      </c>
      <c r="D502" s="6" t="s">
        <v>9</v>
      </c>
      <c r="E502" s="7">
        <v>2003</v>
      </c>
      <c r="F502" s="9">
        <v>15740.499</v>
      </c>
    </row>
    <row r="503" spans="1:6" x14ac:dyDescent="0.15">
      <c r="A503" s="5" t="s">
        <v>1</v>
      </c>
      <c r="B503" s="5" t="s">
        <v>241</v>
      </c>
      <c r="C503" s="6" t="s">
        <v>8</v>
      </c>
      <c r="D503" s="6" t="s">
        <v>9</v>
      </c>
      <c r="E503" s="7">
        <v>2004</v>
      </c>
      <c r="F503" s="9">
        <v>16628.574000000001</v>
      </c>
    </row>
    <row r="504" spans="1:6" x14ac:dyDescent="0.15">
      <c r="A504" s="5" t="s">
        <v>1</v>
      </c>
      <c r="B504" s="5" t="s">
        <v>241</v>
      </c>
      <c r="C504" s="6" t="s">
        <v>8</v>
      </c>
      <c r="D504" s="6" t="s">
        <v>9</v>
      </c>
      <c r="E504" s="7">
        <v>2005</v>
      </c>
      <c r="F504" s="9">
        <v>17581.357</v>
      </c>
    </row>
    <row r="505" spans="1:6" x14ac:dyDescent="0.15">
      <c r="A505" s="5" t="s">
        <v>1</v>
      </c>
      <c r="B505" s="5" t="s">
        <v>241</v>
      </c>
      <c r="C505" s="6" t="s">
        <v>8</v>
      </c>
      <c r="D505" s="6" t="s">
        <v>9</v>
      </c>
      <c r="E505" s="7">
        <v>2006</v>
      </c>
      <c r="F505" s="9">
        <v>18707.490000000002</v>
      </c>
    </row>
    <row r="506" spans="1:6" x14ac:dyDescent="0.15">
      <c r="A506" s="5" t="s">
        <v>1</v>
      </c>
      <c r="B506" s="5" t="s">
        <v>241</v>
      </c>
      <c r="C506" s="6" t="s">
        <v>8</v>
      </c>
      <c r="D506" s="6" t="s">
        <v>9</v>
      </c>
      <c r="E506" s="7">
        <v>2007</v>
      </c>
      <c r="F506" s="9">
        <v>19984.037</v>
      </c>
    </row>
    <row r="507" spans="1:6" x14ac:dyDescent="0.15">
      <c r="A507" s="5" t="s">
        <v>1</v>
      </c>
      <c r="B507" s="5" t="s">
        <v>241</v>
      </c>
      <c r="C507" s="6" t="s">
        <v>8</v>
      </c>
      <c r="D507" s="6" t="s">
        <v>9</v>
      </c>
      <c r="E507" s="7">
        <v>2008</v>
      </c>
      <c r="F507" s="9">
        <v>20717.315999999999</v>
      </c>
    </row>
    <row r="508" spans="1:6" x14ac:dyDescent="0.15">
      <c r="A508" s="5" t="s">
        <v>1</v>
      </c>
      <c r="B508" s="5" t="s">
        <v>241</v>
      </c>
      <c r="C508" s="6" t="s">
        <v>8</v>
      </c>
      <c r="D508" s="6" t="s">
        <v>9</v>
      </c>
      <c r="E508" s="7">
        <v>2009</v>
      </c>
      <c r="F508" s="9">
        <v>19501.588</v>
      </c>
    </row>
    <row r="509" spans="1:6" x14ac:dyDescent="0.15">
      <c r="A509" s="5" t="s">
        <v>1</v>
      </c>
      <c r="B509" s="5" t="s">
        <v>241</v>
      </c>
      <c r="C509" s="6" t="s">
        <v>8</v>
      </c>
      <c r="D509" s="6" t="s">
        <v>9</v>
      </c>
      <c r="E509" s="7">
        <v>2010</v>
      </c>
      <c r="F509" s="9">
        <v>19511.349999999999</v>
      </c>
    </row>
    <row r="510" spans="1:6" x14ac:dyDescent="0.15">
      <c r="A510" s="5" t="s">
        <v>1</v>
      </c>
      <c r="B510" s="5" t="s">
        <v>241</v>
      </c>
      <c r="C510" s="6" t="s">
        <v>8</v>
      </c>
      <c r="D510" s="6" t="s">
        <v>9</v>
      </c>
      <c r="E510" s="7">
        <v>2011</v>
      </c>
      <c r="F510" s="9">
        <v>19813</v>
      </c>
    </row>
    <row r="511" spans="1:6" x14ac:dyDescent="0.15">
      <c r="A511" s="5" t="s">
        <v>1</v>
      </c>
      <c r="B511" s="5" t="s">
        <v>241</v>
      </c>
      <c r="C511" s="6" t="s">
        <v>8</v>
      </c>
      <c r="D511" s="6" t="s">
        <v>9</v>
      </c>
      <c r="E511" s="7">
        <v>2012</v>
      </c>
      <c r="F511" s="9">
        <v>19413.893</v>
      </c>
    </row>
    <row r="512" spans="1:6" x14ac:dyDescent="0.15">
      <c r="A512" s="5" t="s">
        <v>1</v>
      </c>
      <c r="B512" s="5" t="s">
        <v>241</v>
      </c>
      <c r="C512" s="6" t="s">
        <v>8</v>
      </c>
      <c r="D512" s="6" t="s">
        <v>9</v>
      </c>
      <c r="E512" s="7">
        <v>2013</v>
      </c>
      <c r="F512" s="9">
        <v>19402.937999999998</v>
      </c>
    </row>
    <row r="513" spans="1:6" x14ac:dyDescent="0.15">
      <c r="A513" s="5" t="s">
        <v>1</v>
      </c>
      <c r="B513" s="5" t="s">
        <v>241</v>
      </c>
      <c r="C513" s="6" t="s">
        <v>8</v>
      </c>
      <c r="D513" s="6" t="s">
        <v>9</v>
      </c>
      <c r="E513" s="7">
        <v>2014</v>
      </c>
      <c r="F513" s="9">
        <v>19403.594000000001</v>
      </c>
    </row>
    <row r="514" spans="1:6" x14ac:dyDescent="0.15">
      <c r="A514" s="5" t="s">
        <v>1</v>
      </c>
      <c r="B514" s="5" t="s">
        <v>241</v>
      </c>
      <c r="C514" s="6" t="s">
        <v>8</v>
      </c>
      <c r="D514" s="6" t="s">
        <v>9</v>
      </c>
      <c r="E514" s="7">
        <v>2015</v>
      </c>
      <c r="F514" s="9">
        <v>20025.754000000001</v>
      </c>
    </row>
    <row r="515" spans="1:6" x14ac:dyDescent="0.15">
      <c r="A515" s="5" t="s">
        <v>1</v>
      </c>
      <c r="B515" s="5" t="s">
        <v>241</v>
      </c>
      <c r="C515" s="6" t="s">
        <v>8</v>
      </c>
      <c r="D515" s="6" t="s">
        <v>9</v>
      </c>
      <c r="E515" s="7">
        <v>2016</v>
      </c>
      <c r="F515" s="9">
        <v>20915.226999999999</v>
      </c>
    </row>
    <row r="516" spans="1:6" x14ac:dyDescent="0.15">
      <c r="A516" s="5" t="s">
        <v>1</v>
      </c>
      <c r="B516" s="5" t="s">
        <v>241</v>
      </c>
      <c r="C516" s="6" t="s">
        <v>8</v>
      </c>
      <c r="D516" s="6" t="s">
        <v>9</v>
      </c>
      <c r="E516" s="7">
        <v>2017</v>
      </c>
      <c r="F516" s="9">
        <v>21852.021000000001</v>
      </c>
    </row>
    <row r="517" spans="1:6" x14ac:dyDescent="0.15">
      <c r="A517" s="5" t="s">
        <v>1</v>
      </c>
      <c r="B517" s="5" t="s">
        <v>241</v>
      </c>
      <c r="C517" s="6" t="s">
        <v>8</v>
      </c>
      <c r="D517" s="6" t="s">
        <v>9</v>
      </c>
      <c r="E517" s="7">
        <v>2018</v>
      </c>
      <c r="F517" s="9">
        <v>22678.035</v>
      </c>
    </row>
    <row r="518" spans="1:6" x14ac:dyDescent="0.15">
      <c r="A518" s="5" t="s">
        <v>1</v>
      </c>
      <c r="B518" s="5" t="s">
        <v>241</v>
      </c>
      <c r="C518" s="6" t="s">
        <v>8</v>
      </c>
      <c r="D518" s="6" t="s">
        <v>9</v>
      </c>
      <c r="E518" s="7">
        <v>2019</v>
      </c>
      <c r="F518" s="9">
        <v>23590.276999999998</v>
      </c>
    </row>
    <row r="519" spans="1:6" x14ac:dyDescent="0.15">
      <c r="A519" s="5" t="s">
        <v>1</v>
      </c>
      <c r="B519" s="5" t="s">
        <v>241</v>
      </c>
      <c r="C519" s="6" t="s">
        <v>8</v>
      </c>
      <c r="D519" s="6" t="s">
        <v>9</v>
      </c>
      <c r="E519" s="7">
        <v>2020</v>
      </c>
      <c r="F519" s="9">
        <v>21672.478999999999</v>
      </c>
    </row>
    <row r="520" spans="1:6" x14ac:dyDescent="0.15">
      <c r="A520" s="5" t="s">
        <v>1</v>
      </c>
      <c r="B520" s="5" t="s">
        <v>241</v>
      </c>
      <c r="C520" s="6" t="s">
        <v>8</v>
      </c>
      <c r="D520" s="6" t="s">
        <v>9</v>
      </c>
      <c r="E520" s="7">
        <v>2021</v>
      </c>
      <c r="F520" s="9">
        <v>25059.947</v>
      </c>
    </row>
    <row r="521" spans="1:6" x14ac:dyDescent="0.15">
      <c r="A521" s="5" t="s">
        <v>1</v>
      </c>
      <c r="B521" s="5" t="s">
        <v>241</v>
      </c>
      <c r="C521" s="6" t="s">
        <v>8</v>
      </c>
      <c r="D521" s="6" t="s">
        <v>9</v>
      </c>
      <c r="E521" s="7">
        <v>2022</v>
      </c>
      <c r="F521" s="9">
        <v>26986.752</v>
      </c>
    </row>
    <row r="522" spans="1:6" x14ac:dyDescent="0.15">
      <c r="A522" s="5" t="s">
        <v>1</v>
      </c>
      <c r="B522" s="5" t="s">
        <v>241</v>
      </c>
      <c r="C522" s="6" t="s">
        <v>10</v>
      </c>
      <c r="D522" s="6" t="s">
        <v>11</v>
      </c>
      <c r="E522" s="7">
        <v>1950</v>
      </c>
      <c r="F522" s="9">
        <v>2885</v>
      </c>
    </row>
    <row r="523" spans="1:6" x14ac:dyDescent="0.15">
      <c r="A523" s="5" t="s">
        <v>1</v>
      </c>
      <c r="B523" s="5" t="s">
        <v>241</v>
      </c>
      <c r="C523" s="6" t="s">
        <v>10</v>
      </c>
      <c r="D523" s="6" t="s">
        <v>11</v>
      </c>
      <c r="E523" s="7">
        <v>1951</v>
      </c>
      <c r="F523" s="9">
        <v>2782</v>
      </c>
    </row>
    <row r="524" spans="1:6" x14ac:dyDescent="0.15">
      <c r="A524" s="5" t="s">
        <v>1</v>
      </c>
      <c r="B524" s="5" t="s">
        <v>241</v>
      </c>
      <c r="C524" s="6" t="s">
        <v>10</v>
      </c>
      <c r="D524" s="6" t="s">
        <v>11</v>
      </c>
      <c r="E524" s="7">
        <v>1952</v>
      </c>
      <c r="F524" s="9">
        <v>3017</v>
      </c>
    </row>
    <row r="525" spans="1:6" x14ac:dyDescent="0.15">
      <c r="A525" s="5" t="s">
        <v>1</v>
      </c>
      <c r="B525" s="5" t="s">
        <v>241</v>
      </c>
      <c r="C525" s="6" t="s">
        <v>10</v>
      </c>
      <c r="D525" s="6" t="s">
        <v>11</v>
      </c>
      <c r="E525" s="7">
        <v>1953</v>
      </c>
      <c r="F525" s="9">
        <v>3274</v>
      </c>
    </row>
    <row r="526" spans="1:6" x14ac:dyDescent="0.15">
      <c r="A526" s="5" t="s">
        <v>1</v>
      </c>
      <c r="B526" s="5" t="s">
        <v>241</v>
      </c>
      <c r="C526" s="6" t="s">
        <v>10</v>
      </c>
      <c r="D526" s="6" t="s">
        <v>11</v>
      </c>
      <c r="E526" s="7">
        <v>1954</v>
      </c>
      <c r="F526" s="9">
        <v>3287</v>
      </c>
    </row>
    <row r="527" spans="1:6" x14ac:dyDescent="0.15">
      <c r="A527" s="5" t="s">
        <v>1</v>
      </c>
      <c r="B527" s="5" t="s">
        <v>241</v>
      </c>
      <c r="C527" s="6" t="s">
        <v>10</v>
      </c>
      <c r="D527" s="6" t="s">
        <v>11</v>
      </c>
      <c r="E527" s="7">
        <v>1955</v>
      </c>
      <c r="F527" s="9">
        <v>3360</v>
      </c>
    </row>
    <row r="528" spans="1:6" x14ac:dyDescent="0.15">
      <c r="A528" s="5" t="s">
        <v>1</v>
      </c>
      <c r="B528" s="5" t="s">
        <v>241</v>
      </c>
      <c r="C528" s="6" t="s">
        <v>10</v>
      </c>
      <c r="D528" s="6" t="s">
        <v>11</v>
      </c>
      <c r="E528" s="7">
        <v>1956</v>
      </c>
      <c r="F528" s="9">
        <v>3688</v>
      </c>
    </row>
    <row r="529" spans="1:6" x14ac:dyDescent="0.15">
      <c r="A529" s="5" t="s">
        <v>1</v>
      </c>
      <c r="B529" s="5" t="s">
        <v>241</v>
      </c>
      <c r="C529" s="6" t="s">
        <v>10</v>
      </c>
      <c r="D529" s="6" t="s">
        <v>11</v>
      </c>
      <c r="E529" s="7">
        <v>1957</v>
      </c>
      <c r="F529" s="9">
        <v>3848</v>
      </c>
    </row>
    <row r="530" spans="1:6" x14ac:dyDescent="0.15">
      <c r="A530" s="5" t="s">
        <v>1</v>
      </c>
      <c r="B530" s="5" t="s">
        <v>241</v>
      </c>
      <c r="C530" s="6" t="s">
        <v>10</v>
      </c>
      <c r="D530" s="6" t="s">
        <v>11</v>
      </c>
      <c r="E530" s="7">
        <v>1958</v>
      </c>
      <c r="F530" s="9">
        <v>3660</v>
      </c>
    </row>
    <row r="531" spans="1:6" x14ac:dyDescent="0.15">
      <c r="A531" s="5" t="s">
        <v>1</v>
      </c>
      <c r="B531" s="5" t="s">
        <v>241</v>
      </c>
      <c r="C531" s="6" t="s">
        <v>10</v>
      </c>
      <c r="D531" s="6" t="s">
        <v>11</v>
      </c>
      <c r="E531" s="7">
        <v>1959</v>
      </c>
      <c r="F531" s="9">
        <v>3814</v>
      </c>
    </row>
    <row r="532" spans="1:6" x14ac:dyDescent="0.15">
      <c r="A532" s="5" t="s">
        <v>1</v>
      </c>
      <c r="B532" s="5" t="s">
        <v>241</v>
      </c>
      <c r="C532" s="6" t="s">
        <v>10</v>
      </c>
      <c r="D532" s="6" t="s">
        <v>11</v>
      </c>
      <c r="E532" s="7">
        <v>1960</v>
      </c>
      <c r="F532" s="9">
        <v>3496</v>
      </c>
    </row>
    <row r="533" spans="1:6" x14ac:dyDescent="0.15">
      <c r="A533" s="5" t="s">
        <v>1</v>
      </c>
      <c r="B533" s="5" t="s">
        <v>241</v>
      </c>
      <c r="C533" s="6" t="s">
        <v>10</v>
      </c>
      <c r="D533" s="6" t="s">
        <v>11</v>
      </c>
      <c r="E533" s="7">
        <v>1961</v>
      </c>
      <c r="F533" s="9">
        <v>3845</v>
      </c>
    </row>
    <row r="534" spans="1:6" x14ac:dyDescent="0.15">
      <c r="A534" s="5" t="s">
        <v>1</v>
      </c>
      <c r="B534" s="5" t="s">
        <v>241</v>
      </c>
      <c r="C534" s="6" t="s">
        <v>10</v>
      </c>
      <c r="D534" s="6" t="s">
        <v>11</v>
      </c>
      <c r="E534" s="7">
        <v>1962</v>
      </c>
      <c r="F534" s="9">
        <v>4211</v>
      </c>
    </row>
    <row r="535" spans="1:6" x14ac:dyDescent="0.15">
      <c r="A535" s="5" t="s">
        <v>1</v>
      </c>
      <c r="B535" s="5" t="s">
        <v>241</v>
      </c>
      <c r="C535" s="6" t="s">
        <v>10</v>
      </c>
      <c r="D535" s="6" t="s">
        <v>11</v>
      </c>
      <c r="E535" s="7">
        <v>1963</v>
      </c>
      <c r="F535" s="9">
        <v>4423</v>
      </c>
    </row>
    <row r="536" spans="1:6" x14ac:dyDescent="0.15">
      <c r="A536" s="5" t="s">
        <v>1</v>
      </c>
      <c r="B536" s="5" t="s">
        <v>241</v>
      </c>
      <c r="C536" s="6" t="s">
        <v>10</v>
      </c>
      <c r="D536" s="6" t="s">
        <v>11</v>
      </c>
      <c r="E536" s="7">
        <v>1964</v>
      </c>
      <c r="F536" s="9">
        <v>3971</v>
      </c>
    </row>
    <row r="537" spans="1:6" x14ac:dyDescent="0.15">
      <c r="A537" s="5" t="s">
        <v>1</v>
      </c>
      <c r="B537" s="5" t="s">
        <v>241</v>
      </c>
      <c r="C537" s="6" t="s">
        <v>10</v>
      </c>
      <c r="D537" s="6" t="s">
        <v>11</v>
      </c>
      <c r="E537" s="7">
        <v>1965</v>
      </c>
      <c r="F537" s="9">
        <v>4825</v>
      </c>
    </row>
    <row r="538" spans="1:6" x14ac:dyDescent="0.15">
      <c r="A538" s="5" t="s">
        <v>1</v>
      </c>
      <c r="B538" s="5" t="s">
        <v>241</v>
      </c>
      <c r="C538" s="6" t="s">
        <v>10</v>
      </c>
      <c r="D538" s="6" t="s">
        <v>11</v>
      </c>
      <c r="E538" s="7">
        <v>1966</v>
      </c>
      <c r="F538" s="9">
        <v>5083</v>
      </c>
    </row>
    <row r="539" spans="1:6" x14ac:dyDescent="0.15">
      <c r="A539" s="5" t="s">
        <v>1</v>
      </c>
      <c r="B539" s="5" t="s">
        <v>241</v>
      </c>
      <c r="C539" s="6" t="s">
        <v>10</v>
      </c>
      <c r="D539" s="6" t="s">
        <v>11</v>
      </c>
      <c r="E539" s="7">
        <v>1967</v>
      </c>
      <c r="F539" s="9">
        <v>5732</v>
      </c>
    </row>
    <row r="540" spans="1:6" x14ac:dyDescent="0.15">
      <c r="A540" s="5" t="s">
        <v>1</v>
      </c>
      <c r="B540" s="5" t="s">
        <v>241</v>
      </c>
      <c r="C540" s="6" t="s">
        <v>10</v>
      </c>
      <c r="D540" s="6" t="s">
        <v>11</v>
      </c>
      <c r="E540" s="7">
        <v>1968</v>
      </c>
      <c r="F540" s="9">
        <v>5947</v>
      </c>
    </row>
    <row r="541" spans="1:6" x14ac:dyDescent="0.15">
      <c r="A541" s="5" t="s">
        <v>1</v>
      </c>
      <c r="B541" s="5" t="s">
        <v>241</v>
      </c>
      <c r="C541" s="6" t="s">
        <v>10</v>
      </c>
      <c r="D541" s="6" t="s">
        <v>11</v>
      </c>
      <c r="E541" s="7">
        <v>1969</v>
      </c>
      <c r="F541" s="9">
        <v>6446</v>
      </c>
    </row>
    <row r="542" spans="1:6" x14ac:dyDescent="0.15">
      <c r="A542" s="5" t="s">
        <v>1</v>
      </c>
      <c r="B542" s="5" t="s">
        <v>241</v>
      </c>
      <c r="C542" s="6" t="s">
        <v>10</v>
      </c>
      <c r="D542" s="6" t="s">
        <v>11</v>
      </c>
      <c r="E542" s="7">
        <v>1970</v>
      </c>
      <c r="F542" s="9">
        <v>6590</v>
      </c>
    </row>
    <row r="543" spans="1:6" x14ac:dyDescent="0.15">
      <c r="A543" s="5" t="s">
        <v>1</v>
      </c>
      <c r="B543" s="5" t="s">
        <v>241</v>
      </c>
      <c r="C543" s="6" t="s">
        <v>10</v>
      </c>
      <c r="D543" s="6" t="s">
        <v>11</v>
      </c>
      <c r="E543" s="7">
        <v>1971</v>
      </c>
      <c r="F543" s="9">
        <v>7382</v>
      </c>
    </row>
    <row r="544" spans="1:6" x14ac:dyDescent="0.15">
      <c r="A544" s="5" t="s">
        <v>1</v>
      </c>
      <c r="B544" s="5" t="s">
        <v>241</v>
      </c>
      <c r="C544" s="6" t="s">
        <v>10</v>
      </c>
      <c r="D544" s="6" t="s">
        <v>11</v>
      </c>
      <c r="E544" s="7">
        <v>1972</v>
      </c>
      <c r="F544" s="9">
        <v>7809</v>
      </c>
    </row>
    <row r="545" spans="1:6" x14ac:dyDescent="0.15">
      <c r="A545" s="5" t="s">
        <v>1</v>
      </c>
      <c r="B545" s="5" t="s">
        <v>241</v>
      </c>
      <c r="C545" s="6" t="s">
        <v>10</v>
      </c>
      <c r="D545" s="6" t="s">
        <v>11</v>
      </c>
      <c r="E545" s="7">
        <v>1973</v>
      </c>
      <c r="F545" s="9">
        <v>7913</v>
      </c>
    </row>
    <row r="546" spans="1:6" x14ac:dyDescent="0.15">
      <c r="A546" s="5" t="s">
        <v>1</v>
      </c>
      <c r="B546" s="5" t="s">
        <v>241</v>
      </c>
      <c r="C546" s="6" t="s">
        <v>10</v>
      </c>
      <c r="D546" s="6" t="s">
        <v>11</v>
      </c>
      <c r="E546" s="7">
        <v>1974</v>
      </c>
      <c r="F546" s="9">
        <v>6503</v>
      </c>
    </row>
    <row r="547" spans="1:6" x14ac:dyDescent="0.15">
      <c r="A547" s="5" t="s">
        <v>1</v>
      </c>
      <c r="B547" s="5" t="s">
        <v>241</v>
      </c>
      <c r="C547" s="6" t="s">
        <v>10</v>
      </c>
      <c r="D547" s="6" t="s">
        <v>11</v>
      </c>
      <c r="E547" s="7">
        <v>1975</v>
      </c>
      <c r="F547" s="9">
        <v>5528</v>
      </c>
    </row>
    <row r="548" spans="1:6" x14ac:dyDescent="0.15">
      <c r="A548" s="5" t="s">
        <v>1</v>
      </c>
      <c r="B548" s="5" t="s">
        <v>241</v>
      </c>
      <c r="C548" s="6" t="s">
        <v>10</v>
      </c>
      <c r="D548" s="6" t="s">
        <v>11</v>
      </c>
      <c r="E548" s="7">
        <v>1976</v>
      </c>
      <c r="F548" s="9">
        <v>6652</v>
      </c>
    </row>
    <row r="549" spans="1:6" x14ac:dyDescent="0.15">
      <c r="A549" s="5" t="s">
        <v>1</v>
      </c>
      <c r="B549" s="5" t="s">
        <v>241</v>
      </c>
      <c r="C549" s="6" t="s">
        <v>10</v>
      </c>
      <c r="D549" s="6" t="s">
        <v>11</v>
      </c>
      <c r="E549" s="7">
        <v>1977</v>
      </c>
      <c r="F549" s="9">
        <v>7704</v>
      </c>
    </row>
    <row r="550" spans="1:6" x14ac:dyDescent="0.15">
      <c r="A550" s="5" t="s">
        <v>1</v>
      </c>
      <c r="B550" s="5" t="s">
        <v>241</v>
      </c>
      <c r="C550" s="6" t="s">
        <v>10</v>
      </c>
      <c r="D550" s="6" t="s">
        <v>11</v>
      </c>
      <c r="E550" s="7">
        <v>1978</v>
      </c>
      <c r="F550" s="9">
        <v>8257</v>
      </c>
    </row>
    <row r="551" spans="1:6" x14ac:dyDescent="0.15">
      <c r="A551" s="5" t="s">
        <v>1</v>
      </c>
      <c r="B551" s="5" t="s">
        <v>241</v>
      </c>
      <c r="C551" s="6" t="s">
        <v>10</v>
      </c>
      <c r="D551" s="6" t="s">
        <v>11</v>
      </c>
      <c r="E551" s="7">
        <v>1979</v>
      </c>
      <c r="F551" s="9">
        <v>9011</v>
      </c>
    </row>
    <row r="552" spans="1:6" x14ac:dyDescent="0.15">
      <c r="A552" s="5" t="s">
        <v>1</v>
      </c>
      <c r="B552" s="5" t="s">
        <v>241</v>
      </c>
      <c r="C552" s="6" t="s">
        <v>10</v>
      </c>
      <c r="D552" s="6" t="s">
        <v>11</v>
      </c>
      <c r="E552" s="7">
        <v>1980</v>
      </c>
      <c r="F552" s="9">
        <v>9451</v>
      </c>
    </row>
    <row r="553" spans="1:6" x14ac:dyDescent="0.15">
      <c r="A553" s="5" t="s">
        <v>1</v>
      </c>
      <c r="B553" s="5" t="s">
        <v>241</v>
      </c>
      <c r="C553" s="6" t="s">
        <v>10</v>
      </c>
      <c r="D553" s="6" t="s">
        <v>11</v>
      </c>
      <c r="E553" s="7">
        <v>1981</v>
      </c>
      <c r="F553" s="9">
        <v>9631</v>
      </c>
    </row>
    <row r="554" spans="1:6" x14ac:dyDescent="0.15">
      <c r="A554" s="5" t="s">
        <v>1</v>
      </c>
      <c r="B554" s="5" t="s">
        <v>241</v>
      </c>
      <c r="C554" s="6" t="s">
        <v>10</v>
      </c>
      <c r="D554" s="6" t="s">
        <v>11</v>
      </c>
      <c r="E554" s="7">
        <v>1982</v>
      </c>
      <c r="F554" s="9">
        <v>10131</v>
      </c>
    </row>
    <row r="555" spans="1:6" x14ac:dyDescent="0.15">
      <c r="A555" s="5" t="s">
        <v>1</v>
      </c>
      <c r="B555" s="5" t="s">
        <v>241</v>
      </c>
      <c r="C555" s="6" t="s">
        <v>10</v>
      </c>
      <c r="D555" s="6" t="s">
        <v>11</v>
      </c>
      <c r="E555" s="7">
        <v>1983</v>
      </c>
      <c r="F555" s="9">
        <v>10544</v>
      </c>
    </row>
    <row r="556" spans="1:6" x14ac:dyDescent="0.15">
      <c r="A556" s="5" t="s">
        <v>1</v>
      </c>
      <c r="B556" s="5" t="s">
        <v>241</v>
      </c>
      <c r="C556" s="6" t="s">
        <v>10</v>
      </c>
      <c r="D556" s="6" t="s">
        <v>11</v>
      </c>
      <c r="E556" s="7">
        <v>1984</v>
      </c>
      <c r="F556" s="9">
        <v>11330</v>
      </c>
    </row>
    <row r="557" spans="1:6" x14ac:dyDescent="0.15">
      <c r="A557" s="5" t="s">
        <v>1</v>
      </c>
      <c r="B557" s="5" t="s">
        <v>241</v>
      </c>
      <c r="C557" s="6" t="s">
        <v>10</v>
      </c>
      <c r="D557" s="6" t="s">
        <v>11</v>
      </c>
      <c r="E557" s="7">
        <v>1985</v>
      </c>
      <c r="F557" s="9">
        <v>11725</v>
      </c>
    </row>
    <row r="558" spans="1:6" x14ac:dyDescent="0.15">
      <c r="A558" s="5" t="s">
        <v>1</v>
      </c>
      <c r="B558" s="5" t="s">
        <v>241</v>
      </c>
      <c r="C558" s="6" t="s">
        <v>10</v>
      </c>
      <c r="D558" s="6" t="s">
        <v>11</v>
      </c>
      <c r="E558" s="7">
        <v>1986</v>
      </c>
      <c r="F558" s="9">
        <v>12121</v>
      </c>
    </row>
    <row r="559" spans="1:6" x14ac:dyDescent="0.15">
      <c r="A559" s="5" t="s">
        <v>1</v>
      </c>
      <c r="B559" s="5" t="s">
        <v>241</v>
      </c>
      <c r="C559" s="6" t="s">
        <v>10</v>
      </c>
      <c r="D559" s="6" t="s">
        <v>11</v>
      </c>
      <c r="E559" s="7">
        <v>1987</v>
      </c>
      <c r="F559" s="9">
        <v>12792</v>
      </c>
    </row>
    <row r="560" spans="1:6" x14ac:dyDescent="0.15">
      <c r="A560" s="5" t="s">
        <v>1</v>
      </c>
      <c r="B560" s="5" t="s">
        <v>241</v>
      </c>
      <c r="C560" s="6" t="s">
        <v>10</v>
      </c>
      <c r="D560" s="6" t="s">
        <v>11</v>
      </c>
      <c r="E560" s="7">
        <v>1988</v>
      </c>
      <c r="F560" s="9">
        <v>13748</v>
      </c>
    </row>
    <row r="561" spans="1:6" x14ac:dyDescent="0.15">
      <c r="A561" s="5" t="s">
        <v>1</v>
      </c>
      <c r="B561" s="5" t="s">
        <v>241</v>
      </c>
      <c r="C561" s="6" t="s">
        <v>10</v>
      </c>
      <c r="D561" s="6" t="s">
        <v>11</v>
      </c>
      <c r="E561" s="7">
        <v>1989</v>
      </c>
      <c r="F561" s="9">
        <v>14712</v>
      </c>
    </row>
    <row r="562" spans="1:6" x14ac:dyDescent="0.15">
      <c r="A562" s="5" t="s">
        <v>1</v>
      </c>
      <c r="B562" s="5" t="s">
        <v>241</v>
      </c>
      <c r="C562" s="6" t="s">
        <v>10</v>
      </c>
      <c r="D562" s="6" t="s">
        <v>11</v>
      </c>
      <c r="E562" s="7">
        <v>1990</v>
      </c>
      <c r="F562" s="9">
        <v>15560</v>
      </c>
    </row>
    <row r="563" spans="1:6" x14ac:dyDescent="0.15">
      <c r="A563" s="5" t="s">
        <v>1</v>
      </c>
      <c r="B563" s="5" t="s">
        <v>241</v>
      </c>
      <c r="C563" s="6" t="s">
        <v>10</v>
      </c>
      <c r="D563" s="6" t="s">
        <v>11</v>
      </c>
      <c r="E563" s="7">
        <v>1991</v>
      </c>
      <c r="F563" s="9">
        <v>15417.124</v>
      </c>
    </row>
    <row r="564" spans="1:6" x14ac:dyDescent="0.15">
      <c r="A564" s="5" t="s">
        <v>1</v>
      </c>
      <c r="B564" s="5" t="s">
        <v>241</v>
      </c>
      <c r="C564" s="6" t="s">
        <v>10</v>
      </c>
      <c r="D564" s="6" t="s">
        <v>11</v>
      </c>
      <c r="E564" s="7">
        <v>1992</v>
      </c>
      <c r="F564" s="9">
        <v>16570.396000000001</v>
      </c>
    </row>
    <row r="565" spans="1:6" x14ac:dyDescent="0.15">
      <c r="A565" s="5" t="s">
        <v>1</v>
      </c>
      <c r="B565" s="5" t="s">
        <v>241</v>
      </c>
      <c r="C565" s="6" t="s">
        <v>10</v>
      </c>
      <c r="D565" s="6" t="s">
        <v>11</v>
      </c>
      <c r="E565" s="7">
        <v>1993</v>
      </c>
      <c r="F565" s="9">
        <v>16439.240000000002</v>
      </c>
    </row>
    <row r="566" spans="1:6" x14ac:dyDescent="0.15">
      <c r="A566" s="5" t="s">
        <v>1</v>
      </c>
      <c r="B566" s="5" t="s">
        <v>241</v>
      </c>
      <c r="C566" s="6" t="s">
        <v>10</v>
      </c>
      <c r="D566" s="6" t="s">
        <v>11</v>
      </c>
      <c r="E566" s="7">
        <v>1994</v>
      </c>
      <c r="F566" s="9">
        <v>17210.986000000001</v>
      </c>
    </row>
    <row r="567" spans="1:6" x14ac:dyDescent="0.15">
      <c r="A567" s="5" t="s">
        <v>1</v>
      </c>
      <c r="B567" s="5" t="s">
        <v>241</v>
      </c>
      <c r="C567" s="6" t="s">
        <v>10</v>
      </c>
      <c r="D567" s="6" t="s">
        <v>11</v>
      </c>
      <c r="E567" s="7">
        <v>1995</v>
      </c>
      <c r="F567" s="9">
        <v>18751.486000000001</v>
      </c>
    </row>
    <row r="568" spans="1:6" x14ac:dyDescent="0.15">
      <c r="A568" s="5" t="s">
        <v>1</v>
      </c>
      <c r="B568" s="5" t="s">
        <v>241</v>
      </c>
      <c r="C568" s="6" t="s">
        <v>10</v>
      </c>
      <c r="D568" s="6" t="s">
        <v>11</v>
      </c>
      <c r="E568" s="7">
        <v>1996</v>
      </c>
      <c r="F568" s="9">
        <v>18875.29</v>
      </c>
    </row>
    <row r="569" spans="1:6" x14ac:dyDescent="0.15">
      <c r="A569" s="5" t="s">
        <v>1</v>
      </c>
      <c r="B569" s="5" t="s">
        <v>241</v>
      </c>
      <c r="C569" s="6" t="s">
        <v>10</v>
      </c>
      <c r="D569" s="6" t="s">
        <v>11</v>
      </c>
      <c r="E569" s="7">
        <v>1997</v>
      </c>
      <c r="F569" s="9">
        <v>19264.787</v>
      </c>
    </row>
    <row r="570" spans="1:6" x14ac:dyDescent="0.15">
      <c r="A570" s="5" t="s">
        <v>1</v>
      </c>
      <c r="B570" s="5" t="s">
        <v>241</v>
      </c>
      <c r="C570" s="6" t="s">
        <v>10</v>
      </c>
      <c r="D570" s="6" t="s">
        <v>11</v>
      </c>
      <c r="E570" s="7">
        <v>1998</v>
      </c>
      <c r="F570" s="9">
        <v>20212.738000000001</v>
      </c>
    </row>
    <row r="571" spans="1:6" x14ac:dyDescent="0.15">
      <c r="A571" s="5" t="s">
        <v>1</v>
      </c>
      <c r="B571" s="5" t="s">
        <v>241</v>
      </c>
      <c r="C571" s="6" t="s">
        <v>10</v>
      </c>
      <c r="D571" s="6" t="s">
        <v>11</v>
      </c>
      <c r="E571" s="7">
        <v>1999</v>
      </c>
      <c r="F571" s="9">
        <v>21147.525000000001</v>
      </c>
    </row>
    <row r="572" spans="1:6" x14ac:dyDescent="0.15">
      <c r="A572" s="5" t="s">
        <v>1</v>
      </c>
      <c r="B572" s="5" t="s">
        <v>241</v>
      </c>
      <c r="C572" s="6" t="s">
        <v>10</v>
      </c>
      <c r="D572" s="6" t="s">
        <v>11</v>
      </c>
      <c r="E572" s="7">
        <v>2000</v>
      </c>
      <c r="F572" s="9">
        <v>22326.798999999999</v>
      </c>
    </row>
    <row r="573" spans="1:6" x14ac:dyDescent="0.15">
      <c r="A573" s="5" t="s">
        <v>1</v>
      </c>
      <c r="B573" s="5" t="s">
        <v>241</v>
      </c>
      <c r="C573" s="6" t="s">
        <v>10</v>
      </c>
      <c r="D573" s="6" t="s">
        <v>11</v>
      </c>
      <c r="E573" s="7">
        <v>2001</v>
      </c>
      <c r="F573" s="9">
        <v>23095.736000000001</v>
      </c>
    </row>
    <row r="574" spans="1:6" x14ac:dyDescent="0.15">
      <c r="A574" s="5" t="s">
        <v>1</v>
      </c>
      <c r="B574" s="5" t="s">
        <v>241</v>
      </c>
      <c r="C574" s="6" t="s">
        <v>10</v>
      </c>
      <c r="D574" s="6" t="s">
        <v>11</v>
      </c>
      <c r="E574" s="7">
        <v>2002</v>
      </c>
      <c r="F574" s="9">
        <v>23828.072</v>
      </c>
    </row>
    <row r="575" spans="1:6" x14ac:dyDescent="0.15">
      <c r="A575" s="5" t="s">
        <v>1</v>
      </c>
      <c r="B575" s="5" t="s">
        <v>241</v>
      </c>
      <c r="C575" s="6" t="s">
        <v>10</v>
      </c>
      <c r="D575" s="6" t="s">
        <v>11</v>
      </c>
      <c r="E575" s="7">
        <v>2003</v>
      </c>
      <c r="F575" s="9">
        <v>24347.076000000001</v>
      </c>
    </row>
    <row r="576" spans="1:6" x14ac:dyDescent="0.15">
      <c r="A576" s="5" t="s">
        <v>1</v>
      </c>
      <c r="B576" s="5" t="s">
        <v>241</v>
      </c>
      <c r="C576" s="6" t="s">
        <v>10</v>
      </c>
      <c r="D576" s="6" t="s">
        <v>11</v>
      </c>
      <c r="E576" s="7">
        <v>2004</v>
      </c>
      <c r="F576" s="9">
        <v>25355.24</v>
      </c>
    </row>
    <row r="577" spans="1:6" x14ac:dyDescent="0.15">
      <c r="A577" s="5" t="s">
        <v>1</v>
      </c>
      <c r="B577" s="5" t="s">
        <v>241</v>
      </c>
      <c r="C577" s="6" t="s">
        <v>10</v>
      </c>
      <c r="D577" s="6" t="s">
        <v>11</v>
      </c>
      <c r="E577" s="7">
        <v>2005</v>
      </c>
      <c r="F577" s="9">
        <v>26164.208999999999</v>
      </c>
    </row>
    <row r="578" spans="1:6" x14ac:dyDescent="0.15">
      <c r="A578" s="5" t="s">
        <v>1</v>
      </c>
      <c r="B578" s="5" t="s">
        <v>241</v>
      </c>
      <c r="C578" s="6" t="s">
        <v>10</v>
      </c>
      <c r="D578" s="6" t="s">
        <v>11</v>
      </c>
      <c r="E578" s="7">
        <v>2006</v>
      </c>
      <c r="F578" s="9">
        <v>27142.018</v>
      </c>
    </row>
    <row r="579" spans="1:6" x14ac:dyDescent="0.15">
      <c r="A579" s="5" t="s">
        <v>1</v>
      </c>
      <c r="B579" s="5" t="s">
        <v>241</v>
      </c>
      <c r="C579" s="6" t="s">
        <v>10</v>
      </c>
      <c r="D579" s="6" t="s">
        <v>11</v>
      </c>
      <c r="E579" s="7">
        <v>2007</v>
      </c>
      <c r="F579" s="9">
        <v>28109.995999999999</v>
      </c>
    </row>
    <row r="580" spans="1:6" x14ac:dyDescent="0.15">
      <c r="A580" s="5" t="s">
        <v>1</v>
      </c>
      <c r="B580" s="5" t="s">
        <v>241</v>
      </c>
      <c r="C580" s="6" t="s">
        <v>10</v>
      </c>
      <c r="D580" s="6" t="s">
        <v>11</v>
      </c>
      <c r="E580" s="7">
        <v>2008</v>
      </c>
      <c r="F580" s="9">
        <v>28736.974999999999</v>
      </c>
    </row>
    <row r="581" spans="1:6" x14ac:dyDescent="0.15">
      <c r="A581" s="5" t="s">
        <v>1</v>
      </c>
      <c r="B581" s="5" t="s">
        <v>241</v>
      </c>
      <c r="C581" s="6" t="s">
        <v>10</v>
      </c>
      <c r="D581" s="6" t="s">
        <v>11</v>
      </c>
      <c r="E581" s="7">
        <v>2009</v>
      </c>
      <c r="F581" s="9">
        <v>27735.032999999999</v>
      </c>
    </row>
    <row r="582" spans="1:6" x14ac:dyDescent="0.15">
      <c r="A582" s="5" t="s">
        <v>1</v>
      </c>
      <c r="B582" s="5" t="s">
        <v>241</v>
      </c>
      <c r="C582" s="6" t="s">
        <v>10</v>
      </c>
      <c r="D582" s="6" t="s">
        <v>11</v>
      </c>
      <c r="E582" s="7">
        <v>2010</v>
      </c>
      <c r="F582" s="9">
        <v>27630.103999999999</v>
      </c>
    </row>
    <row r="583" spans="1:6" x14ac:dyDescent="0.15">
      <c r="A583" s="5" t="s">
        <v>1</v>
      </c>
      <c r="B583" s="5" t="s">
        <v>241</v>
      </c>
      <c r="C583" s="6" t="s">
        <v>10</v>
      </c>
      <c r="D583" s="6" t="s">
        <v>11</v>
      </c>
      <c r="E583" s="7">
        <v>2011</v>
      </c>
      <c r="F583" s="9">
        <v>27272</v>
      </c>
    </row>
    <row r="584" spans="1:6" x14ac:dyDescent="0.15">
      <c r="A584" s="5" t="s">
        <v>1</v>
      </c>
      <c r="B584" s="5" t="s">
        <v>241</v>
      </c>
      <c r="C584" s="6" t="s">
        <v>10</v>
      </c>
      <c r="D584" s="6" t="s">
        <v>11</v>
      </c>
      <c r="E584" s="7">
        <v>2012</v>
      </c>
      <c r="F584" s="9">
        <v>25933.493999999999</v>
      </c>
    </row>
    <row r="585" spans="1:6" x14ac:dyDescent="0.15">
      <c r="A585" s="5" t="s">
        <v>1</v>
      </c>
      <c r="B585" s="5" t="s">
        <v>241</v>
      </c>
      <c r="C585" s="6" t="s">
        <v>10</v>
      </c>
      <c r="D585" s="6" t="s">
        <v>11</v>
      </c>
      <c r="E585" s="7">
        <v>2013</v>
      </c>
      <c r="F585" s="9">
        <v>24281.812000000002</v>
      </c>
    </row>
    <row r="586" spans="1:6" x14ac:dyDescent="0.15">
      <c r="A586" s="5" t="s">
        <v>1</v>
      </c>
      <c r="B586" s="5" t="s">
        <v>241</v>
      </c>
      <c r="C586" s="6" t="s">
        <v>10</v>
      </c>
      <c r="D586" s="6" t="s">
        <v>11</v>
      </c>
      <c r="E586" s="7">
        <v>2014</v>
      </c>
      <c r="F586" s="9">
        <v>24114.585999999999</v>
      </c>
    </row>
    <row r="587" spans="1:6" x14ac:dyDescent="0.15">
      <c r="A587" s="5" t="s">
        <v>1</v>
      </c>
      <c r="B587" s="5" t="s">
        <v>241</v>
      </c>
      <c r="C587" s="6" t="s">
        <v>10</v>
      </c>
      <c r="D587" s="6" t="s">
        <v>11</v>
      </c>
      <c r="E587" s="7">
        <v>2015</v>
      </c>
      <c r="F587" s="9">
        <v>25081.504000000001</v>
      </c>
    </row>
    <row r="588" spans="1:6" x14ac:dyDescent="0.15">
      <c r="A588" s="5" t="s">
        <v>1</v>
      </c>
      <c r="B588" s="5" t="s">
        <v>241</v>
      </c>
      <c r="C588" s="6" t="s">
        <v>10</v>
      </c>
      <c r="D588" s="6" t="s">
        <v>11</v>
      </c>
      <c r="E588" s="7">
        <v>2016</v>
      </c>
      <c r="F588" s="9">
        <v>26607.555</v>
      </c>
    </row>
    <row r="589" spans="1:6" x14ac:dyDescent="0.15">
      <c r="A589" s="5" t="s">
        <v>1</v>
      </c>
      <c r="B589" s="5" t="s">
        <v>241</v>
      </c>
      <c r="C589" s="6" t="s">
        <v>10</v>
      </c>
      <c r="D589" s="6" t="s">
        <v>11</v>
      </c>
      <c r="E589" s="7">
        <v>2017</v>
      </c>
      <c r="F589" s="9">
        <v>27872.812000000002</v>
      </c>
    </row>
    <row r="590" spans="1:6" x14ac:dyDescent="0.15">
      <c r="A590" s="5" t="s">
        <v>1</v>
      </c>
      <c r="B590" s="5" t="s">
        <v>241</v>
      </c>
      <c r="C590" s="6" t="s">
        <v>10</v>
      </c>
      <c r="D590" s="6" t="s">
        <v>11</v>
      </c>
      <c r="E590" s="7">
        <v>2018</v>
      </c>
      <c r="F590" s="9">
        <v>29089.974999999999</v>
      </c>
    </row>
    <row r="591" spans="1:6" x14ac:dyDescent="0.15">
      <c r="A591" s="5" t="s">
        <v>1</v>
      </c>
      <c r="B591" s="5" t="s">
        <v>241</v>
      </c>
      <c r="C591" s="6" t="s">
        <v>10</v>
      </c>
      <c r="D591" s="6" t="s">
        <v>11</v>
      </c>
      <c r="E591" s="7">
        <v>2019</v>
      </c>
      <c r="F591" s="9">
        <v>30284.794999999998</v>
      </c>
    </row>
    <row r="592" spans="1:6" x14ac:dyDescent="0.15">
      <c r="A592" s="5" t="s">
        <v>1</v>
      </c>
      <c r="B592" s="5" t="s">
        <v>241</v>
      </c>
      <c r="C592" s="6" t="s">
        <v>10</v>
      </c>
      <c r="D592" s="6" t="s">
        <v>11</v>
      </c>
      <c r="E592" s="7">
        <v>2020</v>
      </c>
      <c r="F592" s="9">
        <v>28634.456999999999</v>
      </c>
    </row>
    <row r="593" spans="1:6" x14ac:dyDescent="0.15">
      <c r="A593" s="5" t="s">
        <v>1</v>
      </c>
      <c r="B593" s="5" t="s">
        <v>241</v>
      </c>
      <c r="C593" s="6" t="s">
        <v>10</v>
      </c>
      <c r="D593" s="6" t="s">
        <v>11</v>
      </c>
      <c r="E593" s="7">
        <v>2021</v>
      </c>
      <c r="F593" s="9">
        <v>30252.326000000001</v>
      </c>
    </row>
    <row r="594" spans="1:6" x14ac:dyDescent="0.15">
      <c r="A594" s="5" t="s">
        <v>1</v>
      </c>
      <c r="B594" s="5" t="s">
        <v>241</v>
      </c>
      <c r="C594" s="6" t="s">
        <v>10</v>
      </c>
      <c r="D594" s="6" t="s">
        <v>11</v>
      </c>
      <c r="E594" s="7">
        <v>2022</v>
      </c>
      <c r="F594" s="9">
        <v>31523.498</v>
      </c>
    </row>
    <row r="595" spans="1:6" x14ac:dyDescent="0.15">
      <c r="A595" s="5" t="s">
        <v>1</v>
      </c>
      <c r="B595" s="5" t="s">
        <v>241</v>
      </c>
      <c r="C595" s="6" t="s">
        <v>12</v>
      </c>
      <c r="D595" s="6" t="s">
        <v>13</v>
      </c>
      <c r="E595" s="7">
        <v>1970</v>
      </c>
      <c r="F595" s="9">
        <v>8748</v>
      </c>
    </row>
    <row r="596" spans="1:6" x14ac:dyDescent="0.15">
      <c r="A596" s="5" t="s">
        <v>1</v>
      </c>
      <c r="B596" s="5" t="s">
        <v>241</v>
      </c>
      <c r="C596" s="6" t="s">
        <v>12</v>
      </c>
      <c r="D596" s="6" t="s">
        <v>13</v>
      </c>
      <c r="E596" s="7">
        <v>1971</v>
      </c>
      <c r="F596" s="9">
        <v>9177</v>
      </c>
    </row>
    <row r="597" spans="1:6" x14ac:dyDescent="0.15">
      <c r="A597" s="5" t="s">
        <v>1</v>
      </c>
      <c r="B597" s="5" t="s">
        <v>241</v>
      </c>
      <c r="C597" s="6" t="s">
        <v>12</v>
      </c>
      <c r="D597" s="6" t="s">
        <v>13</v>
      </c>
      <c r="E597" s="7">
        <v>1972</v>
      </c>
      <c r="F597" s="9">
        <v>9626</v>
      </c>
    </row>
    <row r="598" spans="1:6" x14ac:dyDescent="0.15">
      <c r="A598" s="5" t="s">
        <v>1</v>
      </c>
      <c r="B598" s="5" t="s">
        <v>241</v>
      </c>
      <c r="C598" s="6" t="s">
        <v>12</v>
      </c>
      <c r="D598" s="6" t="s">
        <v>13</v>
      </c>
      <c r="E598" s="7">
        <v>1973</v>
      </c>
      <c r="F598" s="9">
        <v>10026</v>
      </c>
    </row>
    <row r="599" spans="1:6" x14ac:dyDescent="0.15">
      <c r="A599" s="5" t="s">
        <v>1</v>
      </c>
      <c r="B599" s="5" t="s">
        <v>241</v>
      </c>
      <c r="C599" s="6" t="s">
        <v>12</v>
      </c>
      <c r="D599" s="6" t="s">
        <v>13</v>
      </c>
      <c r="E599" s="7">
        <v>1974</v>
      </c>
      <c r="F599" s="9">
        <v>10444</v>
      </c>
    </row>
    <row r="600" spans="1:6" x14ac:dyDescent="0.15">
      <c r="A600" s="5" t="s">
        <v>1</v>
      </c>
      <c r="B600" s="5" t="s">
        <v>241</v>
      </c>
      <c r="C600" s="6" t="s">
        <v>12</v>
      </c>
      <c r="D600" s="6" t="s">
        <v>13</v>
      </c>
      <c r="E600" s="7">
        <v>1975</v>
      </c>
      <c r="F600" s="9">
        <v>10954</v>
      </c>
    </row>
    <row r="601" spans="1:6" x14ac:dyDescent="0.15">
      <c r="A601" s="5" t="s">
        <v>1</v>
      </c>
      <c r="B601" s="5" t="s">
        <v>241</v>
      </c>
      <c r="C601" s="6" t="s">
        <v>12</v>
      </c>
      <c r="D601" s="6" t="s">
        <v>13</v>
      </c>
      <c r="E601" s="7">
        <v>1976</v>
      </c>
      <c r="F601" s="9">
        <v>11317</v>
      </c>
    </row>
    <row r="602" spans="1:6" x14ac:dyDescent="0.15">
      <c r="A602" s="5" t="s">
        <v>1</v>
      </c>
      <c r="B602" s="5" t="s">
        <v>241</v>
      </c>
      <c r="C602" s="6" t="s">
        <v>12</v>
      </c>
      <c r="D602" s="6" t="s">
        <v>13</v>
      </c>
      <c r="E602" s="7">
        <v>1977</v>
      </c>
      <c r="F602" s="9">
        <v>11634</v>
      </c>
    </row>
    <row r="603" spans="1:6" x14ac:dyDescent="0.15">
      <c r="A603" s="5" t="s">
        <v>1</v>
      </c>
      <c r="B603" s="5" t="s">
        <v>241</v>
      </c>
      <c r="C603" s="6" t="s">
        <v>12</v>
      </c>
      <c r="D603" s="6" t="s">
        <v>13</v>
      </c>
      <c r="E603" s="7">
        <v>1978</v>
      </c>
      <c r="F603" s="9">
        <v>12055</v>
      </c>
    </row>
    <row r="604" spans="1:6" x14ac:dyDescent="0.15">
      <c r="A604" s="5" t="s">
        <v>1</v>
      </c>
      <c r="B604" s="5" t="s">
        <v>241</v>
      </c>
      <c r="C604" s="6" t="s">
        <v>12</v>
      </c>
      <c r="D604" s="6" t="s">
        <v>13</v>
      </c>
      <c r="E604" s="7">
        <v>1979</v>
      </c>
      <c r="F604" s="9">
        <v>12164</v>
      </c>
    </row>
    <row r="605" spans="1:6" x14ac:dyDescent="0.15">
      <c r="A605" s="5" t="s">
        <v>1</v>
      </c>
      <c r="B605" s="5" t="s">
        <v>241</v>
      </c>
      <c r="C605" s="6" t="s">
        <v>12</v>
      </c>
      <c r="D605" s="6" t="s">
        <v>13</v>
      </c>
      <c r="E605" s="7">
        <v>1980</v>
      </c>
      <c r="F605" s="9">
        <v>12336</v>
      </c>
    </row>
    <row r="606" spans="1:6" x14ac:dyDescent="0.15">
      <c r="A606" s="5" t="s">
        <v>1</v>
      </c>
      <c r="B606" s="5" t="s">
        <v>241</v>
      </c>
      <c r="C606" s="6" t="s">
        <v>12</v>
      </c>
      <c r="D606" s="6" t="s">
        <v>13</v>
      </c>
      <c r="E606" s="7">
        <v>1981</v>
      </c>
      <c r="F606" s="9">
        <v>12306</v>
      </c>
    </row>
    <row r="607" spans="1:6" x14ac:dyDescent="0.15">
      <c r="A607" s="5" t="s">
        <v>1</v>
      </c>
      <c r="B607" s="5" t="s">
        <v>241</v>
      </c>
      <c r="C607" s="6" t="s">
        <v>12</v>
      </c>
      <c r="D607" s="6" t="s">
        <v>13</v>
      </c>
      <c r="E607" s="7">
        <v>1982</v>
      </c>
      <c r="F607" s="9">
        <v>12109</v>
      </c>
    </row>
    <row r="608" spans="1:6" x14ac:dyDescent="0.15">
      <c r="A608" s="5" t="s">
        <v>1</v>
      </c>
      <c r="B608" s="5" t="s">
        <v>241</v>
      </c>
      <c r="C608" s="6" t="s">
        <v>12</v>
      </c>
      <c r="D608" s="6" t="s">
        <v>13</v>
      </c>
      <c r="E608" s="7">
        <v>1983</v>
      </c>
      <c r="F608" s="9">
        <v>12301</v>
      </c>
    </row>
    <row r="609" spans="1:6" x14ac:dyDescent="0.15">
      <c r="A609" s="5" t="s">
        <v>1</v>
      </c>
      <c r="B609" s="5" t="s">
        <v>241</v>
      </c>
      <c r="C609" s="6" t="s">
        <v>12</v>
      </c>
      <c r="D609" s="6" t="s">
        <v>13</v>
      </c>
      <c r="E609" s="7">
        <v>1984</v>
      </c>
      <c r="F609" s="9">
        <v>12573</v>
      </c>
    </row>
    <row r="610" spans="1:6" x14ac:dyDescent="0.15">
      <c r="A610" s="5" t="s">
        <v>1</v>
      </c>
      <c r="B610" s="5" t="s">
        <v>241</v>
      </c>
      <c r="C610" s="6" t="s">
        <v>12</v>
      </c>
      <c r="D610" s="6" t="s">
        <v>13</v>
      </c>
      <c r="E610" s="7">
        <v>1985</v>
      </c>
      <c r="F610" s="9">
        <v>12855</v>
      </c>
    </row>
    <row r="611" spans="1:6" x14ac:dyDescent="0.15">
      <c r="A611" s="5" t="s">
        <v>1</v>
      </c>
      <c r="B611" s="5" t="s">
        <v>241</v>
      </c>
      <c r="C611" s="6" t="s">
        <v>12</v>
      </c>
      <c r="D611" s="6" t="s">
        <v>13</v>
      </c>
      <c r="E611" s="7">
        <v>1986</v>
      </c>
      <c r="F611" s="9">
        <v>13211</v>
      </c>
    </row>
    <row r="612" spans="1:6" x14ac:dyDescent="0.15">
      <c r="A612" s="5" t="s">
        <v>1</v>
      </c>
      <c r="B612" s="5" t="s">
        <v>241</v>
      </c>
      <c r="C612" s="6" t="s">
        <v>12</v>
      </c>
      <c r="D612" s="6" t="s">
        <v>13</v>
      </c>
      <c r="E612" s="7">
        <v>1987</v>
      </c>
      <c r="F612" s="9">
        <v>13514</v>
      </c>
    </row>
    <row r="613" spans="1:6" x14ac:dyDescent="0.15">
      <c r="A613" s="5" t="s">
        <v>1</v>
      </c>
      <c r="B613" s="5" t="s">
        <v>241</v>
      </c>
      <c r="C613" s="6" t="s">
        <v>12</v>
      </c>
      <c r="D613" s="6" t="s">
        <v>13</v>
      </c>
      <c r="E613" s="7">
        <v>1988</v>
      </c>
      <c r="F613" s="9">
        <v>13791</v>
      </c>
    </row>
    <row r="614" spans="1:6" x14ac:dyDescent="0.15">
      <c r="A614" s="5" t="s">
        <v>1</v>
      </c>
      <c r="B614" s="5" t="s">
        <v>241</v>
      </c>
      <c r="C614" s="6" t="s">
        <v>12</v>
      </c>
      <c r="D614" s="6" t="s">
        <v>13</v>
      </c>
      <c r="E614" s="7">
        <v>1989</v>
      </c>
      <c r="F614" s="9">
        <v>14027</v>
      </c>
    </row>
    <row r="615" spans="1:6" x14ac:dyDescent="0.15">
      <c r="A615" s="5" t="s">
        <v>1</v>
      </c>
      <c r="B615" s="5" t="s">
        <v>241</v>
      </c>
      <c r="C615" s="6" t="s">
        <v>12</v>
      </c>
      <c r="D615" s="6" t="s">
        <v>13</v>
      </c>
      <c r="E615" s="7">
        <v>1990</v>
      </c>
      <c r="F615" s="9">
        <v>14178</v>
      </c>
    </row>
    <row r="616" spans="1:6" x14ac:dyDescent="0.15">
      <c r="A616" s="5" t="s">
        <v>1</v>
      </c>
      <c r="B616" s="5" t="s">
        <v>241</v>
      </c>
      <c r="C616" s="6" t="s">
        <v>12</v>
      </c>
      <c r="D616" s="6" t="s">
        <v>13</v>
      </c>
      <c r="E616" s="7">
        <v>1991</v>
      </c>
      <c r="F616" s="9">
        <v>12724.540999999999</v>
      </c>
    </row>
    <row r="617" spans="1:6" x14ac:dyDescent="0.15">
      <c r="A617" s="5" t="s">
        <v>1</v>
      </c>
      <c r="B617" s="5" t="s">
        <v>241</v>
      </c>
      <c r="C617" s="6" t="s">
        <v>12</v>
      </c>
      <c r="D617" s="6" t="s">
        <v>13</v>
      </c>
      <c r="E617" s="7">
        <v>1992</v>
      </c>
      <c r="F617" s="9">
        <v>12810.432000000001</v>
      </c>
    </row>
    <row r="618" spans="1:6" x14ac:dyDescent="0.15">
      <c r="A618" s="5" t="s">
        <v>1</v>
      </c>
      <c r="B618" s="5" t="s">
        <v>241</v>
      </c>
      <c r="C618" s="6" t="s">
        <v>12</v>
      </c>
      <c r="D618" s="6" t="s">
        <v>13</v>
      </c>
      <c r="E618" s="7">
        <v>1993</v>
      </c>
      <c r="F618" s="9">
        <v>12974.197</v>
      </c>
    </row>
    <row r="619" spans="1:6" x14ac:dyDescent="0.15">
      <c r="A619" s="5" t="s">
        <v>1</v>
      </c>
      <c r="B619" s="5" t="s">
        <v>241</v>
      </c>
      <c r="C619" s="6" t="s">
        <v>12</v>
      </c>
      <c r="D619" s="6" t="s">
        <v>13</v>
      </c>
      <c r="E619" s="7">
        <v>1994</v>
      </c>
      <c r="F619" s="9">
        <v>13517.582</v>
      </c>
    </row>
    <row r="620" spans="1:6" x14ac:dyDescent="0.15">
      <c r="A620" s="5" t="s">
        <v>1</v>
      </c>
      <c r="B620" s="5" t="s">
        <v>241</v>
      </c>
      <c r="C620" s="6" t="s">
        <v>12</v>
      </c>
      <c r="D620" s="6" t="s">
        <v>13</v>
      </c>
      <c r="E620" s="7">
        <v>1995</v>
      </c>
      <c r="F620" s="9">
        <v>14550.104499999999</v>
      </c>
    </row>
    <row r="621" spans="1:6" x14ac:dyDescent="0.15">
      <c r="A621" s="5" t="s">
        <v>1</v>
      </c>
      <c r="B621" s="5" t="s">
        <v>241</v>
      </c>
      <c r="C621" s="6" t="s">
        <v>12</v>
      </c>
      <c r="D621" s="6" t="s">
        <v>13</v>
      </c>
      <c r="E621" s="7">
        <v>1996</v>
      </c>
      <c r="F621" s="9">
        <v>15386.32</v>
      </c>
    </row>
    <row r="622" spans="1:6" x14ac:dyDescent="0.15">
      <c r="A622" s="5" t="s">
        <v>1</v>
      </c>
      <c r="B622" s="5" t="s">
        <v>241</v>
      </c>
      <c r="C622" s="6" t="s">
        <v>12</v>
      </c>
      <c r="D622" s="6" t="s">
        <v>13</v>
      </c>
      <c r="E622" s="7">
        <v>1997</v>
      </c>
      <c r="F622" s="9">
        <v>15494.316999999999</v>
      </c>
    </row>
    <row r="623" spans="1:6" x14ac:dyDescent="0.15">
      <c r="A623" s="5" t="s">
        <v>1</v>
      </c>
      <c r="B623" s="5" t="s">
        <v>241</v>
      </c>
      <c r="C623" s="6" t="s">
        <v>12</v>
      </c>
      <c r="D623" s="6" t="s">
        <v>13</v>
      </c>
      <c r="E623" s="7">
        <v>1998</v>
      </c>
      <c r="F623" s="9">
        <v>15657.425999999999</v>
      </c>
    </row>
    <row r="624" spans="1:6" x14ac:dyDescent="0.15">
      <c r="A624" s="5" t="s">
        <v>1</v>
      </c>
      <c r="B624" s="5" t="s">
        <v>241</v>
      </c>
      <c r="C624" s="6" t="s">
        <v>12</v>
      </c>
      <c r="D624" s="6" t="s">
        <v>13</v>
      </c>
      <c r="E624" s="7">
        <v>1999</v>
      </c>
      <c r="F624" s="9">
        <v>16102.508</v>
      </c>
    </row>
    <row r="625" spans="1:6" x14ac:dyDescent="0.15">
      <c r="A625" s="5" t="s">
        <v>1</v>
      </c>
      <c r="B625" s="5" t="s">
        <v>241</v>
      </c>
      <c r="C625" s="6" t="s">
        <v>12</v>
      </c>
      <c r="D625" s="6" t="s">
        <v>13</v>
      </c>
      <c r="E625" s="7">
        <v>2000</v>
      </c>
      <c r="F625" s="9">
        <v>17056.16</v>
      </c>
    </row>
    <row r="626" spans="1:6" x14ac:dyDescent="0.15">
      <c r="A626" s="5" t="s">
        <v>1</v>
      </c>
      <c r="B626" s="5" t="s">
        <v>241</v>
      </c>
      <c r="C626" s="6" t="s">
        <v>12</v>
      </c>
      <c r="D626" s="6" t="s">
        <v>13</v>
      </c>
      <c r="E626" s="7">
        <v>2001</v>
      </c>
      <c r="F626" s="9">
        <v>17868.567999999999</v>
      </c>
    </row>
    <row r="627" spans="1:6" x14ac:dyDescent="0.15">
      <c r="A627" s="5" t="s">
        <v>1</v>
      </c>
      <c r="B627" s="5" t="s">
        <v>241</v>
      </c>
      <c r="C627" s="6" t="s">
        <v>12</v>
      </c>
      <c r="D627" s="6" t="s">
        <v>13</v>
      </c>
      <c r="E627" s="7">
        <v>2002</v>
      </c>
      <c r="F627" s="9">
        <v>18431.026999999998</v>
      </c>
    </row>
    <row r="628" spans="1:6" x14ac:dyDescent="0.15">
      <c r="A628" s="5" t="s">
        <v>1</v>
      </c>
      <c r="B628" s="5" t="s">
        <v>241</v>
      </c>
      <c r="C628" s="6" t="s">
        <v>12</v>
      </c>
      <c r="D628" s="6" t="s">
        <v>13</v>
      </c>
      <c r="E628" s="7">
        <v>2003</v>
      </c>
      <c r="F628" s="9">
        <v>19344.09</v>
      </c>
    </row>
    <row r="629" spans="1:6" x14ac:dyDescent="0.15">
      <c r="A629" s="5" t="s">
        <v>1</v>
      </c>
      <c r="B629" s="5" t="s">
        <v>241</v>
      </c>
      <c r="C629" s="6" t="s">
        <v>12</v>
      </c>
      <c r="D629" s="6" t="s">
        <v>13</v>
      </c>
      <c r="E629" s="7">
        <v>2004</v>
      </c>
      <c r="F629" s="9">
        <v>20555.035</v>
      </c>
    </row>
    <row r="630" spans="1:6" x14ac:dyDescent="0.15">
      <c r="A630" s="5" t="s">
        <v>1</v>
      </c>
      <c r="B630" s="5" t="s">
        <v>241</v>
      </c>
      <c r="C630" s="6" t="s">
        <v>12</v>
      </c>
      <c r="D630" s="6" t="s">
        <v>13</v>
      </c>
      <c r="E630" s="7">
        <v>2005</v>
      </c>
      <c r="F630" s="9">
        <v>22128.58</v>
      </c>
    </row>
    <row r="631" spans="1:6" x14ac:dyDescent="0.15">
      <c r="A631" s="5" t="s">
        <v>1</v>
      </c>
      <c r="B631" s="5" t="s">
        <v>241</v>
      </c>
      <c r="C631" s="6" t="s">
        <v>12</v>
      </c>
      <c r="D631" s="6" t="s">
        <v>13</v>
      </c>
      <c r="E631" s="7">
        <v>2006</v>
      </c>
      <c r="F631" s="9">
        <v>23888.164000000001</v>
      </c>
    </row>
    <row r="632" spans="1:6" x14ac:dyDescent="0.15">
      <c r="A632" s="5" t="s">
        <v>1</v>
      </c>
      <c r="B632" s="5" t="s">
        <v>241</v>
      </c>
      <c r="C632" s="6" t="s">
        <v>12</v>
      </c>
      <c r="D632" s="6" t="s">
        <v>13</v>
      </c>
      <c r="E632" s="7">
        <v>2007</v>
      </c>
      <c r="F632" s="9">
        <v>25382.807000000001</v>
      </c>
    </row>
    <row r="633" spans="1:6" x14ac:dyDescent="0.15">
      <c r="A633" s="5" t="s">
        <v>1</v>
      </c>
      <c r="B633" s="5" t="s">
        <v>241</v>
      </c>
      <c r="C633" s="6" t="s">
        <v>12</v>
      </c>
      <c r="D633" s="6" t="s">
        <v>13</v>
      </c>
      <c r="E633" s="7">
        <v>2008</v>
      </c>
      <c r="F633" s="9">
        <v>26186.044999999998</v>
      </c>
    </row>
    <row r="634" spans="1:6" x14ac:dyDescent="0.15">
      <c r="A634" s="5" t="s">
        <v>1</v>
      </c>
      <c r="B634" s="5" t="s">
        <v>241</v>
      </c>
      <c r="C634" s="6" t="s">
        <v>12</v>
      </c>
      <c r="D634" s="6" t="s">
        <v>13</v>
      </c>
      <c r="E634" s="7">
        <v>2009</v>
      </c>
      <c r="F634" s="9">
        <v>25093.863000000001</v>
      </c>
    </row>
    <row r="635" spans="1:6" x14ac:dyDescent="0.15">
      <c r="A635" s="5" t="s">
        <v>1</v>
      </c>
      <c r="B635" s="5" t="s">
        <v>241</v>
      </c>
      <c r="C635" s="6" t="s">
        <v>12</v>
      </c>
      <c r="D635" s="6" t="s">
        <v>13</v>
      </c>
      <c r="E635" s="7">
        <v>2010</v>
      </c>
      <c r="F635" s="9">
        <v>25922.395</v>
      </c>
    </row>
    <row r="636" spans="1:6" x14ac:dyDescent="0.15">
      <c r="A636" s="5" t="s">
        <v>1</v>
      </c>
      <c r="B636" s="5" t="s">
        <v>241</v>
      </c>
      <c r="C636" s="6" t="s">
        <v>12</v>
      </c>
      <c r="D636" s="6" t="s">
        <v>13</v>
      </c>
      <c r="E636" s="7">
        <v>2011</v>
      </c>
      <c r="F636" s="9">
        <v>26725</v>
      </c>
    </row>
    <row r="637" spans="1:6" x14ac:dyDescent="0.15">
      <c r="A637" s="5" t="s">
        <v>1</v>
      </c>
      <c r="B637" s="5" t="s">
        <v>241</v>
      </c>
      <c r="C637" s="6" t="s">
        <v>12</v>
      </c>
      <c r="D637" s="6" t="s">
        <v>13</v>
      </c>
      <c r="E637" s="7">
        <v>2012</v>
      </c>
      <c r="F637" s="9">
        <v>26483.38</v>
      </c>
    </row>
    <row r="638" spans="1:6" x14ac:dyDescent="0.15">
      <c r="A638" s="5" t="s">
        <v>1</v>
      </c>
      <c r="B638" s="5" t="s">
        <v>241</v>
      </c>
      <c r="C638" s="6" t="s">
        <v>12</v>
      </c>
      <c r="D638" s="6" t="s">
        <v>13</v>
      </c>
      <c r="E638" s="7">
        <v>2013</v>
      </c>
      <c r="F638" s="9">
        <v>26467.629000000001</v>
      </c>
    </row>
    <row r="639" spans="1:6" x14ac:dyDescent="0.15">
      <c r="A639" s="5" t="s">
        <v>1</v>
      </c>
      <c r="B639" s="5" t="s">
        <v>241</v>
      </c>
      <c r="C639" s="6" t="s">
        <v>12</v>
      </c>
      <c r="D639" s="6" t="s">
        <v>13</v>
      </c>
      <c r="E639" s="7">
        <v>2014</v>
      </c>
      <c r="F639" s="9">
        <v>27030.19</v>
      </c>
    </row>
    <row r="640" spans="1:6" x14ac:dyDescent="0.15">
      <c r="A640" s="5" t="s">
        <v>1</v>
      </c>
      <c r="B640" s="5" t="s">
        <v>241</v>
      </c>
      <c r="C640" s="6" t="s">
        <v>12</v>
      </c>
      <c r="D640" s="6" t="s">
        <v>13</v>
      </c>
      <c r="E640" s="7">
        <v>2015</v>
      </c>
      <c r="F640" s="9">
        <v>28437.603999999999</v>
      </c>
    </row>
    <row r="641" spans="1:6" x14ac:dyDescent="0.15">
      <c r="A641" s="5" t="s">
        <v>1</v>
      </c>
      <c r="B641" s="5" t="s">
        <v>241</v>
      </c>
      <c r="C641" s="6" t="s">
        <v>12</v>
      </c>
      <c r="D641" s="6" t="s">
        <v>13</v>
      </c>
      <c r="E641" s="7">
        <v>2016</v>
      </c>
      <c r="F641" s="9">
        <v>29097.504000000001</v>
      </c>
    </row>
    <row r="642" spans="1:6" x14ac:dyDescent="0.15">
      <c r="A642" s="5" t="s">
        <v>1</v>
      </c>
      <c r="B642" s="5" t="s">
        <v>241</v>
      </c>
      <c r="C642" s="6" t="s">
        <v>12</v>
      </c>
      <c r="D642" s="6" t="s">
        <v>13</v>
      </c>
      <c r="E642" s="7">
        <v>2017</v>
      </c>
      <c r="F642" s="9">
        <v>30531.383000000002</v>
      </c>
    </row>
    <row r="643" spans="1:6" x14ac:dyDescent="0.15">
      <c r="A643" s="5" t="s">
        <v>1</v>
      </c>
      <c r="B643" s="5" t="s">
        <v>241</v>
      </c>
      <c r="C643" s="6" t="s">
        <v>12</v>
      </c>
      <c r="D643" s="6" t="s">
        <v>13</v>
      </c>
      <c r="E643" s="7">
        <v>2018</v>
      </c>
      <c r="F643" s="9">
        <v>31405.09</v>
      </c>
    </row>
    <row r="644" spans="1:6" x14ac:dyDescent="0.15">
      <c r="A644" s="5" t="s">
        <v>1</v>
      </c>
      <c r="B644" s="5" t="s">
        <v>241</v>
      </c>
      <c r="C644" s="6" t="s">
        <v>12</v>
      </c>
      <c r="D644" s="6" t="s">
        <v>13</v>
      </c>
      <c r="E644" s="7">
        <v>2019</v>
      </c>
      <c r="F644" s="9">
        <v>32226.553</v>
      </c>
    </row>
    <row r="645" spans="1:6" x14ac:dyDescent="0.15">
      <c r="A645" s="5" t="s">
        <v>1</v>
      </c>
      <c r="B645" s="5" t="s">
        <v>241</v>
      </c>
      <c r="C645" s="6" t="s">
        <v>12</v>
      </c>
      <c r="D645" s="6" t="s">
        <v>13</v>
      </c>
      <c r="E645" s="7">
        <v>2020</v>
      </c>
      <c r="F645" s="9">
        <v>30365.37</v>
      </c>
    </row>
    <row r="646" spans="1:6" x14ac:dyDescent="0.15">
      <c r="A646" s="5" t="s">
        <v>1</v>
      </c>
      <c r="B646" s="5" t="s">
        <v>241</v>
      </c>
      <c r="C646" s="6" t="s">
        <v>12</v>
      </c>
      <c r="D646" s="6" t="s">
        <v>13</v>
      </c>
      <c r="E646" s="7">
        <v>2021</v>
      </c>
      <c r="F646" s="9">
        <v>31452.557000000001</v>
      </c>
    </row>
    <row r="647" spans="1:6" x14ac:dyDescent="0.15">
      <c r="A647" s="5" t="s">
        <v>1</v>
      </c>
      <c r="B647" s="5" t="s">
        <v>241</v>
      </c>
      <c r="C647" s="6" t="s">
        <v>12</v>
      </c>
      <c r="D647" s="6" t="s">
        <v>13</v>
      </c>
      <c r="E647" s="7">
        <v>2022</v>
      </c>
      <c r="F647" s="9">
        <v>32247.395</v>
      </c>
    </row>
    <row r="648" spans="1:6" x14ac:dyDescent="0.15">
      <c r="A648" s="5" t="s">
        <v>1</v>
      </c>
      <c r="B648" s="5" t="s">
        <v>241</v>
      </c>
      <c r="C648" s="6" t="s">
        <v>14</v>
      </c>
      <c r="D648" s="6" t="s">
        <v>15</v>
      </c>
      <c r="E648" s="7">
        <v>1820</v>
      </c>
      <c r="F648" s="9">
        <v>2031</v>
      </c>
    </row>
    <row r="649" spans="1:6" x14ac:dyDescent="0.15">
      <c r="A649" s="5" t="s">
        <v>1</v>
      </c>
      <c r="B649" s="5" t="s">
        <v>241</v>
      </c>
      <c r="C649" s="6" t="s">
        <v>14</v>
      </c>
      <c r="D649" s="6" t="s">
        <v>15</v>
      </c>
      <c r="E649" s="7">
        <v>1821</v>
      </c>
      <c r="F649" s="9">
        <v>2104</v>
      </c>
    </row>
    <row r="650" spans="1:6" x14ac:dyDescent="0.15">
      <c r="A650" s="5" t="s">
        <v>1</v>
      </c>
      <c r="B650" s="5" t="s">
        <v>241</v>
      </c>
      <c r="C650" s="6" t="s">
        <v>14</v>
      </c>
      <c r="D650" s="6" t="s">
        <v>15</v>
      </c>
      <c r="E650" s="7">
        <v>1822</v>
      </c>
      <c r="F650" s="9">
        <v>2115</v>
      </c>
    </row>
    <row r="651" spans="1:6" x14ac:dyDescent="0.15">
      <c r="A651" s="5" t="s">
        <v>1</v>
      </c>
      <c r="B651" s="5" t="s">
        <v>241</v>
      </c>
      <c r="C651" s="6" t="s">
        <v>14</v>
      </c>
      <c r="D651" s="6" t="s">
        <v>15</v>
      </c>
      <c r="E651" s="7">
        <v>1823</v>
      </c>
      <c r="F651" s="9">
        <v>2085</v>
      </c>
    </row>
    <row r="652" spans="1:6" x14ac:dyDescent="0.15">
      <c r="A652" s="5" t="s">
        <v>1</v>
      </c>
      <c r="B652" s="5" t="s">
        <v>241</v>
      </c>
      <c r="C652" s="6" t="s">
        <v>14</v>
      </c>
      <c r="D652" s="6" t="s">
        <v>15</v>
      </c>
      <c r="E652" s="7">
        <v>1824</v>
      </c>
      <c r="F652" s="9">
        <v>2117</v>
      </c>
    </row>
    <row r="653" spans="1:6" x14ac:dyDescent="0.15">
      <c r="A653" s="5" t="s">
        <v>1</v>
      </c>
      <c r="B653" s="5" t="s">
        <v>241</v>
      </c>
      <c r="C653" s="6" t="s">
        <v>14</v>
      </c>
      <c r="D653" s="6" t="s">
        <v>15</v>
      </c>
      <c r="E653" s="7">
        <v>1825</v>
      </c>
      <c r="F653" s="9">
        <v>2107</v>
      </c>
    </row>
    <row r="654" spans="1:6" x14ac:dyDescent="0.15">
      <c r="A654" s="5" t="s">
        <v>1</v>
      </c>
      <c r="B654" s="5" t="s">
        <v>241</v>
      </c>
      <c r="C654" s="6" t="s">
        <v>14</v>
      </c>
      <c r="D654" s="6" t="s">
        <v>15</v>
      </c>
      <c r="E654" s="7">
        <v>1826</v>
      </c>
      <c r="F654" s="9">
        <v>2110</v>
      </c>
    </row>
    <row r="655" spans="1:6" x14ac:dyDescent="0.15">
      <c r="A655" s="5" t="s">
        <v>1</v>
      </c>
      <c r="B655" s="5" t="s">
        <v>241</v>
      </c>
      <c r="C655" s="6" t="s">
        <v>14</v>
      </c>
      <c r="D655" s="6" t="s">
        <v>15</v>
      </c>
      <c r="E655" s="7">
        <v>1827</v>
      </c>
      <c r="F655" s="9">
        <v>2150</v>
      </c>
    </row>
    <row r="656" spans="1:6" x14ac:dyDescent="0.15">
      <c r="A656" s="5" t="s">
        <v>1</v>
      </c>
      <c r="B656" s="5" t="s">
        <v>241</v>
      </c>
      <c r="C656" s="6" t="s">
        <v>14</v>
      </c>
      <c r="D656" s="6" t="s">
        <v>15</v>
      </c>
      <c r="E656" s="7">
        <v>1828</v>
      </c>
      <c r="F656" s="9">
        <v>2163</v>
      </c>
    </row>
    <row r="657" spans="1:6" x14ac:dyDescent="0.15">
      <c r="A657" s="5" t="s">
        <v>1</v>
      </c>
      <c r="B657" s="5" t="s">
        <v>241</v>
      </c>
      <c r="C657" s="6" t="s">
        <v>14</v>
      </c>
      <c r="D657" s="6" t="s">
        <v>15</v>
      </c>
      <c r="E657" s="7">
        <v>1829</v>
      </c>
      <c r="F657" s="9">
        <v>2110</v>
      </c>
    </row>
    <row r="658" spans="1:6" x14ac:dyDescent="0.15">
      <c r="A658" s="5" t="s">
        <v>1</v>
      </c>
      <c r="B658" s="5" t="s">
        <v>241</v>
      </c>
      <c r="C658" s="6" t="s">
        <v>14</v>
      </c>
      <c r="D658" s="6" t="s">
        <v>15</v>
      </c>
      <c r="E658" s="7">
        <v>1830</v>
      </c>
      <c r="F658" s="9">
        <v>2120</v>
      </c>
    </row>
    <row r="659" spans="1:6" x14ac:dyDescent="0.15">
      <c r="A659" s="5" t="s">
        <v>1</v>
      </c>
      <c r="B659" s="5" t="s">
        <v>241</v>
      </c>
      <c r="C659" s="6" t="s">
        <v>14</v>
      </c>
      <c r="D659" s="6" t="s">
        <v>15</v>
      </c>
      <c r="E659" s="7">
        <v>1831</v>
      </c>
      <c r="F659" s="9">
        <v>2101</v>
      </c>
    </row>
    <row r="660" spans="1:6" x14ac:dyDescent="0.15">
      <c r="A660" s="5" t="s">
        <v>1</v>
      </c>
      <c r="B660" s="5" t="s">
        <v>241</v>
      </c>
      <c r="C660" s="6" t="s">
        <v>14</v>
      </c>
      <c r="D660" s="6" t="s">
        <v>15</v>
      </c>
      <c r="E660" s="7">
        <v>1832</v>
      </c>
      <c r="F660" s="9">
        <v>2158</v>
      </c>
    </row>
    <row r="661" spans="1:6" x14ac:dyDescent="0.15">
      <c r="A661" s="5" t="s">
        <v>1</v>
      </c>
      <c r="B661" s="5" t="s">
        <v>241</v>
      </c>
      <c r="C661" s="6" t="s">
        <v>14</v>
      </c>
      <c r="D661" s="6" t="s">
        <v>15</v>
      </c>
      <c r="E661" s="7">
        <v>1833</v>
      </c>
      <c r="F661" s="9">
        <v>2130</v>
      </c>
    </row>
    <row r="662" spans="1:6" x14ac:dyDescent="0.15">
      <c r="A662" s="5" t="s">
        <v>1</v>
      </c>
      <c r="B662" s="5" t="s">
        <v>241</v>
      </c>
      <c r="C662" s="6" t="s">
        <v>14</v>
      </c>
      <c r="D662" s="6" t="s">
        <v>15</v>
      </c>
      <c r="E662" s="7">
        <v>1834</v>
      </c>
      <c r="F662" s="9">
        <v>2227</v>
      </c>
    </row>
    <row r="663" spans="1:6" x14ac:dyDescent="0.15">
      <c r="A663" s="5" t="s">
        <v>1</v>
      </c>
      <c r="B663" s="5" t="s">
        <v>241</v>
      </c>
      <c r="C663" s="6" t="s">
        <v>14</v>
      </c>
      <c r="D663" s="6" t="s">
        <v>15</v>
      </c>
      <c r="E663" s="7">
        <v>1835</v>
      </c>
      <c r="F663" s="9">
        <v>2195</v>
      </c>
    </row>
    <row r="664" spans="1:6" x14ac:dyDescent="0.15">
      <c r="A664" s="5" t="s">
        <v>1</v>
      </c>
      <c r="B664" s="5" t="s">
        <v>241</v>
      </c>
      <c r="C664" s="6" t="s">
        <v>14</v>
      </c>
      <c r="D664" s="6" t="s">
        <v>15</v>
      </c>
      <c r="E664" s="7">
        <v>1836</v>
      </c>
      <c r="F664" s="9">
        <v>2179</v>
      </c>
    </row>
    <row r="665" spans="1:6" x14ac:dyDescent="0.15">
      <c r="A665" s="5" t="s">
        <v>1</v>
      </c>
      <c r="B665" s="5" t="s">
        <v>241</v>
      </c>
      <c r="C665" s="6" t="s">
        <v>14</v>
      </c>
      <c r="D665" s="6" t="s">
        <v>15</v>
      </c>
      <c r="E665" s="7">
        <v>1837</v>
      </c>
      <c r="F665" s="9">
        <v>2219</v>
      </c>
    </row>
    <row r="666" spans="1:6" x14ac:dyDescent="0.15">
      <c r="A666" s="5" t="s">
        <v>1</v>
      </c>
      <c r="B666" s="5" t="s">
        <v>241</v>
      </c>
      <c r="C666" s="6" t="s">
        <v>14</v>
      </c>
      <c r="D666" s="6" t="s">
        <v>15</v>
      </c>
      <c r="E666" s="7">
        <v>1838</v>
      </c>
      <c r="F666" s="9">
        <v>2216</v>
      </c>
    </row>
    <row r="667" spans="1:6" x14ac:dyDescent="0.15">
      <c r="A667" s="5" t="s">
        <v>1</v>
      </c>
      <c r="B667" s="5" t="s">
        <v>241</v>
      </c>
      <c r="C667" s="6" t="s">
        <v>14</v>
      </c>
      <c r="D667" s="6" t="s">
        <v>15</v>
      </c>
      <c r="E667" s="7">
        <v>1839</v>
      </c>
      <c r="F667" s="9">
        <v>2224</v>
      </c>
    </row>
    <row r="668" spans="1:6" x14ac:dyDescent="0.15">
      <c r="A668" s="5" t="s">
        <v>1</v>
      </c>
      <c r="B668" s="5" t="s">
        <v>241</v>
      </c>
      <c r="C668" s="6" t="s">
        <v>14</v>
      </c>
      <c r="D668" s="6" t="s">
        <v>15</v>
      </c>
      <c r="E668" s="7">
        <v>1840</v>
      </c>
      <c r="F668" s="9">
        <v>2276</v>
      </c>
    </row>
    <row r="669" spans="1:6" x14ac:dyDescent="0.15">
      <c r="A669" s="5" t="s">
        <v>1</v>
      </c>
      <c r="B669" s="5" t="s">
        <v>241</v>
      </c>
      <c r="C669" s="6" t="s">
        <v>14</v>
      </c>
      <c r="D669" s="6" t="s">
        <v>15</v>
      </c>
      <c r="E669" s="7">
        <v>1841</v>
      </c>
      <c r="F669" s="9">
        <v>2254</v>
      </c>
    </row>
    <row r="670" spans="1:6" x14ac:dyDescent="0.15">
      <c r="A670" s="5" t="s">
        <v>1</v>
      </c>
      <c r="B670" s="5" t="s">
        <v>241</v>
      </c>
      <c r="C670" s="6" t="s">
        <v>14</v>
      </c>
      <c r="D670" s="6" t="s">
        <v>15</v>
      </c>
      <c r="E670" s="7">
        <v>1842</v>
      </c>
      <c r="F670" s="9">
        <v>2243</v>
      </c>
    </row>
    <row r="671" spans="1:6" x14ac:dyDescent="0.15">
      <c r="A671" s="5" t="s">
        <v>1</v>
      </c>
      <c r="B671" s="5" t="s">
        <v>241</v>
      </c>
      <c r="C671" s="6" t="s">
        <v>14</v>
      </c>
      <c r="D671" s="6" t="s">
        <v>15</v>
      </c>
      <c r="E671" s="7">
        <v>1843</v>
      </c>
      <c r="F671" s="9">
        <v>2353</v>
      </c>
    </row>
    <row r="672" spans="1:6" x14ac:dyDescent="0.15">
      <c r="A672" s="5" t="s">
        <v>1</v>
      </c>
      <c r="B672" s="5" t="s">
        <v>241</v>
      </c>
      <c r="C672" s="6" t="s">
        <v>14</v>
      </c>
      <c r="D672" s="6" t="s">
        <v>15</v>
      </c>
      <c r="E672" s="7">
        <v>1844</v>
      </c>
      <c r="F672" s="9">
        <v>2434</v>
      </c>
    </row>
    <row r="673" spans="1:6" x14ac:dyDescent="0.15">
      <c r="A673" s="5" t="s">
        <v>1</v>
      </c>
      <c r="B673" s="5" t="s">
        <v>241</v>
      </c>
      <c r="C673" s="6" t="s">
        <v>14</v>
      </c>
      <c r="D673" s="6" t="s">
        <v>15</v>
      </c>
      <c r="E673" s="7">
        <v>1845</v>
      </c>
      <c r="F673" s="9">
        <v>2472</v>
      </c>
    </row>
    <row r="674" spans="1:6" x14ac:dyDescent="0.15">
      <c r="A674" s="5" t="s">
        <v>1</v>
      </c>
      <c r="B674" s="5" t="s">
        <v>241</v>
      </c>
      <c r="C674" s="6" t="s">
        <v>14</v>
      </c>
      <c r="D674" s="6" t="s">
        <v>15</v>
      </c>
      <c r="E674" s="7">
        <v>1846</v>
      </c>
      <c r="F674" s="9">
        <v>2501</v>
      </c>
    </row>
    <row r="675" spans="1:6" x14ac:dyDescent="0.15">
      <c r="A675" s="5" t="s">
        <v>1</v>
      </c>
      <c r="B675" s="5" t="s">
        <v>241</v>
      </c>
      <c r="C675" s="6" t="s">
        <v>14</v>
      </c>
      <c r="D675" s="6" t="s">
        <v>15</v>
      </c>
      <c r="E675" s="7">
        <v>1847</v>
      </c>
      <c r="F675" s="9">
        <v>2466</v>
      </c>
    </row>
    <row r="676" spans="1:6" x14ac:dyDescent="0.15">
      <c r="A676" s="5" t="s">
        <v>1</v>
      </c>
      <c r="B676" s="5" t="s">
        <v>241</v>
      </c>
      <c r="C676" s="6" t="s">
        <v>14</v>
      </c>
      <c r="D676" s="6" t="s">
        <v>15</v>
      </c>
      <c r="E676" s="7">
        <v>1848</v>
      </c>
      <c r="F676" s="9">
        <v>2570</v>
      </c>
    </row>
    <row r="677" spans="1:6" x14ac:dyDescent="0.15">
      <c r="A677" s="5" t="s">
        <v>1</v>
      </c>
      <c r="B677" s="5" t="s">
        <v>241</v>
      </c>
      <c r="C677" s="6" t="s">
        <v>14</v>
      </c>
      <c r="D677" s="6" t="s">
        <v>15</v>
      </c>
      <c r="E677" s="7">
        <v>1849</v>
      </c>
      <c r="F677" s="9">
        <v>2695</v>
      </c>
    </row>
    <row r="678" spans="1:6" x14ac:dyDescent="0.15">
      <c r="A678" s="5" t="s">
        <v>1</v>
      </c>
      <c r="B678" s="5" t="s">
        <v>241</v>
      </c>
      <c r="C678" s="6" t="s">
        <v>14</v>
      </c>
      <c r="D678" s="6" t="s">
        <v>15</v>
      </c>
      <c r="E678" s="7">
        <v>1850</v>
      </c>
      <c r="F678" s="9">
        <v>2817</v>
      </c>
    </row>
    <row r="679" spans="1:6" x14ac:dyDescent="0.15">
      <c r="A679" s="5" t="s">
        <v>1</v>
      </c>
      <c r="B679" s="5" t="s">
        <v>241</v>
      </c>
      <c r="C679" s="6" t="s">
        <v>14</v>
      </c>
      <c r="D679" s="6" t="s">
        <v>15</v>
      </c>
      <c r="E679" s="7">
        <v>1851</v>
      </c>
      <c r="F679" s="9">
        <v>2649</v>
      </c>
    </row>
    <row r="680" spans="1:6" x14ac:dyDescent="0.15">
      <c r="A680" s="5" t="s">
        <v>1</v>
      </c>
      <c r="B680" s="5" t="s">
        <v>241</v>
      </c>
      <c r="C680" s="6" t="s">
        <v>14</v>
      </c>
      <c r="D680" s="6" t="s">
        <v>15</v>
      </c>
      <c r="E680" s="7">
        <v>1852</v>
      </c>
      <c r="F680" s="9">
        <v>2713</v>
      </c>
    </row>
    <row r="681" spans="1:6" x14ac:dyDescent="0.15">
      <c r="A681" s="5" t="s">
        <v>1</v>
      </c>
      <c r="B681" s="5" t="s">
        <v>241</v>
      </c>
      <c r="C681" s="6" t="s">
        <v>14</v>
      </c>
      <c r="D681" s="6" t="s">
        <v>15</v>
      </c>
      <c r="E681" s="7">
        <v>1853</v>
      </c>
      <c r="F681" s="9">
        <v>2697</v>
      </c>
    </row>
    <row r="682" spans="1:6" x14ac:dyDescent="0.15">
      <c r="A682" s="5" t="s">
        <v>1</v>
      </c>
      <c r="B682" s="5" t="s">
        <v>241</v>
      </c>
      <c r="C682" s="6" t="s">
        <v>14</v>
      </c>
      <c r="D682" s="6" t="s">
        <v>15</v>
      </c>
      <c r="E682" s="7">
        <v>1854</v>
      </c>
      <c r="F682" s="9">
        <v>2679</v>
      </c>
    </row>
    <row r="683" spans="1:6" x14ac:dyDescent="0.15">
      <c r="A683" s="5" t="s">
        <v>1</v>
      </c>
      <c r="B683" s="5" t="s">
        <v>241</v>
      </c>
      <c r="C683" s="6" t="s">
        <v>14</v>
      </c>
      <c r="D683" s="6" t="s">
        <v>15</v>
      </c>
      <c r="E683" s="7">
        <v>1855</v>
      </c>
      <c r="F683" s="9">
        <v>2938</v>
      </c>
    </row>
    <row r="684" spans="1:6" x14ac:dyDescent="0.15">
      <c r="A684" s="5" t="s">
        <v>1</v>
      </c>
      <c r="B684" s="5" t="s">
        <v>241</v>
      </c>
      <c r="C684" s="6" t="s">
        <v>14</v>
      </c>
      <c r="D684" s="6" t="s">
        <v>15</v>
      </c>
      <c r="E684" s="7">
        <v>1856</v>
      </c>
      <c r="F684" s="9">
        <v>2735</v>
      </c>
    </row>
    <row r="685" spans="1:6" x14ac:dyDescent="0.15">
      <c r="A685" s="5" t="s">
        <v>1</v>
      </c>
      <c r="B685" s="5" t="s">
        <v>241</v>
      </c>
      <c r="C685" s="6" t="s">
        <v>14</v>
      </c>
      <c r="D685" s="6" t="s">
        <v>15</v>
      </c>
      <c r="E685" s="7">
        <v>1857</v>
      </c>
      <c r="F685" s="9">
        <v>2745</v>
      </c>
    </row>
    <row r="686" spans="1:6" x14ac:dyDescent="0.15">
      <c r="A686" s="5" t="s">
        <v>1</v>
      </c>
      <c r="B686" s="5" t="s">
        <v>241</v>
      </c>
      <c r="C686" s="6" t="s">
        <v>14</v>
      </c>
      <c r="D686" s="6" t="s">
        <v>15</v>
      </c>
      <c r="E686" s="7">
        <v>1858</v>
      </c>
      <c r="F686" s="9">
        <v>2691</v>
      </c>
    </row>
    <row r="687" spans="1:6" x14ac:dyDescent="0.15">
      <c r="A687" s="5" t="s">
        <v>1</v>
      </c>
      <c r="B687" s="5" t="s">
        <v>241</v>
      </c>
      <c r="C687" s="6" t="s">
        <v>14</v>
      </c>
      <c r="D687" s="6" t="s">
        <v>15</v>
      </c>
      <c r="E687" s="7">
        <v>1859</v>
      </c>
      <c r="F687" s="9">
        <v>2834</v>
      </c>
    </row>
    <row r="688" spans="1:6" x14ac:dyDescent="0.15">
      <c r="A688" s="5" t="s">
        <v>1</v>
      </c>
      <c r="B688" s="5" t="s">
        <v>241</v>
      </c>
      <c r="C688" s="6" t="s">
        <v>14</v>
      </c>
      <c r="D688" s="6" t="s">
        <v>15</v>
      </c>
      <c r="E688" s="7">
        <v>1860</v>
      </c>
      <c r="F688" s="9">
        <v>2775</v>
      </c>
    </row>
    <row r="689" spans="1:6" x14ac:dyDescent="0.15">
      <c r="A689" s="5" t="s">
        <v>1</v>
      </c>
      <c r="B689" s="5" t="s">
        <v>241</v>
      </c>
      <c r="C689" s="6" t="s">
        <v>14</v>
      </c>
      <c r="D689" s="6" t="s">
        <v>15</v>
      </c>
      <c r="E689" s="7">
        <v>1861</v>
      </c>
      <c r="F689" s="9">
        <v>2785</v>
      </c>
    </row>
    <row r="690" spans="1:6" x14ac:dyDescent="0.15">
      <c r="A690" s="5" t="s">
        <v>1</v>
      </c>
      <c r="B690" s="5" t="s">
        <v>241</v>
      </c>
      <c r="C690" s="6" t="s">
        <v>14</v>
      </c>
      <c r="D690" s="6" t="s">
        <v>15</v>
      </c>
      <c r="E690" s="7">
        <v>1862</v>
      </c>
      <c r="F690" s="9">
        <v>2836</v>
      </c>
    </row>
    <row r="691" spans="1:6" x14ac:dyDescent="0.15">
      <c r="A691" s="5" t="s">
        <v>1</v>
      </c>
      <c r="B691" s="5" t="s">
        <v>241</v>
      </c>
      <c r="C691" s="6" t="s">
        <v>14</v>
      </c>
      <c r="D691" s="6" t="s">
        <v>15</v>
      </c>
      <c r="E691" s="7">
        <v>1863</v>
      </c>
      <c r="F691" s="9">
        <v>2979</v>
      </c>
    </row>
    <row r="692" spans="1:6" x14ac:dyDescent="0.15">
      <c r="A692" s="5" t="s">
        <v>1</v>
      </c>
      <c r="B692" s="5" t="s">
        <v>241</v>
      </c>
      <c r="C692" s="6" t="s">
        <v>14</v>
      </c>
      <c r="D692" s="6" t="s">
        <v>15</v>
      </c>
      <c r="E692" s="7">
        <v>1864</v>
      </c>
      <c r="F692" s="9">
        <v>2922</v>
      </c>
    </row>
    <row r="693" spans="1:6" x14ac:dyDescent="0.15">
      <c r="A693" s="5" t="s">
        <v>1</v>
      </c>
      <c r="B693" s="5" t="s">
        <v>241</v>
      </c>
      <c r="C693" s="6" t="s">
        <v>14</v>
      </c>
      <c r="D693" s="6" t="s">
        <v>15</v>
      </c>
      <c r="E693" s="7">
        <v>1865</v>
      </c>
      <c r="F693" s="9">
        <v>2989</v>
      </c>
    </row>
    <row r="694" spans="1:6" x14ac:dyDescent="0.15">
      <c r="A694" s="5" t="s">
        <v>1</v>
      </c>
      <c r="B694" s="5" t="s">
        <v>241</v>
      </c>
      <c r="C694" s="6" t="s">
        <v>14</v>
      </c>
      <c r="D694" s="6" t="s">
        <v>15</v>
      </c>
      <c r="E694" s="7">
        <v>1866</v>
      </c>
      <c r="F694" s="9">
        <v>2963</v>
      </c>
    </row>
    <row r="695" spans="1:6" x14ac:dyDescent="0.15">
      <c r="A695" s="5" t="s">
        <v>1</v>
      </c>
      <c r="B695" s="5" t="s">
        <v>241</v>
      </c>
      <c r="C695" s="6" t="s">
        <v>14</v>
      </c>
      <c r="D695" s="6" t="s">
        <v>15</v>
      </c>
      <c r="E695" s="7">
        <v>1867</v>
      </c>
      <c r="F695" s="9">
        <v>2933</v>
      </c>
    </row>
    <row r="696" spans="1:6" x14ac:dyDescent="0.15">
      <c r="A696" s="5" t="s">
        <v>1</v>
      </c>
      <c r="B696" s="5" t="s">
        <v>241</v>
      </c>
      <c r="C696" s="6" t="s">
        <v>14</v>
      </c>
      <c r="D696" s="6" t="s">
        <v>15</v>
      </c>
      <c r="E696" s="7">
        <v>1868</v>
      </c>
      <c r="F696" s="9">
        <v>2954</v>
      </c>
    </row>
    <row r="697" spans="1:6" x14ac:dyDescent="0.15">
      <c r="A697" s="5" t="s">
        <v>1</v>
      </c>
      <c r="B697" s="5" t="s">
        <v>241</v>
      </c>
      <c r="C697" s="6" t="s">
        <v>14</v>
      </c>
      <c r="D697" s="6" t="s">
        <v>15</v>
      </c>
      <c r="E697" s="7">
        <v>1869</v>
      </c>
      <c r="F697" s="9">
        <v>3092</v>
      </c>
    </row>
    <row r="698" spans="1:6" x14ac:dyDescent="0.15">
      <c r="A698" s="5" t="s">
        <v>1</v>
      </c>
      <c r="B698" s="5" t="s">
        <v>241</v>
      </c>
      <c r="C698" s="6" t="s">
        <v>14</v>
      </c>
      <c r="D698" s="6" t="s">
        <v>15</v>
      </c>
      <c r="E698" s="7">
        <v>1870</v>
      </c>
      <c r="F698" s="9">
        <v>3193</v>
      </c>
    </row>
    <row r="699" spans="1:6" x14ac:dyDescent="0.15">
      <c r="A699" s="5" t="s">
        <v>1</v>
      </c>
      <c r="B699" s="5" t="s">
        <v>241</v>
      </c>
      <c r="C699" s="6" t="s">
        <v>14</v>
      </c>
      <c r="D699" s="6" t="s">
        <v>15</v>
      </c>
      <c r="E699" s="7">
        <v>1871</v>
      </c>
      <c r="F699" s="9">
        <v>3177</v>
      </c>
    </row>
    <row r="700" spans="1:6" x14ac:dyDescent="0.15">
      <c r="A700" s="5" t="s">
        <v>1</v>
      </c>
      <c r="B700" s="5" t="s">
        <v>241</v>
      </c>
      <c r="C700" s="6" t="s">
        <v>14</v>
      </c>
      <c r="D700" s="6" t="s">
        <v>15</v>
      </c>
      <c r="E700" s="7">
        <v>1872</v>
      </c>
      <c r="F700" s="9">
        <v>3327</v>
      </c>
    </row>
    <row r="701" spans="1:6" x14ac:dyDescent="0.15">
      <c r="A701" s="5" t="s">
        <v>1</v>
      </c>
      <c r="B701" s="5" t="s">
        <v>241</v>
      </c>
      <c r="C701" s="6" t="s">
        <v>14</v>
      </c>
      <c r="D701" s="6" t="s">
        <v>15</v>
      </c>
      <c r="E701" s="7">
        <v>1873</v>
      </c>
      <c r="F701" s="9">
        <v>3279</v>
      </c>
    </row>
    <row r="702" spans="1:6" x14ac:dyDescent="0.15">
      <c r="A702" s="5" t="s">
        <v>1</v>
      </c>
      <c r="B702" s="5" t="s">
        <v>241</v>
      </c>
      <c r="C702" s="6" t="s">
        <v>14</v>
      </c>
      <c r="D702" s="6" t="s">
        <v>15</v>
      </c>
      <c r="E702" s="7">
        <v>1874</v>
      </c>
      <c r="F702" s="9">
        <v>3341</v>
      </c>
    </row>
    <row r="703" spans="1:6" x14ac:dyDescent="0.15">
      <c r="A703" s="5" t="s">
        <v>1</v>
      </c>
      <c r="B703" s="5" t="s">
        <v>241</v>
      </c>
      <c r="C703" s="6" t="s">
        <v>14</v>
      </c>
      <c r="D703" s="6" t="s">
        <v>15</v>
      </c>
      <c r="E703" s="7">
        <v>1875</v>
      </c>
      <c r="F703" s="9">
        <v>3366</v>
      </c>
    </row>
    <row r="704" spans="1:6" x14ac:dyDescent="0.15">
      <c r="A704" s="5" t="s">
        <v>1</v>
      </c>
      <c r="B704" s="5" t="s">
        <v>241</v>
      </c>
      <c r="C704" s="6" t="s">
        <v>14</v>
      </c>
      <c r="D704" s="6" t="s">
        <v>15</v>
      </c>
      <c r="E704" s="7">
        <v>1876</v>
      </c>
      <c r="F704" s="9">
        <v>3395</v>
      </c>
    </row>
    <row r="705" spans="1:6" x14ac:dyDescent="0.15">
      <c r="A705" s="5" t="s">
        <v>1</v>
      </c>
      <c r="B705" s="5" t="s">
        <v>241</v>
      </c>
      <c r="C705" s="6" t="s">
        <v>14</v>
      </c>
      <c r="D705" s="6" t="s">
        <v>15</v>
      </c>
      <c r="E705" s="7">
        <v>1877</v>
      </c>
      <c r="F705" s="9">
        <v>3261</v>
      </c>
    </row>
    <row r="706" spans="1:6" x14ac:dyDescent="0.15">
      <c r="A706" s="5" t="s">
        <v>1</v>
      </c>
      <c r="B706" s="5" t="s">
        <v>241</v>
      </c>
      <c r="C706" s="6" t="s">
        <v>14</v>
      </c>
      <c r="D706" s="6" t="s">
        <v>15</v>
      </c>
      <c r="E706" s="7">
        <v>1878</v>
      </c>
      <c r="F706" s="9">
        <v>3351</v>
      </c>
    </row>
    <row r="707" spans="1:6" x14ac:dyDescent="0.15">
      <c r="A707" s="5" t="s">
        <v>1</v>
      </c>
      <c r="B707" s="5" t="s">
        <v>241</v>
      </c>
      <c r="C707" s="6" t="s">
        <v>14</v>
      </c>
      <c r="D707" s="6" t="s">
        <v>15</v>
      </c>
      <c r="E707" s="7">
        <v>1879</v>
      </c>
      <c r="F707" s="9">
        <v>3425</v>
      </c>
    </row>
    <row r="708" spans="1:6" x14ac:dyDescent="0.15">
      <c r="A708" s="5" t="s">
        <v>1</v>
      </c>
      <c r="B708" s="5" t="s">
        <v>241</v>
      </c>
      <c r="C708" s="6" t="s">
        <v>14</v>
      </c>
      <c r="D708" s="6" t="s">
        <v>15</v>
      </c>
      <c r="E708" s="7">
        <v>1880</v>
      </c>
      <c r="F708" s="9">
        <v>3476</v>
      </c>
    </row>
    <row r="709" spans="1:6" x14ac:dyDescent="0.15">
      <c r="A709" s="5" t="s">
        <v>1</v>
      </c>
      <c r="B709" s="5" t="s">
        <v>241</v>
      </c>
      <c r="C709" s="6" t="s">
        <v>14</v>
      </c>
      <c r="D709" s="6" t="s">
        <v>15</v>
      </c>
      <c r="E709" s="7">
        <v>1881</v>
      </c>
      <c r="F709" s="9">
        <v>3480</v>
      </c>
    </row>
    <row r="710" spans="1:6" x14ac:dyDescent="0.15">
      <c r="A710" s="5" t="s">
        <v>1</v>
      </c>
      <c r="B710" s="5" t="s">
        <v>241</v>
      </c>
      <c r="C710" s="6" t="s">
        <v>14</v>
      </c>
      <c r="D710" s="6" t="s">
        <v>15</v>
      </c>
      <c r="E710" s="7">
        <v>1882</v>
      </c>
      <c r="F710" s="9">
        <v>3571</v>
      </c>
    </row>
    <row r="711" spans="1:6" x14ac:dyDescent="0.15">
      <c r="A711" s="5" t="s">
        <v>1</v>
      </c>
      <c r="B711" s="5" t="s">
        <v>241</v>
      </c>
      <c r="C711" s="6" t="s">
        <v>14</v>
      </c>
      <c r="D711" s="6" t="s">
        <v>15</v>
      </c>
      <c r="E711" s="7">
        <v>1883</v>
      </c>
      <c r="F711" s="9">
        <v>3665</v>
      </c>
    </row>
    <row r="712" spans="1:6" x14ac:dyDescent="0.15">
      <c r="A712" s="5" t="s">
        <v>1</v>
      </c>
      <c r="B712" s="5" t="s">
        <v>241</v>
      </c>
      <c r="C712" s="6" t="s">
        <v>14</v>
      </c>
      <c r="D712" s="6" t="s">
        <v>15</v>
      </c>
      <c r="E712" s="7">
        <v>1884</v>
      </c>
      <c r="F712" s="9">
        <v>3642</v>
      </c>
    </row>
    <row r="713" spans="1:6" x14ac:dyDescent="0.15">
      <c r="A713" s="5" t="s">
        <v>1</v>
      </c>
      <c r="B713" s="5" t="s">
        <v>241</v>
      </c>
      <c r="C713" s="6" t="s">
        <v>14</v>
      </c>
      <c r="D713" s="6" t="s">
        <v>15</v>
      </c>
      <c r="E713" s="7">
        <v>1885</v>
      </c>
      <c r="F713" s="9">
        <v>3625</v>
      </c>
    </row>
    <row r="714" spans="1:6" x14ac:dyDescent="0.15">
      <c r="A714" s="5" t="s">
        <v>1</v>
      </c>
      <c r="B714" s="5" t="s">
        <v>241</v>
      </c>
      <c r="C714" s="6" t="s">
        <v>14</v>
      </c>
      <c r="D714" s="6" t="s">
        <v>15</v>
      </c>
      <c r="E714" s="7">
        <v>1886</v>
      </c>
      <c r="F714" s="9">
        <v>3724</v>
      </c>
    </row>
    <row r="715" spans="1:6" x14ac:dyDescent="0.15">
      <c r="A715" s="5" t="s">
        <v>1</v>
      </c>
      <c r="B715" s="5" t="s">
        <v>241</v>
      </c>
      <c r="C715" s="6" t="s">
        <v>14</v>
      </c>
      <c r="D715" s="6" t="s">
        <v>15</v>
      </c>
      <c r="E715" s="7">
        <v>1887</v>
      </c>
      <c r="F715" s="9">
        <v>3818</v>
      </c>
    </row>
    <row r="716" spans="1:6" x14ac:dyDescent="0.15">
      <c r="A716" s="5" t="s">
        <v>1</v>
      </c>
      <c r="B716" s="5" t="s">
        <v>241</v>
      </c>
      <c r="C716" s="6" t="s">
        <v>14</v>
      </c>
      <c r="D716" s="6" t="s">
        <v>15</v>
      </c>
      <c r="E716" s="7">
        <v>1888</v>
      </c>
      <c r="F716" s="9">
        <v>3808</v>
      </c>
    </row>
    <row r="717" spans="1:6" x14ac:dyDescent="0.15">
      <c r="A717" s="5" t="s">
        <v>1</v>
      </c>
      <c r="B717" s="5" t="s">
        <v>241</v>
      </c>
      <c r="C717" s="6" t="s">
        <v>14</v>
      </c>
      <c r="D717" s="6" t="s">
        <v>15</v>
      </c>
      <c r="E717" s="7">
        <v>1889</v>
      </c>
      <c r="F717" s="9">
        <v>3826</v>
      </c>
    </row>
    <row r="718" spans="1:6" x14ac:dyDescent="0.15">
      <c r="A718" s="5" t="s">
        <v>1</v>
      </c>
      <c r="B718" s="5" t="s">
        <v>241</v>
      </c>
      <c r="C718" s="6" t="s">
        <v>14</v>
      </c>
      <c r="D718" s="6" t="s">
        <v>15</v>
      </c>
      <c r="E718" s="7">
        <v>1890</v>
      </c>
      <c r="F718" s="9">
        <v>4022</v>
      </c>
    </row>
    <row r="719" spans="1:6" x14ac:dyDescent="0.15">
      <c r="A719" s="5" t="s">
        <v>1</v>
      </c>
      <c r="B719" s="5" t="s">
        <v>241</v>
      </c>
      <c r="C719" s="6" t="s">
        <v>14</v>
      </c>
      <c r="D719" s="6" t="s">
        <v>15</v>
      </c>
      <c r="E719" s="7">
        <v>1891</v>
      </c>
      <c r="F719" s="9">
        <v>4073</v>
      </c>
    </row>
    <row r="720" spans="1:6" x14ac:dyDescent="0.15">
      <c r="A720" s="5" t="s">
        <v>1</v>
      </c>
      <c r="B720" s="5" t="s">
        <v>241</v>
      </c>
      <c r="C720" s="6" t="s">
        <v>14</v>
      </c>
      <c r="D720" s="6" t="s">
        <v>15</v>
      </c>
      <c r="E720" s="7">
        <v>1892</v>
      </c>
      <c r="F720" s="9">
        <v>4141</v>
      </c>
    </row>
    <row r="721" spans="1:6" x14ac:dyDescent="0.15">
      <c r="A721" s="5" t="s">
        <v>1</v>
      </c>
      <c r="B721" s="5" t="s">
        <v>241</v>
      </c>
      <c r="C721" s="6" t="s">
        <v>14</v>
      </c>
      <c r="D721" s="6" t="s">
        <v>15</v>
      </c>
      <c r="E721" s="7">
        <v>1893</v>
      </c>
      <c r="F721" s="9">
        <v>4191</v>
      </c>
    </row>
    <row r="722" spans="1:6" x14ac:dyDescent="0.15">
      <c r="A722" s="5" t="s">
        <v>1</v>
      </c>
      <c r="B722" s="5" t="s">
        <v>241</v>
      </c>
      <c r="C722" s="6" t="s">
        <v>14</v>
      </c>
      <c r="D722" s="6" t="s">
        <v>15</v>
      </c>
      <c r="E722" s="7">
        <v>1894</v>
      </c>
      <c r="F722" s="9">
        <v>4235</v>
      </c>
    </row>
    <row r="723" spans="1:6" x14ac:dyDescent="0.15">
      <c r="A723" s="5" t="s">
        <v>1</v>
      </c>
      <c r="B723" s="5" t="s">
        <v>241</v>
      </c>
      <c r="C723" s="6" t="s">
        <v>14</v>
      </c>
      <c r="D723" s="6" t="s">
        <v>15</v>
      </c>
      <c r="E723" s="7">
        <v>1895</v>
      </c>
      <c r="F723" s="9">
        <v>4415</v>
      </c>
    </row>
    <row r="724" spans="1:6" x14ac:dyDescent="0.15">
      <c r="A724" s="5" t="s">
        <v>1</v>
      </c>
      <c r="B724" s="5" t="s">
        <v>241</v>
      </c>
      <c r="C724" s="6" t="s">
        <v>14</v>
      </c>
      <c r="D724" s="6" t="s">
        <v>15</v>
      </c>
      <c r="E724" s="7">
        <v>1896</v>
      </c>
      <c r="F724" s="9">
        <v>4521</v>
      </c>
    </row>
    <row r="725" spans="1:6" x14ac:dyDescent="0.15">
      <c r="A725" s="5" t="s">
        <v>1</v>
      </c>
      <c r="B725" s="5" t="s">
        <v>241</v>
      </c>
      <c r="C725" s="6" t="s">
        <v>14</v>
      </c>
      <c r="D725" s="6" t="s">
        <v>15</v>
      </c>
      <c r="E725" s="7">
        <v>1897</v>
      </c>
      <c r="F725" s="9">
        <v>4564</v>
      </c>
    </row>
    <row r="726" spans="1:6" x14ac:dyDescent="0.15">
      <c r="A726" s="5" t="s">
        <v>1</v>
      </c>
      <c r="B726" s="5" t="s">
        <v>241</v>
      </c>
      <c r="C726" s="6" t="s">
        <v>14</v>
      </c>
      <c r="D726" s="6" t="s">
        <v>15</v>
      </c>
      <c r="E726" s="7">
        <v>1898</v>
      </c>
      <c r="F726" s="9">
        <v>4575</v>
      </c>
    </row>
    <row r="727" spans="1:6" x14ac:dyDescent="0.15">
      <c r="A727" s="5" t="s">
        <v>1</v>
      </c>
      <c r="B727" s="5" t="s">
        <v>241</v>
      </c>
      <c r="C727" s="6" t="s">
        <v>14</v>
      </c>
      <c r="D727" s="6" t="s">
        <v>15</v>
      </c>
      <c r="E727" s="7">
        <v>1899</v>
      </c>
      <c r="F727" s="9">
        <v>4705</v>
      </c>
    </row>
    <row r="728" spans="1:6" x14ac:dyDescent="0.15">
      <c r="A728" s="5" t="s">
        <v>1</v>
      </c>
      <c r="B728" s="5" t="s">
        <v>241</v>
      </c>
      <c r="C728" s="6" t="s">
        <v>14</v>
      </c>
      <c r="D728" s="6" t="s">
        <v>15</v>
      </c>
      <c r="E728" s="7">
        <v>1900</v>
      </c>
      <c r="F728" s="9">
        <v>4809</v>
      </c>
    </row>
    <row r="729" spans="1:6" x14ac:dyDescent="0.15">
      <c r="A729" s="5" t="s">
        <v>1</v>
      </c>
      <c r="B729" s="5" t="s">
        <v>241</v>
      </c>
      <c r="C729" s="6" t="s">
        <v>14</v>
      </c>
      <c r="D729" s="6" t="s">
        <v>15</v>
      </c>
      <c r="E729" s="7">
        <v>1901</v>
      </c>
      <c r="F729" s="9">
        <v>4948</v>
      </c>
    </row>
    <row r="730" spans="1:6" x14ac:dyDescent="0.15">
      <c r="A730" s="5" t="s">
        <v>1</v>
      </c>
      <c r="B730" s="5" t="s">
        <v>241</v>
      </c>
      <c r="C730" s="6" t="s">
        <v>14</v>
      </c>
      <c r="D730" s="6" t="s">
        <v>15</v>
      </c>
      <c r="E730" s="7">
        <v>1902</v>
      </c>
      <c r="F730" s="9">
        <v>5007</v>
      </c>
    </row>
    <row r="731" spans="1:6" x14ac:dyDescent="0.15">
      <c r="A731" s="5" t="s">
        <v>1</v>
      </c>
      <c r="B731" s="5" t="s">
        <v>241</v>
      </c>
      <c r="C731" s="6" t="s">
        <v>14</v>
      </c>
      <c r="D731" s="6" t="s">
        <v>15</v>
      </c>
      <c r="E731" s="7">
        <v>1903</v>
      </c>
      <c r="F731" s="9">
        <v>5244</v>
      </c>
    </row>
    <row r="732" spans="1:6" x14ac:dyDescent="0.15">
      <c r="A732" s="5" t="s">
        <v>1</v>
      </c>
      <c r="B732" s="5" t="s">
        <v>241</v>
      </c>
      <c r="C732" s="6" t="s">
        <v>14</v>
      </c>
      <c r="D732" s="6" t="s">
        <v>15</v>
      </c>
      <c r="E732" s="7">
        <v>1904</v>
      </c>
      <c r="F732" s="9">
        <v>5302</v>
      </c>
    </row>
    <row r="733" spans="1:6" x14ac:dyDescent="0.15">
      <c r="A733" s="5" t="s">
        <v>1</v>
      </c>
      <c r="B733" s="5" t="s">
        <v>241</v>
      </c>
      <c r="C733" s="6" t="s">
        <v>14</v>
      </c>
      <c r="D733" s="6" t="s">
        <v>15</v>
      </c>
      <c r="E733" s="7">
        <v>1905</v>
      </c>
      <c r="F733" s="9">
        <v>5333</v>
      </c>
    </row>
    <row r="734" spans="1:6" x14ac:dyDescent="0.15">
      <c r="A734" s="5" t="s">
        <v>1</v>
      </c>
      <c r="B734" s="5" t="s">
        <v>241</v>
      </c>
      <c r="C734" s="6" t="s">
        <v>14</v>
      </c>
      <c r="D734" s="6" t="s">
        <v>15</v>
      </c>
      <c r="E734" s="7">
        <v>1906</v>
      </c>
      <c r="F734" s="9">
        <v>5423</v>
      </c>
    </row>
    <row r="735" spans="1:6" x14ac:dyDescent="0.15">
      <c r="A735" s="5" t="s">
        <v>1</v>
      </c>
      <c r="B735" s="5" t="s">
        <v>241</v>
      </c>
      <c r="C735" s="6" t="s">
        <v>14</v>
      </c>
      <c r="D735" s="6" t="s">
        <v>15</v>
      </c>
      <c r="E735" s="7">
        <v>1907</v>
      </c>
      <c r="F735" s="9">
        <v>5557</v>
      </c>
    </row>
    <row r="736" spans="1:6" x14ac:dyDescent="0.15">
      <c r="A736" s="5" t="s">
        <v>1</v>
      </c>
      <c r="B736" s="5" t="s">
        <v>241</v>
      </c>
      <c r="C736" s="6" t="s">
        <v>14</v>
      </c>
      <c r="D736" s="6" t="s">
        <v>15</v>
      </c>
      <c r="E736" s="7">
        <v>1908</v>
      </c>
      <c r="F736" s="9">
        <v>5662</v>
      </c>
    </row>
    <row r="737" spans="1:6" x14ac:dyDescent="0.15">
      <c r="A737" s="5" t="s">
        <v>1</v>
      </c>
      <c r="B737" s="5" t="s">
        <v>241</v>
      </c>
      <c r="C737" s="6" t="s">
        <v>14</v>
      </c>
      <c r="D737" s="6" t="s">
        <v>15</v>
      </c>
      <c r="E737" s="7">
        <v>1909</v>
      </c>
      <c r="F737" s="9">
        <v>5807</v>
      </c>
    </row>
    <row r="738" spans="1:6" x14ac:dyDescent="0.15">
      <c r="A738" s="5" t="s">
        <v>1</v>
      </c>
      <c r="B738" s="5" t="s">
        <v>241</v>
      </c>
      <c r="C738" s="6" t="s">
        <v>14</v>
      </c>
      <c r="D738" s="6" t="s">
        <v>15</v>
      </c>
      <c r="E738" s="7">
        <v>1910</v>
      </c>
      <c r="F738" s="9">
        <v>5906</v>
      </c>
    </row>
    <row r="739" spans="1:6" x14ac:dyDescent="0.15">
      <c r="A739" s="5" t="s">
        <v>1</v>
      </c>
      <c r="B739" s="5" t="s">
        <v>241</v>
      </c>
      <c r="C739" s="6" t="s">
        <v>14</v>
      </c>
      <c r="D739" s="6" t="s">
        <v>15</v>
      </c>
      <c r="E739" s="7">
        <v>1911</v>
      </c>
      <c r="F739" s="9">
        <v>6148</v>
      </c>
    </row>
    <row r="740" spans="1:6" x14ac:dyDescent="0.15">
      <c r="A740" s="5" t="s">
        <v>1</v>
      </c>
      <c r="B740" s="5" t="s">
        <v>241</v>
      </c>
      <c r="C740" s="6" t="s">
        <v>14</v>
      </c>
      <c r="D740" s="6" t="s">
        <v>15</v>
      </c>
      <c r="E740" s="7">
        <v>1912</v>
      </c>
      <c r="F740" s="9">
        <v>6076</v>
      </c>
    </row>
    <row r="741" spans="1:6" x14ac:dyDescent="0.15">
      <c r="A741" s="5" t="s">
        <v>1</v>
      </c>
      <c r="B741" s="5" t="s">
        <v>241</v>
      </c>
      <c r="C741" s="6" t="s">
        <v>14</v>
      </c>
      <c r="D741" s="6" t="s">
        <v>15</v>
      </c>
      <c r="E741" s="7">
        <v>1913</v>
      </c>
      <c r="F741" s="9">
        <v>6236</v>
      </c>
    </row>
    <row r="742" spans="1:6" x14ac:dyDescent="0.15">
      <c r="A742" s="5" t="s">
        <v>1</v>
      </c>
      <c r="B742" s="5" t="s">
        <v>241</v>
      </c>
      <c r="C742" s="6" t="s">
        <v>14</v>
      </c>
      <c r="D742" s="6" t="s">
        <v>15</v>
      </c>
      <c r="E742" s="7">
        <v>1914</v>
      </c>
      <c r="F742" s="9">
        <v>6551</v>
      </c>
    </row>
    <row r="743" spans="1:6" x14ac:dyDescent="0.15">
      <c r="A743" s="5" t="s">
        <v>1</v>
      </c>
      <c r="B743" s="5" t="s">
        <v>241</v>
      </c>
      <c r="C743" s="6" t="s">
        <v>14</v>
      </c>
      <c r="D743" s="6" t="s">
        <v>15</v>
      </c>
      <c r="E743" s="7">
        <v>1915</v>
      </c>
      <c r="F743" s="9">
        <v>6022</v>
      </c>
    </row>
    <row r="744" spans="1:6" x14ac:dyDescent="0.15">
      <c r="A744" s="5" t="s">
        <v>1</v>
      </c>
      <c r="B744" s="5" t="s">
        <v>241</v>
      </c>
      <c r="C744" s="6" t="s">
        <v>14</v>
      </c>
      <c r="D744" s="6" t="s">
        <v>15</v>
      </c>
      <c r="E744" s="7">
        <v>1916</v>
      </c>
      <c r="F744" s="9">
        <v>6202</v>
      </c>
    </row>
    <row r="745" spans="1:6" x14ac:dyDescent="0.15">
      <c r="A745" s="5" t="s">
        <v>1</v>
      </c>
      <c r="B745" s="5" t="s">
        <v>241</v>
      </c>
      <c r="C745" s="6" t="s">
        <v>14</v>
      </c>
      <c r="D745" s="6" t="s">
        <v>15</v>
      </c>
      <c r="E745" s="7">
        <v>1917</v>
      </c>
      <c r="F745" s="9">
        <v>5765</v>
      </c>
    </row>
    <row r="746" spans="1:6" x14ac:dyDescent="0.15">
      <c r="A746" s="5" t="s">
        <v>1</v>
      </c>
      <c r="B746" s="5" t="s">
        <v>241</v>
      </c>
      <c r="C746" s="6" t="s">
        <v>14</v>
      </c>
      <c r="D746" s="6" t="s">
        <v>15</v>
      </c>
      <c r="E746" s="7">
        <v>1918</v>
      </c>
      <c r="F746" s="9">
        <v>5514</v>
      </c>
    </row>
    <row r="747" spans="1:6" x14ac:dyDescent="0.15">
      <c r="A747" s="5" t="s">
        <v>1</v>
      </c>
      <c r="B747" s="5" t="s">
        <v>241</v>
      </c>
      <c r="C747" s="6" t="s">
        <v>14</v>
      </c>
      <c r="D747" s="6" t="s">
        <v>15</v>
      </c>
      <c r="E747" s="7">
        <v>1919</v>
      </c>
      <c r="F747" s="9">
        <v>6153</v>
      </c>
    </row>
    <row r="748" spans="1:6" x14ac:dyDescent="0.15">
      <c r="A748" s="5" t="s">
        <v>1</v>
      </c>
      <c r="B748" s="5" t="s">
        <v>241</v>
      </c>
      <c r="C748" s="6" t="s">
        <v>14</v>
      </c>
      <c r="D748" s="6" t="s">
        <v>15</v>
      </c>
      <c r="E748" s="7">
        <v>1920</v>
      </c>
      <c r="F748" s="9">
        <v>6363</v>
      </c>
    </row>
    <row r="749" spans="1:6" x14ac:dyDescent="0.15">
      <c r="A749" s="5" t="s">
        <v>1</v>
      </c>
      <c r="B749" s="5" t="s">
        <v>241</v>
      </c>
      <c r="C749" s="6" t="s">
        <v>14</v>
      </c>
      <c r="D749" s="6" t="s">
        <v>15</v>
      </c>
      <c r="E749" s="7">
        <v>1921</v>
      </c>
      <c r="F749" s="9">
        <v>6099</v>
      </c>
    </row>
    <row r="750" spans="1:6" x14ac:dyDescent="0.15">
      <c r="A750" s="5" t="s">
        <v>1</v>
      </c>
      <c r="B750" s="5" t="s">
        <v>241</v>
      </c>
      <c r="C750" s="6" t="s">
        <v>14</v>
      </c>
      <c r="D750" s="6" t="s">
        <v>15</v>
      </c>
      <c r="E750" s="7">
        <v>1922</v>
      </c>
      <c r="F750" s="9">
        <v>6641</v>
      </c>
    </row>
    <row r="751" spans="1:6" x14ac:dyDescent="0.15">
      <c r="A751" s="5" t="s">
        <v>1</v>
      </c>
      <c r="B751" s="5" t="s">
        <v>241</v>
      </c>
      <c r="C751" s="6" t="s">
        <v>14</v>
      </c>
      <c r="D751" s="6" t="s">
        <v>15</v>
      </c>
      <c r="E751" s="7">
        <v>1923</v>
      </c>
      <c r="F751" s="9">
        <v>7267</v>
      </c>
    </row>
    <row r="752" spans="1:6" x14ac:dyDescent="0.15">
      <c r="A752" s="5" t="s">
        <v>1</v>
      </c>
      <c r="B752" s="5" t="s">
        <v>241</v>
      </c>
      <c r="C752" s="6" t="s">
        <v>14</v>
      </c>
      <c r="D752" s="6" t="s">
        <v>15</v>
      </c>
      <c r="E752" s="7">
        <v>1924</v>
      </c>
      <c r="F752" s="9">
        <v>7218</v>
      </c>
    </row>
    <row r="753" spans="1:6" x14ac:dyDescent="0.15">
      <c r="A753" s="5" t="s">
        <v>1</v>
      </c>
      <c r="B753" s="5" t="s">
        <v>241</v>
      </c>
      <c r="C753" s="6" t="s">
        <v>14</v>
      </c>
      <c r="D753" s="6" t="s">
        <v>15</v>
      </c>
      <c r="E753" s="7">
        <v>1925</v>
      </c>
      <c r="F753" s="9">
        <v>6978</v>
      </c>
    </row>
    <row r="754" spans="1:6" x14ac:dyDescent="0.15">
      <c r="A754" s="5" t="s">
        <v>1</v>
      </c>
      <c r="B754" s="5" t="s">
        <v>241</v>
      </c>
      <c r="C754" s="6" t="s">
        <v>14</v>
      </c>
      <c r="D754" s="6" t="s">
        <v>15</v>
      </c>
      <c r="E754" s="7">
        <v>1926</v>
      </c>
      <c r="F754" s="9">
        <v>7329</v>
      </c>
    </row>
    <row r="755" spans="1:6" x14ac:dyDescent="0.15">
      <c r="A755" s="5" t="s">
        <v>1</v>
      </c>
      <c r="B755" s="5" t="s">
        <v>241</v>
      </c>
      <c r="C755" s="6" t="s">
        <v>14</v>
      </c>
      <c r="D755" s="6" t="s">
        <v>15</v>
      </c>
      <c r="E755" s="7">
        <v>1927</v>
      </c>
      <c r="F755" s="9">
        <v>7425</v>
      </c>
    </row>
    <row r="756" spans="1:6" x14ac:dyDescent="0.15">
      <c r="A756" s="5" t="s">
        <v>1</v>
      </c>
      <c r="B756" s="5" t="s">
        <v>241</v>
      </c>
      <c r="C756" s="6" t="s">
        <v>14</v>
      </c>
      <c r="D756" s="6" t="s">
        <v>15</v>
      </c>
      <c r="E756" s="7">
        <v>1928</v>
      </c>
      <c r="F756" s="9">
        <v>7627</v>
      </c>
    </row>
    <row r="757" spans="1:6" x14ac:dyDescent="0.15">
      <c r="A757" s="5" t="s">
        <v>1</v>
      </c>
      <c r="B757" s="5" t="s">
        <v>241</v>
      </c>
      <c r="C757" s="6" t="s">
        <v>14</v>
      </c>
      <c r="D757" s="6" t="s">
        <v>15</v>
      </c>
      <c r="E757" s="7">
        <v>1929</v>
      </c>
      <c r="F757" s="9">
        <v>8089</v>
      </c>
    </row>
    <row r="758" spans="1:6" x14ac:dyDescent="0.15">
      <c r="A758" s="5" t="s">
        <v>1</v>
      </c>
      <c r="B758" s="5" t="s">
        <v>241</v>
      </c>
      <c r="C758" s="6" t="s">
        <v>14</v>
      </c>
      <c r="D758" s="6" t="s">
        <v>15</v>
      </c>
      <c r="E758" s="7">
        <v>1930</v>
      </c>
      <c r="F758" s="9">
        <v>8513</v>
      </c>
    </row>
    <row r="759" spans="1:6" x14ac:dyDescent="0.15">
      <c r="A759" s="5" t="s">
        <v>1</v>
      </c>
      <c r="B759" s="5" t="s">
        <v>241</v>
      </c>
      <c r="C759" s="6" t="s">
        <v>14</v>
      </c>
      <c r="D759" s="6" t="s">
        <v>15</v>
      </c>
      <c r="E759" s="7">
        <v>1931</v>
      </c>
      <c r="F759" s="9">
        <v>8542</v>
      </c>
    </row>
    <row r="760" spans="1:6" x14ac:dyDescent="0.15">
      <c r="A760" s="5" t="s">
        <v>1</v>
      </c>
      <c r="B760" s="5" t="s">
        <v>241</v>
      </c>
      <c r="C760" s="6" t="s">
        <v>14</v>
      </c>
      <c r="D760" s="6" t="s">
        <v>15</v>
      </c>
      <c r="E760" s="7">
        <v>1932</v>
      </c>
      <c r="F760" s="9">
        <v>8239</v>
      </c>
    </row>
    <row r="761" spans="1:6" x14ac:dyDescent="0.15">
      <c r="A761" s="5" t="s">
        <v>1</v>
      </c>
      <c r="B761" s="5" t="s">
        <v>241</v>
      </c>
      <c r="C761" s="6" t="s">
        <v>14</v>
      </c>
      <c r="D761" s="6" t="s">
        <v>15</v>
      </c>
      <c r="E761" s="7">
        <v>1933</v>
      </c>
      <c r="F761" s="9">
        <v>8434</v>
      </c>
    </row>
    <row r="762" spans="1:6" x14ac:dyDescent="0.15">
      <c r="A762" s="5" t="s">
        <v>1</v>
      </c>
      <c r="B762" s="5" t="s">
        <v>241</v>
      </c>
      <c r="C762" s="6" t="s">
        <v>14</v>
      </c>
      <c r="D762" s="6" t="s">
        <v>15</v>
      </c>
      <c r="E762" s="7">
        <v>1934</v>
      </c>
      <c r="F762" s="9">
        <v>8611</v>
      </c>
    </row>
    <row r="763" spans="1:6" x14ac:dyDescent="0.15">
      <c r="A763" s="5" t="s">
        <v>1</v>
      </c>
      <c r="B763" s="5" t="s">
        <v>241</v>
      </c>
      <c r="C763" s="6" t="s">
        <v>14</v>
      </c>
      <c r="D763" s="6" t="s">
        <v>15</v>
      </c>
      <c r="E763" s="7">
        <v>1935</v>
      </c>
      <c r="F763" s="9">
        <v>8735</v>
      </c>
    </row>
    <row r="764" spans="1:6" x14ac:dyDescent="0.15">
      <c r="A764" s="5" t="s">
        <v>1</v>
      </c>
      <c r="B764" s="5" t="s">
        <v>241</v>
      </c>
      <c r="C764" s="6" t="s">
        <v>14</v>
      </c>
      <c r="D764" s="6" t="s">
        <v>15</v>
      </c>
      <c r="E764" s="7">
        <v>1936</v>
      </c>
      <c r="F764" s="9">
        <v>8886</v>
      </c>
    </row>
    <row r="765" spans="1:6" x14ac:dyDescent="0.15">
      <c r="A765" s="5" t="s">
        <v>1</v>
      </c>
      <c r="B765" s="5" t="s">
        <v>241</v>
      </c>
      <c r="C765" s="6" t="s">
        <v>14</v>
      </c>
      <c r="D765" s="6" t="s">
        <v>15</v>
      </c>
      <c r="E765" s="7">
        <v>1937</v>
      </c>
      <c r="F765" s="9">
        <v>9035</v>
      </c>
    </row>
    <row r="766" spans="1:6" x14ac:dyDescent="0.15">
      <c r="A766" s="5" t="s">
        <v>1</v>
      </c>
      <c r="B766" s="5" t="s">
        <v>241</v>
      </c>
      <c r="C766" s="6" t="s">
        <v>14</v>
      </c>
      <c r="D766" s="6" t="s">
        <v>15</v>
      </c>
      <c r="E766" s="7">
        <v>1938</v>
      </c>
      <c r="F766" s="9">
        <v>9185</v>
      </c>
    </row>
    <row r="767" spans="1:6" x14ac:dyDescent="0.15">
      <c r="A767" s="5" t="s">
        <v>1</v>
      </c>
      <c r="B767" s="5" t="s">
        <v>241</v>
      </c>
      <c r="C767" s="6" t="s">
        <v>14</v>
      </c>
      <c r="D767" s="6" t="s">
        <v>15</v>
      </c>
      <c r="E767" s="7">
        <v>1939</v>
      </c>
      <c r="F767" s="9">
        <v>9553</v>
      </c>
    </row>
    <row r="768" spans="1:6" x14ac:dyDescent="0.15">
      <c r="A768" s="5" t="s">
        <v>1</v>
      </c>
      <c r="B768" s="5" t="s">
        <v>241</v>
      </c>
      <c r="C768" s="6" t="s">
        <v>14</v>
      </c>
      <c r="D768" s="6" t="s">
        <v>15</v>
      </c>
      <c r="E768" s="7">
        <v>1940</v>
      </c>
      <c r="F768" s="9">
        <v>8155</v>
      </c>
    </row>
    <row r="769" spans="1:6" x14ac:dyDescent="0.15">
      <c r="A769" s="5" t="s">
        <v>1</v>
      </c>
      <c r="B769" s="5" t="s">
        <v>241</v>
      </c>
      <c r="C769" s="6" t="s">
        <v>14</v>
      </c>
      <c r="D769" s="6" t="s">
        <v>15</v>
      </c>
      <c r="E769" s="7">
        <v>1941</v>
      </c>
      <c r="F769" s="9">
        <v>7291</v>
      </c>
    </row>
    <row r="770" spans="1:6" x14ac:dyDescent="0.15">
      <c r="A770" s="5" t="s">
        <v>1</v>
      </c>
      <c r="B770" s="5" t="s">
        <v>241</v>
      </c>
      <c r="C770" s="6" t="s">
        <v>14</v>
      </c>
      <c r="D770" s="6" t="s">
        <v>15</v>
      </c>
      <c r="E770" s="7">
        <v>1942</v>
      </c>
      <c r="F770" s="9">
        <v>7379</v>
      </c>
    </row>
    <row r="771" spans="1:6" x14ac:dyDescent="0.15">
      <c r="A771" s="5" t="s">
        <v>1</v>
      </c>
      <c r="B771" s="5" t="s">
        <v>241</v>
      </c>
      <c r="C771" s="6" t="s">
        <v>14</v>
      </c>
      <c r="D771" s="6" t="s">
        <v>15</v>
      </c>
      <c r="E771" s="7">
        <v>1943</v>
      </c>
      <c r="F771" s="9">
        <v>8097</v>
      </c>
    </row>
    <row r="772" spans="1:6" x14ac:dyDescent="0.15">
      <c r="A772" s="5" t="s">
        <v>1</v>
      </c>
      <c r="B772" s="5" t="s">
        <v>241</v>
      </c>
      <c r="C772" s="6" t="s">
        <v>14</v>
      </c>
      <c r="D772" s="6" t="s">
        <v>15</v>
      </c>
      <c r="E772" s="7">
        <v>1944</v>
      </c>
      <c r="F772" s="9">
        <v>8835</v>
      </c>
    </row>
    <row r="773" spans="1:6" x14ac:dyDescent="0.15">
      <c r="A773" s="5" t="s">
        <v>1</v>
      </c>
      <c r="B773" s="5" t="s">
        <v>241</v>
      </c>
      <c r="C773" s="6" t="s">
        <v>14</v>
      </c>
      <c r="D773" s="6" t="s">
        <v>15</v>
      </c>
      <c r="E773" s="7">
        <v>1945</v>
      </c>
      <c r="F773" s="9">
        <v>8075</v>
      </c>
    </row>
    <row r="774" spans="1:6" x14ac:dyDescent="0.15">
      <c r="A774" s="5" t="s">
        <v>1</v>
      </c>
      <c r="B774" s="5" t="s">
        <v>241</v>
      </c>
      <c r="C774" s="6" t="s">
        <v>14</v>
      </c>
      <c r="D774" s="6" t="s">
        <v>15</v>
      </c>
      <c r="E774" s="7">
        <v>1946</v>
      </c>
      <c r="F774" s="9">
        <v>9208</v>
      </c>
    </row>
    <row r="775" spans="1:6" x14ac:dyDescent="0.15">
      <c r="A775" s="5" t="s">
        <v>1</v>
      </c>
      <c r="B775" s="5" t="s">
        <v>241</v>
      </c>
      <c r="C775" s="6" t="s">
        <v>14</v>
      </c>
      <c r="D775" s="6" t="s">
        <v>15</v>
      </c>
      <c r="E775" s="7">
        <v>1947</v>
      </c>
      <c r="F775" s="9">
        <v>9620</v>
      </c>
    </row>
    <row r="776" spans="1:6" x14ac:dyDescent="0.15">
      <c r="A776" s="5" t="s">
        <v>1</v>
      </c>
      <c r="B776" s="5" t="s">
        <v>241</v>
      </c>
      <c r="C776" s="6" t="s">
        <v>14</v>
      </c>
      <c r="D776" s="6" t="s">
        <v>15</v>
      </c>
      <c r="E776" s="7">
        <v>1948</v>
      </c>
      <c r="F776" s="9">
        <v>9776</v>
      </c>
    </row>
    <row r="777" spans="1:6" x14ac:dyDescent="0.15">
      <c r="A777" s="5" t="s">
        <v>1</v>
      </c>
      <c r="B777" s="5" t="s">
        <v>241</v>
      </c>
      <c r="C777" s="6" t="s">
        <v>14</v>
      </c>
      <c r="D777" s="6" t="s">
        <v>15</v>
      </c>
      <c r="E777" s="7">
        <v>1949</v>
      </c>
      <c r="F777" s="9">
        <v>10351</v>
      </c>
    </row>
    <row r="778" spans="1:6" x14ac:dyDescent="0.15">
      <c r="A778" s="5" t="s">
        <v>1</v>
      </c>
      <c r="B778" s="5" t="s">
        <v>241</v>
      </c>
      <c r="C778" s="6" t="s">
        <v>14</v>
      </c>
      <c r="D778" s="6" t="s">
        <v>15</v>
      </c>
      <c r="E778" s="7">
        <v>1950</v>
      </c>
      <c r="F778" s="9">
        <v>11067</v>
      </c>
    </row>
    <row r="779" spans="1:6" x14ac:dyDescent="0.15">
      <c r="A779" s="5" t="s">
        <v>1</v>
      </c>
      <c r="B779" s="5" t="s">
        <v>241</v>
      </c>
      <c r="C779" s="6" t="s">
        <v>14</v>
      </c>
      <c r="D779" s="6" t="s">
        <v>15</v>
      </c>
      <c r="E779" s="7">
        <v>1951</v>
      </c>
      <c r="F779" s="9">
        <v>11056</v>
      </c>
    </row>
    <row r="780" spans="1:6" x14ac:dyDescent="0.15">
      <c r="A780" s="5" t="s">
        <v>1</v>
      </c>
      <c r="B780" s="5" t="s">
        <v>241</v>
      </c>
      <c r="C780" s="6" t="s">
        <v>14</v>
      </c>
      <c r="D780" s="6" t="s">
        <v>15</v>
      </c>
      <c r="E780" s="7">
        <v>1952</v>
      </c>
      <c r="F780" s="9">
        <v>11086</v>
      </c>
    </row>
    <row r="781" spans="1:6" x14ac:dyDescent="0.15">
      <c r="A781" s="5" t="s">
        <v>1</v>
      </c>
      <c r="B781" s="5" t="s">
        <v>241</v>
      </c>
      <c r="C781" s="6" t="s">
        <v>14</v>
      </c>
      <c r="D781" s="6" t="s">
        <v>15</v>
      </c>
      <c r="E781" s="7">
        <v>1953</v>
      </c>
      <c r="F781" s="9">
        <v>11623</v>
      </c>
    </row>
    <row r="782" spans="1:6" x14ac:dyDescent="0.15">
      <c r="A782" s="5" t="s">
        <v>1</v>
      </c>
      <c r="B782" s="5" t="s">
        <v>241</v>
      </c>
      <c r="C782" s="6" t="s">
        <v>14</v>
      </c>
      <c r="D782" s="6" t="s">
        <v>15</v>
      </c>
      <c r="E782" s="7">
        <v>1954</v>
      </c>
      <c r="F782" s="9">
        <v>11749</v>
      </c>
    </row>
    <row r="783" spans="1:6" x14ac:dyDescent="0.15">
      <c r="A783" s="5" t="s">
        <v>1</v>
      </c>
      <c r="B783" s="5" t="s">
        <v>241</v>
      </c>
      <c r="C783" s="6" t="s">
        <v>14</v>
      </c>
      <c r="D783" s="6" t="s">
        <v>15</v>
      </c>
      <c r="E783" s="7">
        <v>1955</v>
      </c>
      <c r="F783" s="9">
        <v>11788</v>
      </c>
    </row>
    <row r="784" spans="1:6" x14ac:dyDescent="0.15">
      <c r="A784" s="5" t="s">
        <v>1</v>
      </c>
      <c r="B784" s="5" t="s">
        <v>241</v>
      </c>
      <c r="C784" s="6" t="s">
        <v>14</v>
      </c>
      <c r="D784" s="6" t="s">
        <v>15</v>
      </c>
      <c r="E784" s="7">
        <v>1956</v>
      </c>
      <c r="F784" s="9">
        <v>11858</v>
      </c>
    </row>
    <row r="785" spans="1:6" x14ac:dyDescent="0.15">
      <c r="A785" s="5" t="s">
        <v>1</v>
      </c>
      <c r="B785" s="5" t="s">
        <v>241</v>
      </c>
      <c r="C785" s="6" t="s">
        <v>14</v>
      </c>
      <c r="D785" s="6" t="s">
        <v>15</v>
      </c>
      <c r="E785" s="7">
        <v>1957</v>
      </c>
      <c r="F785" s="9">
        <v>12696</v>
      </c>
    </row>
    <row r="786" spans="1:6" x14ac:dyDescent="0.15">
      <c r="A786" s="5" t="s">
        <v>1</v>
      </c>
      <c r="B786" s="5" t="s">
        <v>241</v>
      </c>
      <c r="C786" s="6" t="s">
        <v>14</v>
      </c>
      <c r="D786" s="6" t="s">
        <v>15</v>
      </c>
      <c r="E786" s="7">
        <v>1958</v>
      </c>
      <c r="F786" s="9">
        <v>12903</v>
      </c>
    </row>
    <row r="787" spans="1:6" x14ac:dyDescent="0.15">
      <c r="A787" s="5" t="s">
        <v>1</v>
      </c>
      <c r="B787" s="5" t="s">
        <v>241</v>
      </c>
      <c r="C787" s="6" t="s">
        <v>14</v>
      </c>
      <c r="D787" s="6" t="s">
        <v>15</v>
      </c>
      <c r="E787" s="7">
        <v>1959</v>
      </c>
      <c r="F787" s="9">
        <v>13767</v>
      </c>
    </row>
    <row r="788" spans="1:6" x14ac:dyDescent="0.15">
      <c r="A788" s="5" t="s">
        <v>1</v>
      </c>
      <c r="B788" s="5" t="s">
        <v>241</v>
      </c>
      <c r="C788" s="6" t="s">
        <v>14</v>
      </c>
      <c r="D788" s="6" t="s">
        <v>15</v>
      </c>
      <c r="E788" s="7">
        <v>1960</v>
      </c>
      <c r="F788" s="9">
        <v>14046</v>
      </c>
    </row>
    <row r="789" spans="1:6" x14ac:dyDescent="0.15">
      <c r="A789" s="5" t="s">
        <v>1</v>
      </c>
      <c r="B789" s="5" t="s">
        <v>241</v>
      </c>
      <c r="C789" s="6" t="s">
        <v>14</v>
      </c>
      <c r="D789" s="6" t="s">
        <v>15</v>
      </c>
      <c r="E789" s="7">
        <v>1961</v>
      </c>
      <c r="F789" s="9">
        <v>14843</v>
      </c>
    </row>
    <row r="790" spans="1:6" x14ac:dyDescent="0.15">
      <c r="A790" s="5" t="s">
        <v>1</v>
      </c>
      <c r="B790" s="5" t="s">
        <v>241</v>
      </c>
      <c r="C790" s="6" t="s">
        <v>14</v>
      </c>
      <c r="D790" s="6" t="s">
        <v>15</v>
      </c>
      <c r="E790" s="7">
        <v>1962</v>
      </c>
      <c r="F790" s="9">
        <v>15537</v>
      </c>
    </row>
    <row r="791" spans="1:6" x14ac:dyDescent="0.15">
      <c r="A791" s="5" t="s">
        <v>1</v>
      </c>
      <c r="B791" s="5" t="s">
        <v>241</v>
      </c>
      <c r="C791" s="6" t="s">
        <v>14</v>
      </c>
      <c r="D791" s="6" t="s">
        <v>15</v>
      </c>
      <c r="E791" s="7">
        <v>1963</v>
      </c>
      <c r="F791" s="9">
        <v>15513</v>
      </c>
    </row>
    <row r="792" spans="1:6" x14ac:dyDescent="0.15">
      <c r="A792" s="5" t="s">
        <v>1</v>
      </c>
      <c r="B792" s="5" t="s">
        <v>241</v>
      </c>
      <c r="C792" s="6" t="s">
        <v>14</v>
      </c>
      <c r="D792" s="6" t="s">
        <v>15</v>
      </c>
      <c r="E792" s="7">
        <v>1964</v>
      </c>
      <c r="F792" s="9">
        <v>16832</v>
      </c>
    </row>
    <row r="793" spans="1:6" x14ac:dyDescent="0.15">
      <c r="A793" s="5" t="s">
        <v>1</v>
      </c>
      <c r="B793" s="5" t="s">
        <v>241</v>
      </c>
      <c r="C793" s="6" t="s">
        <v>14</v>
      </c>
      <c r="D793" s="6" t="s">
        <v>15</v>
      </c>
      <c r="E793" s="7">
        <v>1965</v>
      </c>
      <c r="F793" s="9">
        <v>17459</v>
      </c>
    </row>
    <row r="794" spans="1:6" x14ac:dyDescent="0.15">
      <c r="A794" s="5" t="s">
        <v>1</v>
      </c>
      <c r="B794" s="5" t="s">
        <v>241</v>
      </c>
      <c r="C794" s="6" t="s">
        <v>14</v>
      </c>
      <c r="D794" s="6" t="s">
        <v>15</v>
      </c>
      <c r="E794" s="7">
        <v>1966</v>
      </c>
      <c r="F794" s="9">
        <v>17789</v>
      </c>
    </row>
    <row r="795" spans="1:6" x14ac:dyDescent="0.15">
      <c r="A795" s="5" t="s">
        <v>1</v>
      </c>
      <c r="B795" s="5" t="s">
        <v>241</v>
      </c>
      <c r="C795" s="6" t="s">
        <v>14</v>
      </c>
      <c r="D795" s="6" t="s">
        <v>15</v>
      </c>
      <c r="E795" s="7">
        <v>1967</v>
      </c>
      <c r="F795" s="9">
        <v>18230</v>
      </c>
    </row>
    <row r="796" spans="1:6" x14ac:dyDescent="0.15">
      <c r="A796" s="5" t="s">
        <v>1</v>
      </c>
      <c r="B796" s="5" t="s">
        <v>241</v>
      </c>
      <c r="C796" s="6" t="s">
        <v>14</v>
      </c>
      <c r="D796" s="6" t="s">
        <v>15</v>
      </c>
      <c r="E796" s="7">
        <v>1968</v>
      </c>
      <c r="F796" s="9">
        <v>18868</v>
      </c>
    </row>
    <row r="797" spans="1:6" x14ac:dyDescent="0.15">
      <c r="A797" s="5" t="s">
        <v>1</v>
      </c>
      <c r="B797" s="5" t="s">
        <v>241</v>
      </c>
      <c r="C797" s="6" t="s">
        <v>14</v>
      </c>
      <c r="D797" s="6" t="s">
        <v>15</v>
      </c>
      <c r="E797" s="7">
        <v>1969</v>
      </c>
      <c r="F797" s="9">
        <v>19974</v>
      </c>
    </row>
    <row r="798" spans="1:6" x14ac:dyDescent="0.15">
      <c r="A798" s="5" t="s">
        <v>1</v>
      </c>
      <c r="B798" s="5" t="s">
        <v>241</v>
      </c>
      <c r="C798" s="6" t="s">
        <v>14</v>
      </c>
      <c r="D798" s="6" t="s">
        <v>15</v>
      </c>
      <c r="E798" s="7">
        <v>1970</v>
      </c>
      <c r="F798" s="9">
        <v>20221</v>
      </c>
    </row>
    <row r="799" spans="1:6" x14ac:dyDescent="0.15">
      <c r="A799" s="5" t="s">
        <v>1</v>
      </c>
      <c r="B799" s="5" t="s">
        <v>241</v>
      </c>
      <c r="C799" s="6" t="s">
        <v>14</v>
      </c>
      <c r="D799" s="6" t="s">
        <v>15</v>
      </c>
      <c r="E799" s="7">
        <v>1971</v>
      </c>
      <c r="F799" s="9">
        <v>20617</v>
      </c>
    </row>
    <row r="800" spans="1:6" x14ac:dyDescent="0.15">
      <c r="A800" s="5" t="s">
        <v>1</v>
      </c>
      <c r="B800" s="5" t="s">
        <v>241</v>
      </c>
      <c r="C800" s="6" t="s">
        <v>14</v>
      </c>
      <c r="D800" s="6" t="s">
        <v>15</v>
      </c>
      <c r="E800" s="7">
        <v>1972</v>
      </c>
      <c r="F800" s="9">
        <v>21579</v>
      </c>
    </row>
    <row r="801" spans="1:6" x14ac:dyDescent="0.15">
      <c r="A801" s="5" t="s">
        <v>1</v>
      </c>
      <c r="B801" s="5" t="s">
        <v>241</v>
      </c>
      <c r="C801" s="6" t="s">
        <v>14</v>
      </c>
      <c r="D801" s="6" t="s">
        <v>15</v>
      </c>
      <c r="E801" s="7">
        <v>1973</v>
      </c>
      <c r="F801" s="9">
        <v>22228</v>
      </c>
    </row>
    <row r="802" spans="1:6" x14ac:dyDescent="0.15">
      <c r="A802" s="5" t="s">
        <v>1</v>
      </c>
      <c r="B802" s="5" t="s">
        <v>241</v>
      </c>
      <c r="C802" s="6" t="s">
        <v>14</v>
      </c>
      <c r="D802" s="6" t="s">
        <v>15</v>
      </c>
      <c r="E802" s="7">
        <v>1974</v>
      </c>
      <c r="F802" s="9">
        <v>21919</v>
      </c>
    </row>
    <row r="803" spans="1:6" x14ac:dyDescent="0.15">
      <c r="A803" s="5" t="s">
        <v>1</v>
      </c>
      <c r="B803" s="5" t="s">
        <v>241</v>
      </c>
      <c r="C803" s="6" t="s">
        <v>14</v>
      </c>
      <c r="D803" s="6" t="s">
        <v>15</v>
      </c>
      <c r="E803" s="7">
        <v>1975</v>
      </c>
      <c r="F803" s="9">
        <v>21712</v>
      </c>
    </row>
    <row r="804" spans="1:6" x14ac:dyDescent="0.15">
      <c r="A804" s="5" t="s">
        <v>1</v>
      </c>
      <c r="B804" s="5" t="s">
        <v>241</v>
      </c>
      <c r="C804" s="6" t="s">
        <v>14</v>
      </c>
      <c r="D804" s="6" t="s">
        <v>15</v>
      </c>
      <c r="E804" s="7">
        <v>1976</v>
      </c>
      <c r="F804" s="9">
        <v>23059</v>
      </c>
    </row>
    <row r="805" spans="1:6" x14ac:dyDescent="0.15">
      <c r="A805" s="5" t="s">
        <v>1</v>
      </c>
      <c r="B805" s="5" t="s">
        <v>241</v>
      </c>
      <c r="C805" s="6" t="s">
        <v>14</v>
      </c>
      <c r="D805" s="6" t="s">
        <v>15</v>
      </c>
      <c r="E805" s="7">
        <v>1977</v>
      </c>
      <c r="F805" s="9">
        <v>23360</v>
      </c>
    </row>
    <row r="806" spans="1:6" x14ac:dyDescent="0.15">
      <c r="A806" s="5" t="s">
        <v>1</v>
      </c>
      <c r="B806" s="5" t="s">
        <v>241</v>
      </c>
      <c r="C806" s="6" t="s">
        <v>14</v>
      </c>
      <c r="D806" s="6" t="s">
        <v>15</v>
      </c>
      <c r="E806" s="7">
        <v>1978</v>
      </c>
      <c r="F806" s="9">
        <v>23632</v>
      </c>
    </row>
    <row r="807" spans="1:6" x14ac:dyDescent="0.15">
      <c r="A807" s="5" t="s">
        <v>1</v>
      </c>
      <c r="B807" s="5" t="s">
        <v>241</v>
      </c>
      <c r="C807" s="6" t="s">
        <v>14</v>
      </c>
      <c r="D807" s="6" t="s">
        <v>15</v>
      </c>
      <c r="E807" s="7">
        <v>1979</v>
      </c>
      <c r="F807" s="9">
        <v>24409</v>
      </c>
    </row>
    <row r="808" spans="1:6" x14ac:dyDescent="0.15">
      <c r="A808" s="5" t="s">
        <v>1</v>
      </c>
      <c r="B808" s="5" t="s">
        <v>241</v>
      </c>
      <c r="C808" s="6" t="s">
        <v>14</v>
      </c>
      <c r="D808" s="6" t="s">
        <v>15</v>
      </c>
      <c r="E808" s="7">
        <v>1980</v>
      </c>
      <c r="F808" s="9">
        <v>24272</v>
      </c>
    </row>
    <row r="809" spans="1:6" x14ac:dyDescent="0.15">
      <c r="A809" s="5" t="s">
        <v>1</v>
      </c>
      <c r="B809" s="5" t="s">
        <v>241</v>
      </c>
      <c r="C809" s="6" t="s">
        <v>14</v>
      </c>
      <c r="D809" s="6" t="s">
        <v>15</v>
      </c>
      <c r="E809" s="7">
        <v>1981</v>
      </c>
      <c r="F809" s="9">
        <v>24063</v>
      </c>
    </row>
    <row r="810" spans="1:6" x14ac:dyDescent="0.15">
      <c r="A810" s="5" t="s">
        <v>1</v>
      </c>
      <c r="B810" s="5" t="s">
        <v>241</v>
      </c>
      <c r="C810" s="6" t="s">
        <v>14</v>
      </c>
      <c r="D810" s="6" t="s">
        <v>15</v>
      </c>
      <c r="E810" s="7">
        <v>1982</v>
      </c>
      <c r="F810" s="9">
        <v>24807</v>
      </c>
    </row>
    <row r="811" spans="1:6" x14ac:dyDescent="0.15">
      <c r="A811" s="5" t="s">
        <v>1</v>
      </c>
      <c r="B811" s="5" t="s">
        <v>241</v>
      </c>
      <c r="C811" s="6" t="s">
        <v>14</v>
      </c>
      <c r="D811" s="6" t="s">
        <v>15</v>
      </c>
      <c r="E811" s="7">
        <v>1983</v>
      </c>
      <c r="F811" s="9">
        <v>25450</v>
      </c>
    </row>
    <row r="812" spans="1:6" x14ac:dyDescent="0.15">
      <c r="A812" s="5" t="s">
        <v>1</v>
      </c>
      <c r="B812" s="5" t="s">
        <v>241</v>
      </c>
      <c r="C812" s="6" t="s">
        <v>14</v>
      </c>
      <c r="D812" s="6" t="s">
        <v>15</v>
      </c>
      <c r="E812" s="7">
        <v>1984</v>
      </c>
      <c r="F812" s="9">
        <v>26581</v>
      </c>
    </row>
    <row r="813" spans="1:6" x14ac:dyDescent="0.15">
      <c r="A813" s="5" t="s">
        <v>1</v>
      </c>
      <c r="B813" s="5" t="s">
        <v>241</v>
      </c>
      <c r="C813" s="6" t="s">
        <v>14</v>
      </c>
      <c r="D813" s="6" t="s">
        <v>15</v>
      </c>
      <c r="E813" s="7">
        <v>1985</v>
      </c>
      <c r="F813" s="9">
        <v>27710</v>
      </c>
    </row>
    <row r="814" spans="1:6" x14ac:dyDescent="0.15">
      <c r="A814" s="5" t="s">
        <v>1</v>
      </c>
      <c r="B814" s="5" t="s">
        <v>241</v>
      </c>
      <c r="C814" s="6" t="s">
        <v>14</v>
      </c>
      <c r="D814" s="6" t="s">
        <v>15</v>
      </c>
      <c r="E814" s="7">
        <v>1986</v>
      </c>
      <c r="F814" s="9">
        <v>28681</v>
      </c>
    </row>
    <row r="815" spans="1:6" x14ac:dyDescent="0.15">
      <c r="A815" s="5" t="s">
        <v>1</v>
      </c>
      <c r="B815" s="5" t="s">
        <v>241</v>
      </c>
      <c r="C815" s="6" t="s">
        <v>14</v>
      </c>
      <c r="D815" s="6" t="s">
        <v>15</v>
      </c>
      <c r="E815" s="7">
        <v>1987</v>
      </c>
      <c r="F815" s="9">
        <v>28728</v>
      </c>
    </row>
    <row r="816" spans="1:6" x14ac:dyDescent="0.15">
      <c r="A816" s="5" t="s">
        <v>1</v>
      </c>
      <c r="B816" s="5" t="s">
        <v>241</v>
      </c>
      <c r="C816" s="6" t="s">
        <v>14</v>
      </c>
      <c r="D816" s="6" t="s">
        <v>15</v>
      </c>
      <c r="E816" s="7">
        <v>1988</v>
      </c>
      <c r="F816" s="9">
        <v>29049</v>
      </c>
    </row>
    <row r="817" spans="1:6" x14ac:dyDescent="0.15">
      <c r="A817" s="5" t="s">
        <v>1</v>
      </c>
      <c r="B817" s="5" t="s">
        <v>241</v>
      </c>
      <c r="C817" s="6" t="s">
        <v>14</v>
      </c>
      <c r="D817" s="6" t="s">
        <v>15</v>
      </c>
      <c r="E817" s="7">
        <v>1989</v>
      </c>
      <c r="F817" s="9">
        <v>29108</v>
      </c>
    </row>
    <row r="818" spans="1:6" x14ac:dyDescent="0.15">
      <c r="A818" s="5" t="s">
        <v>1</v>
      </c>
      <c r="B818" s="5" t="s">
        <v>241</v>
      </c>
      <c r="C818" s="6" t="s">
        <v>14</v>
      </c>
      <c r="D818" s="6" t="s">
        <v>15</v>
      </c>
      <c r="E818" s="7">
        <v>1990</v>
      </c>
      <c r="F818" s="9">
        <v>29412</v>
      </c>
    </row>
    <row r="819" spans="1:6" x14ac:dyDescent="0.15">
      <c r="A819" s="5" t="s">
        <v>1</v>
      </c>
      <c r="B819" s="5" t="s">
        <v>241</v>
      </c>
      <c r="C819" s="6" t="s">
        <v>14</v>
      </c>
      <c r="D819" s="6" t="s">
        <v>15</v>
      </c>
      <c r="E819" s="7">
        <v>1991</v>
      </c>
      <c r="F819" s="9">
        <v>29915.447</v>
      </c>
    </row>
    <row r="820" spans="1:6" x14ac:dyDescent="0.15">
      <c r="A820" s="5" t="s">
        <v>1</v>
      </c>
      <c r="B820" s="5" t="s">
        <v>241</v>
      </c>
      <c r="C820" s="6" t="s">
        <v>14</v>
      </c>
      <c r="D820" s="6" t="s">
        <v>15</v>
      </c>
      <c r="E820" s="7">
        <v>1992</v>
      </c>
      <c r="F820" s="9">
        <v>30573.574000000001</v>
      </c>
    </row>
    <row r="821" spans="1:6" x14ac:dyDescent="0.15">
      <c r="A821" s="5" t="s">
        <v>1</v>
      </c>
      <c r="B821" s="5" t="s">
        <v>241</v>
      </c>
      <c r="C821" s="6" t="s">
        <v>14</v>
      </c>
      <c r="D821" s="6" t="s">
        <v>15</v>
      </c>
      <c r="E821" s="7">
        <v>1993</v>
      </c>
      <c r="F821" s="9">
        <v>30649.537</v>
      </c>
    </row>
    <row r="822" spans="1:6" x14ac:dyDescent="0.15">
      <c r="A822" s="5" t="s">
        <v>1</v>
      </c>
      <c r="B822" s="5" t="s">
        <v>241</v>
      </c>
      <c r="C822" s="6" t="s">
        <v>14</v>
      </c>
      <c r="D822" s="6" t="s">
        <v>15</v>
      </c>
      <c r="E822" s="7">
        <v>1994</v>
      </c>
      <c r="F822" s="9">
        <v>32359.296999999999</v>
      </c>
    </row>
    <row r="823" spans="1:6" x14ac:dyDescent="0.15">
      <c r="A823" s="5" t="s">
        <v>1</v>
      </c>
      <c r="B823" s="5" t="s">
        <v>241</v>
      </c>
      <c r="C823" s="6" t="s">
        <v>14</v>
      </c>
      <c r="D823" s="6" t="s">
        <v>15</v>
      </c>
      <c r="E823" s="7">
        <v>1995</v>
      </c>
      <c r="F823" s="9">
        <v>33356.14</v>
      </c>
    </row>
    <row r="824" spans="1:6" x14ac:dyDescent="0.15">
      <c r="A824" s="5" t="s">
        <v>1</v>
      </c>
      <c r="B824" s="5" t="s">
        <v>241</v>
      </c>
      <c r="C824" s="6" t="s">
        <v>14</v>
      </c>
      <c r="D824" s="6" t="s">
        <v>15</v>
      </c>
      <c r="E824" s="7">
        <v>1996</v>
      </c>
      <c r="F824" s="9">
        <v>34325.440000000002</v>
      </c>
    </row>
    <row r="825" spans="1:6" x14ac:dyDescent="0.15">
      <c r="A825" s="5" t="s">
        <v>1</v>
      </c>
      <c r="B825" s="5" t="s">
        <v>241</v>
      </c>
      <c r="C825" s="6" t="s">
        <v>14</v>
      </c>
      <c r="D825" s="6" t="s">
        <v>15</v>
      </c>
      <c r="E825" s="7">
        <v>1997</v>
      </c>
      <c r="F825" s="9">
        <v>35499.061999999998</v>
      </c>
    </row>
    <row r="826" spans="1:6" x14ac:dyDescent="0.15">
      <c r="A826" s="5" t="s">
        <v>1</v>
      </c>
      <c r="B826" s="5" t="s">
        <v>241</v>
      </c>
      <c r="C826" s="6" t="s">
        <v>14</v>
      </c>
      <c r="D826" s="6" t="s">
        <v>15</v>
      </c>
      <c r="E826" s="7">
        <v>1998</v>
      </c>
      <c r="F826" s="9">
        <v>36361.230000000003</v>
      </c>
    </row>
    <row r="827" spans="1:6" x14ac:dyDescent="0.15">
      <c r="A827" s="5" t="s">
        <v>1</v>
      </c>
      <c r="B827" s="5" t="s">
        <v>241</v>
      </c>
      <c r="C827" s="6" t="s">
        <v>14</v>
      </c>
      <c r="D827" s="6" t="s">
        <v>15</v>
      </c>
      <c r="E827" s="7">
        <v>1999</v>
      </c>
      <c r="F827" s="9">
        <v>37523.425999999999</v>
      </c>
    </row>
    <row r="828" spans="1:6" x14ac:dyDescent="0.15">
      <c r="A828" s="5" t="s">
        <v>1</v>
      </c>
      <c r="B828" s="5" t="s">
        <v>241</v>
      </c>
      <c r="C828" s="6" t="s">
        <v>14</v>
      </c>
      <c r="D828" s="6" t="s">
        <v>15</v>
      </c>
      <c r="E828" s="7">
        <v>2000</v>
      </c>
      <c r="F828" s="9">
        <v>39021.175999999999</v>
      </c>
    </row>
    <row r="829" spans="1:6" x14ac:dyDescent="0.15">
      <c r="A829" s="5" t="s">
        <v>1</v>
      </c>
      <c r="B829" s="5" t="s">
        <v>241</v>
      </c>
      <c r="C829" s="6" t="s">
        <v>14</v>
      </c>
      <c r="D829" s="6" t="s">
        <v>15</v>
      </c>
      <c r="E829" s="7">
        <v>2001</v>
      </c>
      <c r="F829" s="9">
        <v>39425.862999999998</v>
      </c>
    </row>
    <row r="830" spans="1:6" x14ac:dyDescent="0.15">
      <c r="A830" s="5" t="s">
        <v>1</v>
      </c>
      <c r="B830" s="5" t="s">
        <v>241</v>
      </c>
      <c r="C830" s="6" t="s">
        <v>14</v>
      </c>
      <c r="D830" s="6" t="s">
        <v>15</v>
      </c>
      <c r="E830" s="7">
        <v>2002</v>
      </c>
      <c r="F830" s="9">
        <v>39709.370000000003</v>
      </c>
    </row>
    <row r="831" spans="1:6" x14ac:dyDescent="0.15">
      <c r="A831" s="5" t="s">
        <v>1</v>
      </c>
      <c r="B831" s="5" t="s">
        <v>241</v>
      </c>
      <c r="C831" s="6" t="s">
        <v>14</v>
      </c>
      <c r="D831" s="6" t="s">
        <v>15</v>
      </c>
      <c r="E831" s="7">
        <v>2003</v>
      </c>
      <c r="F831" s="9">
        <v>39983.144999999997</v>
      </c>
    </row>
    <row r="832" spans="1:6" x14ac:dyDescent="0.15">
      <c r="A832" s="5" t="s">
        <v>1</v>
      </c>
      <c r="B832" s="5" t="s">
        <v>241</v>
      </c>
      <c r="C832" s="6" t="s">
        <v>14</v>
      </c>
      <c r="D832" s="6" t="s">
        <v>15</v>
      </c>
      <c r="E832" s="7">
        <v>2004</v>
      </c>
      <c r="F832" s="9">
        <v>41178.561999999998</v>
      </c>
    </row>
    <row r="833" spans="1:6" x14ac:dyDescent="0.15">
      <c r="A833" s="5" t="s">
        <v>1</v>
      </c>
      <c r="B833" s="5" t="s">
        <v>241</v>
      </c>
      <c r="C833" s="6" t="s">
        <v>14</v>
      </c>
      <c r="D833" s="6" t="s">
        <v>15</v>
      </c>
      <c r="E833" s="7">
        <v>2005</v>
      </c>
      <c r="F833" s="9">
        <v>42264.63</v>
      </c>
    </row>
    <row r="834" spans="1:6" x14ac:dyDescent="0.15">
      <c r="A834" s="5" t="s">
        <v>1</v>
      </c>
      <c r="B834" s="5" t="s">
        <v>241</v>
      </c>
      <c r="C834" s="6" t="s">
        <v>14</v>
      </c>
      <c r="D834" s="6" t="s">
        <v>15</v>
      </c>
      <c r="E834" s="7">
        <v>2006</v>
      </c>
      <c r="F834" s="9">
        <v>44025.483999999997</v>
      </c>
    </row>
    <row r="835" spans="1:6" x14ac:dyDescent="0.15">
      <c r="A835" s="5" t="s">
        <v>1</v>
      </c>
      <c r="B835" s="5" t="s">
        <v>241</v>
      </c>
      <c r="C835" s="6" t="s">
        <v>14</v>
      </c>
      <c r="D835" s="6" t="s">
        <v>15</v>
      </c>
      <c r="E835" s="7">
        <v>2007</v>
      </c>
      <c r="F835" s="9">
        <v>44481.47</v>
      </c>
    </row>
    <row r="836" spans="1:6" x14ac:dyDescent="0.15">
      <c r="A836" s="5" t="s">
        <v>1</v>
      </c>
      <c r="B836" s="5" t="s">
        <v>241</v>
      </c>
      <c r="C836" s="6" t="s">
        <v>14</v>
      </c>
      <c r="D836" s="6" t="s">
        <v>15</v>
      </c>
      <c r="E836" s="7">
        <v>2008</v>
      </c>
      <c r="F836" s="9">
        <v>44246.400000000001</v>
      </c>
    </row>
    <row r="837" spans="1:6" x14ac:dyDescent="0.15">
      <c r="A837" s="5" t="s">
        <v>1</v>
      </c>
      <c r="B837" s="5" t="s">
        <v>241</v>
      </c>
      <c r="C837" s="6" t="s">
        <v>14</v>
      </c>
      <c r="D837" s="6" t="s">
        <v>15</v>
      </c>
      <c r="E837" s="7">
        <v>2009</v>
      </c>
      <c r="F837" s="9">
        <v>42090.17</v>
      </c>
    </row>
    <row r="838" spans="1:6" x14ac:dyDescent="0.15">
      <c r="A838" s="5" t="s">
        <v>1</v>
      </c>
      <c r="B838" s="5" t="s">
        <v>241</v>
      </c>
      <c r="C838" s="6" t="s">
        <v>14</v>
      </c>
      <c r="D838" s="6" t="s">
        <v>15</v>
      </c>
      <c r="E838" s="7">
        <v>2010</v>
      </c>
      <c r="F838" s="9">
        <v>42932.4</v>
      </c>
    </row>
    <row r="839" spans="1:6" x14ac:dyDescent="0.15">
      <c r="A839" s="5" t="s">
        <v>1</v>
      </c>
      <c r="B839" s="5" t="s">
        <v>241</v>
      </c>
      <c r="C839" s="6" t="s">
        <v>14</v>
      </c>
      <c r="D839" s="6" t="s">
        <v>15</v>
      </c>
      <c r="E839" s="7">
        <v>2011</v>
      </c>
      <c r="F839" s="9">
        <v>43575</v>
      </c>
    </row>
    <row r="840" spans="1:6" x14ac:dyDescent="0.15">
      <c r="A840" s="5" t="s">
        <v>1</v>
      </c>
      <c r="B840" s="5" t="s">
        <v>241</v>
      </c>
      <c r="C840" s="6" t="s">
        <v>14</v>
      </c>
      <c r="D840" s="6" t="s">
        <v>15</v>
      </c>
      <c r="E840" s="7">
        <v>2012</v>
      </c>
      <c r="F840" s="9">
        <v>43509.612999999998</v>
      </c>
    </row>
    <row r="841" spans="1:6" x14ac:dyDescent="0.15">
      <c r="A841" s="5" t="s">
        <v>1</v>
      </c>
      <c r="B841" s="5" t="s">
        <v>241</v>
      </c>
      <c r="C841" s="6" t="s">
        <v>14</v>
      </c>
      <c r="D841" s="6" t="s">
        <v>15</v>
      </c>
      <c r="E841" s="7">
        <v>2013</v>
      </c>
      <c r="F841" s="9">
        <v>43743.61</v>
      </c>
    </row>
    <row r="842" spans="1:6" x14ac:dyDescent="0.15">
      <c r="A842" s="5" t="s">
        <v>1</v>
      </c>
      <c r="B842" s="5" t="s">
        <v>241</v>
      </c>
      <c r="C842" s="6" t="s">
        <v>14</v>
      </c>
      <c r="D842" s="6" t="s">
        <v>15</v>
      </c>
      <c r="E842" s="7">
        <v>2014</v>
      </c>
      <c r="F842" s="9">
        <v>44215.633000000002</v>
      </c>
    </row>
    <row r="843" spans="1:6" x14ac:dyDescent="0.15">
      <c r="A843" s="5" t="s">
        <v>1</v>
      </c>
      <c r="B843" s="5" t="s">
        <v>241</v>
      </c>
      <c r="C843" s="6" t="s">
        <v>14</v>
      </c>
      <c r="D843" s="6" t="s">
        <v>15</v>
      </c>
      <c r="E843" s="7">
        <v>2015</v>
      </c>
      <c r="F843" s="9">
        <v>44940.887000000002</v>
      </c>
    </row>
    <row r="844" spans="1:6" x14ac:dyDescent="0.15">
      <c r="A844" s="5" t="s">
        <v>1</v>
      </c>
      <c r="B844" s="5" t="s">
        <v>241</v>
      </c>
      <c r="C844" s="6" t="s">
        <v>14</v>
      </c>
      <c r="D844" s="6" t="s">
        <v>15</v>
      </c>
      <c r="E844" s="7">
        <v>2016</v>
      </c>
      <c r="F844" s="9">
        <v>46018.983999999997</v>
      </c>
    </row>
    <row r="845" spans="1:6" x14ac:dyDescent="0.15">
      <c r="A845" s="5" t="s">
        <v>1</v>
      </c>
      <c r="B845" s="5" t="s">
        <v>241</v>
      </c>
      <c r="C845" s="6" t="s">
        <v>14</v>
      </c>
      <c r="D845" s="6" t="s">
        <v>15</v>
      </c>
      <c r="E845" s="7">
        <v>2017</v>
      </c>
      <c r="F845" s="9">
        <v>47022.01</v>
      </c>
    </row>
    <row r="846" spans="1:6" x14ac:dyDescent="0.15">
      <c r="A846" s="5" t="s">
        <v>1</v>
      </c>
      <c r="B846" s="5" t="s">
        <v>241</v>
      </c>
      <c r="C846" s="6" t="s">
        <v>14</v>
      </c>
      <c r="D846" s="6" t="s">
        <v>15</v>
      </c>
      <c r="E846" s="7">
        <v>2018</v>
      </c>
      <c r="F846" s="9">
        <v>47717.457000000002</v>
      </c>
    </row>
    <row r="847" spans="1:6" x14ac:dyDescent="0.15">
      <c r="A847" s="5" t="s">
        <v>1</v>
      </c>
      <c r="B847" s="5" t="s">
        <v>241</v>
      </c>
      <c r="C847" s="6" t="s">
        <v>14</v>
      </c>
      <c r="D847" s="6" t="s">
        <v>15</v>
      </c>
      <c r="E847" s="7">
        <v>2019</v>
      </c>
      <c r="F847" s="9">
        <v>48238.656000000003</v>
      </c>
    </row>
    <row r="848" spans="1:6" x14ac:dyDescent="0.15">
      <c r="A848" s="5" t="s">
        <v>1</v>
      </c>
      <c r="B848" s="5" t="s">
        <v>241</v>
      </c>
      <c r="C848" s="6" t="s">
        <v>14</v>
      </c>
      <c r="D848" s="6" t="s">
        <v>15</v>
      </c>
      <c r="E848" s="7">
        <v>2020</v>
      </c>
      <c r="F848" s="9">
        <v>47171.086000000003</v>
      </c>
    </row>
    <row r="849" spans="1:6" x14ac:dyDescent="0.15">
      <c r="A849" s="5" t="s">
        <v>1</v>
      </c>
      <c r="B849" s="5" t="s">
        <v>241</v>
      </c>
      <c r="C849" s="6" t="s">
        <v>14</v>
      </c>
      <c r="D849" s="6" t="s">
        <v>15</v>
      </c>
      <c r="E849" s="7">
        <v>2021</v>
      </c>
      <c r="F849" s="9">
        <v>49258.75</v>
      </c>
    </row>
    <row r="850" spans="1:6" x14ac:dyDescent="0.15">
      <c r="A850" s="5" t="s">
        <v>1</v>
      </c>
      <c r="B850" s="5" t="s">
        <v>241</v>
      </c>
      <c r="C850" s="6" t="s">
        <v>14</v>
      </c>
      <c r="D850" s="6" t="s">
        <v>15</v>
      </c>
      <c r="E850" s="7">
        <v>2022</v>
      </c>
      <c r="F850" s="9">
        <v>50689.68</v>
      </c>
    </row>
    <row r="851" spans="1:6" x14ac:dyDescent="0.15">
      <c r="A851" s="5" t="s">
        <v>1</v>
      </c>
      <c r="B851" s="5" t="s">
        <v>241</v>
      </c>
      <c r="C851" s="6" t="s">
        <v>16</v>
      </c>
      <c r="D851" s="6" t="s">
        <v>17</v>
      </c>
      <c r="E851" s="7">
        <v>1855</v>
      </c>
      <c r="F851" s="9">
        <v>1787</v>
      </c>
    </row>
    <row r="852" spans="1:6" x14ac:dyDescent="0.15">
      <c r="A852" s="5" t="s">
        <v>1</v>
      </c>
      <c r="B852" s="5" t="s">
        <v>241</v>
      </c>
      <c r="C852" s="6" t="s">
        <v>16</v>
      </c>
      <c r="D852" s="6" t="s">
        <v>17</v>
      </c>
      <c r="E852" s="7">
        <v>1973</v>
      </c>
      <c r="F852" s="9">
        <v>13799</v>
      </c>
    </row>
    <row r="853" spans="1:6" x14ac:dyDescent="0.15">
      <c r="A853" s="5" t="s">
        <v>1</v>
      </c>
      <c r="B853" s="5" t="s">
        <v>241</v>
      </c>
      <c r="C853" s="6" t="s">
        <v>16</v>
      </c>
      <c r="D853" s="6" t="s">
        <v>17</v>
      </c>
      <c r="E853" s="7">
        <v>1980</v>
      </c>
      <c r="F853" s="9">
        <v>15044</v>
      </c>
    </row>
    <row r="854" spans="1:6" x14ac:dyDescent="0.15">
      <c r="A854" s="5" t="s">
        <v>1</v>
      </c>
      <c r="B854" s="5" t="s">
        <v>241</v>
      </c>
      <c r="C854" s="6" t="s">
        <v>16</v>
      </c>
      <c r="D854" s="6" t="s">
        <v>17</v>
      </c>
      <c r="E854" s="7">
        <v>1981</v>
      </c>
      <c r="F854" s="9">
        <v>15478</v>
      </c>
    </row>
    <row r="855" spans="1:6" x14ac:dyDescent="0.15">
      <c r="A855" s="5" t="s">
        <v>1</v>
      </c>
      <c r="B855" s="5" t="s">
        <v>241</v>
      </c>
      <c r="C855" s="6" t="s">
        <v>16</v>
      </c>
      <c r="D855" s="6" t="s">
        <v>17</v>
      </c>
      <c r="E855" s="7">
        <v>1982</v>
      </c>
      <c r="F855" s="9">
        <v>15927</v>
      </c>
    </row>
    <row r="856" spans="1:6" x14ac:dyDescent="0.15">
      <c r="A856" s="5" t="s">
        <v>1</v>
      </c>
      <c r="B856" s="5" t="s">
        <v>241</v>
      </c>
      <c r="C856" s="6" t="s">
        <v>16</v>
      </c>
      <c r="D856" s="6" t="s">
        <v>17</v>
      </c>
      <c r="E856" s="7">
        <v>1983</v>
      </c>
      <c r="F856" s="9">
        <v>16361</v>
      </c>
    </row>
    <row r="857" spans="1:6" x14ac:dyDescent="0.15">
      <c r="A857" s="5" t="s">
        <v>1</v>
      </c>
      <c r="B857" s="5" t="s">
        <v>241</v>
      </c>
      <c r="C857" s="6" t="s">
        <v>16</v>
      </c>
      <c r="D857" s="6" t="s">
        <v>17</v>
      </c>
      <c r="E857" s="7">
        <v>1984</v>
      </c>
      <c r="F857" s="9">
        <v>16660</v>
      </c>
    </row>
    <row r="858" spans="1:6" x14ac:dyDescent="0.15">
      <c r="A858" s="5" t="s">
        <v>1</v>
      </c>
      <c r="B858" s="5" t="s">
        <v>241</v>
      </c>
      <c r="C858" s="6" t="s">
        <v>16</v>
      </c>
      <c r="D858" s="6" t="s">
        <v>17</v>
      </c>
      <c r="E858" s="7">
        <v>1985</v>
      </c>
      <c r="F858" s="9">
        <v>16541</v>
      </c>
    </row>
    <row r="859" spans="1:6" x14ac:dyDescent="0.15">
      <c r="A859" s="5" t="s">
        <v>1</v>
      </c>
      <c r="B859" s="5" t="s">
        <v>241</v>
      </c>
      <c r="C859" s="6" t="s">
        <v>16</v>
      </c>
      <c r="D859" s="6" t="s">
        <v>17</v>
      </c>
      <c r="E859" s="7">
        <v>1986</v>
      </c>
      <c r="F859" s="9">
        <v>16866</v>
      </c>
    </row>
    <row r="860" spans="1:6" x14ac:dyDescent="0.15">
      <c r="A860" s="5" t="s">
        <v>1</v>
      </c>
      <c r="B860" s="5" t="s">
        <v>241</v>
      </c>
      <c r="C860" s="6" t="s">
        <v>16</v>
      </c>
      <c r="D860" s="6" t="s">
        <v>17</v>
      </c>
      <c r="E860" s="7">
        <v>1987</v>
      </c>
      <c r="F860" s="9">
        <v>16898</v>
      </c>
    </row>
    <row r="861" spans="1:6" x14ac:dyDescent="0.15">
      <c r="A861" s="5" t="s">
        <v>1</v>
      </c>
      <c r="B861" s="5" t="s">
        <v>241</v>
      </c>
      <c r="C861" s="6" t="s">
        <v>16</v>
      </c>
      <c r="D861" s="6" t="s">
        <v>17</v>
      </c>
      <c r="E861" s="7">
        <v>1988</v>
      </c>
      <c r="F861" s="9">
        <v>17661</v>
      </c>
    </row>
    <row r="862" spans="1:6" x14ac:dyDescent="0.15">
      <c r="A862" s="5" t="s">
        <v>1</v>
      </c>
      <c r="B862" s="5" t="s">
        <v>241</v>
      </c>
      <c r="C862" s="6" t="s">
        <v>16</v>
      </c>
      <c r="D862" s="6" t="s">
        <v>17</v>
      </c>
      <c r="E862" s="7">
        <v>1989</v>
      </c>
      <c r="F862" s="9">
        <v>18779</v>
      </c>
    </row>
    <row r="863" spans="1:6" x14ac:dyDescent="0.15">
      <c r="A863" s="5" t="s">
        <v>1</v>
      </c>
      <c r="B863" s="5" t="s">
        <v>241</v>
      </c>
      <c r="C863" s="6" t="s">
        <v>16</v>
      </c>
      <c r="D863" s="6" t="s">
        <v>17</v>
      </c>
      <c r="E863" s="7">
        <v>1990</v>
      </c>
      <c r="F863" s="9">
        <v>17247</v>
      </c>
    </row>
    <row r="864" spans="1:6" x14ac:dyDescent="0.15">
      <c r="A864" s="5" t="s">
        <v>1</v>
      </c>
      <c r="B864" s="5" t="s">
        <v>241</v>
      </c>
      <c r="C864" s="6" t="s">
        <v>16</v>
      </c>
      <c r="D864" s="6" t="s">
        <v>17</v>
      </c>
      <c r="E864" s="7">
        <v>1991</v>
      </c>
      <c r="F864" s="9">
        <v>15350.635</v>
      </c>
    </row>
    <row r="865" spans="1:6" x14ac:dyDescent="0.15">
      <c r="A865" s="5" t="s">
        <v>1</v>
      </c>
      <c r="B865" s="5" t="s">
        <v>241</v>
      </c>
      <c r="C865" s="6" t="s">
        <v>16</v>
      </c>
      <c r="D865" s="6" t="s">
        <v>17</v>
      </c>
      <c r="E865" s="7">
        <v>1992</v>
      </c>
      <c r="F865" s="9">
        <v>13214.388000000001</v>
      </c>
    </row>
    <row r="866" spans="1:6" x14ac:dyDescent="0.15">
      <c r="A866" s="5" t="s">
        <v>1</v>
      </c>
      <c r="B866" s="5" t="s">
        <v>241</v>
      </c>
      <c r="C866" s="6" t="s">
        <v>16</v>
      </c>
      <c r="D866" s="6" t="s">
        <v>17</v>
      </c>
      <c r="E866" s="7">
        <v>1993</v>
      </c>
      <c r="F866" s="9">
        <v>12207.184999999999</v>
      </c>
    </row>
    <row r="867" spans="1:6" x14ac:dyDescent="0.15">
      <c r="A867" s="5" t="s">
        <v>1</v>
      </c>
      <c r="B867" s="5" t="s">
        <v>241</v>
      </c>
      <c r="C867" s="6" t="s">
        <v>16</v>
      </c>
      <c r="D867" s="6" t="s">
        <v>17</v>
      </c>
      <c r="E867" s="7">
        <v>1994</v>
      </c>
      <c r="F867" s="9">
        <v>12070.061</v>
      </c>
    </row>
    <row r="868" spans="1:6" x14ac:dyDescent="0.15">
      <c r="A868" s="5" t="s">
        <v>1</v>
      </c>
      <c r="B868" s="5" t="s">
        <v>241</v>
      </c>
      <c r="C868" s="6" t="s">
        <v>16</v>
      </c>
      <c r="D868" s="6" t="s">
        <v>17</v>
      </c>
      <c r="E868" s="7">
        <v>1995</v>
      </c>
      <c r="F868" s="9">
        <v>12881.278</v>
      </c>
    </row>
    <row r="869" spans="1:6" x14ac:dyDescent="0.15">
      <c r="A869" s="5" t="s">
        <v>1</v>
      </c>
      <c r="B869" s="5" t="s">
        <v>241</v>
      </c>
      <c r="C869" s="6" t="s">
        <v>16</v>
      </c>
      <c r="D869" s="6" t="s">
        <v>17</v>
      </c>
      <c r="E869" s="7">
        <v>1996</v>
      </c>
      <c r="F869" s="9">
        <v>13547.661</v>
      </c>
    </row>
    <row r="870" spans="1:6" x14ac:dyDescent="0.15">
      <c r="A870" s="5" t="s">
        <v>1</v>
      </c>
      <c r="B870" s="5" t="s">
        <v>241</v>
      </c>
      <c r="C870" s="6" t="s">
        <v>16</v>
      </c>
      <c r="D870" s="6" t="s">
        <v>17</v>
      </c>
      <c r="E870" s="7">
        <v>1997</v>
      </c>
      <c r="F870" s="9">
        <v>15074.775</v>
      </c>
    </row>
    <row r="871" spans="1:6" x14ac:dyDescent="0.15">
      <c r="A871" s="5" t="s">
        <v>1</v>
      </c>
      <c r="B871" s="5" t="s">
        <v>241</v>
      </c>
      <c r="C871" s="6" t="s">
        <v>16</v>
      </c>
      <c r="D871" s="6" t="s">
        <v>17</v>
      </c>
      <c r="E871" s="7">
        <v>1998</v>
      </c>
      <c r="F871" s="9">
        <v>15593.004999999999</v>
      </c>
    </row>
    <row r="872" spans="1:6" x14ac:dyDescent="0.15">
      <c r="A872" s="5" t="s">
        <v>1</v>
      </c>
      <c r="B872" s="5" t="s">
        <v>241</v>
      </c>
      <c r="C872" s="6" t="s">
        <v>16</v>
      </c>
      <c r="D872" s="6" t="s">
        <v>17</v>
      </c>
      <c r="E872" s="7">
        <v>1999</v>
      </c>
      <c r="F872" s="9">
        <v>15335.106</v>
      </c>
    </row>
    <row r="873" spans="1:6" x14ac:dyDescent="0.15">
      <c r="A873" s="5" t="s">
        <v>1</v>
      </c>
      <c r="B873" s="5" t="s">
        <v>241</v>
      </c>
      <c r="C873" s="6" t="s">
        <v>16</v>
      </c>
      <c r="D873" s="6" t="s">
        <v>17</v>
      </c>
      <c r="E873" s="7">
        <v>2000</v>
      </c>
      <c r="F873" s="9">
        <v>16806.974999999999</v>
      </c>
    </row>
    <row r="874" spans="1:6" x14ac:dyDescent="0.15">
      <c r="A874" s="5" t="s">
        <v>1</v>
      </c>
      <c r="B874" s="5" t="s">
        <v>241</v>
      </c>
      <c r="C874" s="6" t="s">
        <v>16</v>
      </c>
      <c r="D874" s="6" t="s">
        <v>17</v>
      </c>
      <c r="E874" s="7">
        <v>2001</v>
      </c>
      <c r="F874" s="9">
        <v>17696.61</v>
      </c>
    </row>
    <row r="875" spans="1:6" x14ac:dyDescent="0.15">
      <c r="A875" s="5" t="s">
        <v>1</v>
      </c>
      <c r="B875" s="5" t="s">
        <v>241</v>
      </c>
      <c r="C875" s="6" t="s">
        <v>16</v>
      </c>
      <c r="D875" s="6" t="s">
        <v>17</v>
      </c>
      <c r="E875" s="7">
        <v>2002</v>
      </c>
      <c r="F875" s="9">
        <v>18589.150000000001</v>
      </c>
    </row>
    <row r="876" spans="1:6" x14ac:dyDescent="0.15">
      <c r="A876" s="5" t="s">
        <v>1</v>
      </c>
      <c r="B876" s="5" t="s">
        <v>241</v>
      </c>
      <c r="C876" s="6" t="s">
        <v>16</v>
      </c>
      <c r="D876" s="6" t="s">
        <v>17</v>
      </c>
      <c r="E876" s="7">
        <v>2003</v>
      </c>
      <c r="F876" s="9">
        <v>19771.741999999998</v>
      </c>
    </row>
    <row r="877" spans="1:6" x14ac:dyDescent="0.15">
      <c r="A877" s="5" t="s">
        <v>1</v>
      </c>
      <c r="B877" s="5" t="s">
        <v>241</v>
      </c>
      <c r="C877" s="6" t="s">
        <v>16</v>
      </c>
      <c r="D877" s="6" t="s">
        <v>17</v>
      </c>
      <c r="E877" s="7">
        <v>2004</v>
      </c>
      <c r="F877" s="9">
        <v>20803.758000000002</v>
      </c>
    </row>
    <row r="878" spans="1:6" x14ac:dyDescent="0.15">
      <c r="A878" s="5" t="s">
        <v>1</v>
      </c>
      <c r="B878" s="5" t="s">
        <v>241</v>
      </c>
      <c r="C878" s="6" t="s">
        <v>16</v>
      </c>
      <c r="D878" s="6" t="s">
        <v>17</v>
      </c>
      <c r="E878" s="7">
        <v>2005</v>
      </c>
      <c r="F878" s="9">
        <v>22518.541000000001</v>
      </c>
    </row>
    <row r="879" spans="1:6" x14ac:dyDescent="0.15">
      <c r="A879" s="5" t="s">
        <v>1</v>
      </c>
      <c r="B879" s="5" t="s">
        <v>241</v>
      </c>
      <c r="C879" s="6" t="s">
        <v>16</v>
      </c>
      <c r="D879" s="6" t="s">
        <v>17</v>
      </c>
      <c r="E879" s="7">
        <v>2006</v>
      </c>
      <c r="F879" s="9">
        <v>24578.815999999999</v>
      </c>
    </row>
    <row r="880" spans="1:6" x14ac:dyDescent="0.15">
      <c r="A880" s="5" t="s">
        <v>1</v>
      </c>
      <c r="B880" s="5" t="s">
        <v>241</v>
      </c>
      <c r="C880" s="6" t="s">
        <v>16</v>
      </c>
      <c r="D880" s="6" t="s">
        <v>17</v>
      </c>
      <c r="E880" s="7">
        <v>2007</v>
      </c>
      <c r="F880" s="9">
        <v>26177.870999999999</v>
      </c>
    </row>
    <row r="881" spans="1:6" x14ac:dyDescent="0.15">
      <c r="A881" s="5" t="s">
        <v>1</v>
      </c>
      <c r="B881" s="5" t="s">
        <v>241</v>
      </c>
      <c r="C881" s="6" t="s">
        <v>16</v>
      </c>
      <c r="D881" s="6" t="s">
        <v>17</v>
      </c>
      <c r="E881" s="7">
        <v>2008</v>
      </c>
      <c r="F881" s="9">
        <v>24429.021000000001</v>
      </c>
    </row>
    <row r="882" spans="1:6" x14ac:dyDescent="0.15">
      <c r="A882" s="5" t="s">
        <v>1</v>
      </c>
      <c r="B882" s="5" t="s">
        <v>241</v>
      </c>
      <c r="C882" s="6" t="s">
        <v>16</v>
      </c>
      <c r="D882" s="6" t="s">
        <v>17</v>
      </c>
      <c r="E882" s="7">
        <v>2009</v>
      </c>
      <c r="F882" s="9">
        <v>20538.048999999999</v>
      </c>
    </row>
    <row r="883" spans="1:6" x14ac:dyDescent="0.15">
      <c r="A883" s="5" t="s">
        <v>1</v>
      </c>
      <c r="B883" s="5" t="s">
        <v>241</v>
      </c>
      <c r="C883" s="6" t="s">
        <v>16</v>
      </c>
      <c r="D883" s="6" t="s">
        <v>17</v>
      </c>
      <c r="E883" s="7">
        <v>2010</v>
      </c>
      <c r="F883" s="9">
        <v>20713.425999999999</v>
      </c>
    </row>
    <row r="884" spans="1:6" x14ac:dyDescent="0.15">
      <c r="A884" s="5" t="s">
        <v>1</v>
      </c>
      <c r="B884" s="5" t="s">
        <v>241</v>
      </c>
      <c r="C884" s="6" t="s">
        <v>16</v>
      </c>
      <c r="D884" s="6" t="s">
        <v>17</v>
      </c>
      <c r="E884" s="7">
        <v>2011</v>
      </c>
      <c r="F884" s="9">
        <v>21997</v>
      </c>
    </row>
    <row r="885" spans="1:6" x14ac:dyDescent="0.15">
      <c r="A885" s="5" t="s">
        <v>1</v>
      </c>
      <c r="B885" s="5" t="s">
        <v>241</v>
      </c>
      <c r="C885" s="6" t="s">
        <v>16</v>
      </c>
      <c r="D885" s="6" t="s">
        <v>17</v>
      </c>
      <c r="E885" s="7">
        <v>2012</v>
      </c>
      <c r="F885" s="9">
        <v>22784.3</v>
      </c>
    </row>
    <row r="886" spans="1:6" x14ac:dyDescent="0.15">
      <c r="A886" s="5" t="s">
        <v>1</v>
      </c>
      <c r="B886" s="5" t="s">
        <v>241</v>
      </c>
      <c r="C886" s="6" t="s">
        <v>16</v>
      </c>
      <c r="D886" s="6" t="s">
        <v>17</v>
      </c>
      <c r="E886" s="7">
        <v>2013</v>
      </c>
      <c r="F886" s="9">
        <v>23204.111000000001</v>
      </c>
    </row>
    <row r="887" spans="1:6" x14ac:dyDescent="0.15">
      <c r="A887" s="5" t="s">
        <v>1</v>
      </c>
      <c r="B887" s="5" t="s">
        <v>241</v>
      </c>
      <c r="C887" s="6" t="s">
        <v>16</v>
      </c>
      <c r="D887" s="6" t="s">
        <v>17</v>
      </c>
      <c r="E887" s="7">
        <v>2014</v>
      </c>
      <c r="F887" s="9">
        <v>23982.828000000001</v>
      </c>
    </row>
    <row r="888" spans="1:6" x14ac:dyDescent="0.15">
      <c r="A888" s="5" t="s">
        <v>1</v>
      </c>
      <c r="B888" s="5" t="s">
        <v>241</v>
      </c>
      <c r="C888" s="6" t="s">
        <v>16</v>
      </c>
      <c r="D888" s="6" t="s">
        <v>17</v>
      </c>
      <c r="E888" s="7">
        <v>2015</v>
      </c>
      <c r="F888" s="9">
        <v>24473.66</v>
      </c>
    </row>
    <row r="889" spans="1:6" x14ac:dyDescent="0.15">
      <c r="A889" s="5" t="s">
        <v>1</v>
      </c>
      <c r="B889" s="5" t="s">
        <v>241</v>
      </c>
      <c r="C889" s="6" t="s">
        <v>16</v>
      </c>
      <c r="D889" s="6" t="s">
        <v>17</v>
      </c>
      <c r="E889" s="7">
        <v>2016</v>
      </c>
      <c r="F889" s="9">
        <v>25196.153999999999</v>
      </c>
    </row>
    <row r="890" spans="1:6" x14ac:dyDescent="0.15">
      <c r="A890" s="5" t="s">
        <v>1</v>
      </c>
      <c r="B890" s="5" t="s">
        <v>241</v>
      </c>
      <c r="C890" s="6" t="s">
        <v>16</v>
      </c>
      <c r="D890" s="6" t="s">
        <v>17</v>
      </c>
      <c r="E890" s="7">
        <v>2017</v>
      </c>
      <c r="F890" s="9">
        <v>26661.627</v>
      </c>
    </row>
    <row r="891" spans="1:6" x14ac:dyDescent="0.15">
      <c r="A891" s="5" t="s">
        <v>1</v>
      </c>
      <c r="B891" s="5" t="s">
        <v>241</v>
      </c>
      <c r="C891" s="6" t="s">
        <v>16</v>
      </c>
      <c r="D891" s="6" t="s">
        <v>17</v>
      </c>
      <c r="E891" s="7">
        <v>2018</v>
      </c>
      <c r="F891" s="9">
        <v>27596.41</v>
      </c>
    </row>
    <row r="892" spans="1:6" x14ac:dyDescent="0.15">
      <c r="A892" s="5" t="s">
        <v>1</v>
      </c>
      <c r="B892" s="5" t="s">
        <v>241</v>
      </c>
      <c r="C892" s="6" t="s">
        <v>16</v>
      </c>
      <c r="D892" s="6" t="s">
        <v>17</v>
      </c>
      <c r="E892" s="7">
        <v>2019</v>
      </c>
      <c r="F892" s="9">
        <v>28505.603999999999</v>
      </c>
    </row>
    <row r="893" spans="1:6" x14ac:dyDescent="0.15">
      <c r="A893" s="5" t="s">
        <v>1</v>
      </c>
      <c r="B893" s="5" t="s">
        <v>241</v>
      </c>
      <c r="C893" s="6" t="s">
        <v>16</v>
      </c>
      <c r="D893" s="6" t="s">
        <v>17</v>
      </c>
      <c r="E893" s="7">
        <v>2020</v>
      </c>
      <c r="F893" s="9">
        <v>28261.581999999999</v>
      </c>
    </row>
    <row r="894" spans="1:6" x14ac:dyDescent="0.15">
      <c r="A894" s="5" t="s">
        <v>1</v>
      </c>
      <c r="B894" s="5" t="s">
        <v>241</v>
      </c>
      <c r="C894" s="6" t="s">
        <v>16</v>
      </c>
      <c r="D894" s="6" t="s">
        <v>17</v>
      </c>
      <c r="E894" s="7">
        <v>2021</v>
      </c>
      <c r="F894" s="9">
        <v>30499.155999999999</v>
      </c>
    </row>
    <row r="895" spans="1:6" x14ac:dyDescent="0.15">
      <c r="A895" s="5" t="s">
        <v>1</v>
      </c>
      <c r="B895" s="5" t="s">
        <v>241</v>
      </c>
      <c r="C895" s="6" t="s">
        <v>16</v>
      </c>
      <c r="D895" s="6" t="s">
        <v>17</v>
      </c>
      <c r="E895" s="7">
        <v>2022</v>
      </c>
      <c r="F895" s="9">
        <v>30067.395</v>
      </c>
    </row>
    <row r="896" spans="1:6" x14ac:dyDescent="0.15">
      <c r="A896" s="5" t="s">
        <v>1</v>
      </c>
      <c r="B896" s="5" t="s">
        <v>241</v>
      </c>
      <c r="C896" s="6" t="s">
        <v>18</v>
      </c>
      <c r="D896" s="6" t="s">
        <v>19</v>
      </c>
      <c r="E896" s="7">
        <v>1600</v>
      </c>
      <c r="F896" s="9">
        <v>1191</v>
      </c>
    </row>
    <row r="897" spans="1:6" x14ac:dyDescent="0.15">
      <c r="A897" s="5" t="s">
        <v>1</v>
      </c>
      <c r="B897" s="5" t="s">
        <v>241</v>
      </c>
      <c r="C897" s="6" t="s">
        <v>18</v>
      </c>
      <c r="D897" s="6" t="s">
        <v>19</v>
      </c>
      <c r="E897" s="7">
        <v>1650</v>
      </c>
      <c r="F897" s="9">
        <v>1246</v>
      </c>
    </row>
    <row r="898" spans="1:6" x14ac:dyDescent="0.15">
      <c r="A898" s="5" t="s">
        <v>1</v>
      </c>
      <c r="B898" s="5" t="s">
        <v>241</v>
      </c>
      <c r="C898" s="6" t="s">
        <v>18</v>
      </c>
      <c r="D898" s="6" t="s">
        <v>19</v>
      </c>
      <c r="E898" s="7">
        <v>1700</v>
      </c>
      <c r="F898" s="9">
        <v>1331</v>
      </c>
    </row>
    <row r="899" spans="1:6" x14ac:dyDescent="0.15">
      <c r="A899" s="5" t="s">
        <v>1</v>
      </c>
      <c r="B899" s="5" t="s">
        <v>241</v>
      </c>
      <c r="C899" s="6" t="s">
        <v>18</v>
      </c>
      <c r="D899" s="6" t="s">
        <v>19</v>
      </c>
      <c r="E899" s="7">
        <v>1750</v>
      </c>
      <c r="F899" s="9">
        <v>1486</v>
      </c>
    </row>
    <row r="900" spans="1:6" x14ac:dyDescent="0.15">
      <c r="A900" s="5" t="s">
        <v>1</v>
      </c>
      <c r="B900" s="5" t="s">
        <v>241</v>
      </c>
      <c r="C900" s="6" t="s">
        <v>18</v>
      </c>
      <c r="D900" s="6" t="s">
        <v>19</v>
      </c>
      <c r="E900" s="7">
        <v>1800</v>
      </c>
      <c r="F900" s="9">
        <v>1213</v>
      </c>
    </row>
    <row r="901" spans="1:6" x14ac:dyDescent="0.15">
      <c r="A901" s="5" t="s">
        <v>1</v>
      </c>
      <c r="B901" s="5" t="s">
        <v>241</v>
      </c>
      <c r="C901" s="6" t="s">
        <v>18</v>
      </c>
      <c r="D901" s="6" t="s">
        <v>19</v>
      </c>
      <c r="E901" s="7">
        <v>1820</v>
      </c>
      <c r="F901" s="9">
        <v>1313</v>
      </c>
    </row>
    <row r="902" spans="1:6" x14ac:dyDescent="0.15">
      <c r="A902" s="5" t="s">
        <v>1</v>
      </c>
      <c r="B902" s="5" t="s">
        <v>241</v>
      </c>
      <c r="C902" s="6" t="s">
        <v>18</v>
      </c>
      <c r="D902" s="6" t="s">
        <v>19</v>
      </c>
      <c r="E902" s="7">
        <v>1850</v>
      </c>
      <c r="F902" s="9">
        <v>1519</v>
      </c>
    </row>
    <row r="903" spans="1:6" x14ac:dyDescent="0.15">
      <c r="A903" s="5" t="s">
        <v>1</v>
      </c>
      <c r="B903" s="5" t="s">
        <v>241</v>
      </c>
      <c r="C903" s="6" t="s">
        <v>18</v>
      </c>
      <c r="D903" s="6" t="s">
        <v>19</v>
      </c>
      <c r="E903" s="7">
        <v>1860</v>
      </c>
      <c r="F903" s="9">
        <v>1522</v>
      </c>
    </row>
    <row r="904" spans="1:6" x14ac:dyDescent="0.15">
      <c r="A904" s="5" t="s">
        <v>1</v>
      </c>
      <c r="B904" s="5" t="s">
        <v>241</v>
      </c>
      <c r="C904" s="6" t="s">
        <v>18</v>
      </c>
      <c r="D904" s="6" t="s">
        <v>19</v>
      </c>
      <c r="E904" s="7">
        <v>1861</v>
      </c>
      <c r="F904" s="9">
        <v>1527</v>
      </c>
    </row>
    <row r="905" spans="1:6" x14ac:dyDescent="0.15">
      <c r="A905" s="5" t="s">
        <v>1</v>
      </c>
      <c r="B905" s="5" t="s">
        <v>241</v>
      </c>
      <c r="C905" s="6" t="s">
        <v>18</v>
      </c>
      <c r="D905" s="6" t="s">
        <v>19</v>
      </c>
      <c r="E905" s="7">
        <v>1862</v>
      </c>
      <c r="F905" s="9">
        <v>1428</v>
      </c>
    </row>
    <row r="906" spans="1:6" x14ac:dyDescent="0.15">
      <c r="A906" s="5" t="s">
        <v>1</v>
      </c>
      <c r="B906" s="5" t="s">
        <v>241</v>
      </c>
      <c r="C906" s="6" t="s">
        <v>18</v>
      </c>
      <c r="D906" s="6" t="s">
        <v>19</v>
      </c>
      <c r="E906" s="7">
        <v>1863</v>
      </c>
      <c r="F906" s="9">
        <v>1527</v>
      </c>
    </row>
    <row r="907" spans="1:6" x14ac:dyDescent="0.15">
      <c r="A907" s="5" t="s">
        <v>1</v>
      </c>
      <c r="B907" s="5" t="s">
        <v>241</v>
      </c>
      <c r="C907" s="6" t="s">
        <v>18</v>
      </c>
      <c r="D907" s="6" t="s">
        <v>19</v>
      </c>
      <c r="E907" s="7">
        <v>1864</v>
      </c>
      <c r="F907" s="9">
        <v>1545</v>
      </c>
    </row>
    <row r="908" spans="1:6" x14ac:dyDescent="0.15">
      <c r="A908" s="5" t="s">
        <v>1</v>
      </c>
      <c r="B908" s="5" t="s">
        <v>241</v>
      </c>
      <c r="C908" s="6" t="s">
        <v>18</v>
      </c>
      <c r="D908" s="6" t="s">
        <v>19</v>
      </c>
      <c r="E908" s="7">
        <v>1865</v>
      </c>
      <c r="F908" s="9">
        <v>1516</v>
      </c>
    </row>
    <row r="909" spans="1:6" x14ac:dyDescent="0.15">
      <c r="A909" s="5" t="s">
        <v>1</v>
      </c>
      <c r="B909" s="5" t="s">
        <v>241</v>
      </c>
      <c r="C909" s="6" t="s">
        <v>18</v>
      </c>
      <c r="D909" s="6" t="s">
        <v>19</v>
      </c>
      <c r="E909" s="7">
        <v>1866</v>
      </c>
      <c r="F909" s="9">
        <v>1527</v>
      </c>
    </row>
    <row r="910" spans="1:6" x14ac:dyDescent="0.15">
      <c r="A910" s="5" t="s">
        <v>1</v>
      </c>
      <c r="B910" s="5" t="s">
        <v>241</v>
      </c>
      <c r="C910" s="6" t="s">
        <v>18</v>
      </c>
      <c r="D910" s="6" t="s">
        <v>19</v>
      </c>
      <c r="E910" s="7">
        <v>1867</v>
      </c>
      <c r="F910" s="9">
        <v>1412</v>
      </c>
    </row>
    <row r="911" spans="1:6" x14ac:dyDescent="0.15">
      <c r="A911" s="5" t="s">
        <v>1</v>
      </c>
      <c r="B911" s="5" t="s">
        <v>241</v>
      </c>
      <c r="C911" s="6" t="s">
        <v>18</v>
      </c>
      <c r="D911" s="6" t="s">
        <v>19</v>
      </c>
      <c r="E911" s="7">
        <v>1868</v>
      </c>
      <c r="F911" s="9">
        <v>1599</v>
      </c>
    </row>
    <row r="912" spans="1:6" x14ac:dyDescent="0.15">
      <c r="A912" s="5" t="s">
        <v>1</v>
      </c>
      <c r="B912" s="5" t="s">
        <v>241</v>
      </c>
      <c r="C912" s="6" t="s">
        <v>18</v>
      </c>
      <c r="D912" s="6" t="s">
        <v>19</v>
      </c>
      <c r="E912" s="7">
        <v>1869</v>
      </c>
      <c r="F912" s="9">
        <v>1755</v>
      </c>
    </row>
    <row r="913" spans="1:6" x14ac:dyDescent="0.15">
      <c r="A913" s="5" t="s">
        <v>1</v>
      </c>
      <c r="B913" s="5" t="s">
        <v>241</v>
      </c>
      <c r="C913" s="6" t="s">
        <v>18</v>
      </c>
      <c r="D913" s="6" t="s">
        <v>19</v>
      </c>
      <c r="E913" s="7">
        <v>1870</v>
      </c>
      <c r="F913" s="9">
        <v>1817</v>
      </c>
    </row>
    <row r="914" spans="1:6" x14ac:dyDescent="0.15">
      <c r="A914" s="5" t="s">
        <v>1</v>
      </c>
      <c r="B914" s="5" t="s">
        <v>241</v>
      </c>
      <c r="C914" s="6" t="s">
        <v>18</v>
      </c>
      <c r="D914" s="6" t="s">
        <v>19</v>
      </c>
      <c r="E914" s="7">
        <v>1871</v>
      </c>
      <c r="F914" s="9">
        <v>1796</v>
      </c>
    </row>
    <row r="915" spans="1:6" x14ac:dyDescent="0.15">
      <c r="A915" s="5" t="s">
        <v>1</v>
      </c>
      <c r="B915" s="5" t="s">
        <v>241</v>
      </c>
      <c r="C915" s="6" t="s">
        <v>18</v>
      </c>
      <c r="D915" s="6" t="s">
        <v>19</v>
      </c>
      <c r="E915" s="7">
        <v>1872</v>
      </c>
      <c r="F915" s="9">
        <v>1825</v>
      </c>
    </row>
    <row r="916" spans="1:6" x14ac:dyDescent="0.15">
      <c r="A916" s="5" t="s">
        <v>1</v>
      </c>
      <c r="B916" s="5" t="s">
        <v>241</v>
      </c>
      <c r="C916" s="6" t="s">
        <v>18</v>
      </c>
      <c r="D916" s="6" t="s">
        <v>19</v>
      </c>
      <c r="E916" s="7">
        <v>1873</v>
      </c>
      <c r="F916" s="9">
        <v>1902</v>
      </c>
    </row>
    <row r="917" spans="1:6" x14ac:dyDescent="0.15">
      <c r="A917" s="5" t="s">
        <v>1</v>
      </c>
      <c r="B917" s="5" t="s">
        <v>241</v>
      </c>
      <c r="C917" s="6" t="s">
        <v>18</v>
      </c>
      <c r="D917" s="6" t="s">
        <v>19</v>
      </c>
      <c r="E917" s="7">
        <v>1874</v>
      </c>
      <c r="F917" s="9">
        <v>1919</v>
      </c>
    </row>
    <row r="918" spans="1:6" x14ac:dyDescent="0.15">
      <c r="A918" s="5" t="s">
        <v>1</v>
      </c>
      <c r="B918" s="5" t="s">
        <v>241</v>
      </c>
      <c r="C918" s="6" t="s">
        <v>18</v>
      </c>
      <c r="D918" s="6" t="s">
        <v>19</v>
      </c>
      <c r="E918" s="7">
        <v>1875</v>
      </c>
      <c r="F918" s="9">
        <v>1930</v>
      </c>
    </row>
    <row r="919" spans="1:6" x14ac:dyDescent="0.15">
      <c r="A919" s="5" t="s">
        <v>1</v>
      </c>
      <c r="B919" s="5" t="s">
        <v>241</v>
      </c>
      <c r="C919" s="6" t="s">
        <v>18</v>
      </c>
      <c r="D919" s="6" t="s">
        <v>19</v>
      </c>
      <c r="E919" s="7">
        <v>1876</v>
      </c>
      <c r="F919" s="9">
        <v>2007</v>
      </c>
    </row>
    <row r="920" spans="1:6" x14ac:dyDescent="0.15">
      <c r="A920" s="5" t="s">
        <v>1</v>
      </c>
      <c r="B920" s="5" t="s">
        <v>241</v>
      </c>
      <c r="C920" s="6" t="s">
        <v>18</v>
      </c>
      <c r="D920" s="6" t="s">
        <v>19</v>
      </c>
      <c r="E920" s="7">
        <v>1877</v>
      </c>
      <c r="F920" s="9">
        <v>1930</v>
      </c>
    </row>
    <row r="921" spans="1:6" x14ac:dyDescent="0.15">
      <c r="A921" s="5" t="s">
        <v>1</v>
      </c>
      <c r="B921" s="5" t="s">
        <v>241</v>
      </c>
      <c r="C921" s="6" t="s">
        <v>18</v>
      </c>
      <c r="D921" s="6" t="s">
        <v>19</v>
      </c>
      <c r="E921" s="7">
        <v>1878</v>
      </c>
      <c r="F921" s="9">
        <v>1870</v>
      </c>
    </row>
    <row r="922" spans="1:6" x14ac:dyDescent="0.15">
      <c r="A922" s="5" t="s">
        <v>1</v>
      </c>
      <c r="B922" s="5" t="s">
        <v>241</v>
      </c>
      <c r="C922" s="6" t="s">
        <v>18</v>
      </c>
      <c r="D922" s="6" t="s">
        <v>19</v>
      </c>
      <c r="E922" s="7">
        <v>1879</v>
      </c>
      <c r="F922" s="9">
        <v>1860</v>
      </c>
    </row>
    <row r="923" spans="1:6" x14ac:dyDescent="0.15">
      <c r="A923" s="5" t="s">
        <v>1</v>
      </c>
      <c r="B923" s="5" t="s">
        <v>241</v>
      </c>
      <c r="C923" s="6" t="s">
        <v>18</v>
      </c>
      <c r="D923" s="6" t="s">
        <v>19</v>
      </c>
      <c r="E923" s="7">
        <v>1880</v>
      </c>
      <c r="F923" s="9">
        <v>1841</v>
      </c>
    </row>
    <row r="924" spans="1:6" x14ac:dyDescent="0.15">
      <c r="A924" s="5" t="s">
        <v>1</v>
      </c>
      <c r="B924" s="5" t="s">
        <v>241</v>
      </c>
      <c r="C924" s="6" t="s">
        <v>18</v>
      </c>
      <c r="D924" s="6" t="s">
        <v>19</v>
      </c>
      <c r="E924" s="7">
        <v>1881</v>
      </c>
      <c r="F924" s="9">
        <v>1769</v>
      </c>
    </row>
    <row r="925" spans="1:6" x14ac:dyDescent="0.15">
      <c r="A925" s="5" t="s">
        <v>1</v>
      </c>
      <c r="B925" s="5" t="s">
        <v>241</v>
      </c>
      <c r="C925" s="6" t="s">
        <v>18</v>
      </c>
      <c r="D925" s="6" t="s">
        <v>19</v>
      </c>
      <c r="E925" s="7">
        <v>1882</v>
      </c>
      <c r="F925" s="9">
        <v>1918</v>
      </c>
    </row>
    <row r="926" spans="1:6" x14ac:dyDescent="0.15">
      <c r="A926" s="5" t="s">
        <v>1</v>
      </c>
      <c r="B926" s="5" t="s">
        <v>241</v>
      </c>
      <c r="C926" s="6" t="s">
        <v>18</v>
      </c>
      <c r="D926" s="6" t="s">
        <v>19</v>
      </c>
      <c r="E926" s="7">
        <v>1883</v>
      </c>
      <c r="F926" s="9">
        <v>1961</v>
      </c>
    </row>
    <row r="927" spans="1:6" x14ac:dyDescent="0.15">
      <c r="A927" s="5" t="s">
        <v>1</v>
      </c>
      <c r="B927" s="5" t="s">
        <v>241</v>
      </c>
      <c r="C927" s="6" t="s">
        <v>18</v>
      </c>
      <c r="D927" s="6" t="s">
        <v>19</v>
      </c>
      <c r="E927" s="7">
        <v>1884</v>
      </c>
      <c r="F927" s="9">
        <v>1943</v>
      </c>
    </row>
    <row r="928" spans="1:6" x14ac:dyDescent="0.15">
      <c r="A928" s="5" t="s">
        <v>1</v>
      </c>
      <c r="B928" s="5" t="s">
        <v>241</v>
      </c>
      <c r="C928" s="6" t="s">
        <v>18</v>
      </c>
      <c r="D928" s="6" t="s">
        <v>19</v>
      </c>
      <c r="E928" s="7">
        <v>1885</v>
      </c>
      <c r="F928" s="9">
        <v>1962</v>
      </c>
    </row>
    <row r="929" spans="1:6" x14ac:dyDescent="0.15">
      <c r="A929" s="5" t="s">
        <v>1</v>
      </c>
      <c r="B929" s="5" t="s">
        <v>241</v>
      </c>
      <c r="C929" s="6" t="s">
        <v>18</v>
      </c>
      <c r="D929" s="6" t="s">
        <v>19</v>
      </c>
      <c r="E929" s="7">
        <v>1886</v>
      </c>
      <c r="F929" s="9">
        <v>2034</v>
      </c>
    </row>
    <row r="930" spans="1:6" x14ac:dyDescent="0.15">
      <c r="A930" s="5" t="s">
        <v>1</v>
      </c>
      <c r="B930" s="5" t="s">
        <v>241</v>
      </c>
      <c r="C930" s="6" t="s">
        <v>18</v>
      </c>
      <c r="D930" s="6" t="s">
        <v>19</v>
      </c>
      <c r="E930" s="7">
        <v>1887</v>
      </c>
      <c r="F930" s="9">
        <v>2034</v>
      </c>
    </row>
    <row r="931" spans="1:6" x14ac:dyDescent="0.15">
      <c r="A931" s="5" t="s">
        <v>1</v>
      </c>
      <c r="B931" s="5" t="s">
        <v>241</v>
      </c>
      <c r="C931" s="6" t="s">
        <v>18</v>
      </c>
      <c r="D931" s="6" t="s">
        <v>19</v>
      </c>
      <c r="E931" s="7">
        <v>1888</v>
      </c>
      <c r="F931" s="9">
        <v>2075</v>
      </c>
    </row>
    <row r="932" spans="1:6" x14ac:dyDescent="0.15">
      <c r="A932" s="5" t="s">
        <v>1</v>
      </c>
      <c r="B932" s="5" t="s">
        <v>241</v>
      </c>
      <c r="C932" s="6" t="s">
        <v>18</v>
      </c>
      <c r="D932" s="6" t="s">
        <v>19</v>
      </c>
      <c r="E932" s="7">
        <v>1889</v>
      </c>
      <c r="F932" s="9">
        <v>2115</v>
      </c>
    </row>
    <row r="933" spans="1:6" x14ac:dyDescent="0.15">
      <c r="A933" s="5" t="s">
        <v>1</v>
      </c>
      <c r="B933" s="5" t="s">
        <v>241</v>
      </c>
      <c r="C933" s="6" t="s">
        <v>18</v>
      </c>
      <c r="D933" s="6" t="s">
        <v>19</v>
      </c>
      <c r="E933" s="7">
        <v>1890</v>
      </c>
      <c r="F933" s="9">
        <v>2201</v>
      </c>
    </row>
    <row r="934" spans="1:6" x14ac:dyDescent="0.15">
      <c r="A934" s="5" t="s">
        <v>1</v>
      </c>
      <c r="B934" s="5" t="s">
        <v>241</v>
      </c>
      <c r="C934" s="6" t="s">
        <v>18</v>
      </c>
      <c r="D934" s="6" t="s">
        <v>19</v>
      </c>
      <c r="E934" s="7">
        <v>1891</v>
      </c>
      <c r="F934" s="9">
        <v>2152</v>
      </c>
    </row>
    <row r="935" spans="1:6" x14ac:dyDescent="0.15">
      <c r="A935" s="5" t="s">
        <v>1</v>
      </c>
      <c r="B935" s="5" t="s">
        <v>241</v>
      </c>
      <c r="C935" s="6" t="s">
        <v>18</v>
      </c>
      <c r="D935" s="6" t="s">
        <v>19</v>
      </c>
      <c r="E935" s="7">
        <v>1892</v>
      </c>
      <c r="F935" s="9">
        <v>2040</v>
      </c>
    </row>
    <row r="936" spans="1:6" x14ac:dyDescent="0.15">
      <c r="A936" s="5" t="s">
        <v>1</v>
      </c>
      <c r="B936" s="5" t="s">
        <v>241</v>
      </c>
      <c r="C936" s="6" t="s">
        <v>18</v>
      </c>
      <c r="D936" s="6" t="s">
        <v>19</v>
      </c>
      <c r="E936" s="7">
        <v>1893</v>
      </c>
      <c r="F936" s="9">
        <v>2138</v>
      </c>
    </row>
    <row r="937" spans="1:6" x14ac:dyDescent="0.15">
      <c r="A937" s="5" t="s">
        <v>1</v>
      </c>
      <c r="B937" s="5" t="s">
        <v>241</v>
      </c>
      <c r="C937" s="6" t="s">
        <v>18</v>
      </c>
      <c r="D937" s="6" t="s">
        <v>19</v>
      </c>
      <c r="E937" s="7">
        <v>1894</v>
      </c>
      <c r="F937" s="9">
        <v>2230</v>
      </c>
    </row>
    <row r="938" spans="1:6" x14ac:dyDescent="0.15">
      <c r="A938" s="5" t="s">
        <v>1</v>
      </c>
      <c r="B938" s="5" t="s">
        <v>241</v>
      </c>
      <c r="C938" s="6" t="s">
        <v>18</v>
      </c>
      <c r="D938" s="6" t="s">
        <v>19</v>
      </c>
      <c r="E938" s="7">
        <v>1895</v>
      </c>
      <c r="F938" s="9">
        <v>2378</v>
      </c>
    </row>
    <row r="939" spans="1:6" x14ac:dyDescent="0.15">
      <c r="A939" s="5" t="s">
        <v>1</v>
      </c>
      <c r="B939" s="5" t="s">
        <v>241</v>
      </c>
      <c r="C939" s="6" t="s">
        <v>18</v>
      </c>
      <c r="D939" s="6" t="s">
        <v>19</v>
      </c>
      <c r="E939" s="7">
        <v>1896</v>
      </c>
      <c r="F939" s="9">
        <v>2503</v>
      </c>
    </row>
    <row r="940" spans="1:6" x14ac:dyDescent="0.15">
      <c r="A940" s="5" t="s">
        <v>1</v>
      </c>
      <c r="B940" s="5" t="s">
        <v>241</v>
      </c>
      <c r="C940" s="6" t="s">
        <v>18</v>
      </c>
      <c r="D940" s="6" t="s">
        <v>19</v>
      </c>
      <c r="E940" s="7">
        <v>1897</v>
      </c>
      <c r="F940" s="9">
        <v>2589</v>
      </c>
    </row>
    <row r="941" spans="1:6" x14ac:dyDescent="0.15">
      <c r="A941" s="5" t="s">
        <v>1</v>
      </c>
      <c r="B941" s="5" t="s">
        <v>241</v>
      </c>
      <c r="C941" s="6" t="s">
        <v>18</v>
      </c>
      <c r="D941" s="6" t="s">
        <v>19</v>
      </c>
      <c r="E941" s="7">
        <v>1898</v>
      </c>
      <c r="F941" s="9">
        <v>2659</v>
      </c>
    </row>
    <row r="942" spans="1:6" x14ac:dyDescent="0.15">
      <c r="A942" s="5" t="s">
        <v>1</v>
      </c>
      <c r="B942" s="5" t="s">
        <v>241</v>
      </c>
      <c r="C942" s="6" t="s">
        <v>18</v>
      </c>
      <c r="D942" s="6" t="s">
        <v>19</v>
      </c>
      <c r="E942" s="7">
        <v>1899</v>
      </c>
      <c r="F942" s="9">
        <v>2562</v>
      </c>
    </row>
    <row r="943" spans="1:6" x14ac:dyDescent="0.15">
      <c r="A943" s="5" t="s">
        <v>1</v>
      </c>
      <c r="B943" s="5" t="s">
        <v>241</v>
      </c>
      <c r="C943" s="6" t="s">
        <v>18</v>
      </c>
      <c r="D943" s="6" t="s">
        <v>19</v>
      </c>
      <c r="E943" s="7">
        <v>1900</v>
      </c>
      <c r="F943" s="9">
        <v>2659</v>
      </c>
    </row>
    <row r="944" spans="1:6" x14ac:dyDescent="0.15">
      <c r="A944" s="5" t="s">
        <v>1</v>
      </c>
      <c r="B944" s="5" t="s">
        <v>241</v>
      </c>
      <c r="C944" s="6" t="s">
        <v>18</v>
      </c>
      <c r="D944" s="6" t="s">
        <v>19</v>
      </c>
      <c r="E944" s="7">
        <v>1901</v>
      </c>
      <c r="F944" s="9">
        <v>2608</v>
      </c>
    </row>
    <row r="945" spans="1:6" x14ac:dyDescent="0.15">
      <c r="A945" s="5" t="s">
        <v>1</v>
      </c>
      <c r="B945" s="5" t="s">
        <v>241</v>
      </c>
      <c r="C945" s="6" t="s">
        <v>18</v>
      </c>
      <c r="D945" s="6" t="s">
        <v>19</v>
      </c>
      <c r="E945" s="7">
        <v>1902</v>
      </c>
      <c r="F945" s="9">
        <v>2536</v>
      </c>
    </row>
    <row r="946" spans="1:6" x14ac:dyDescent="0.15">
      <c r="A946" s="5" t="s">
        <v>1</v>
      </c>
      <c r="B946" s="5" t="s">
        <v>241</v>
      </c>
      <c r="C946" s="6" t="s">
        <v>18</v>
      </c>
      <c r="D946" s="6" t="s">
        <v>19</v>
      </c>
      <c r="E946" s="7">
        <v>1903</v>
      </c>
      <c r="F946" s="9">
        <v>2687</v>
      </c>
    </row>
    <row r="947" spans="1:6" x14ac:dyDescent="0.15">
      <c r="A947" s="5" t="s">
        <v>1</v>
      </c>
      <c r="B947" s="5" t="s">
        <v>241</v>
      </c>
      <c r="C947" s="6" t="s">
        <v>18</v>
      </c>
      <c r="D947" s="6" t="s">
        <v>19</v>
      </c>
      <c r="E947" s="7">
        <v>1904</v>
      </c>
      <c r="F947" s="9">
        <v>2759</v>
      </c>
    </row>
    <row r="948" spans="1:6" x14ac:dyDescent="0.15">
      <c r="A948" s="5" t="s">
        <v>1</v>
      </c>
      <c r="B948" s="5" t="s">
        <v>241</v>
      </c>
      <c r="C948" s="6" t="s">
        <v>18</v>
      </c>
      <c r="D948" s="6" t="s">
        <v>19</v>
      </c>
      <c r="E948" s="7">
        <v>1905</v>
      </c>
      <c r="F948" s="9">
        <v>2777</v>
      </c>
    </row>
    <row r="949" spans="1:6" x14ac:dyDescent="0.15">
      <c r="A949" s="5" t="s">
        <v>1</v>
      </c>
      <c r="B949" s="5" t="s">
        <v>241</v>
      </c>
      <c r="C949" s="6" t="s">
        <v>18</v>
      </c>
      <c r="D949" s="6" t="s">
        <v>19</v>
      </c>
      <c r="E949" s="7">
        <v>1906</v>
      </c>
      <c r="F949" s="9">
        <v>2860</v>
      </c>
    </row>
    <row r="950" spans="1:6" x14ac:dyDescent="0.15">
      <c r="A950" s="5" t="s">
        <v>1</v>
      </c>
      <c r="B950" s="5" t="s">
        <v>241</v>
      </c>
      <c r="C950" s="6" t="s">
        <v>18</v>
      </c>
      <c r="D950" s="6" t="s">
        <v>19</v>
      </c>
      <c r="E950" s="7">
        <v>1907</v>
      </c>
      <c r="F950" s="9">
        <v>2923</v>
      </c>
    </row>
    <row r="951" spans="1:6" x14ac:dyDescent="0.15">
      <c r="A951" s="5" t="s">
        <v>1</v>
      </c>
      <c r="B951" s="5" t="s">
        <v>241</v>
      </c>
      <c r="C951" s="6" t="s">
        <v>18</v>
      </c>
      <c r="D951" s="6" t="s">
        <v>19</v>
      </c>
      <c r="E951" s="7">
        <v>1908</v>
      </c>
      <c r="F951" s="9">
        <v>2915</v>
      </c>
    </row>
    <row r="952" spans="1:6" x14ac:dyDescent="0.15">
      <c r="A952" s="5" t="s">
        <v>1</v>
      </c>
      <c r="B952" s="5" t="s">
        <v>241</v>
      </c>
      <c r="C952" s="6" t="s">
        <v>18</v>
      </c>
      <c r="D952" s="6" t="s">
        <v>19</v>
      </c>
      <c r="E952" s="7">
        <v>1909</v>
      </c>
      <c r="F952" s="9">
        <v>3003</v>
      </c>
    </row>
    <row r="953" spans="1:6" x14ac:dyDescent="0.15">
      <c r="A953" s="5" t="s">
        <v>1</v>
      </c>
      <c r="B953" s="5" t="s">
        <v>241</v>
      </c>
      <c r="C953" s="6" t="s">
        <v>18</v>
      </c>
      <c r="D953" s="6" t="s">
        <v>19</v>
      </c>
      <c r="E953" s="7">
        <v>1910</v>
      </c>
      <c r="F953" s="9">
        <v>3038</v>
      </c>
    </row>
    <row r="954" spans="1:6" x14ac:dyDescent="0.15">
      <c r="A954" s="5" t="s">
        <v>1</v>
      </c>
      <c r="B954" s="5" t="s">
        <v>241</v>
      </c>
      <c r="C954" s="6" t="s">
        <v>18</v>
      </c>
      <c r="D954" s="6" t="s">
        <v>19</v>
      </c>
      <c r="E954" s="7">
        <v>1911</v>
      </c>
      <c r="F954" s="9">
        <v>3091</v>
      </c>
    </row>
    <row r="955" spans="1:6" x14ac:dyDescent="0.15">
      <c r="A955" s="5" t="s">
        <v>1</v>
      </c>
      <c r="B955" s="5" t="s">
        <v>241</v>
      </c>
      <c r="C955" s="6" t="s">
        <v>18</v>
      </c>
      <c r="D955" s="6" t="s">
        <v>19</v>
      </c>
      <c r="E955" s="7">
        <v>1912</v>
      </c>
      <c r="F955" s="9">
        <v>3223</v>
      </c>
    </row>
    <row r="956" spans="1:6" x14ac:dyDescent="0.15">
      <c r="A956" s="5" t="s">
        <v>1</v>
      </c>
      <c r="B956" s="5" t="s">
        <v>241</v>
      </c>
      <c r="C956" s="6" t="s">
        <v>18</v>
      </c>
      <c r="D956" s="6" t="s">
        <v>19</v>
      </c>
      <c r="E956" s="7">
        <v>1913</v>
      </c>
      <c r="F956" s="9">
        <v>3365</v>
      </c>
    </row>
    <row r="957" spans="1:6" x14ac:dyDescent="0.15">
      <c r="A957" s="5" t="s">
        <v>1</v>
      </c>
      <c r="B957" s="5" t="s">
        <v>241</v>
      </c>
      <c r="C957" s="6" t="s">
        <v>18</v>
      </c>
      <c r="D957" s="6" t="s">
        <v>19</v>
      </c>
      <c r="E957" s="7">
        <v>1914</v>
      </c>
      <c r="F957" s="9">
        <v>3190</v>
      </c>
    </row>
    <row r="958" spans="1:6" x14ac:dyDescent="0.15">
      <c r="A958" s="5" t="s">
        <v>1</v>
      </c>
      <c r="B958" s="5" t="s">
        <v>241</v>
      </c>
      <c r="C958" s="6" t="s">
        <v>18</v>
      </c>
      <c r="D958" s="6" t="s">
        <v>19</v>
      </c>
      <c r="E958" s="7">
        <v>1915</v>
      </c>
      <c r="F958" s="9">
        <v>3000</v>
      </c>
    </row>
    <row r="959" spans="1:6" x14ac:dyDescent="0.15">
      <c r="A959" s="5" t="s">
        <v>1</v>
      </c>
      <c r="B959" s="5" t="s">
        <v>241</v>
      </c>
      <c r="C959" s="6" t="s">
        <v>18</v>
      </c>
      <c r="D959" s="6" t="s">
        <v>19</v>
      </c>
      <c r="E959" s="7">
        <v>1916</v>
      </c>
      <c r="F959" s="9">
        <v>3017</v>
      </c>
    </row>
    <row r="960" spans="1:6" x14ac:dyDescent="0.15">
      <c r="A960" s="5" t="s">
        <v>1</v>
      </c>
      <c r="B960" s="5" t="s">
        <v>241</v>
      </c>
      <c r="C960" s="6" t="s">
        <v>18</v>
      </c>
      <c r="D960" s="6" t="s">
        <v>19</v>
      </c>
      <c r="E960" s="7">
        <v>1917</v>
      </c>
      <c r="F960" s="9">
        <v>2520</v>
      </c>
    </row>
    <row r="961" spans="1:6" x14ac:dyDescent="0.15">
      <c r="A961" s="5" t="s">
        <v>1</v>
      </c>
      <c r="B961" s="5" t="s">
        <v>241</v>
      </c>
      <c r="C961" s="6" t="s">
        <v>18</v>
      </c>
      <c r="D961" s="6" t="s">
        <v>19</v>
      </c>
      <c r="E961" s="7">
        <v>1918</v>
      </c>
      <c r="F961" s="9">
        <v>2184</v>
      </c>
    </row>
    <row r="962" spans="1:6" x14ac:dyDescent="0.15">
      <c r="A962" s="5" t="s">
        <v>1</v>
      </c>
      <c r="B962" s="5" t="s">
        <v>241</v>
      </c>
      <c r="C962" s="6" t="s">
        <v>18</v>
      </c>
      <c r="D962" s="6" t="s">
        <v>19</v>
      </c>
      <c r="E962" s="7">
        <v>1919</v>
      </c>
      <c r="F962" s="9">
        <v>2643</v>
      </c>
    </row>
    <row r="963" spans="1:6" x14ac:dyDescent="0.15">
      <c r="A963" s="5" t="s">
        <v>1</v>
      </c>
      <c r="B963" s="5" t="s">
        <v>241</v>
      </c>
      <c r="C963" s="6" t="s">
        <v>18</v>
      </c>
      <c r="D963" s="6" t="s">
        <v>19</v>
      </c>
      <c r="E963" s="7">
        <v>1920</v>
      </c>
      <c r="F963" s="9">
        <v>2942</v>
      </c>
    </row>
    <row r="964" spans="1:6" x14ac:dyDescent="0.15">
      <c r="A964" s="5" t="s">
        <v>1</v>
      </c>
      <c r="B964" s="5" t="s">
        <v>241</v>
      </c>
      <c r="C964" s="6" t="s">
        <v>18</v>
      </c>
      <c r="D964" s="6" t="s">
        <v>19</v>
      </c>
      <c r="E964" s="7">
        <v>1921</v>
      </c>
      <c r="F964" s="9">
        <v>3003</v>
      </c>
    </row>
    <row r="965" spans="1:6" x14ac:dyDescent="0.15">
      <c r="A965" s="5" t="s">
        <v>1</v>
      </c>
      <c r="B965" s="5" t="s">
        <v>241</v>
      </c>
      <c r="C965" s="6" t="s">
        <v>18</v>
      </c>
      <c r="D965" s="6" t="s">
        <v>19</v>
      </c>
      <c r="E965" s="7">
        <v>1922</v>
      </c>
      <c r="F965" s="9">
        <v>3280</v>
      </c>
    </row>
    <row r="966" spans="1:6" x14ac:dyDescent="0.15">
      <c r="A966" s="5" t="s">
        <v>1</v>
      </c>
      <c r="B966" s="5" t="s">
        <v>241</v>
      </c>
      <c r="C966" s="6" t="s">
        <v>18</v>
      </c>
      <c r="D966" s="6" t="s">
        <v>19</v>
      </c>
      <c r="E966" s="7">
        <v>1923</v>
      </c>
      <c r="F966" s="9">
        <v>3486</v>
      </c>
    </row>
    <row r="967" spans="1:6" x14ac:dyDescent="0.15">
      <c r="A967" s="5" t="s">
        <v>1</v>
      </c>
      <c r="B967" s="5" t="s">
        <v>241</v>
      </c>
      <c r="C967" s="6" t="s">
        <v>18</v>
      </c>
      <c r="D967" s="6" t="s">
        <v>19</v>
      </c>
      <c r="E967" s="7">
        <v>1924</v>
      </c>
      <c r="F967" s="9">
        <v>3545</v>
      </c>
    </row>
    <row r="968" spans="1:6" x14ac:dyDescent="0.15">
      <c r="A968" s="5" t="s">
        <v>1</v>
      </c>
      <c r="B968" s="5" t="s">
        <v>241</v>
      </c>
      <c r="C968" s="6" t="s">
        <v>18</v>
      </c>
      <c r="D968" s="6" t="s">
        <v>19</v>
      </c>
      <c r="E968" s="7">
        <v>1925</v>
      </c>
      <c r="F968" s="9">
        <v>3711</v>
      </c>
    </row>
    <row r="969" spans="1:6" x14ac:dyDescent="0.15">
      <c r="A969" s="5" t="s">
        <v>1</v>
      </c>
      <c r="B969" s="5" t="s">
        <v>241</v>
      </c>
      <c r="C969" s="6" t="s">
        <v>18</v>
      </c>
      <c r="D969" s="6" t="s">
        <v>19</v>
      </c>
      <c r="E969" s="7">
        <v>1926</v>
      </c>
      <c r="F969" s="9">
        <v>3813</v>
      </c>
    </row>
    <row r="970" spans="1:6" x14ac:dyDescent="0.15">
      <c r="A970" s="5" t="s">
        <v>1</v>
      </c>
      <c r="B970" s="5" t="s">
        <v>241</v>
      </c>
      <c r="C970" s="6" t="s">
        <v>18</v>
      </c>
      <c r="D970" s="6" t="s">
        <v>19</v>
      </c>
      <c r="E970" s="7">
        <v>1927</v>
      </c>
      <c r="F970" s="9">
        <v>4076</v>
      </c>
    </row>
    <row r="971" spans="1:6" x14ac:dyDescent="0.15">
      <c r="A971" s="5" t="s">
        <v>1</v>
      </c>
      <c r="B971" s="5" t="s">
        <v>241</v>
      </c>
      <c r="C971" s="6" t="s">
        <v>18</v>
      </c>
      <c r="D971" s="6" t="s">
        <v>19</v>
      </c>
      <c r="E971" s="7">
        <v>1928</v>
      </c>
      <c r="F971" s="9">
        <v>4315</v>
      </c>
    </row>
    <row r="972" spans="1:6" x14ac:dyDescent="0.15">
      <c r="A972" s="5" t="s">
        <v>1</v>
      </c>
      <c r="B972" s="5" t="s">
        <v>241</v>
      </c>
      <c r="C972" s="6" t="s">
        <v>18</v>
      </c>
      <c r="D972" s="6" t="s">
        <v>19</v>
      </c>
      <c r="E972" s="7">
        <v>1929</v>
      </c>
      <c r="F972" s="9">
        <v>4331</v>
      </c>
    </row>
    <row r="973" spans="1:6" x14ac:dyDescent="0.15">
      <c r="A973" s="5" t="s">
        <v>1</v>
      </c>
      <c r="B973" s="5" t="s">
        <v>241</v>
      </c>
      <c r="C973" s="6" t="s">
        <v>18</v>
      </c>
      <c r="D973" s="6" t="s">
        <v>19</v>
      </c>
      <c r="E973" s="7">
        <v>1930</v>
      </c>
      <c r="F973" s="9">
        <v>4250</v>
      </c>
    </row>
    <row r="974" spans="1:6" x14ac:dyDescent="0.15">
      <c r="A974" s="5" t="s">
        <v>1</v>
      </c>
      <c r="B974" s="5" t="s">
        <v>241</v>
      </c>
      <c r="C974" s="6" t="s">
        <v>18</v>
      </c>
      <c r="D974" s="6" t="s">
        <v>19</v>
      </c>
      <c r="E974" s="7">
        <v>1931</v>
      </c>
      <c r="F974" s="9">
        <v>4114</v>
      </c>
    </row>
    <row r="975" spans="1:6" x14ac:dyDescent="0.15">
      <c r="A975" s="5" t="s">
        <v>1</v>
      </c>
      <c r="B975" s="5" t="s">
        <v>241</v>
      </c>
      <c r="C975" s="6" t="s">
        <v>18</v>
      </c>
      <c r="D975" s="6" t="s">
        <v>19</v>
      </c>
      <c r="E975" s="7">
        <v>1932</v>
      </c>
      <c r="F975" s="9">
        <v>4065</v>
      </c>
    </row>
    <row r="976" spans="1:6" x14ac:dyDescent="0.15">
      <c r="A976" s="5" t="s">
        <v>1</v>
      </c>
      <c r="B976" s="5" t="s">
        <v>241</v>
      </c>
      <c r="C976" s="6" t="s">
        <v>18</v>
      </c>
      <c r="D976" s="6" t="s">
        <v>19</v>
      </c>
      <c r="E976" s="7">
        <v>1933</v>
      </c>
      <c r="F976" s="9">
        <v>4307</v>
      </c>
    </row>
    <row r="977" spans="1:6" x14ac:dyDescent="0.15">
      <c r="A977" s="5" t="s">
        <v>1</v>
      </c>
      <c r="B977" s="5" t="s">
        <v>241</v>
      </c>
      <c r="C977" s="6" t="s">
        <v>18</v>
      </c>
      <c r="D977" s="6" t="s">
        <v>19</v>
      </c>
      <c r="E977" s="7">
        <v>1934</v>
      </c>
      <c r="F977" s="9">
        <v>4763</v>
      </c>
    </row>
    <row r="978" spans="1:6" x14ac:dyDescent="0.15">
      <c r="A978" s="5" t="s">
        <v>1</v>
      </c>
      <c r="B978" s="5" t="s">
        <v>241</v>
      </c>
      <c r="C978" s="6" t="s">
        <v>18</v>
      </c>
      <c r="D978" s="6" t="s">
        <v>19</v>
      </c>
      <c r="E978" s="7">
        <v>1935</v>
      </c>
      <c r="F978" s="9">
        <v>4930</v>
      </c>
    </row>
    <row r="979" spans="1:6" x14ac:dyDescent="0.15">
      <c r="A979" s="5" t="s">
        <v>1</v>
      </c>
      <c r="B979" s="5" t="s">
        <v>241</v>
      </c>
      <c r="C979" s="6" t="s">
        <v>18</v>
      </c>
      <c r="D979" s="6" t="s">
        <v>19</v>
      </c>
      <c r="E979" s="7">
        <v>1936</v>
      </c>
      <c r="F979" s="9">
        <v>5227</v>
      </c>
    </row>
    <row r="980" spans="1:6" x14ac:dyDescent="0.15">
      <c r="A980" s="5" t="s">
        <v>1</v>
      </c>
      <c r="B980" s="5" t="s">
        <v>241</v>
      </c>
      <c r="C980" s="6" t="s">
        <v>18</v>
      </c>
      <c r="D980" s="6" t="s">
        <v>19</v>
      </c>
      <c r="E980" s="7">
        <v>1937</v>
      </c>
      <c r="F980" s="9">
        <v>5485</v>
      </c>
    </row>
    <row r="981" spans="1:6" x14ac:dyDescent="0.15">
      <c r="A981" s="5" t="s">
        <v>1</v>
      </c>
      <c r="B981" s="5" t="s">
        <v>241</v>
      </c>
      <c r="C981" s="6" t="s">
        <v>18</v>
      </c>
      <c r="D981" s="6" t="s">
        <v>19</v>
      </c>
      <c r="E981" s="7">
        <v>1938</v>
      </c>
      <c r="F981" s="9">
        <v>5721</v>
      </c>
    </row>
    <row r="982" spans="1:6" x14ac:dyDescent="0.15">
      <c r="A982" s="5" t="s">
        <v>1</v>
      </c>
      <c r="B982" s="5" t="s">
        <v>241</v>
      </c>
      <c r="C982" s="6" t="s">
        <v>18</v>
      </c>
      <c r="D982" s="6" t="s">
        <v>19</v>
      </c>
      <c r="E982" s="7">
        <v>1939</v>
      </c>
      <c r="F982" s="9">
        <v>5432</v>
      </c>
    </row>
    <row r="983" spans="1:6" x14ac:dyDescent="0.15">
      <c r="A983" s="5" t="s">
        <v>1</v>
      </c>
      <c r="B983" s="5" t="s">
        <v>241</v>
      </c>
      <c r="C983" s="6" t="s">
        <v>18</v>
      </c>
      <c r="D983" s="6" t="s">
        <v>19</v>
      </c>
      <c r="E983" s="7">
        <v>1940</v>
      </c>
      <c r="F983" s="9">
        <v>5133</v>
      </c>
    </row>
    <row r="984" spans="1:6" x14ac:dyDescent="0.15">
      <c r="A984" s="5" t="s">
        <v>1</v>
      </c>
      <c r="B984" s="5" t="s">
        <v>241</v>
      </c>
      <c r="C984" s="6" t="s">
        <v>18</v>
      </c>
      <c r="D984" s="6" t="s">
        <v>19</v>
      </c>
      <c r="E984" s="7">
        <v>1941</v>
      </c>
      <c r="F984" s="9">
        <v>5295</v>
      </c>
    </row>
    <row r="985" spans="1:6" x14ac:dyDescent="0.15">
      <c r="A985" s="5" t="s">
        <v>1</v>
      </c>
      <c r="B985" s="5" t="s">
        <v>241</v>
      </c>
      <c r="C985" s="6" t="s">
        <v>18</v>
      </c>
      <c r="D985" s="6" t="s">
        <v>19</v>
      </c>
      <c r="E985" s="7">
        <v>1942</v>
      </c>
      <c r="F985" s="9">
        <v>5303</v>
      </c>
    </row>
    <row r="986" spans="1:6" x14ac:dyDescent="0.15">
      <c r="A986" s="5" t="s">
        <v>1</v>
      </c>
      <c r="B986" s="5" t="s">
        <v>241</v>
      </c>
      <c r="C986" s="6" t="s">
        <v>18</v>
      </c>
      <c r="D986" s="6" t="s">
        <v>19</v>
      </c>
      <c r="E986" s="7">
        <v>1943</v>
      </c>
      <c r="F986" s="9">
        <v>5893</v>
      </c>
    </row>
    <row r="987" spans="1:6" x14ac:dyDescent="0.15">
      <c r="A987" s="5" t="s">
        <v>1</v>
      </c>
      <c r="B987" s="5" t="s">
        <v>241</v>
      </c>
      <c r="C987" s="6" t="s">
        <v>18</v>
      </c>
      <c r="D987" s="6" t="s">
        <v>19</v>
      </c>
      <c r="E987" s="7">
        <v>1944</v>
      </c>
      <c r="F987" s="9">
        <v>5874</v>
      </c>
    </row>
    <row r="988" spans="1:6" x14ac:dyDescent="0.15">
      <c r="A988" s="5" t="s">
        <v>1</v>
      </c>
      <c r="B988" s="5" t="s">
        <v>241</v>
      </c>
      <c r="C988" s="6" t="s">
        <v>18</v>
      </c>
      <c r="D988" s="6" t="s">
        <v>19</v>
      </c>
      <c r="E988" s="7">
        <v>1945</v>
      </c>
      <c r="F988" s="9">
        <v>5499</v>
      </c>
    </row>
    <row r="989" spans="1:6" x14ac:dyDescent="0.15">
      <c r="A989" s="5" t="s">
        <v>1</v>
      </c>
      <c r="B989" s="5" t="s">
        <v>241</v>
      </c>
      <c r="C989" s="6" t="s">
        <v>18</v>
      </c>
      <c r="D989" s="6" t="s">
        <v>19</v>
      </c>
      <c r="E989" s="7">
        <v>1946</v>
      </c>
      <c r="F989" s="9">
        <v>5871</v>
      </c>
    </row>
    <row r="990" spans="1:6" x14ac:dyDescent="0.15">
      <c r="A990" s="5" t="s">
        <v>1</v>
      </c>
      <c r="B990" s="5" t="s">
        <v>241</v>
      </c>
      <c r="C990" s="6" t="s">
        <v>18</v>
      </c>
      <c r="D990" s="6" t="s">
        <v>19</v>
      </c>
      <c r="E990" s="7">
        <v>1947</v>
      </c>
      <c r="F990" s="9">
        <v>5925</v>
      </c>
    </row>
    <row r="991" spans="1:6" x14ac:dyDescent="0.15">
      <c r="A991" s="5" t="s">
        <v>1</v>
      </c>
      <c r="B991" s="5" t="s">
        <v>241</v>
      </c>
      <c r="C991" s="6" t="s">
        <v>18</v>
      </c>
      <c r="D991" s="6" t="s">
        <v>19</v>
      </c>
      <c r="E991" s="7">
        <v>1948</v>
      </c>
      <c r="F991" s="9">
        <v>6307</v>
      </c>
    </row>
    <row r="992" spans="1:6" x14ac:dyDescent="0.15">
      <c r="A992" s="5" t="s">
        <v>1</v>
      </c>
      <c r="B992" s="5" t="s">
        <v>241</v>
      </c>
      <c r="C992" s="6" t="s">
        <v>18</v>
      </c>
      <c r="D992" s="6" t="s">
        <v>19</v>
      </c>
      <c r="E992" s="7">
        <v>1949</v>
      </c>
      <c r="F992" s="9">
        <v>6604</v>
      </c>
    </row>
    <row r="993" spans="1:6" x14ac:dyDescent="0.15">
      <c r="A993" s="5" t="s">
        <v>1</v>
      </c>
      <c r="B993" s="5" t="s">
        <v>241</v>
      </c>
      <c r="C993" s="6" t="s">
        <v>18</v>
      </c>
      <c r="D993" s="6" t="s">
        <v>19</v>
      </c>
      <c r="E993" s="7">
        <v>1950</v>
      </c>
      <c r="F993" s="9">
        <v>6779</v>
      </c>
    </row>
    <row r="994" spans="1:6" x14ac:dyDescent="0.15">
      <c r="A994" s="5" t="s">
        <v>1</v>
      </c>
      <c r="B994" s="5" t="s">
        <v>241</v>
      </c>
      <c r="C994" s="6" t="s">
        <v>18</v>
      </c>
      <c r="D994" s="6" t="s">
        <v>19</v>
      </c>
      <c r="E994" s="7">
        <v>1951</v>
      </c>
      <c r="F994" s="9">
        <v>7286</v>
      </c>
    </row>
    <row r="995" spans="1:6" x14ac:dyDescent="0.15">
      <c r="A995" s="5" t="s">
        <v>1</v>
      </c>
      <c r="B995" s="5" t="s">
        <v>241</v>
      </c>
      <c r="C995" s="6" t="s">
        <v>18</v>
      </c>
      <c r="D995" s="6" t="s">
        <v>19</v>
      </c>
      <c r="E995" s="7">
        <v>1952</v>
      </c>
      <c r="F995" s="9">
        <v>7450</v>
      </c>
    </row>
    <row r="996" spans="1:6" x14ac:dyDescent="0.15">
      <c r="A996" s="5" t="s">
        <v>1</v>
      </c>
      <c r="B996" s="5" t="s">
        <v>241</v>
      </c>
      <c r="C996" s="6" t="s">
        <v>18</v>
      </c>
      <c r="D996" s="6" t="s">
        <v>19</v>
      </c>
      <c r="E996" s="7">
        <v>1953</v>
      </c>
      <c r="F996" s="9">
        <v>7415</v>
      </c>
    </row>
    <row r="997" spans="1:6" x14ac:dyDescent="0.15">
      <c r="A997" s="5" t="s">
        <v>1</v>
      </c>
      <c r="B997" s="5" t="s">
        <v>241</v>
      </c>
      <c r="C997" s="6" t="s">
        <v>18</v>
      </c>
      <c r="D997" s="6" t="s">
        <v>19</v>
      </c>
      <c r="E997" s="7">
        <v>1954</v>
      </c>
      <c r="F997" s="9">
        <v>7973</v>
      </c>
    </row>
    <row r="998" spans="1:6" x14ac:dyDescent="0.15">
      <c r="A998" s="5" t="s">
        <v>1</v>
      </c>
      <c r="B998" s="5" t="s">
        <v>241</v>
      </c>
      <c r="C998" s="6" t="s">
        <v>18</v>
      </c>
      <c r="D998" s="6" t="s">
        <v>19</v>
      </c>
      <c r="E998" s="7">
        <v>1955</v>
      </c>
      <c r="F998" s="9">
        <v>8284</v>
      </c>
    </row>
    <row r="999" spans="1:6" x14ac:dyDescent="0.15">
      <c r="A999" s="5" t="s">
        <v>1</v>
      </c>
      <c r="B999" s="5" t="s">
        <v>241</v>
      </c>
      <c r="C999" s="6" t="s">
        <v>18</v>
      </c>
      <c r="D999" s="6" t="s">
        <v>19</v>
      </c>
      <c r="E999" s="7">
        <v>1956</v>
      </c>
      <c r="F999" s="9">
        <v>8440</v>
      </c>
    </row>
    <row r="1000" spans="1:6" x14ac:dyDescent="0.15">
      <c r="A1000" s="5" t="s">
        <v>1</v>
      </c>
      <c r="B1000" s="5" t="s">
        <v>241</v>
      </c>
      <c r="C1000" s="6" t="s">
        <v>18</v>
      </c>
      <c r="D1000" s="6" t="s">
        <v>19</v>
      </c>
      <c r="E1000" s="7">
        <v>1957</v>
      </c>
      <c r="F1000" s="9">
        <v>8751</v>
      </c>
    </row>
    <row r="1001" spans="1:6" x14ac:dyDescent="0.15">
      <c r="A1001" s="5" t="s">
        <v>1</v>
      </c>
      <c r="B1001" s="5" t="s">
        <v>241</v>
      </c>
      <c r="C1001" s="6" t="s">
        <v>18</v>
      </c>
      <c r="D1001" s="6" t="s">
        <v>19</v>
      </c>
      <c r="E1001" s="7">
        <v>1958</v>
      </c>
      <c r="F1001" s="9">
        <v>8725</v>
      </c>
    </row>
    <row r="1002" spans="1:6" x14ac:dyDescent="0.15">
      <c r="A1002" s="5" t="s">
        <v>1</v>
      </c>
      <c r="B1002" s="5" t="s">
        <v>241</v>
      </c>
      <c r="C1002" s="6" t="s">
        <v>18</v>
      </c>
      <c r="D1002" s="6" t="s">
        <v>19</v>
      </c>
      <c r="E1002" s="7">
        <v>1959</v>
      </c>
      <c r="F1002" s="9">
        <v>9172</v>
      </c>
    </row>
    <row r="1003" spans="1:6" x14ac:dyDescent="0.15">
      <c r="A1003" s="5" t="s">
        <v>1</v>
      </c>
      <c r="B1003" s="5" t="s">
        <v>241</v>
      </c>
      <c r="C1003" s="6" t="s">
        <v>18</v>
      </c>
      <c r="D1003" s="6" t="s">
        <v>19</v>
      </c>
      <c r="E1003" s="7">
        <v>1960</v>
      </c>
      <c r="F1003" s="9">
        <v>9931</v>
      </c>
    </row>
    <row r="1004" spans="1:6" x14ac:dyDescent="0.15">
      <c r="A1004" s="5" t="s">
        <v>1</v>
      </c>
      <c r="B1004" s="5" t="s">
        <v>241</v>
      </c>
      <c r="C1004" s="6" t="s">
        <v>18</v>
      </c>
      <c r="D1004" s="6" t="s">
        <v>19</v>
      </c>
      <c r="E1004" s="7">
        <v>1961</v>
      </c>
      <c r="F1004" s="9">
        <v>10613</v>
      </c>
    </row>
    <row r="1005" spans="1:6" x14ac:dyDescent="0.15">
      <c r="A1005" s="5" t="s">
        <v>1</v>
      </c>
      <c r="B1005" s="5" t="s">
        <v>241</v>
      </c>
      <c r="C1005" s="6" t="s">
        <v>18</v>
      </c>
      <c r="D1005" s="6" t="s">
        <v>19</v>
      </c>
      <c r="E1005" s="7">
        <v>1962</v>
      </c>
      <c r="F1005" s="9">
        <v>10869</v>
      </c>
    </row>
    <row r="1006" spans="1:6" x14ac:dyDescent="0.15">
      <c r="A1006" s="5" t="s">
        <v>1</v>
      </c>
      <c r="B1006" s="5" t="s">
        <v>241</v>
      </c>
      <c r="C1006" s="6" t="s">
        <v>18</v>
      </c>
      <c r="D1006" s="6" t="s">
        <v>19</v>
      </c>
      <c r="E1006" s="7">
        <v>1963</v>
      </c>
      <c r="F1006" s="9">
        <v>11148</v>
      </c>
    </row>
    <row r="1007" spans="1:6" x14ac:dyDescent="0.15">
      <c r="A1007" s="5" t="s">
        <v>1</v>
      </c>
      <c r="B1007" s="5" t="s">
        <v>241</v>
      </c>
      <c r="C1007" s="6" t="s">
        <v>18</v>
      </c>
      <c r="D1007" s="6" t="s">
        <v>19</v>
      </c>
      <c r="E1007" s="7">
        <v>1964</v>
      </c>
      <c r="F1007" s="9">
        <v>11647</v>
      </c>
    </row>
    <row r="1008" spans="1:6" x14ac:dyDescent="0.15">
      <c r="A1008" s="5" t="s">
        <v>1</v>
      </c>
      <c r="B1008" s="5" t="s">
        <v>241</v>
      </c>
      <c r="C1008" s="6" t="s">
        <v>18</v>
      </c>
      <c r="D1008" s="6" t="s">
        <v>19</v>
      </c>
      <c r="E1008" s="7">
        <v>1965</v>
      </c>
      <c r="F1008" s="9">
        <v>12226</v>
      </c>
    </row>
    <row r="1009" spans="1:6" x14ac:dyDescent="0.15">
      <c r="A1009" s="5" t="s">
        <v>1</v>
      </c>
      <c r="B1009" s="5" t="s">
        <v>241</v>
      </c>
      <c r="C1009" s="6" t="s">
        <v>18</v>
      </c>
      <c r="D1009" s="6" t="s">
        <v>19</v>
      </c>
      <c r="E1009" s="7">
        <v>1966</v>
      </c>
      <c r="F1009" s="9">
        <v>12471</v>
      </c>
    </row>
    <row r="1010" spans="1:6" x14ac:dyDescent="0.15">
      <c r="A1010" s="5" t="s">
        <v>1</v>
      </c>
      <c r="B1010" s="5" t="s">
        <v>241</v>
      </c>
      <c r="C1010" s="6" t="s">
        <v>18</v>
      </c>
      <c r="D1010" s="6" t="s">
        <v>19</v>
      </c>
      <c r="E1010" s="7">
        <v>1967</v>
      </c>
      <c r="F1010" s="9">
        <v>12667</v>
      </c>
    </row>
    <row r="1011" spans="1:6" x14ac:dyDescent="0.15">
      <c r="A1011" s="5" t="s">
        <v>1</v>
      </c>
      <c r="B1011" s="5" t="s">
        <v>241</v>
      </c>
      <c r="C1011" s="6" t="s">
        <v>18</v>
      </c>
      <c r="D1011" s="6" t="s">
        <v>19</v>
      </c>
      <c r="E1011" s="7">
        <v>1968</v>
      </c>
      <c r="F1011" s="9">
        <v>12900</v>
      </c>
    </row>
    <row r="1012" spans="1:6" x14ac:dyDescent="0.15">
      <c r="A1012" s="5" t="s">
        <v>1</v>
      </c>
      <c r="B1012" s="5" t="s">
        <v>241</v>
      </c>
      <c r="C1012" s="6" t="s">
        <v>18</v>
      </c>
      <c r="D1012" s="6" t="s">
        <v>19</v>
      </c>
      <c r="E1012" s="7">
        <v>1969</v>
      </c>
      <c r="F1012" s="9">
        <v>14151</v>
      </c>
    </row>
    <row r="1013" spans="1:6" x14ac:dyDescent="0.15">
      <c r="A1013" s="5" t="s">
        <v>1</v>
      </c>
      <c r="B1013" s="5" t="s">
        <v>241</v>
      </c>
      <c r="C1013" s="6" t="s">
        <v>18</v>
      </c>
      <c r="D1013" s="6" t="s">
        <v>19</v>
      </c>
      <c r="E1013" s="7">
        <v>1970</v>
      </c>
      <c r="F1013" s="9">
        <v>15266</v>
      </c>
    </row>
    <row r="1014" spans="1:6" x14ac:dyDescent="0.15">
      <c r="A1014" s="5" t="s">
        <v>1</v>
      </c>
      <c r="B1014" s="5" t="s">
        <v>241</v>
      </c>
      <c r="C1014" s="6" t="s">
        <v>18</v>
      </c>
      <c r="D1014" s="6" t="s">
        <v>19</v>
      </c>
      <c r="E1014" s="7">
        <v>1971</v>
      </c>
      <c r="F1014" s="9">
        <v>15565</v>
      </c>
    </row>
    <row r="1015" spans="1:6" x14ac:dyDescent="0.15">
      <c r="A1015" s="5" t="s">
        <v>1</v>
      </c>
      <c r="B1015" s="5" t="s">
        <v>241</v>
      </c>
      <c r="C1015" s="6" t="s">
        <v>18</v>
      </c>
      <c r="D1015" s="6" t="s">
        <v>19</v>
      </c>
      <c r="E1015" s="7">
        <v>1972</v>
      </c>
      <c r="F1015" s="9">
        <v>16654</v>
      </c>
    </row>
    <row r="1016" spans="1:6" x14ac:dyDescent="0.15">
      <c r="A1016" s="5" t="s">
        <v>1</v>
      </c>
      <c r="B1016" s="5" t="s">
        <v>241</v>
      </c>
      <c r="C1016" s="6" t="s">
        <v>18</v>
      </c>
      <c r="D1016" s="6" t="s">
        <v>19</v>
      </c>
      <c r="E1016" s="7">
        <v>1973</v>
      </c>
      <c r="F1016" s="9">
        <v>17669</v>
      </c>
    </row>
    <row r="1017" spans="1:6" x14ac:dyDescent="0.15">
      <c r="A1017" s="5" t="s">
        <v>1</v>
      </c>
      <c r="B1017" s="5" t="s">
        <v>241</v>
      </c>
      <c r="C1017" s="6" t="s">
        <v>18</v>
      </c>
      <c r="D1017" s="6" t="s">
        <v>19</v>
      </c>
      <c r="E1017" s="7">
        <v>1974</v>
      </c>
      <c r="F1017" s="9">
        <v>18109</v>
      </c>
    </row>
    <row r="1018" spans="1:6" x14ac:dyDescent="0.15">
      <c r="A1018" s="5" t="s">
        <v>1</v>
      </c>
      <c r="B1018" s="5" t="s">
        <v>241</v>
      </c>
      <c r="C1018" s="6" t="s">
        <v>18</v>
      </c>
      <c r="D1018" s="6" t="s">
        <v>19</v>
      </c>
      <c r="E1018" s="7">
        <v>1975</v>
      </c>
      <c r="F1018" s="9">
        <v>18237</v>
      </c>
    </row>
    <row r="1019" spans="1:6" x14ac:dyDescent="0.15">
      <c r="A1019" s="5" t="s">
        <v>1</v>
      </c>
      <c r="B1019" s="5" t="s">
        <v>241</v>
      </c>
      <c r="C1019" s="6" t="s">
        <v>18</v>
      </c>
      <c r="D1019" s="6" t="s">
        <v>19</v>
      </c>
      <c r="E1019" s="7">
        <v>1976</v>
      </c>
      <c r="F1019" s="9">
        <v>18104</v>
      </c>
    </row>
    <row r="1020" spans="1:6" x14ac:dyDescent="0.15">
      <c r="A1020" s="5" t="s">
        <v>1</v>
      </c>
      <c r="B1020" s="5" t="s">
        <v>241</v>
      </c>
      <c r="C1020" s="6" t="s">
        <v>18</v>
      </c>
      <c r="D1020" s="6" t="s">
        <v>19</v>
      </c>
      <c r="E1020" s="7">
        <v>1977</v>
      </c>
      <c r="F1020" s="9">
        <v>18100</v>
      </c>
    </row>
    <row r="1021" spans="1:6" x14ac:dyDescent="0.15">
      <c r="A1021" s="5" t="s">
        <v>1</v>
      </c>
      <c r="B1021" s="5" t="s">
        <v>241</v>
      </c>
      <c r="C1021" s="6" t="s">
        <v>18</v>
      </c>
      <c r="D1021" s="6" t="s">
        <v>19</v>
      </c>
      <c r="E1021" s="7">
        <v>1978</v>
      </c>
      <c r="F1021" s="9">
        <v>18425</v>
      </c>
    </row>
    <row r="1022" spans="1:6" x14ac:dyDescent="0.15">
      <c r="A1022" s="5" t="s">
        <v>1</v>
      </c>
      <c r="B1022" s="5" t="s">
        <v>241</v>
      </c>
      <c r="C1022" s="6" t="s">
        <v>18</v>
      </c>
      <c r="D1022" s="6" t="s">
        <v>19</v>
      </c>
      <c r="E1022" s="7">
        <v>1979</v>
      </c>
      <c r="F1022" s="9">
        <v>19657</v>
      </c>
    </row>
    <row r="1023" spans="1:6" x14ac:dyDescent="0.15">
      <c r="A1023" s="5" t="s">
        <v>1</v>
      </c>
      <c r="B1023" s="5" t="s">
        <v>241</v>
      </c>
      <c r="C1023" s="6" t="s">
        <v>18</v>
      </c>
      <c r="D1023" s="6" t="s">
        <v>19</v>
      </c>
      <c r="E1023" s="7">
        <v>1980</v>
      </c>
      <c r="F1023" s="9">
        <v>20640</v>
      </c>
    </row>
    <row r="1024" spans="1:6" x14ac:dyDescent="0.15">
      <c r="A1024" s="5" t="s">
        <v>1</v>
      </c>
      <c r="B1024" s="5" t="s">
        <v>241</v>
      </c>
      <c r="C1024" s="6" t="s">
        <v>18</v>
      </c>
      <c r="D1024" s="6" t="s">
        <v>19</v>
      </c>
      <c r="E1024" s="7">
        <v>1981</v>
      </c>
      <c r="F1024" s="9">
        <v>20935</v>
      </c>
    </row>
    <row r="1025" spans="1:6" x14ac:dyDescent="0.15">
      <c r="A1025" s="5" t="s">
        <v>1</v>
      </c>
      <c r="B1025" s="5" t="s">
        <v>241</v>
      </c>
      <c r="C1025" s="6" t="s">
        <v>18</v>
      </c>
      <c r="D1025" s="6" t="s">
        <v>19</v>
      </c>
      <c r="E1025" s="7">
        <v>1982</v>
      </c>
      <c r="F1025" s="9">
        <v>21495</v>
      </c>
    </row>
    <row r="1026" spans="1:6" x14ac:dyDescent="0.15">
      <c r="A1026" s="5" t="s">
        <v>1</v>
      </c>
      <c r="B1026" s="5" t="s">
        <v>241</v>
      </c>
      <c r="C1026" s="6" t="s">
        <v>18</v>
      </c>
      <c r="D1026" s="6" t="s">
        <v>19</v>
      </c>
      <c r="E1026" s="7">
        <v>1983</v>
      </c>
      <c r="F1026" s="9">
        <v>21944</v>
      </c>
    </row>
    <row r="1027" spans="1:6" x14ac:dyDescent="0.15">
      <c r="A1027" s="5" t="s">
        <v>1</v>
      </c>
      <c r="B1027" s="5" t="s">
        <v>241</v>
      </c>
      <c r="C1027" s="6" t="s">
        <v>18</v>
      </c>
      <c r="D1027" s="6" t="s">
        <v>19</v>
      </c>
      <c r="E1027" s="7">
        <v>1984</v>
      </c>
      <c r="F1027" s="9">
        <v>22486</v>
      </c>
    </row>
    <row r="1028" spans="1:6" x14ac:dyDescent="0.15">
      <c r="A1028" s="5" t="s">
        <v>1</v>
      </c>
      <c r="B1028" s="5" t="s">
        <v>241</v>
      </c>
      <c r="C1028" s="6" t="s">
        <v>18</v>
      </c>
      <c r="D1028" s="6" t="s">
        <v>19</v>
      </c>
      <c r="E1028" s="7">
        <v>1985</v>
      </c>
      <c r="F1028" s="9">
        <v>23148</v>
      </c>
    </row>
    <row r="1029" spans="1:6" x14ac:dyDescent="0.15">
      <c r="A1029" s="5" t="s">
        <v>1</v>
      </c>
      <c r="B1029" s="5" t="s">
        <v>241</v>
      </c>
      <c r="C1029" s="6" t="s">
        <v>18</v>
      </c>
      <c r="D1029" s="6" t="s">
        <v>19</v>
      </c>
      <c r="E1029" s="7">
        <v>1986</v>
      </c>
      <c r="F1029" s="9">
        <v>23621</v>
      </c>
    </row>
    <row r="1030" spans="1:6" x14ac:dyDescent="0.15">
      <c r="A1030" s="5" t="s">
        <v>1</v>
      </c>
      <c r="B1030" s="5" t="s">
        <v>241</v>
      </c>
      <c r="C1030" s="6" t="s">
        <v>18</v>
      </c>
      <c r="D1030" s="6" t="s">
        <v>19</v>
      </c>
      <c r="E1030" s="7">
        <v>1987</v>
      </c>
      <c r="F1030" s="9">
        <v>24519</v>
      </c>
    </row>
    <row r="1031" spans="1:6" x14ac:dyDescent="0.15">
      <c r="A1031" s="5" t="s">
        <v>1</v>
      </c>
      <c r="B1031" s="5" t="s">
        <v>241</v>
      </c>
      <c r="C1031" s="6" t="s">
        <v>18</v>
      </c>
      <c r="D1031" s="6" t="s">
        <v>19</v>
      </c>
      <c r="E1031" s="7">
        <v>1988</v>
      </c>
      <c r="F1031" s="9">
        <v>25644</v>
      </c>
    </row>
    <row r="1032" spans="1:6" x14ac:dyDescent="0.15">
      <c r="A1032" s="5" t="s">
        <v>1</v>
      </c>
      <c r="B1032" s="5" t="s">
        <v>241</v>
      </c>
      <c r="C1032" s="6" t="s">
        <v>18</v>
      </c>
      <c r="D1032" s="6" t="s">
        <v>19</v>
      </c>
      <c r="E1032" s="7">
        <v>1989</v>
      </c>
      <c r="F1032" s="9">
        <v>27012</v>
      </c>
    </row>
    <row r="1033" spans="1:6" x14ac:dyDescent="0.15">
      <c r="A1033" s="5" t="s">
        <v>1</v>
      </c>
      <c r="B1033" s="5" t="s">
        <v>241</v>
      </c>
      <c r="C1033" s="6" t="s">
        <v>18</v>
      </c>
      <c r="D1033" s="6" t="s">
        <v>19</v>
      </c>
      <c r="E1033" s="7">
        <v>1990</v>
      </c>
      <c r="F1033" s="9">
        <v>26884</v>
      </c>
    </row>
    <row r="1034" spans="1:6" x14ac:dyDescent="0.15">
      <c r="A1034" s="5" t="s">
        <v>1</v>
      </c>
      <c r="B1034" s="5" t="s">
        <v>241</v>
      </c>
      <c r="C1034" s="6" t="s">
        <v>18</v>
      </c>
      <c r="D1034" s="6" t="s">
        <v>19</v>
      </c>
      <c r="E1034" s="7">
        <v>1991</v>
      </c>
      <c r="F1034" s="9">
        <v>25174.898000000001</v>
      </c>
    </row>
    <row r="1035" spans="1:6" x14ac:dyDescent="0.15">
      <c r="A1035" s="5" t="s">
        <v>1</v>
      </c>
      <c r="B1035" s="5" t="s">
        <v>241</v>
      </c>
      <c r="C1035" s="6" t="s">
        <v>18</v>
      </c>
      <c r="D1035" s="6" t="s">
        <v>19</v>
      </c>
      <c r="E1035" s="7">
        <v>1992</v>
      </c>
      <c r="F1035" s="9">
        <v>24219.759999999998</v>
      </c>
    </row>
    <row r="1036" spans="1:6" x14ac:dyDescent="0.15">
      <c r="A1036" s="5" t="s">
        <v>1</v>
      </c>
      <c r="B1036" s="5" t="s">
        <v>241</v>
      </c>
      <c r="C1036" s="6" t="s">
        <v>18</v>
      </c>
      <c r="D1036" s="6" t="s">
        <v>19</v>
      </c>
      <c r="E1036" s="7">
        <v>1993</v>
      </c>
      <c r="F1036" s="9">
        <v>23943.743999999999</v>
      </c>
    </row>
    <row r="1037" spans="1:6" x14ac:dyDescent="0.15">
      <c r="A1037" s="5" t="s">
        <v>1</v>
      </c>
      <c r="B1037" s="5" t="s">
        <v>241</v>
      </c>
      <c r="C1037" s="6" t="s">
        <v>18</v>
      </c>
      <c r="D1037" s="6" t="s">
        <v>19</v>
      </c>
      <c r="E1037" s="7">
        <v>1994</v>
      </c>
      <c r="F1037" s="9">
        <v>24797.66</v>
      </c>
    </row>
    <row r="1038" spans="1:6" x14ac:dyDescent="0.15">
      <c r="A1038" s="5" t="s">
        <v>1</v>
      </c>
      <c r="B1038" s="5" t="s">
        <v>241</v>
      </c>
      <c r="C1038" s="6" t="s">
        <v>18</v>
      </c>
      <c r="D1038" s="6" t="s">
        <v>19</v>
      </c>
      <c r="E1038" s="7">
        <v>1995</v>
      </c>
      <c r="F1038" s="9">
        <v>25761.625</v>
      </c>
    </row>
    <row r="1039" spans="1:6" x14ac:dyDescent="0.15">
      <c r="A1039" s="5" t="s">
        <v>1</v>
      </c>
      <c r="B1039" s="5" t="s">
        <v>241</v>
      </c>
      <c r="C1039" s="6" t="s">
        <v>18</v>
      </c>
      <c r="D1039" s="6" t="s">
        <v>19</v>
      </c>
      <c r="E1039" s="7">
        <v>1996</v>
      </c>
      <c r="F1039" s="9">
        <v>26637.266</v>
      </c>
    </row>
    <row r="1040" spans="1:6" x14ac:dyDescent="0.15">
      <c r="A1040" s="5" t="s">
        <v>1</v>
      </c>
      <c r="B1040" s="5" t="s">
        <v>241</v>
      </c>
      <c r="C1040" s="6" t="s">
        <v>18</v>
      </c>
      <c r="D1040" s="6" t="s">
        <v>19</v>
      </c>
      <c r="E1040" s="7">
        <v>1997</v>
      </c>
      <c r="F1040" s="9">
        <v>28239.875</v>
      </c>
    </row>
    <row r="1041" spans="1:6" x14ac:dyDescent="0.15">
      <c r="A1041" s="5" t="s">
        <v>1</v>
      </c>
      <c r="B1041" s="5" t="s">
        <v>241</v>
      </c>
      <c r="C1041" s="6" t="s">
        <v>18</v>
      </c>
      <c r="D1041" s="6" t="s">
        <v>19</v>
      </c>
      <c r="E1041" s="7">
        <v>1998</v>
      </c>
      <c r="F1041" s="9">
        <v>29715.342000000001</v>
      </c>
    </row>
    <row r="1042" spans="1:6" x14ac:dyDescent="0.15">
      <c r="A1042" s="5" t="s">
        <v>1</v>
      </c>
      <c r="B1042" s="5" t="s">
        <v>241</v>
      </c>
      <c r="C1042" s="6" t="s">
        <v>18</v>
      </c>
      <c r="D1042" s="6" t="s">
        <v>19</v>
      </c>
      <c r="E1042" s="7">
        <v>1999</v>
      </c>
      <c r="F1042" s="9">
        <v>30986.888999999999</v>
      </c>
    </row>
    <row r="1043" spans="1:6" x14ac:dyDescent="0.15">
      <c r="A1043" s="5" t="s">
        <v>1</v>
      </c>
      <c r="B1043" s="5" t="s">
        <v>241</v>
      </c>
      <c r="C1043" s="6" t="s">
        <v>18</v>
      </c>
      <c r="D1043" s="6" t="s">
        <v>19</v>
      </c>
      <c r="E1043" s="7">
        <v>2000</v>
      </c>
      <c r="F1043" s="9">
        <v>32689.77</v>
      </c>
    </row>
    <row r="1044" spans="1:6" x14ac:dyDescent="0.15">
      <c r="A1044" s="5" t="s">
        <v>1</v>
      </c>
      <c r="B1044" s="5" t="s">
        <v>241</v>
      </c>
      <c r="C1044" s="6" t="s">
        <v>18</v>
      </c>
      <c r="D1044" s="6" t="s">
        <v>19</v>
      </c>
      <c r="E1044" s="7">
        <v>2001</v>
      </c>
      <c r="F1044" s="9">
        <v>33481.68</v>
      </c>
    </row>
    <row r="1045" spans="1:6" x14ac:dyDescent="0.15">
      <c r="A1045" s="5" t="s">
        <v>1</v>
      </c>
      <c r="B1045" s="5" t="s">
        <v>241</v>
      </c>
      <c r="C1045" s="6" t="s">
        <v>18</v>
      </c>
      <c r="D1045" s="6" t="s">
        <v>19</v>
      </c>
      <c r="E1045" s="7">
        <v>2002</v>
      </c>
      <c r="F1045" s="9">
        <v>33986.555</v>
      </c>
    </row>
    <row r="1046" spans="1:6" x14ac:dyDescent="0.15">
      <c r="A1046" s="5" t="s">
        <v>1</v>
      </c>
      <c r="B1046" s="5" t="s">
        <v>241</v>
      </c>
      <c r="C1046" s="6" t="s">
        <v>18</v>
      </c>
      <c r="D1046" s="6" t="s">
        <v>19</v>
      </c>
      <c r="E1046" s="7">
        <v>2003</v>
      </c>
      <c r="F1046" s="9">
        <v>34607.22</v>
      </c>
    </row>
    <row r="1047" spans="1:6" x14ac:dyDescent="0.15">
      <c r="A1047" s="5" t="s">
        <v>1</v>
      </c>
      <c r="B1047" s="5" t="s">
        <v>241</v>
      </c>
      <c r="C1047" s="6" t="s">
        <v>18</v>
      </c>
      <c r="D1047" s="6" t="s">
        <v>19</v>
      </c>
      <c r="E1047" s="7">
        <v>2004</v>
      </c>
      <c r="F1047" s="9">
        <v>35888.612999999998</v>
      </c>
    </row>
    <row r="1048" spans="1:6" x14ac:dyDescent="0.15">
      <c r="A1048" s="5" t="s">
        <v>1</v>
      </c>
      <c r="B1048" s="5" t="s">
        <v>241</v>
      </c>
      <c r="C1048" s="6" t="s">
        <v>18</v>
      </c>
      <c r="D1048" s="6" t="s">
        <v>19</v>
      </c>
      <c r="E1048" s="7">
        <v>2005</v>
      </c>
      <c r="F1048" s="9">
        <v>36787.258000000002</v>
      </c>
    </row>
    <row r="1049" spans="1:6" x14ac:dyDescent="0.15">
      <c r="A1049" s="5" t="s">
        <v>1</v>
      </c>
      <c r="B1049" s="5" t="s">
        <v>241</v>
      </c>
      <c r="C1049" s="6" t="s">
        <v>18</v>
      </c>
      <c r="D1049" s="6" t="s">
        <v>19</v>
      </c>
      <c r="E1049" s="7">
        <v>2006</v>
      </c>
      <c r="F1049" s="9">
        <v>38160.703000000001</v>
      </c>
    </row>
    <row r="1050" spans="1:6" x14ac:dyDescent="0.15">
      <c r="A1050" s="5" t="s">
        <v>1</v>
      </c>
      <c r="B1050" s="5" t="s">
        <v>241</v>
      </c>
      <c r="C1050" s="6" t="s">
        <v>18</v>
      </c>
      <c r="D1050" s="6" t="s">
        <v>19</v>
      </c>
      <c r="E1050" s="7">
        <v>2007</v>
      </c>
      <c r="F1050" s="9">
        <v>39998.523000000001</v>
      </c>
    </row>
    <row r="1051" spans="1:6" x14ac:dyDescent="0.15">
      <c r="A1051" s="5" t="s">
        <v>1</v>
      </c>
      <c r="B1051" s="5" t="s">
        <v>241</v>
      </c>
      <c r="C1051" s="6" t="s">
        <v>18</v>
      </c>
      <c r="D1051" s="6" t="s">
        <v>19</v>
      </c>
      <c r="E1051" s="7">
        <v>2008</v>
      </c>
      <c r="F1051" s="9">
        <v>40129.652000000002</v>
      </c>
    </row>
    <row r="1052" spans="1:6" x14ac:dyDescent="0.15">
      <c r="A1052" s="5" t="s">
        <v>1</v>
      </c>
      <c r="B1052" s="5" t="s">
        <v>241</v>
      </c>
      <c r="C1052" s="6" t="s">
        <v>18</v>
      </c>
      <c r="D1052" s="6" t="s">
        <v>19</v>
      </c>
      <c r="E1052" s="7">
        <v>2009</v>
      </c>
      <c r="F1052" s="9">
        <v>36662.612999999998</v>
      </c>
    </row>
    <row r="1053" spans="1:6" x14ac:dyDescent="0.15">
      <c r="A1053" s="5" t="s">
        <v>1</v>
      </c>
      <c r="B1053" s="5" t="s">
        <v>241</v>
      </c>
      <c r="C1053" s="6" t="s">
        <v>18</v>
      </c>
      <c r="D1053" s="6" t="s">
        <v>19</v>
      </c>
      <c r="E1053" s="7">
        <v>2010</v>
      </c>
      <c r="F1053" s="9">
        <v>37615.112999999998</v>
      </c>
    </row>
    <row r="1054" spans="1:6" x14ac:dyDescent="0.15">
      <c r="A1054" s="5" t="s">
        <v>1</v>
      </c>
      <c r="B1054" s="5" t="s">
        <v>241</v>
      </c>
      <c r="C1054" s="6" t="s">
        <v>18</v>
      </c>
      <c r="D1054" s="6" t="s">
        <v>19</v>
      </c>
      <c r="E1054" s="7">
        <v>2011</v>
      </c>
      <c r="F1054" s="9">
        <v>38432</v>
      </c>
    </row>
    <row r="1055" spans="1:6" x14ac:dyDescent="0.15">
      <c r="A1055" s="5" t="s">
        <v>1</v>
      </c>
      <c r="B1055" s="5" t="s">
        <v>241</v>
      </c>
      <c r="C1055" s="6" t="s">
        <v>18</v>
      </c>
      <c r="D1055" s="6" t="s">
        <v>19</v>
      </c>
      <c r="E1055" s="7">
        <v>2012</v>
      </c>
      <c r="F1055" s="9">
        <v>37715.01</v>
      </c>
    </row>
    <row r="1056" spans="1:6" x14ac:dyDescent="0.15">
      <c r="A1056" s="5" t="s">
        <v>1</v>
      </c>
      <c r="B1056" s="5" t="s">
        <v>241</v>
      </c>
      <c r="C1056" s="6" t="s">
        <v>18</v>
      </c>
      <c r="D1056" s="6" t="s">
        <v>19</v>
      </c>
      <c r="E1056" s="7">
        <v>2013</v>
      </c>
      <c r="F1056" s="9">
        <v>37203.144999999997</v>
      </c>
    </row>
    <row r="1057" spans="1:6" x14ac:dyDescent="0.15">
      <c r="A1057" s="5" t="s">
        <v>1</v>
      </c>
      <c r="B1057" s="5" t="s">
        <v>241</v>
      </c>
      <c r="C1057" s="6" t="s">
        <v>18</v>
      </c>
      <c r="D1057" s="6" t="s">
        <v>19</v>
      </c>
      <c r="E1057" s="7">
        <v>2014</v>
      </c>
      <c r="F1057" s="9">
        <v>36907.919999999998</v>
      </c>
    </row>
    <row r="1058" spans="1:6" x14ac:dyDescent="0.15">
      <c r="A1058" s="5" t="s">
        <v>1</v>
      </c>
      <c r="B1058" s="5" t="s">
        <v>241</v>
      </c>
      <c r="C1058" s="6" t="s">
        <v>18</v>
      </c>
      <c r="D1058" s="6" t="s">
        <v>19</v>
      </c>
      <c r="E1058" s="7">
        <v>2015</v>
      </c>
      <c r="F1058" s="9">
        <v>36986.699999999997</v>
      </c>
    </row>
    <row r="1059" spans="1:6" x14ac:dyDescent="0.15">
      <c r="A1059" s="5" t="s">
        <v>1</v>
      </c>
      <c r="B1059" s="5" t="s">
        <v>241</v>
      </c>
      <c r="C1059" s="6" t="s">
        <v>18</v>
      </c>
      <c r="D1059" s="6" t="s">
        <v>19</v>
      </c>
      <c r="E1059" s="7">
        <v>2016</v>
      </c>
      <c r="F1059" s="9">
        <v>37924.152000000002</v>
      </c>
    </row>
    <row r="1060" spans="1:6" x14ac:dyDescent="0.15">
      <c r="A1060" s="5" t="s">
        <v>1</v>
      </c>
      <c r="B1060" s="5" t="s">
        <v>241</v>
      </c>
      <c r="C1060" s="6" t="s">
        <v>18</v>
      </c>
      <c r="D1060" s="6" t="s">
        <v>19</v>
      </c>
      <c r="E1060" s="7">
        <v>2017</v>
      </c>
      <c r="F1060" s="9">
        <v>39043.19</v>
      </c>
    </row>
    <row r="1061" spans="1:6" x14ac:dyDescent="0.15">
      <c r="A1061" s="5" t="s">
        <v>1</v>
      </c>
      <c r="B1061" s="5" t="s">
        <v>241</v>
      </c>
      <c r="C1061" s="6" t="s">
        <v>18</v>
      </c>
      <c r="D1061" s="6" t="s">
        <v>19</v>
      </c>
      <c r="E1061" s="7">
        <v>2018</v>
      </c>
      <c r="F1061" s="9">
        <v>39430.906000000003</v>
      </c>
    </row>
    <row r="1062" spans="1:6" x14ac:dyDescent="0.15">
      <c r="A1062" s="5" t="s">
        <v>1</v>
      </c>
      <c r="B1062" s="5" t="s">
        <v>241</v>
      </c>
      <c r="C1062" s="6" t="s">
        <v>18</v>
      </c>
      <c r="D1062" s="6" t="s">
        <v>19</v>
      </c>
      <c r="E1062" s="7">
        <v>2019</v>
      </c>
      <c r="F1062" s="9">
        <v>39874.800000000003</v>
      </c>
    </row>
    <row r="1063" spans="1:6" x14ac:dyDescent="0.15">
      <c r="A1063" s="5" t="s">
        <v>1</v>
      </c>
      <c r="B1063" s="5" t="s">
        <v>241</v>
      </c>
      <c r="C1063" s="6" t="s">
        <v>18</v>
      </c>
      <c r="D1063" s="6" t="s">
        <v>19</v>
      </c>
      <c r="E1063" s="7">
        <v>2020</v>
      </c>
      <c r="F1063" s="9">
        <v>38871.703000000001</v>
      </c>
    </row>
    <row r="1064" spans="1:6" x14ac:dyDescent="0.15">
      <c r="A1064" s="5" t="s">
        <v>1</v>
      </c>
      <c r="B1064" s="5" t="s">
        <v>241</v>
      </c>
      <c r="C1064" s="6" t="s">
        <v>18</v>
      </c>
      <c r="D1064" s="6" t="s">
        <v>19</v>
      </c>
      <c r="E1064" s="7">
        <v>2021</v>
      </c>
      <c r="F1064" s="9">
        <v>39977.855000000003</v>
      </c>
    </row>
    <row r="1065" spans="1:6" x14ac:dyDescent="0.15">
      <c r="A1065" s="5" t="s">
        <v>1</v>
      </c>
      <c r="B1065" s="5" t="s">
        <v>241</v>
      </c>
      <c r="C1065" s="6" t="s">
        <v>18</v>
      </c>
      <c r="D1065" s="6" t="s">
        <v>19</v>
      </c>
      <c r="E1065" s="7">
        <v>2022</v>
      </c>
      <c r="F1065" s="9">
        <v>40701.464999999997</v>
      </c>
    </row>
    <row r="1066" spans="1:6" x14ac:dyDescent="0.15">
      <c r="A1066" s="5" t="s">
        <v>1</v>
      </c>
      <c r="B1066" s="5" t="s">
        <v>241</v>
      </c>
      <c r="C1066" s="6" t="s">
        <v>20</v>
      </c>
      <c r="D1066" s="6" t="s">
        <v>21</v>
      </c>
      <c r="E1066" s="7">
        <v>1</v>
      </c>
      <c r="F1066" s="9">
        <v>956</v>
      </c>
    </row>
    <row r="1067" spans="1:6" x14ac:dyDescent="0.15">
      <c r="A1067" s="5" t="s">
        <v>1</v>
      </c>
      <c r="B1067" s="5" t="s">
        <v>241</v>
      </c>
      <c r="C1067" s="6" t="s">
        <v>20</v>
      </c>
      <c r="D1067" s="6" t="s">
        <v>21</v>
      </c>
      <c r="E1067" s="7">
        <v>1276</v>
      </c>
      <c r="F1067" s="9">
        <v>1366.393</v>
      </c>
    </row>
    <row r="1068" spans="1:6" x14ac:dyDescent="0.15">
      <c r="A1068" s="5" t="s">
        <v>1</v>
      </c>
      <c r="B1068" s="5" t="s">
        <v>241</v>
      </c>
      <c r="C1068" s="6" t="s">
        <v>20</v>
      </c>
      <c r="D1068" s="6" t="s">
        <v>21</v>
      </c>
      <c r="E1068" s="7">
        <v>1277</v>
      </c>
      <c r="F1068" s="9">
        <v>1417.4048</v>
      </c>
    </row>
    <row r="1069" spans="1:6" x14ac:dyDescent="0.15">
      <c r="A1069" s="5" t="s">
        <v>1</v>
      </c>
      <c r="B1069" s="5" t="s">
        <v>241</v>
      </c>
      <c r="C1069" s="6" t="s">
        <v>20</v>
      </c>
      <c r="D1069" s="6" t="s">
        <v>21</v>
      </c>
      <c r="E1069" s="7">
        <v>1278</v>
      </c>
      <c r="F1069" s="9">
        <v>1319.0684000000001</v>
      </c>
    </row>
    <row r="1070" spans="1:6" x14ac:dyDescent="0.15">
      <c r="A1070" s="5" t="s">
        <v>1</v>
      </c>
      <c r="B1070" s="5" t="s">
        <v>241</v>
      </c>
      <c r="C1070" s="6" t="s">
        <v>20</v>
      </c>
      <c r="D1070" s="6" t="s">
        <v>21</v>
      </c>
      <c r="E1070" s="7">
        <v>1279</v>
      </c>
      <c r="F1070" s="9">
        <v>1316.7462</v>
      </c>
    </row>
    <row r="1071" spans="1:6" x14ac:dyDescent="0.15">
      <c r="A1071" s="5" t="s">
        <v>1</v>
      </c>
      <c r="B1071" s="5" t="s">
        <v>241</v>
      </c>
      <c r="C1071" s="6" t="s">
        <v>20</v>
      </c>
      <c r="D1071" s="6" t="s">
        <v>21</v>
      </c>
      <c r="E1071" s="7">
        <v>1280</v>
      </c>
      <c r="F1071" s="9">
        <v>1311.8417999999999</v>
      </c>
    </row>
    <row r="1072" spans="1:6" x14ac:dyDescent="0.15">
      <c r="A1072" s="5" t="s">
        <v>1</v>
      </c>
      <c r="B1072" s="5" t="s">
        <v>241</v>
      </c>
      <c r="C1072" s="6" t="s">
        <v>20</v>
      </c>
      <c r="D1072" s="6" t="s">
        <v>21</v>
      </c>
      <c r="E1072" s="7">
        <v>1281</v>
      </c>
      <c r="F1072" s="9">
        <v>1285.5690999999999</v>
      </c>
    </row>
    <row r="1073" spans="1:6" x14ac:dyDescent="0.15">
      <c r="A1073" s="5" t="s">
        <v>1</v>
      </c>
      <c r="B1073" s="5" t="s">
        <v>241</v>
      </c>
      <c r="C1073" s="6" t="s">
        <v>20</v>
      </c>
      <c r="D1073" s="6" t="s">
        <v>21</v>
      </c>
      <c r="E1073" s="7">
        <v>1282</v>
      </c>
      <c r="F1073" s="9">
        <v>1382.7443000000001</v>
      </c>
    </row>
    <row r="1074" spans="1:6" x14ac:dyDescent="0.15">
      <c r="A1074" s="5" t="s">
        <v>1</v>
      </c>
      <c r="B1074" s="5" t="s">
        <v>241</v>
      </c>
      <c r="C1074" s="6" t="s">
        <v>20</v>
      </c>
      <c r="D1074" s="6" t="s">
        <v>21</v>
      </c>
      <c r="E1074" s="7">
        <v>1283</v>
      </c>
      <c r="F1074" s="9">
        <v>1376.4802999999999</v>
      </c>
    </row>
    <row r="1075" spans="1:6" x14ac:dyDescent="0.15">
      <c r="A1075" s="5" t="s">
        <v>1</v>
      </c>
      <c r="B1075" s="5" t="s">
        <v>241</v>
      </c>
      <c r="C1075" s="6" t="s">
        <v>20</v>
      </c>
      <c r="D1075" s="6" t="s">
        <v>21</v>
      </c>
      <c r="E1075" s="7">
        <v>1284</v>
      </c>
      <c r="F1075" s="9">
        <v>1367.2249999999999</v>
      </c>
    </row>
    <row r="1076" spans="1:6" x14ac:dyDescent="0.15">
      <c r="A1076" s="5" t="s">
        <v>1</v>
      </c>
      <c r="B1076" s="5" t="s">
        <v>241</v>
      </c>
      <c r="C1076" s="6" t="s">
        <v>20</v>
      </c>
      <c r="D1076" s="6" t="s">
        <v>21</v>
      </c>
      <c r="E1076" s="7">
        <v>1285</v>
      </c>
      <c r="F1076" s="9">
        <v>1122.3462</v>
      </c>
    </row>
    <row r="1077" spans="1:6" x14ac:dyDescent="0.15">
      <c r="A1077" s="5" t="s">
        <v>1</v>
      </c>
      <c r="B1077" s="5" t="s">
        <v>241</v>
      </c>
      <c r="C1077" s="6" t="s">
        <v>20</v>
      </c>
      <c r="D1077" s="6" t="s">
        <v>21</v>
      </c>
      <c r="E1077" s="7">
        <v>1286</v>
      </c>
      <c r="F1077" s="9">
        <v>1237.4888000000001</v>
      </c>
    </row>
    <row r="1078" spans="1:6" x14ac:dyDescent="0.15">
      <c r="A1078" s="5" t="s">
        <v>1</v>
      </c>
      <c r="B1078" s="5" t="s">
        <v>241</v>
      </c>
      <c r="C1078" s="6" t="s">
        <v>20</v>
      </c>
      <c r="D1078" s="6" t="s">
        <v>21</v>
      </c>
      <c r="E1078" s="7">
        <v>1287</v>
      </c>
      <c r="F1078" s="9">
        <v>1395.5033000000001</v>
      </c>
    </row>
    <row r="1079" spans="1:6" x14ac:dyDescent="0.15">
      <c r="A1079" s="5" t="s">
        <v>1</v>
      </c>
      <c r="B1079" s="5" t="s">
        <v>241</v>
      </c>
      <c r="C1079" s="6" t="s">
        <v>20</v>
      </c>
      <c r="D1079" s="6" t="s">
        <v>21</v>
      </c>
      <c r="E1079" s="7">
        <v>1288</v>
      </c>
      <c r="F1079" s="9">
        <v>1302.7339999999999</v>
      </c>
    </row>
    <row r="1080" spans="1:6" x14ac:dyDescent="0.15">
      <c r="A1080" s="5" t="s">
        <v>1</v>
      </c>
      <c r="B1080" s="5" t="s">
        <v>241</v>
      </c>
      <c r="C1080" s="6" t="s">
        <v>20</v>
      </c>
      <c r="D1080" s="6" t="s">
        <v>21</v>
      </c>
      <c r="E1080" s="7">
        <v>1289</v>
      </c>
      <c r="F1080" s="9">
        <v>1364.1765</v>
      </c>
    </row>
    <row r="1081" spans="1:6" x14ac:dyDescent="0.15">
      <c r="A1081" s="5" t="s">
        <v>1</v>
      </c>
      <c r="B1081" s="5" t="s">
        <v>241</v>
      </c>
      <c r="C1081" s="6" t="s">
        <v>20</v>
      </c>
      <c r="D1081" s="6" t="s">
        <v>21</v>
      </c>
      <c r="E1081" s="7">
        <v>1290</v>
      </c>
      <c r="F1081" s="9">
        <v>1275.3016</v>
      </c>
    </row>
    <row r="1082" spans="1:6" x14ac:dyDescent="0.15">
      <c r="A1082" s="5" t="s">
        <v>1</v>
      </c>
      <c r="B1082" s="5" t="s">
        <v>241</v>
      </c>
      <c r="C1082" s="6" t="s">
        <v>20</v>
      </c>
      <c r="D1082" s="6" t="s">
        <v>21</v>
      </c>
      <c r="E1082" s="7">
        <v>1291</v>
      </c>
      <c r="F1082" s="9">
        <v>1255.8231000000001</v>
      </c>
    </row>
    <row r="1083" spans="1:6" x14ac:dyDescent="0.15">
      <c r="A1083" s="5" t="s">
        <v>1</v>
      </c>
      <c r="B1083" s="5" t="s">
        <v>241</v>
      </c>
      <c r="C1083" s="6" t="s">
        <v>20</v>
      </c>
      <c r="D1083" s="6" t="s">
        <v>21</v>
      </c>
      <c r="E1083" s="7">
        <v>1292</v>
      </c>
      <c r="F1083" s="9">
        <v>1136.3077000000001</v>
      </c>
    </row>
    <row r="1084" spans="1:6" x14ac:dyDescent="0.15">
      <c r="A1084" s="5" t="s">
        <v>1</v>
      </c>
      <c r="B1084" s="5" t="s">
        <v>241</v>
      </c>
      <c r="C1084" s="6" t="s">
        <v>20</v>
      </c>
      <c r="D1084" s="6" t="s">
        <v>21</v>
      </c>
      <c r="E1084" s="7">
        <v>1293</v>
      </c>
      <c r="F1084" s="9">
        <v>1040.3223</v>
      </c>
    </row>
    <row r="1085" spans="1:6" x14ac:dyDescent="0.15">
      <c r="A1085" s="5" t="s">
        <v>1</v>
      </c>
      <c r="B1085" s="5" t="s">
        <v>241</v>
      </c>
      <c r="C1085" s="6" t="s">
        <v>20</v>
      </c>
      <c r="D1085" s="6" t="s">
        <v>21</v>
      </c>
      <c r="E1085" s="7">
        <v>1294</v>
      </c>
      <c r="F1085" s="9">
        <v>1082.6333</v>
      </c>
    </row>
    <row r="1086" spans="1:6" x14ac:dyDescent="0.15">
      <c r="A1086" s="5" t="s">
        <v>1</v>
      </c>
      <c r="B1086" s="5" t="s">
        <v>241</v>
      </c>
      <c r="C1086" s="6" t="s">
        <v>20</v>
      </c>
      <c r="D1086" s="6" t="s">
        <v>21</v>
      </c>
      <c r="E1086" s="7">
        <v>1295</v>
      </c>
      <c r="F1086" s="9">
        <v>1290.9218000000001</v>
      </c>
    </row>
    <row r="1087" spans="1:6" x14ac:dyDescent="0.15">
      <c r="A1087" s="5" t="s">
        <v>1</v>
      </c>
      <c r="B1087" s="5" t="s">
        <v>241</v>
      </c>
      <c r="C1087" s="6" t="s">
        <v>20</v>
      </c>
      <c r="D1087" s="6" t="s">
        <v>21</v>
      </c>
      <c r="E1087" s="7">
        <v>1296</v>
      </c>
      <c r="F1087" s="9">
        <v>1301.7876000000001</v>
      </c>
    </row>
    <row r="1088" spans="1:6" x14ac:dyDescent="0.15">
      <c r="A1088" s="5" t="s">
        <v>1</v>
      </c>
      <c r="B1088" s="5" t="s">
        <v>241</v>
      </c>
      <c r="C1088" s="6" t="s">
        <v>20</v>
      </c>
      <c r="D1088" s="6" t="s">
        <v>21</v>
      </c>
      <c r="E1088" s="7">
        <v>1297</v>
      </c>
      <c r="F1088" s="9">
        <v>1375.4855</v>
      </c>
    </row>
    <row r="1089" spans="1:6" x14ac:dyDescent="0.15">
      <c r="A1089" s="5" t="s">
        <v>1</v>
      </c>
      <c r="B1089" s="5" t="s">
        <v>241</v>
      </c>
      <c r="C1089" s="6" t="s">
        <v>20</v>
      </c>
      <c r="D1089" s="6" t="s">
        <v>21</v>
      </c>
      <c r="E1089" s="7">
        <v>1298</v>
      </c>
      <c r="F1089" s="9">
        <v>1316.5111999999999</v>
      </c>
    </row>
    <row r="1090" spans="1:6" x14ac:dyDescent="0.15">
      <c r="A1090" s="5" t="s">
        <v>1</v>
      </c>
      <c r="B1090" s="5" t="s">
        <v>241</v>
      </c>
      <c r="C1090" s="6" t="s">
        <v>20</v>
      </c>
      <c r="D1090" s="6" t="s">
        <v>21</v>
      </c>
      <c r="E1090" s="7">
        <v>1299</v>
      </c>
      <c r="F1090" s="9">
        <v>1181.7693999999999</v>
      </c>
    </row>
    <row r="1091" spans="1:6" x14ac:dyDescent="0.15">
      <c r="A1091" s="5" t="s">
        <v>1</v>
      </c>
      <c r="B1091" s="5" t="s">
        <v>241</v>
      </c>
      <c r="C1091" s="6" t="s">
        <v>20</v>
      </c>
      <c r="D1091" s="6" t="s">
        <v>21</v>
      </c>
      <c r="E1091" s="7">
        <v>1300</v>
      </c>
      <c r="F1091" s="9">
        <v>1268.3297</v>
      </c>
    </row>
    <row r="1092" spans="1:6" x14ac:dyDescent="0.15">
      <c r="A1092" s="5" t="s">
        <v>1</v>
      </c>
      <c r="B1092" s="5" t="s">
        <v>241</v>
      </c>
      <c r="C1092" s="6" t="s">
        <v>20</v>
      </c>
      <c r="D1092" s="6" t="s">
        <v>21</v>
      </c>
      <c r="E1092" s="7">
        <v>1301</v>
      </c>
      <c r="F1092" s="9">
        <v>1256.8409999999999</v>
      </c>
    </row>
    <row r="1093" spans="1:6" x14ac:dyDescent="0.15">
      <c r="A1093" s="5" t="s">
        <v>1</v>
      </c>
      <c r="B1093" s="5" t="s">
        <v>241</v>
      </c>
      <c r="C1093" s="6" t="s">
        <v>20</v>
      </c>
      <c r="D1093" s="6" t="s">
        <v>21</v>
      </c>
      <c r="E1093" s="7">
        <v>1302</v>
      </c>
      <c r="F1093" s="9">
        <v>1608.3954000000001</v>
      </c>
    </row>
    <row r="1094" spans="1:6" x14ac:dyDescent="0.15">
      <c r="A1094" s="5" t="s">
        <v>1</v>
      </c>
      <c r="B1094" s="5" t="s">
        <v>241</v>
      </c>
      <c r="C1094" s="6" t="s">
        <v>20</v>
      </c>
      <c r="D1094" s="6" t="s">
        <v>21</v>
      </c>
      <c r="E1094" s="7">
        <v>1303</v>
      </c>
      <c r="F1094" s="9">
        <v>1506.4077</v>
      </c>
    </row>
    <row r="1095" spans="1:6" x14ac:dyDescent="0.15">
      <c r="A1095" s="5" t="s">
        <v>1</v>
      </c>
      <c r="B1095" s="5" t="s">
        <v>241</v>
      </c>
      <c r="C1095" s="6" t="s">
        <v>20</v>
      </c>
      <c r="D1095" s="6" t="s">
        <v>21</v>
      </c>
      <c r="E1095" s="7">
        <v>1304</v>
      </c>
      <c r="F1095" s="9">
        <v>1190.4598000000001</v>
      </c>
    </row>
    <row r="1096" spans="1:6" x14ac:dyDescent="0.15">
      <c r="A1096" s="5" t="s">
        <v>1</v>
      </c>
      <c r="B1096" s="5" t="s">
        <v>241</v>
      </c>
      <c r="C1096" s="6" t="s">
        <v>20</v>
      </c>
      <c r="D1096" s="6" t="s">
        <v>21</v>
      </c>
      <c r="E1096" s="7">
        <v>1305</v>
      </c>
      <c r="F1096" s="9">
        <v>1404.7817</v>
      </c>
    </row>
    <row r="1097" spans="1:6" x14ac:dyDescent="0.15">
      <c r="A1097" s="5" t="s">
        <v>1</v>
      </c>
      <c r="B1097" s="5" t="s">
        <v>241</v>
      </c>
      <c r="C1097" s="6" t="s">
        <v>20</v>
      </c>
      <c r="D1097" s="6" t="s">
        <v>21</v>
      </c>
      <c r="E1097" s="7">
        <v>1306</v>
      </c>
      <c r="F1097" s="9">
        <v>1167.3869999999999</v>
      </c>
    </row>
    <row r="1098" spans="1:6" x14ac:dyDescent="0.15">
      <c r="A1098" s="5" t="s">
        <v>1</v>
      </c>
      <c r="B1098" s="5" t="s">
        <v>241</v>
      </c>
      <c r="C1098" s="6" t="s">
        <v>20</v>
      </c>
      <c r="D1098" s="6" t="s">
        <v>21</v>
      </c>
      <c r="E1098" s="7">
        <v>1307</v>
      </c>
      <c r="F1098" s="9">
        <v>1354.6461999999999</v>
      </c>
    </row>
    <row r="1099" spans="1:6" x14ac:dyDescent="0.15">
      <c r="A1099" s="5" t="s">
        <v>1</v>
      </c>
      <c r="B1099" s="5" t="s">
        <v>241</v>
      </c>
      <c r="C1099" s="6" t="s">
        <v>20</v>
      </c>
      <c r="D1099" s="6" t="s">
        <v>21</v>
      </c>
      <c r="E1099" s="7">
        <v>1308</v>
      </c>
      <c r="F1099" s="9">
        <v>1580.1969999999999</v>
      </c>
    </row>
    <row r="1100" spans="1:6" x14ac:dyDescent="0.15">
      <c r="A1100" s="5" t="s">
        <v>1</v>
      </c>
      <c r="B1100" s="5" t="s">
        <v>241</v>
      </c>
      <c r="C1100" s="6" t="s">
        <v>20</v>
      </c>
      <c r="D1100" s="6" t="s">
        <v>21</v>
      </c>
      <c r="E1100" s="7">
        <v>1309</v>
      </c>
      <c r="F1100" s="9">
        <v>1522.1387999999999</v>
      </c>
    </row>
    <row r="1101" spans="1:6" x14ac:dyDescent="0.15">
      <c r="A1101" s="5" t="s">
        <v>1</v>
      </c>
      <c r="B1101" s="5" t="s">
        <v>241</v>
      </c>
      <c r="C1101" s="6" t="s">
        <v>20</v>
      </c>
      <c r="D1101" s="6" t="s">
        <v>21</v>
      </c>
      <c r="E1101" s="7">
        <v>1310</v>
      </c>
      <c r="F1101" s="9">
        <v>1548.0424</v>
      </c>
    </row>
    <row r="1102" spans="1:6" x14ac:dyDescent="0.15">
      <c r="A1102" s="5" t="s">
        <v>1</v>
      </c>
      <c r="B1102" s="5" t="s">
        <v>241</v>
      </c>
      <c r="C1102" s="6" t="s">
        <v>20</v>
      </c>
      <c r="D1102" s="6" t="s">
        <v>21</v>
      </c>
      <c r="E1102" s="7">
        <v>1311</v>
      </c>
      <c r="F1102" s="9">
        <v>1299.5130999999999</v>
      </c>
    </row>
    <row r="1103" spans="1:6" x14ac:dyDescent="0.15">
      <c r="A1103" s="5" t="s">
        <v>1</v>
      </c>
      <c r="B1103" s="5" t="s">
        <v>241</v>
      </c>
      <c r="C1103" s="6" t="s">
        <v>20</v>
      </c>
      <c r="D1103" s="6" t="s">
        <v>21</v>
      </c>
      <c r="E1103" s="7">
        <v>1312</v>
      </c>
      <c r="F1103" s="9">
        <v>1360.4386</v>
      </c>
    </row>
    <row r="1104" spans="1:6" x14ac:dyDescent="0.15">
      <c r="A1104" s="5" t="s">
        <v>1</v>
      </c>
      <c r="B1104" s="5" t="s">
        <v>241</v>
      </c>
      <c r="C1104" s="6" t="s">
        <v>20</v>
      </c>
      <c r="D1104" s="6" t="s">
        <v>21</v>
      </c>
      <c r="E1104" s="7">
        <v>1313</v>
      </c>
      <c r="F1104" s="9">
        <v>1385.6504</v>
      </c>
    </row>
    <row r="1105" spans="1:6" x14ac:dyDescent="0.15">
      <c r="A1105" s="5" t="s">
        <v>1</v>
      </c>
      <c r="B1105" s="5" t="s">
        <v>241</v>
      </c>
      <c r="C1105" s="6" t="s">
        <v>20</v>
      </c>
      <c r="D1105" s="6" t="s">
        <v>21</v>
      </c>
      <c r="E1105" s="7">
        <v>1314</v>
      </c>
      <c r="F1105" s="9">
        <v>1360.3514</v>
      </c>
    </row>
    <row r="1106" spans="1:6" x14ac:dyDescent="0.15">
      <c r="A1106" s="5" t="s">
        <v>1</v>
      </c>
      <c r="B1106" s="5" t="s">
        <v>241</v>
      </c>
      <c r="C1106" s="6" t="s">
        <v>20</v>
      </c>
      <c r="D1106" s="6" t="s">
        <v>21</v>
      </c>
      <c r="E1106" s="7">
        <v>1315</v>
      </c>
      <c r="F1106" s="9">
        <v>1228.4558</v>
      </c>
    </row>
    <row r="1107" spans="1:6" x14ac:dyDescent="0.15">
      <c r="A1107" s="5" t="s">
        <v>1</v>
      </c>
      <c r="B1107" s="5" t="s">
        <v>241</v>
      </c>
      <c r="C1107" s="6" t="s">
        <v>20</v>
      </c>
      <c r="D1107" s="6" t="s">
        <v>21</v>
      </c>
      <c r="E1107" s="7">
        <v>1316</v>
      </c>
      <c r="F1107" s="9">
        <v>959.82479999999998</v>
      </c>
    </row>
    <row r="1108" spans="1:6" x14ac:dyDescent="0.15">
      <c r="A1108" s="5" t="s">
        <v>1</v>
      </c>
      <c r="B1108" s="5" t="s">
        <v>241</v>
      </c>
      <c r="C1108" s="6" t="s">
        <v>20</v>
      </c>
      <c r="D1108" s="6" t="s">
        <v>21</v>
      </c>
      <c r="E1108" s="7">
        <v>1317</v>
      </c>
      <c r="F1108" s="9">
        <v>1372.8257000000001</v>
      </c>
    </row>
    <row r="1109" spans="1:6" x14ac:dyDescent="0.15">
      <c r="A1109" s="5" t="s">
        <v>1</v>
      </c>
      <c r="B1109" s="5" t="s">
        <v>241</v>
      </c>
      <c r="C1109" s="6" t="s">
        <v>20</v>
      </c>
      <c r="D1109" s="6" t="s">
        <v>21</v>
      </c>
      <c r="E1109" s="7">
        <v>1318</v>
      </c>
      <c r="F1109" s="9">
        <v>1369.3145999999999</v>
      </c>
    </row>
    <row r="1110" spans="1:6" x14ac:dyDescent="0.15">
      <c r="A1110" s="5" t="s">
        <v>1</v>
      </c>
      <c r="B1110" s="5" t="s">
        <v>241</v>
      </c>
      <c r="C1110" s="6" t="s">
        <v>20</v>
      </c>
      <c r="D1110" s="6" t="s">
        <v>21</v>
      </c>
      <c r="E1110" s="7">
        <v>1319</v>
      </c>
      <c r="F1110" s="9">
        <v>1298.3457000000001</v>
      </c>
    </row>
    <row r="1111" spans="1:6" x14ac:dyDescent="0.15">
      <c r="A1111" s="5" t="s">
        <v>1</v>
      </c>
      <c r="B1111" s="5" t="s">
        <v>241</v>
      </c>
      <c r="C1111" s="6" t="s">
        <v>20</v>
      </c>
      <c r="D1111" s="6" t="s">
        <v>21</v>
      </c>
      <c r="E1111" s="7">
        <v>1320</v>
      </c>
      <c r="F1111" s="9">
        <v>1129.8586</v>
      </c>
    </row>
    <row r="1112" spans="1:6" x14ac:dyDescent="0.15">
      <c r="A1112" s="5" t="s">
        <v>1</v>
      </c>
      <c r="B1112" s="5" t="s">
        <v>241</v>
      </c>
      <c r="C1112" s="6" t="s">
        <v>20</v>
      </c>
      <c r="D1112" s="6" t="s">
        <v>21</v>
      </c>
      <c r="E1112" s="7">
        <v>1321</v>
      </c>
      <c r="F1112" s="9">
        <v>1198.1992</v>
      </c>
    </row>
    <row r="1113" spans="1:6" x14ac:dyDescent="0.15">
      <c r="A1113" s="5" t="s">
        <v>1</v>
      </c>
      <c r="B1113" s="5" t="s">
        <v>241</v>
      </c>
      <c r="C1113" s="6" t="s">
        <v>20</v>
      </c>
      <c r="D1113" s="6" t="s">
        <v>21</v>
      </c>
      <c r="E1113" s="7">
        <v>1322</v>
      </c>
      <c r="F1113" s="9">
        <v>1158.3602000000001</v>
      </c>
    </row>
    <row r="1114" spans="1:6" x14ac:dyDescent="0.15">
      <c r="A1114" s="5" t="s">
        <v>1</v>
      </c>
      <c r="B1114" s="5" t="s">
        <v>241</v>
      </c>
      <c r="C1114" s="6" t="s">
        <v>20</v>
      </c>
      <c r="D1114" s="6" t="s">
        <v>21</v>
      </c>
      <c r="E1114" s="7">
        <v>1323</v>
      </c>
      <c r="F1114" s="9">
        <v>1339.0160000000001</v>
      </c>
    </row>
    <row r="1115" spans="1:6" x14ac:dyDescent="0.15">
      <c r="A1115" s="5" t="s">
        <v>1</v>
      </c>
      <c r="B1115" s="5" t="s">
        <v>241</v>
      </c>
      <c r="C1115" s="6" t="s">
        <v>20</v>
      </c>
      <c r="D1115" s="6" t="s">
        <v>21</v>
      </c>
      <c r="E1115" s="7">
        <v>1324</v>
      </c>
      <c r="F1115" s="9">
        <v>1168.028</v>
      </c>
    </row>
    <row r="1116" spans="1:6" x14ac:dyDescent="0.15">
      <c r="A1116" s="5" t="s">
        <v>1</v>
      </c>
      <c r="B1116" s="5" t="s">
        <v>241</v>
      </c>
      <c r="C1116" s="6" t="s">
        <v>20</v>
      </c>
      <c r="D1116" s="6" t="s">
        <v>21</v>
      </c>
      <c r="E1116" s="7">
        <v>1325</v>
      </c>
      <c r="F1116" s="9">
        <v>1282.1124</v>
      </c>
    </row>
    <row r="1117" spans="1:6" x14ac:dyDescent="0.15">
      <c r="A1117" s="5" t="s">
        <v>1</v>
      </c>
      <c r="B1117" s="5" t="s">
        <v>241</v>
      </c>
      <c r="C1117" s="6" t="s">
        <v>20</v>
      </c>
      <c r="D1117" s="6" t="s">
        <v>21</v>
      </c>
      <c r="E1117" s="7">
        <v>1326</v>
      </c>
      <c r="F1117" s="9">
        <v>1310.6654000000001</v>
      </c>
    </row>
    <row r="1118" spans="1:6" x14ac:dyDescent="0.15">
      <c r="A1118" s="5" t="s">
        <v>1</v>
      </c>
      <c r="B1118" s="5" t="s">
        <v>241</v>
      </c>
      <c r="C1118" s="6" t="s">
        <v>20</v>
      </c>
      <c r="D1118" s="6" t="s">
        <v>21</v>
      </c>
      <c r="E1118" s="7">
        <v>1327</v>
      </c>
      <c r="F1118" s="9">
        <v>1358.0781999999999</v>
      </c>
    </row>
    <row r="1119" spans="1:6" x14ac:dyDescent="0.15">
      <c r="A1119" s="5" t="s">
        <v>1</v>
      </c>
      <c r="B1119" s="5" t="s">
        <v>241</v>
      </c>
      <c r="C1119" s="6" t="s">
        <v>20</v>
      </c>
      <c r="D1119" s="6" t="s">
        <v>21</v>
      </c>
      <c r="E1119" s="7">
        <v>1328</v>
      </c>
      <c r="F1119" s="9">
        <v>1410.5416</v>
      </c>
    </row>
    <row r="1120" spans="1:6" x14ac:dyDescent="0.15">
      <c r="A1120" s="5" t="s">
        <v>1</v>
      </c>
      <c r="B1120" s="5" t="s">
        <v>241</v>
      </c>
      <c r="C1120" s="6" t="s">
        <v>20</v>
      </c>
      <c r="D1120" s="6" t="s">
        <v>21</v>
      </c>
      <c r="E1120" s="7">
        <v>1329</v>
      </c>
      <c r="F1120" s="9">
        <v>1343.4960000000001</v>
      </c>
    </row>
    <row r="1121" spans="1:6" x14ac:dyDescent="0.15">
      <c r="A1121" s="5" t="s">
        <v>1</v>
      </c>
      <c r="B1121" s="5" t="s">
        <v>241</v>
      </c>
      <c r="C1121" s="6" t="s">
        <v>20</v>
      </c>
      <c r="D1121" s="6" t="s">
        <v>21</v>
      </c>
      <c r="E1121" s="7">
        <v>1330</v>
      </c>
      <c r="F1121" s="9">
        <v>1382.605</v>
      </c>
    </row>
    <row r="1122" spans="1:6" x14ac:dyDescent="0.15">
      <c r="A1122" s="5" t="s">
        <v>1</v>
      </c>
      <c r="B1122" s="5" t="s">
        <v>241</v>
      </c>
      <c r="C1122" s="6" t="s">
        <v>20</v>
      </c>
      <c r="D1122" s="6" t="s">
        <v>21</v>
      </c>
      <c r="E1122" s="7">
        <v>1331</v>
      </c>
      <c r="F1122" s="9">
        <v>1443.1237000000001</v>
      </c>
    </row>
    <row r="1123" spans="1:6" x14ac:dyDescent="0.15">
      <c r="A1123" s="5" t="s">
        <v>1</v>
      </c>
      <c r="B1123" s="5" t="s">
        <v>241</v>
      </c>
      <c r="C1123" s="6" t="s">
        <v>20</v>
      </c>
      <c r="D1123" s="6" t="s">
        <v>21</v>
      </c>
      <c r="E1123" s="7">
        <v>1332</v>
      </c>
      <c r="F1123" s="9">
        <v>1526.4474</v>
      </c>
    </row>
    <row r="1124" spans="1:6" x14ac:dyDescent="0.15">
      <c r="A1124" s="5" t="s">
        <v>1</v>
      </c>
      <c r="B1124" s="5" t="s">
        <v>241</v>
      </c>
      <c r="C1124" s="6" t="s">
        <v>20</v>
      </c>
      <c r="D1124" s="6" t="s">
        <v>21</v>
      </c>
      <c r="E1124" s="7">
        <v>1333</v>
      </c>
      <c r="F1124" s="9">
        <v>1348.6603</v>
      </c>
    </row>
    <row r="1125" spans="1:6" x14ac:dyDescent="0.15">
      <c r="A1125" s="5" t="s">
        <v>1</v>
      </c>
      <c r="B1125" s="5" t="s">
        <v>241</v>
      </c>
      <c r="C1125" s="6" t="s">
        <v>20</v>
      </c>
      <c r="D1125" s="6" t="s">
        <v>21</v>
      </c>
      <c r="E1125" s="7">
        <v>1334</v>
      </c>
      <c r="F1125" s="9">
        <v>1482.9583</v>
      </c>
    </row>
    <row r="1126" spans="1:6" x14ac:dyDescent="0.15">
      <c r="A1126" s="5" t="s">
        <v>1</v>
      </c>
      <c r="B1126" s="5" t="s">
        <v>241</v>
      </c>
      <c r="C1126" s="6" t="s">
        <v>20</v>
      </c>
      <c r="D1126" s="6" t="s">
        <v>21</v>
      </c>
      <c r="E1126" s="7">
        <v>1335</v>
      </c>
      <c r="F1126" s="9">
        <v>1611.2674999999999</v>
      </c>
    </row>
    <row r="1127" spans="1:6" x14ac:dyDescent="0.15">
      <c r="A1127" s="5" t="s">
        <v>1</v>
      </c>
      <c r="B1127" s="5" t="s">
        <v>241</v>
      </c>
      <c r="C1127" s="6" t="s">
        <v>20</v>
      </c>
      <c r="D1127" s="6" t="s">
        <v>21</v>
      </c>
      <c r="E1127" s="7">
        <v>1336</v>
      </c>
      <c r="F1127" s="9">
        <v>1502.9459999999999</v>
      </c>
    </row>
    <row r="1128" spans="1:6" x14ac:dyDescent="0.15">
      <c r="A1128" s="5" t="s">
        <v>1</v>
      </c>
      <c r="B1128" s="5" t="s">
        <v>241</v>
      </c>
      <c r="C1128" s="6" t="s">
        <v>20</v>
      </c>
      <c r="D1128" s="6" t="s">
        <v>21</v>
      </c>
      <c r="E1128" s="7">
        <v>1337</v>
      </c>
      <c r="F1128" s="9">
        <v>1446.2878000000001</v>
      </c>
    </row>
    <row r="1129" spans="1:6" x14ac:dyDescent="0.15">
      <c r="A1129" s="5" t="s">
        <v>1</v>
      </c>
      <c r="B1129" s="5" t="s">
        <v>241</v>
      </c>
      <c r="C1129" s="6" t="s">
        <v>20</v>
      </c>
      <c r="D1129" s="6" t="s">
        <v>21</v>
      </c>
      <c r="E1129" s="7">
        <v>1338</v>
      </c>
      <c r="F1129" s="9">
        <v>1467.6849999999999</v>
      </c>
    </row>
    <row r="1130" spans="1:6" x14ac:dyDescent="0.15">
      <c r="A1130" s="5" t="s">
        <v>1</v>
      </c>
      <c r="B1130" s="5" t="s">
        <v>241</v>
      </c>
      <c r="C1130" s="6" t="s">
        <v>20</v>
      </c>
      <c r="D1130" s="6" t="s">
        <v>21</v>
      </c>
      <c r="E1130" s="7">
        <v>1339</v>
      </c>
      <c r="F1130" s="9">
        <v>1373.2986000000001</v>
      </c>
    </row>
    <row r="1131" spans="1:6" x14ac:dyDescent="0.15">
      <c r="A1131" s="5" t="s">
        <v>1</v>
      </c>
      <c r="B1131" s="5" t="s">
        <v>241</v>
      </c>
      <c r="C1131" s="6" t="s">
        <v>20</v>
      </c>
      <c r="D1131" s="6" t="s">
        <v>21</v>
      </c>
      <c r="E1131" s="7">
        <v>1340</v>
      </c>
      <c r="F1131" s="9">
        <v>1521.1095</v>
      </c>
    </row>
    <row r="1132" spans="1:6" x14ac:dyDescent="0.15">
      <c r="A1132" s="5" t="s">
        <v>1</v>
      </c>
      <c r="B1132" s="5" t="s">
        <v>241</v>
      </c>
      <c r="C1132" s="6" t="s">
        <v>20</v>
      </c>
      <c r="D1132" s="6" t="s">
        <v>21</v>
      </c>
      <c r="E1132" s="7">
        <v>1341</v>
      </c>
      <c r="F1132" s="9">
        <v>1749.1069</v>
      </c>
    </row>
    <row r="1133" spans="1:6" x14ac:dyDescent="0.15">
      <c r="A1133" s="5" t="s">
        <v>1</v>
      </c>
      <c r="B1133" s="5" t="s">
        <v>241</v>
      </c>
      <c r="C1133" s="6" t="s">
        <v>20</v>
      </c>
      <c r="D1133" s="6" t="s">
        <v>21</v>
      </c>
      <c r="E1133" s="7">
        <v>1342</v>
      </c>
      <c r="F1133" s="9">
        <v>1391.4028000000001</v>
      </c>
    </row>
    <row r="1134" spans="1:6" x14ac:dyDescent="0.15">
      <c r="A1134" s="5" t="s">
        <v>1</v>
      </c>
      <c r="B1134" s="5" t="s">
        <v>241</v>
      </c>
      <c r="C1134" s="6" t="s">
        <v>20</v>
      </c>
      <c r="D1134" s="6" t="s">
        <v>21</v>
      </c>
      <c r="E1134" s="7">
        <v>1343</v>
      </c>
      <c r="F1134" s="9">
        <v>1485.6179999999999</v>
      </c>
    </row>
    <row r="1135" spans="1:6" x14ac:dyDescent="0.15">
      <c r="A1135" s="5" t="s">
        <v>1</v>
      </c>
      <c r="B1135" s="5" t="s">
        <v>241</v>
      </c>
      <c r="C1135" s="6" t="s">
        <v>20</v>
      </c>
      <c r="D1135" s="6" t="s">
        <v>21</v>
      </c>
      <c r="E1135" s="7">
        <v>1344</v>
      </c>
      <c r="F1135" s="9">
        <v>1566.6233</v>
      </c>
    </row>
    <row r="1136" spans="1:6" x14ac:dyDescent="0.15">
      <c r="A1136" s="5" t="s">
        <v>1</v>
      </c>
      <c r="B1136" s="5" t="s">
        <v>241</v>
      </c>
      <c r="C1136" s="6" t="s">
        <v>20</v>
      </c>
      <c r="D1136" s="6" t="s">
        <v>21</v>
      </c>
      <c r="E1136" s="7">
        <v>1345</v>
      </c>
      <c r="F1136" s="9">
        <v>1572.8996999999999</v>
      </c>
    </row>
    <row r="1137" spans="1:6" x14ac:dyDescent="0.15">
      <c r="A1137" s="5" t="s">
        <v>1</v>
      </c>
      <c r="B1137" s="5" t="s">
        <v>241</v>
      </c>
      <c r="C1137" s="6" t="s">
        <v>20</v>
      </c>
      <c r="D1137" s="6" t="s">
        <v>21</v>
      </c>
      <c r="E1137" s="7">
        <v>1346</v>
      </c>
      <c r="F1137" s="9">
        <v>1439.847</v>
      </c>
    </row>
    <row r="1138" spans="1:6" x14ac:dyDescent="0.15">
      <c r="A1138" s="5" t="s">
        <v>1</v>
      </c>
      <c r="B1138" s="5" t="s">
        <v>241</v>
      </c>
      <c r="C1138" s="6" t="s">
        <v>20</v>
      </c>
      <c r="D1138" s="6" t="s">
        <v>21</v>
      </c>
      <c r="E1138" s="7">
        <v>1347</v>
      </c>
      <c r="F1138" s="9">
        <v>1525.5688</v>
      </c>
    </row>
    <row r="1139" spans="1:6" x14ac:dyDescent="0.15">
      <c r="A1139" s="5" t="s">
        <v>1</v>
      </c>
      <c r="B1139" s="5" t="s">
        <v>241</v>
      </c>
      <c r="C1139" s="6" t="s">
        <v>20</v>
      </c>
      <c r="D1139" s="6" t="s">
        <v>21</v>
      </c>
      <c r="E1139" s="7">
        <v>1348</v>
      </c>
      <c r="F1139" s="9">
        <v>1414.8728000000001</v>
      </c>
    </row>
    <row r="1140" spans="1:6" x14ac:dyDescent="0.15">
      <c r="A1140" s="5" t="s">
        <v>1</v>
      </c>
      <c r="B1140" s="5" t="s">
        <v>241</v>
      </c>
      <c r="C1140" s="6" t="s">
        <v>20</v>
      </c>
      <c r="D1140" s="6" t="s">
        <v>21</v>
      </c>
      <c r="E1140" s="7">
        <v>1349</v>
      </c>
      <c r="F1140" s="9">
        <v>1394.1803</v>
      </c>
    </row>
    <row r="1141" spans="1:6" x14ac:dyDescent="0.15">
      <c r="A1141" s="5" t="s">
        <v>1</v>
      </c>
      <c r="B1141" s="5" t="s">
        <v>241</v>
      </c>
      <c r="C1141" s="6" t="s">
        <v>20</v>
      </c>
      <c r="D1141" s="6" t="s">
        <v>21</v>
      </c>
      <c r="E1141" s="7">
        <v>1350</v>
      </c>
      <c r="F1141" s="9">
        <v>1420.8379</v>
      </c>
    </row>
    <row r="1142" spans="1:6" x14ac:dyDescent="0.15">
      <c r="A1142" s="5" t="s">
        <v>1</v>
      </c>
      <c r="B1142" s="5" t="s">
        <v>241</v>
      </c>
      <c r="C1142" s="6" t="s">
        <v>20</v>
      </c>
      <c r="D1142" s="6" t="s">
        <v>21</v>
      </c>
      <c r="E1142" s="7">
        <v>1351</v>
      </c>
      <c r="F1142" s="9">
        <v>1112.5127</v>
      </c>
    </row>
    <row r="1143" spans="1:6" x14ac:dyDescent="0.15">
      <c r="A1143" s="5" t="s">
        <v>1</v>
      </c>
      <c r="B1143" s="5" t="s">
        <v>241</v>
      </c>
      <c r="C1143" s="6" t="s">
        <v>20</v>
      </c>
      <c r="D1143" s="6" t="s">
        <v>21</v>
      </c>
      <c r="E1143" s="7">
        <v>1352</v>
      </c>
      <c r="F1143" s="9">
        <v>1342.3987</v>
      </c>
    </row>
    <row r="1144" spans="1:6" x14ac:dyDescent="0.15">
      <c r="A1144" s="5" t="s">
        <v>1</v>
      </c>
      <c r="B1144" s="5" t="s">
        <v>241</v>
      </c>
      <c r="C1144" s="6" t="s">
        <v>20</v>
      </c>
      <c r="D1144" s="6" t="s">
        <v>21</v>
      </c>
      <c r="E1144" s="7">
        <v>1353</v>
      </c>
      <c r="F1144" s="9">
        <v>1414.7095999999999</v>
      </c>
    </row>
    <row r="1145" spans="1:6" x14ac:dyDescent="0.15">
      <c r="A1145" s="5" t="s">
        <v>1</v>
      </c>
      <c r="B1145" s="5" t="s">
        <v>241</v>
      </c>
      <c r="C1145" s="6" t="s">
        <v>20</v>
      </c>
      <c r="D1145" s="6" t="s">
        <v>21</v>
      </c>
      <c r="E1145" s="7">
        <v>1354</v>
      </c>
      <c r="F1145" s="9">
        <v>1445.2820999999999</v>
      </c>
    </row>
    <row r="1146" spans="1:6" x14ac:dyDescent="0.15">
      <c r="A1146" s="5" t="s">
        <v>1</v>
      </c>
      <c r="B1146" s="5" t="s">
        <v>241</v>
      </c>
      <c r="C1146" s="6" t="s">
        <v>20</v>
      </c>
      <c r="D1146" s="6" t="s">
        <v>21</v>
      </c>
      <c r="E1146" s="7">
        <v>1355</v>
      </c>
      <c r="F1146" s="9">
        <v>1366.8961999999999</v>
      </c>
    </row>
    <row r="1147" spans="1:6" x14ac:dyDescent="0.15">
      <c r="A1147" s="5" t="s">
        <v>1</v>
      </c>
      <c r="B1147" s="5" t="s">
        <v>241</v>
      </c>
      <c r="C1147" s="6" t="s">
        <v>20</v>
      </c>
      <c r="D1147" s="6" t="s">
        <v>21</v>
      </c>
      <c r="E1147" s="7">
        <v>1356</v>
      </c>
      <c r="F1147" s="9">
        <v>1659.0170000000001</v>
      </c>
    </row>
    <row r="1148" spans="1:6" x14ac:dyDescent="0.15">
      <c r="A1148" s="5" t="s">
        <v>1</v>
      </c>
      <c r="B1148" s="5" t="s">
        <v>241</v>
      </c>
      <c r="C1148" s="6" t="s">
        <v>20</v>
      </c>
      <c r="D1148" s="6" t="s">
        <v>21</v>
      </c>
      <c r="E1148" s="7">
        <v>1357</v>
      </c>
      <c r="F1148" s="9">
        <v>2087.4535999999998</v>
      </c>
    </row>
    <row r="1149" spans="1:6" x14ac:dyDescent="0.15">
      <c r="A1149" s="5" t="s">
        <v>1</v>
      </c>
      <c r="B1149" s="5" t="s">
        <v>241</v>
      </c>
      <c r="C1149" s="6" t="s">
        <v>20</v>
      </c>
      <c r="D1149" s="6" t="s">
        <v>21</v>
      </c>
      <c r="E1149" s="7">
        <v>1358</v>
      </c>
      <c r="F1149" s="9">
        <v>1602.5197000000001</v>
      </c>
    </row>
    <row r="1150" spans="1:6" x14ac:dyDescent="0.15">
      <c r="A1150" s="5" t="s">
        <v>1</v>
      </c>
      <c r="B1150" s="5" t="s">
        <v>241</v>
      </c>
      <c r="C1150" s="6" t="s">
        <v>20</v>
      </c>
      <c r="D1150" s="6" t="s">
        <v>21</v>
      </c>
      <c r="E1150" s="7">
        <v>1359</v>
      </c>
      <c r="F1150" s="9">
        <v>1453.3741</v>
      </c>
    </row>
    <row r="1151" spans="1:6" x14ac:dyDescent="0.15">
      <c r="A1151" s="5" t="s">
        <v>1</v>
      </c>
      <c r="B1151" s="5" t="s">
        <v>241</v>
      </c>
      <c r="C1151" s="6" t="s">
        <v>20</v>
      </c>
      <c r="D1151" s="6" t="s">
        <v>21</v>
      </c>
      <c r="E1151" s="7">
        <v>1360</v>
      </c>
      <c r="F1151" s="9">
        <v>1543.3520000000001</v>
      </c>
    </row>
    <row r="1152" spans="1:6" x14ac:dyDescent="0.15">
      <c r="A1152" s="5" t="s">
        <v>1</v>
      </c>
      <c r="B1152" s="5" t="s">
        <v>241</v>
      </c>
      <c r="C1152" s="6" t="s">
        <v>20</v>
      </c>
      <c r="D1152" s="6" t="s">
        <v>21</v>
      </c>
      <c r="E1152" s="7">
        <v>1361</v>
      </c>
      <c r="F1152" s="9">
        <v>1544.2973999999999</v>
      </c>
    </row>
    <row r="1153" spans="1:6" x14ac:dyDescent="0.15">
      <c r="A1153" s="5" t="s">
        <v>1</v>
      </c>
      <c r="B1153" s="5" t="s">
        <v>241</v>
      </c>
      <c r="C1153" s="6" t="s">
        <v>20</v>
      </c>
      <c r="D1153" s="6" t="s">
        <v>21</v>
      </c>
      <c r="E1153" s="7">
        <v>1362</v>
      </c>
      <c r="F1153" s="9">
        <v>2006.9365</v>
      </c>
    </row>
    <row r="1154" spans="1:6" x14ac:dyDescent="0.15">
      <c r="A1154" s="5" t="s">
        <v>1</v>
      </c>
      <c r="B1154" s="5" t="s">
        <v>241</v>
      </c>
      <c r="C1154" s="6" t="s">
        <v>20</v>
      </c>
      <c r="D1154" s="6" t="s">
        <v>21</v>
      </c>
      <c r="E1154" s="7">
        <v>1363</v>
      </c>
      <c r="F1154" s="9">
        <v>1751.1243999999999</v>
      </c>
    </row>
    <row r="1155" spans="1:6" x14ac:dyDescent="0.15">
      <c r="A1155" s="5" t="s">
        <v>1</v>
      </c>
      <c r="B1155" s="5" t="s">
        <v>241</v>
      </c>
      <c r="C1155" s="6" t="s">
        <v>20</v>
      </c>
      <c r="D1155" s="6" t="s">
        <v>21</v>
      </c>
      <c r="E1155" s="7">
        <v>1364</v>
      </c>
      <c r="F1155" s="9">
        <v>1491.4227000000001</v>
      </c>
    </row>
    <row r="1156" spans="1:6" x14ac:dyDescent="0.15">
      <c r="A1156" s="5" t="s">
        <v>1</v>
      </c>
      <c r="B1156" s="5" t="s">
        <v>241</v>
      </c>
      <c r="C1156" s="6" t="s">
        <v>20</v>
      </c>
      <c r="D1156" s="6" t="s">
        <v>21</v>
      </c>
      <c r="E1156" s="7">
        <v>1365</v>
      </c>
      <c r="F1156" s="9">
        <v>1946.4096999999999</v>
      </c>
    </row>
    <row r="1157" spans="1:6" x14ac:dyDescent="0.15">
      <c r="A1157" s="5" t="s">
        <v>1</v>
      </c>
      <c r="B1157" s="5" t="s">
        <v>241</v>
      </c>
      <c r="C1157" s="6" t="s">
        <v>20</v>
      </c>
      <c r="D1157" s="6" t="s">
        <v>21</v>
      </c>
      <c r="E1157" s="7">
        <v>1366</v>
      </c>
      <c r="F1157" s="9">
        <v>1787.7166</v>
      </c>
    </row>
    <row r="1158" spans="1:6" x14ac:dyDescent="0.15">
      <c r="A1158" s="5" t="s">
        <v>1</v>
      </c>
      <c r="B1158" s="5" t="s">
        <v>241</v>
      </c>
      <c r="C1158" s="6" t="s">
        <v>20</v>
      </c>
      <c r="D1158" s="6" t="s">
        <v>21</v>
      </c>
      <c r="E1158" s="7">
        <v>1367</v>
      </c>
      <c r="F1158" s="9">
        <v>1767.5509999999999</v>
      </c>
    </row>
    <row r="1159" spans="1:6" x14ac:dyDescent="0.15">
      <c r="A1159" s="5" t="s">
        <v>1</v>
      </c>
      <c r="B1159" s="5" t="s">
        <v>241</v>
      </c>
      <c r="C1159" s="6" t="s">
        <v>20</v>
      </c>
      <c r="D1159" s="6" t="s">
        <v>21</v>
      </c>
      <c r="E1159" s="7">
        <v>1368</v>
      </c>
      <c r="F1159" s="9">
        <v>1712.4961000000001</v>
      </c>
    </row>
    <row r="1160" spans="1:6" x14ac:dyDescent="0.15">
      <c r="A1160" s="5" t="s">
        <v>1</v>
      </c>
      <c r="B1160" s="5" t="s">
        <v>241</v>
      </c>
      <c r="C1160" s="6" t="s">
        <v>20</v>
      </c>
      <c r="D1160" s="6" t="s">
        <v>21</v>
      </c>
      <c r="E1160" s="7">
        <v>1369</v>
      </c>
      <c r="F1160" s="9">
        <v>1496.12</v>
      </c>
    </row>
    <row r="1161" spans="1:6" x14ac:dyDescent="0.15">
      <c r="A1161" s="5" t="s">
        <v>1</v>
      </c>
      <c r="B1161" s="5" t="s">
        <v>241</v>
      </c>
      <c r="C1161" s="6" t="s">
        <v>20</v>
      </c>
      <c r="D1161" s="6" t="s">
        <v>21</v>
      </c>
      <c r="E1161" s="7">
        <v>1370</v>
      </c>
      <c r="F1161" s="9">
        <v>1409.6755000000001</v>
      </c>
    </row>
    <row r="1162" spans="1:6" x14ac:dyDescent="0.15">
      <c r="A1162" s="5" t="s">
        <v>1</v>
      </c>
      <c r="B1162" s="5" t="s">
        <v>241</v>
      </c>
      <c r="C1162" s="6" t="s">
        <v>20</v>
      </c>
      <c r="D1162" s="6" t="s">
        <v>21</v>
      </c>
      <c r="E1162" s="7">
        <v>1371</v>
      </c>
      <c r="F1162" s="9">
        <v>1590.5075999999999</v>
      </c>
    </row>
    <row r="1163" spans="1:6" x14ac:dyDescent="0.15">
      <c r="A1163" s="5" t="s">
        <v>1</v>
      </c>
      <c r="B1163" s="5" t="s">
        <v>241</v>
      </c>
      <c r="C1163" s="6" t="s">
        <v>20</v>
      </c>
      <c r="D1163" s="6" t="s">
        <v>21</v>
      </c>
      <c r="E1163" s="7">
        <v>1372</v>
      </c>
      <c r="F1163" s="9">
        <v>2092.9245999999998</v>
      </c>
    </row>
    <row r="1164" spans="1:6" x14ac:dyDescent="0.15">
      <c r="A1164" s="5" t="s">
        <v>1</v>
      </c>
      <c r="B1164" s="5" t="s">
        <v>241</v>
      </c>
      <c r="C1164" s="6" t="s">
        <v>20</v>
      </c>
      <c r="D1164" s="6" t="s">
        <v>21</v>
      </c>
      <c r="E1164" s="7">
        <v>1373</v>
      </c>
      <c r="F1164" s="9">
        <v>1804.6511</v>
      </c>
    </row>
    <row r="1165" spans="1:6" x14ac:dyDescent="0.15">
      <c r="A1165" s="5" t="s">
        <v>1</v>
      </c>
      <c r="B1165" s="5" t="s">
        <v>241</v>
      </c>
      <c r="C1165" s="6" t="s">
        <v>20</v>
      </c>
      <c r="D1165" s="6" t="s">
        <v>21</v>
      </c>
      <c r="E1165" s="7">
        <v>1374</v>
      </c>
      <c r="F1165" s="9">
        <v>1797.0912000000001</v>
      </c>
    </row>
    <row r="1166" spans="1:6" x14ac:dyDescent="0.15">
      <c r="A1166" s="5" t="s">
        <v>1</v>
      </c>
      <c r="B1166" s="5" t="s">
        <v>241</v>
      </c>
      <c r="C1166" s="6" t="s">
        <v>20</v>
      </c>
      <c r="D1166" s="6" t="s">
        <v>21</v>
      </c>
      <c r="E1166" s="7">
        <v>1375</v>
      </c>
      <c r="F1166" s="9">
        <v>1703.7012</v>
      </c>
    </row>
    <row r="1167" spans="1:6" x14ac:dyDescent="0.15">
      <c r="A1167" s="5" t="s">
        <v>1</v>
      </c>
      <c r="B1167" s="5" t="s">
        <v>241</v>
      </c>
      <c r="C1167" s="6" t="s">
        <v>20</v>
      </c>
      <c r="D1167" s="6" t="s">
        <v>21</v>
      </c>
      <c r="E1167" s="7">
        <v>1376</v>
      </c>
      <c r="F1167" s="9">
        <v>1646.0917999999999</v>
      </c>
    </row>
    <row r="1168" spans="1:6" x14ac:dyDescent="0.15">
      <c r="A1168" s="5" t="s">
        <v>1</v>
      </c>
      <c r="B1168" s="5" t="s">
        <v>241</v>
      </c>
      <c r="C1168" s="6" t="s">
        <v>20</v>
      </c>
      <c r="D1168" s="6" t="s">
        <v>21</v>
      </c>
      <c r="E1168" s="7">
        <v>1377</v>
      </c>
      <c r="F1168" s="9">
        <v>1698.6867999999999</v>
      </c>
    </row>
    <row r="1169" spans="1:6" x14ac:dyDescent="0.15">
      <c r="A1169" s="5" t="s">
        <v>1</v>
      </c>
      <c r="B1169" s="5" t="s">
        <v>241</v>
      </c>
      <c r="C1169" s="6" t="s">
        <v>20</v>
      </c>
      <c r="D1169" s="6" t="s">
        <v>21</v>
      </c>
      <c r="E1169" s="7">
        <v>1378</v>
      </c>
      <c r="F1169" s="9">
        <v>1637.3561</v>
      </c>
    </row>
    <row r="1170" spans="1:6" x14ac:dyDescent="0.15">
      <c r="A1170" s="5" t="s">
        <v>1</v>
      </c>
      <c r="B1170" s="5" t="s">
        <v>241</v>
      </c>
      <c r="C1170" s="6" t="s">
        <v>20</v>
      </c>
      <c r="D1170" s="6" t="s">
        <v>21</v>
      </c>
      <c r="E1170" s="7">
        <v>1379</v>
      </c>
      <c r="F1170" s="9">
        <v>1617.4108000000001</v>
      </c>
    </row>
    <row r="1171" spans="1:6" x14ac:dyDescent="0.15">
      <c r="A1171" s="5" t="s">
        <v>1</v>
      </c>
      <c r="B1171" s="5" t="s">
        <v>241</v>
      </c>
      <c r="C1171" s="6" t="s">
        <v>20</v>
      </c>
      <c r="D1171" s="6" t="s">
        <v>21</v>
      </c>
      <c r="E1171" s="7">
        <v>1380</v>
      </c>
      <c r="F1171" s="9">
        <v>1723.1216999999999</v>
      </c>
    </row>
    <row r="1172" spans="1:6" x14ac:dyDescent="0.15">
      <c r="A1172" s="5" t="s">
        <v>1</v>
      </c>
      <c r="B1172" s="5" t="s">
        <v>241</v>
      </c>
      <c r="C1172" s="6" t="s">
        <v>20</v>
      </c>
      <c r="D1172" s="6" t="s">
        <v>21</v>
      </c>
      <c r="E1172" s="7">
        <v>1381</v>
      </c>
      <c r="F1172" s="9">
        <v>1444.6709000000001</v>
      </c>
    </row>
    <row r="1173" spans="1:6" x14ac:dyDescent="0.15">
      <c r="A1173" s="5" t="s">
        <v>1</v>
      </c>
      <c r="B1173" s="5" t="s">
        <v>241</v>
      </c>
      <c r="C1173" s="6" t="s">
        <v>20</v>
      </c>
      <c r="D1173" s="6" t="s">
        <v>21</v>
      </c>
      <c r="E1173" s="7">
        <v>1382</v>
      </c>
      <c r="F1173" s="9">
        <v>1690.7242000000001</v>
      </c>
    </row>
    <row r="1174" spans="1:6" x14ac:dyDescent="0.15">
      <c r="A1174" s="5" t="s">
        <v>1</v>
      </c>
      <c r="B1174" s="5" t="s">
        <v>241</v>
      </c>
      <c r="C1174" s="6" t="s">
        <v>20</v>
      </c>
      <c r="D1174" s="6" t="s">
        <v>21</v>
      </c>
      <c r="E1174" s="7">
        <v>1383</v>
      </c>
      <c r="F1174" s="9">
        <v>1799.0862</v>
      </c>
    </row>
    <row r="1175" spans="1:6" x14ac:dyDescent="0.15">
      <c r="A1175" s="5" t="s">
        <v>1</v>
      </c>
      <c r="B1175" s="5" t="s">
        <v>241</v>
      </c>
      <c r="C1175" s="6" t="s">
        <v>20</v>
      </c>
      <c r="D1175" s="6" t="s">
        <v>21</v>
      </c>
      <c r="E1175" s="7">
        <v>1384</v>
      </c>
      <c r="F1175" s="9">
        <v>1898.6614999999999</v>
      </c>
    </row>
    <row r="1176" spans="1:6" x14ac:dyDescent="0.15">
      <c r="A1176" s="5" t="s">
        <v>1</v>
      </c>
      <c r="B1176" s="5" t="s">
        <v>241</v>
      </c>
      <c r="C1176" s="6" t="s">
        <v>20</v>
      </c>
      <c r="D1176" s="6" t="s">
        <v>21</v>
      </c>
      <c r="E1176" s="7">
        <v>1385</v>
      </c>
      <c r="F1176" s="9">
        <v>1854.0755999999999</v>
      </c>
    </row>
    <row r="1177" spans="1:6" x14ac:dyDescent="0.15">
      <c r="A1177" s="5" t="s">
        <v>1</v>
      </c>
      <c r="B1177" s="5" t="s">
        <v>241</v>
      </c>
      <c r="C1177" s="6" t="s">
        <v>20</v>
      </c>
      <c r="D1177" s="6" t="s">
        <v>21</v>
      </c>
      <c r="E1177" s="7">
        <v>1386</v>
      </c>
      <c r="F1177" s="9">
        <v>1674.8042</v>
      </c>
    </row>
    <row r="1178" spans="1:6" x14ac:dyDescent="0.15">
      <c r="A1178" s="5" t="s">
        <v>1</v>
      </c>
      <c r="B1178" s="5" t="s">
        <v>241</v>
      </c>
      <c r="C1178" s="6" t="s">
        <v>20</v>
      </c>
      <c r="D1178" s="6" t="s">
        <v>21</v>
      </c>
      <c r="E1178" s="7">
        <v>1387</v>
      </c>
      <c r="F1178" s="9">
        <v>1692.5248999999999</v>
      </c>
    </row>
    <row r="1179" spans="1:6" x14ac:dyDescent="0.15">
      <c r="A1179" s="5" t="s">
        <v>1</v>
      </c>
      <c r="B1179" s="5" t="s">
        <v>241</v>
      </c>
      <c r="C1179" s="6" t="s">
        <v>20</v>
      </c>
      <c r="D1179" s="6" t="s">
        <v>21</v>
      </c>
      <c r="E1179" s="7">
        <v>1388</v>
      </c>
      <c r="F1179" s="9">
        <v>1602.5410999999999</v>
      </c>
    </row>
    <row r="1180" spans="1:6" x14ac:dyDescent="0.15">
      <c r="A1180" s="5" t="s">
        <v>1</v>
      </c>
      <c r="B1180" s="5" t="s">
        <v>241</v>
      </c>
      <c r="C1180" s="6" t="s">
        <v>20</v>
      </c>
      <c r="D1180" s="6" t="s">
        <v>21</v>
      </c>
      <c r="E1180" s="7">
        <v>1389</v>
      </c>
      <c r="F1180" s="9">
        <v>1595.3966</v>
      </c>
    </row>
    <row r="1181" spans="1:6" x14ac:dyDescent="0.15">
      <c r="A1181" s="5" t="s">
        <v>1</v>
      </c>
      <c r="B1181" s="5" t="s">
        <v>241</v>
      </c>
      <c r="C1181" s="6" t="s">
        <v>20</v>
      </c>
      <c r="D1181" s="6" t="s">
        <v>21</v>
      </c>
      <c r="E1181" s="7">
        <v>1390</v>
      </c>
      <c r="F1181" s="9">
        <v>1501.1135999999999</v>
      </c>
    </row>
    <row r="1182" spans="1:6" x14ac:dyDescent="0.15">
      <c r="A1182" s="5" t="s">
        <v>1</v>
      </c>
      <c r="B1182" s="5" t="s">
        <v>241</v>
      </c>
      <c r="C1182" s="6" t="s">
        <v>20</v>
      </c>
      <c r="D1182" s="6" t="s">
        <v>21</v>
      </c>
      <c r="E1182" s="7">
        <v>1391</v>
      </c>
      <c r="F1182" s="9">
        <v>1431.9095</v>
      </c>
    </row>
    <row r="1183" spans="1:6" x14ac:dyDescent="0.15">
      <c r="A1183" s="5" t="s">
        <v>1</v>
      </c>
      <c r="B1183" s="5" t="s">
        <v>241</v>
      </c>
      <c r="C1183" s="6" t="s">
        <v>20</v>
      </c>
      <c r="D1183" s="6" t="s">
        <v>21</v>
      </c>
      <c r="E1183" s="7">
        <v>1392</v>
      </c>
      <c r="F1183" s="9">
        <v>1478.654</v>
      </c>
    </row>
    <row r="1184" spans="1:6" x14ac:dyDescent="0.15">
      <c r="A1184" s="5" t="s">
        <v>1</v>
      </c>
      <c r="B1184" s="5" t="s">
        <v>241</v>
      </c>
      <c r="C1184" s="6" t="s">
        <v>20</v>
      </c>
      <c r="D1184" s="6" t="s">
        <v>21</v>
      </c>
      <c r="E1184" s="7">
        <v>1393</v>
      </c>
      <c r="F1184" s="9">
        <v>1716.1790000000001</v>
      </c>
    </row>
    <row r="1185" spans="1:6" x14ac:dyDescent="0.15">
      <c r="A1185" s="5" t="s">
        <v>1</v>
      </c>
      <c r="B1185" s="5" t="s">
        <v>241</v>
      </c>
      <c r="C1185" s="6" t="s">
        <v>20</v>
      </c>
      <c r="D1185" s="6" t="s">
        <v>21</v>
      </c>
      <c r="E1185" s="7">
        <v>1394</v>
      </c>
      <c r="F1185" s="9">
        <v>1609.4425000000001</v>
      </c>
    </row>
    <row r="1186" spans="1:6" x14ac:dyDescent="0.15">
      <c r="A1186" s="5" t="s">
        <v>1</v>
      </c>
      <c r="B1186" s="5" t="s">
        <v>241</v>
      </c>
      <c r="C1186" s="6" t="s">
        <v>20</v>
      </c>
      <c r="D1186" s="6" t="s">
        <v>21</v>
      </c>
      <c r="E1186" s="7">
        <v>1395</v>
      </c>
      <c r="F1186" s="9">
        <v>1698.7153000000001</v>
      </c>
    </row>
    <row r="1187" spans="1:6" x14ac:dyDescent="0.15">
      <c r="A1187" s="5" t="s">
        <v>1</v>
      </c>
      <c r="B1187" s="5" t="s">
        <v>241</v>
      </c>
      <c r="C1187" s="6" t="s">
        <v>20</v>
      </c>
      <c r="D1187" s="6" t="s">
        <v>21</v>
      </c>
      <c r="E1187" s="7">
        <v>1396</v>
      </c>
      <c r="F1187" s="9">
        <v>1456.8472999999999</v>
      </c>
    </row>
    <row r="1188" spans="1:6" x14ac:dyDescent="0.15">
      <c r="A1188" s="5" t="s">
        <v>1</v>
      </c>
      <c r="B1188" s="5" t="s">
        <v>241</v>
      </c>
      <c r="C1188" s="6" t="s">
        <v>20</v>
      </c>
      <c r="D1188" s="6" t="s">
        <v>21</v>
      </c>
      <c r="E1188" s="7">
        <v>1397</v>
      </c>
      <c r="F1188" s="9">
        <v>1631.7134000000001</v>
      </c>
    </row>
    <row r="1189" spans="1:6" x14ac:dyDescent="0.15">
      <c r="A1189" s="5" t="s">
        <v>1</v>
      </c>
      <c r="B1189" s="5" t="s">
        <v>241</v>
      </c>
      <c r="C1189" s="6" t="s">
        <v>20</v>
      </c>
      <c r="D1189" s="6" t="s">
        <v>21</v>
      </c>
      <c r="E1189" s="7">
        <v>1398</v>
      </c>
      <c r="F1189" s="9">
        <v>1721.0736999999999</v>
      </c>
    </row>
    <row r="1190" spans="1:6" x14ac:dyDescent="0.15">
      <c r="A1190" s="5" t="s">
        <v>1</v>
      </c>
      <c r="B1190" s="5" t="s">
        <v>241</v>
      </c>
      <c r="C1190" s="6" t="s">
        <v>20</v>
      </c>
      <c r="D1190" s="6" t="s">
        <v>21</v>
      </c>
      <c r="E1190" s="7">
        <v>1399</v>
      </c>
      <c r="F1190" s="9">
        <v>1628.7185999999999</v>
      </c>
    </row>
    <row r="1191" spans="1:6" x14ac:dyDescent="0.15">
      <c r="A1191" s="5" t="s">
        <v>1</v>
      </c>
      <c r="B1191" s="5" t="s">
        <v>241</v>
      </c>
      <c r="C1191" s="6" t="s">
        <v>20</v>
      </c>
      <c r="D1191" s="6" t="s">
        <v>21</v>
      </c>
      <c r="E1191" s="7">
        <v>1400</v>
      </c>
      <c r="F1191" s="9">
        <v>1611.8852999999999</v>
      </c>
    </row>
    <row r="1192" spans="1:6" x14ac:dyDescent="0.15">
      <c r="A1192" s="5" t="s">
        <v>1</v>
      </c>
      <c r="B1192" s="5" t="s">
        <v>241</v>
      </c>
      <c r="C1192" s="6" t="s">
        <v>20</v>
      </c>
      <c r="D1192" s="6" t="s">
        <v>21</v>
      </c>
      <c r="E1192" s="7">
        <v>1401</v>
      </c>
      <c r="F1192" s="9">
        <v>1519.6133</v>
      </c>
    </row>
    <row r="1193" spans="1:6" x14ac:dyDescent="0.15">
      <c r="A1193" s="5" t="s">
        <v>1</v>
      </c>
      <c r="B1193" s="5" t="s">
        <v>241</v>
      </c>
      <c r="C1193" s="6" t="s">
        <v>20</v>
      </c>
      <c r="D1193" s="6" t="s">
        <v>21</v>
      </c>
      <c r="E1193" s="7">
        <v>1402</v>
      </c>
      <c r="F1193" s="9">
        <v>1546.2438999999999</v>
      </c>
    </row>
    <row r="1194" spans="1:6" x14ac:dyDescent="0.15">
      <c r="A1194" s="5" t="s">
        <v>1</v>
      </c>
      <c r="B1194" s="5" t="s">
        <v>241</v>
      </c>
      <c r="C1194" s="6" t="s">
        <v>20</v>
      </c>
      <c r="D1194" s="6" t="s">
        <v>21</v>
      </c>
      <c r="E1194" s="7">
        <v>1403</v>
      </c>
      <c r="F1194" s="9">
        <v>1584.7471</v>
      </c>
    </row>
    <row r="1195" spans="1:6" x14ac:dyDescent="0.15">
      <c r="A1195" s="5" t="s">
        <v>1</v>
      </c>
      <c r="B1195" s="5" t="s">
        <v>241</v>
      </c>
      <c r="C1195" s="6" t="s">
        <v>20</v>
      </c>
      <c r="D1195" s="6" t="s">
        <v>21</v>
      </c>
      <c r="E1195" s="7">
        <v>1404</v>
      </c>
      <c r="F1195" s="9">
        <v>1691.2551000000001</v>
      </c>
    </row>
    <row r="1196" spans="1:6" x14ac:dyDescent="0.15">
      <c r="A1196" s="5" t="s">
        <v>1</v>
      </c>
      <c r="B1196" s="5" t="s">
        <v>241</v>
      </c>
      <c r="C1196" s="6" t="s">
        <v>20</v>
      </c>
      <c r="D1196" s="6" t="s">
        <v>21</v>
      </c>
      <c r="E1196" s="7">
        <v>1405</v>
      </c>
      <c r="F1196" s="9">
        <v>1587.8978</v>
      </c>
    </row>
    <row r="1197" spans="1:6" x14ac:dyDescent="0.15">
      <c r="A1197" s="5" t="s">
        <v>1</v>
      </c>
      <c r="B1197" s="5" t="s">
        <v>241</v>
      </c>
      <c r="C1197" s="6" t="s">
        <v>20</v>
      </c>
      <c r="D1197" s="6" t="s">
        <v>21</v>
      </c>
      <c r="E1197" s="7">
        <v>1406</v>
      </c>
      <c r="F1197" s="9">
        <v>1610.8809000000001</v>
      </c>
    </row>
    <row r="1198" spans="1:6" x14ac:dyDescent="0.15">
      <c r="A1198" s="5" t="s">
        <v>1</v>
      </c>
      <c r="B1198" s="5" t="s">
        <v>241</v>
      </c>
      <c r="C1198" s="6" t="s">
        <v>20</v>
      </c>
      <c r="D1198" s="6" t="s">
        <v>21</v>
      </c>
      <c r="E1198" s="7">
        <v>1407</v>
      </c>
      <c r="F1198" s="9">
        <v>1597.8732</v>
      </c>
    </row>
    <row r="1199" spans="1:6" x14ac:dyDescent="0.15">
      <c r="A1199" s="5" t="s">
        <v>1</v>
      </c>
      <c r="B1199" s="5" t="s">
        <v>241</v>
      </c>
      <c r="C1199" s="6" t="s">
        <v>20</v>
      </c>
      <c r="D1199" s="6" t="s">
        <v>21</v>
      </c>
      <c r="E1199" s="7">
        <v>1408</v>
      </c>
      <c r="F1199" s="9">
        <v>1571.952</v>
      </c>
    </row>
    <row r="1200" spans="1:6" x14ac:dyDescent="0.15">
      <c r="A1200" s="5" t="s">
        <v>1</v>
      </c>
      <c r="B1200" s="5" t="s">
        <v>241</v>
      </c>
      <c r="C1200" s="6" t="s">
        <v>20</v>
      </c>
      <c r="D1200" s="6" t="s">
        <v>21</v>
      </c>
      <c r="E1200" s="7">
        <v>1409</v>
      </c>
      <c r="F1200" s="9">
        <v>1594.0382</v>
      </c>
    </row>
    <row r="1201" spans="1:6" x14ac:dyDescent="0.15">
      <c r="A1201" s="5" t="s">
        <v>1</v>
      </c>
      <c r="B1201" s="5" t="s">
        <v>241</v>
      </c>
      <c r="C1201" s="6" t="s">
        <v>20</v>
      </c>
      <c r="D1201" s="6" t="s">
        <v>21</v>
      </c>
      <c r="E1201" s="7">
        <v>1410</v>
      </c>
      <c r="F1201" s="9">
        <v>1553.2002</v>
      </c>
    </row>
    <row r="1202" spans="1:6" x14ac:dyDescent="0.15">
      <c r="A1202" s="5" t="s">
        <v>1</v>
      </c>
      <c r="B1202" s="5" t="s">
        <v>241</v>
      </c>
      <c r="C1202" s="6" t="s">
        <v>20</v>
      </c>
      <c r="D1202" s="6" t="s">
        <v>21</v>
      </c>
      <c r="E1202" s="7">
        <v>1411</v>
      </c>
      <c r="F1202" s="9">
        <v>1614.0564999999999</v>
      </c>
    </row>
    <row r="1203" spans="1:6" x14ac:dyDescent="0.15">
      <c r="A1203" s="5" t="s">
        <v>1</v>
      </c>
      <c r="B1203" s="5" t="s">
        <v>241</v>
      </c>
      <c r="C1203" s="6" t="s">
        <v>20</v>
      </c>
      <c r="D1203" s="6" t="s">
        <v>21</v>
      </c>
      <c r="E1203" s="7">
        <v>1412</v>
      </c>
      <c r="F1203" s="9">
        <v>1574.7443000000001</v>
      </c>
    </row>
    <row r="1204" spans="1:6" x14ac:dyDescent="0.15">
      <c r="A1204" s="5" t="s">
        <v>1</v>
      </c>
      <c r="B1204" s="5" t="s">
        <v>241</v>
      </c>
      <c r="C1204" s="6" t="s">
        <v>20</v>
      </c>
      <c r="D1204" s="6" t="s">
        <v>21</v>
      </c>
      <c r="E1204" s="7">
        <v>1413</v>
      </c>
      <c r="F1204" s="9">
        <v>1610.0718999999999</v>
      </c>
    </row>
    <row r="1205" spans="1:6" x14ac:dyDescent="0.15">
      <c r="A1205" s="5" t="s">
        <v>1</v>
      </c>
      <c r="B1205" s="5" t="s">
        <v>241</v>
      </c>
      <c r="C1205" s="6" t="s">
        <v>20</v>
      </c>
      <c r="D1205" s="6" t="s">
        <v>21</v>
      </c>
      <c r="E1205" s="7">
        <v>1414</v>
      </c>
      <c r="F1205" s="9">
        <v>1739.5382</v>
      </c>
    </row>
    <row r="1206" spans="1:6" x14ac:dyDescent="0.15">
      <c r="A1206" s="5" t="s">
        <v>1</v>
      </c>
      <c r="B1206" s="5" t="s">
        <v>241</v>
      </c>
      <c r="C1206" s="6" t="s">
        <v>20</v>
      </c>
      <c r="D1206" s="6" t="s">
        <v>21</v>
      </c>
      <c r="E1206" s="7">
        <v>1415</v>
      </c>
      <c r="F1206" s="9">
        <v>1651.0266999999999</v>
      </c>
    </row>
    <row r="1207" spans="1:6" x14ac:dyDescent="0.15">
      <c r="A1207" s="5" t="s">
        <v>1</v>
      </c>
      <c r="B1207" s="5" t="s">
        <v>241</v>
      </c>
      <c r="C1207" s="6" t="s">
        <v>20</v>
      </c>
      <c r="D1207" s="6" t="s">
        <v>21</v>
      </c>
      <c r="E1207" s="7">
        <v>1416</v>
      </c>
      <c r="F1207" s="9">
        <v>1540.1729</v>
      </c>
    </row>
    <row r="1208" spans="1:6" x14ac:dyDescent="0.15">
      <c r="A1208" s="5" t="s">
        <v>1</v>
      </c>
      <c r="B1208" s="5" t="s">
        <v>241</v>
      </c>
      <c r="C1208" s="6" t="s">
        <v>20</v>
      </c>
      <c r="D1208" s="6" t="s">
        <v>21</v>
      </c>
      <c r="E1208" s="7">
        <v>1417</v>
      </c>
      <c r="F1208" s="9">
        <v>1624.4562000000001</v>
      </c>
    </row>
    <row r="1209" spans="1:6" x14ac:dyDescent="0.15">
      <c r="A1209" s="5" t="s">
        <v>1</v>
      </c>
      <c r="B1209" s="5" t="s">
        <v>241</v>
      </c>
      <c r="C1209" s="6" t="s">
        <v>20</v>
      </c>
      <c r="D1209" s="6" t="s">
        <v>21</v>
      </c>
      <c r="E1209" s="7">
        <v>1418</v>
      </c>
      <c r="F1209" s="9">
        <v>1606.3206</v>
      </c>
    </row>
    <row r="1210" spans="1:6" x14ac:dyDescent="0.15">
      <c r="A1210" s="5" t="s">
        <v>1</v>
      </c>
      <c r="B1210" s="5" t="s">
        <v>241</v>
      </c>
      <c r="C1210" s="6" t="s">
        <v>20</v>
      </c>
      <c r="D1210" s="6" t="s">
        <v>21</v>
      </c>
      <c r="E1210" s="7">
        <v>1419</v>
      </c>
      <c r="F1210" s="9">
        <v>1521.9713999999999</v>
      </c>
    </row>
    <row r="1211" spans="1:6" x14ac:dyDescent="0.15">
      <c r="A1211" s="5" t="s">
        <v>1</v>
      </c>
      <c r="B1211" s="5" t="s">
        <v>241</v>
      </c>
      <c r="C1211" s="6" t="s">
        <v>20</v>
      </c>
      <c r="D1211" s="6" t="s">
        <v>21</v>
      </c>
      <c r="E1211" s="7">
        <v>1420</v>
      </c>
      <c r="F1211" s="9">
        <v>1599.623</v>
      </c>
    </row>
    <row r="1212" spans="1:6" x14ac:dyDescent="0.15">
      <c r="A1212" s="5" t="s">
        <v>1</v>
      </c>
      <c r="B1212" s="5" t="s">
        <v>241</v>
      </c>
      <c r="C1212" s="6" t="s">
        <v>20</v>
      </c>
      <c r="D1212" s="6" t="s">
        <v>21</v>
      </c>
      <c r="E1212" s="7">
        <v>1421</v>
      </c>
      <c r="F1212" s="9">
        <v>1631.2628</v>
      </c>
    </row>
    <row r="1213" spans="1:6" x14ac:dyDescent="0.15">
      <c r="A1213" s="5" t="s">
        <v>1</v>
      </c>
      <c r="B1213" s="5" t="s">
        <v>241</v>
      </c>
      <c r="C1213" s="6" t="s">
        <v>20</v>
      </c>
      <c r="D1213" s="6" t="s">
        <v>21</v>
      </c>
      <c r="E1213" s="7">
        <v>1422</v>
      </c>
      <c r="F1213" s="9">
        <v>1605.1510000000001</v>
      </c>
    </row>
    <row r="1214" spans="1:6" x14ac:dyDescent="0.15">
      <c r="A1214" s="5" t="s">
        <v>1</v>
      </c>
      <c r="B1214" s="5" t="s">
        <v>241</v>
      </c>
      <c r="C1214" s="6" t="s">
        <v>20</v>
      </c>
      <c r="D1214" s="6" t="s">
        <v>21</v>
      </c>
      <c r="E1214" s="7">
        <v>1423</v>
      </c>
      <c r="F1214" s="9">
        <v>1666.8602000000001</v>
      </c>
    </row>
    <row r="1215" spans="1:6" x14ac:dyDescent="0.15">
      <c r="A1215" s="5" t="s">
        <v>1</v>
      </c>
      <c r="B1215" s="5" t="s">
        <v>241</v>
      </c>
      <c r="C1215" s="6" t="s">
        <v>20</v>
      </c>
      <c r="D1215" s="6" t="s">
        <v>21</v>
      </c>
      <c r="E1215" s="7">
        <v>1424</v>
      </c>
      <c r="F1215" s="9">
        <v>1683.731</v>
      </c>
    </row>
    <row r="1216" spans="1:6" x14ac:dyDescent="0.15">
      <c r="A1216" s="5" t="s">
        <v>1</v>
      </c>
      <c r="B1216" s="5" t="s">
        <v>241</v>
      </c>
      <c r="C1216" s="6" t="s">
        <v>20</v>
      </c>
      <c r="D1216" s="6" t="s">
        <v>21</v>
      </c>
      <c r="E1216" s="7">
        <v>1425</v>
      </c>
      <c r="F1216" s="9">
        <v>1509.5111999999999</v>
      </c>
    </row>
    <row r="1217" spans="1:6" x14ac:dyDescent="0.15">
      <c r="A1217" s="5" t="s">
        <v>1</v>
      </c>
      <c r="B1217" s="5" t="s">
        <v>241</v>
      </c>
      <c r="C1217" s="6" t="s">
        <v>20</v>
      </c>
      <c r="D1217" s="6" t="s">
        <v>21</v>
      </c>
      <c r="E1217" s="7">
        <v>1426</v>
      </c>
      <c r="F1217" s="9">
        <v>1597.3833</v>
      </c>
    </row>
    <row r="1218" spans="1:6" x14ac:dyDescent="0.15">
      <c r="A1218" s="5" t="s">
        <v>1</v>
      </c>
      <c r="B1218" s="5" t="s">
        <v>241</v>
      </c>
      <c r="C1218" s="6" t="s">
        <v>20</v>
      </c>
      <c r="D1218" s="6" t="s">
        <v>21</v>
      </c>
      <c r="E1218" s="7">
        <v>1427</v>
      </c>
      <c r="F1218" s="9">
        <v>1645.7385999999999</v>
      </c>
    </row>
    <row r="1219" spans="1:6" x14ac:dyDescent="0.15">
      <c r="A1219" s="5" t="s">
        <v>1</v>
      </c>
      <c r="B1219" s="5" t="s">
        <v>241</v>
      </c>
      <c r="C1219" s="6" t="s">
        <v>20</v>
      </c>
      <c r="D1219" s="6" t="s">
        <v>21</v>
      </c>
      <c r="E1219" s="7">
        <v>1428</v>
      </c>
      <c r="F1219" s="9">
        <v>1615.9477999999999</v>
      </c>
    </row>
    <row r="1220" spans="1:6" x14ac:dyDescent="0.15">
      <c r="A1220" s="5" t="s">
        <v>1</v>
      </c>
      <c r="B1220" s="5" t="s">
        <v>241</v>
      </c>
      <c r="C1220" s="6" t="s">
        <v>20</v>
      </c>
      <c r="D1220" s="6" t="s">
        <v>21</v>
      </c>
      <c r="E1220" s="7">
        <v>1429</v>
      </c>
      <c r="F1220" s="9">
        <v>1384.59</v>
      </c>
    </row>
    <row r="1221" spans="1:6" x14ac:dyDescent="0.15">
      <c r="A1221" s="5" t="s">
        <v>1</v>
      </c>
      <c r="B1221" s="5" t="s">
        <v>241</v>
      </c>
      <c r="C1221" s="6" t="s">
        <v>20</v>
      </c>
      <c r="D1221" s="6" t="s">
        <v>21</v>
      </c>
      <c r="E1221" s="7">
        <v>1430</v>
      </c>
      <c r="F1221" s="9">
        <v>1618.2633000000001</v>
      </c>
    </row>
    <row r="1222" spans="1:6" x14ac:dyDescent="0.15">
      <c r="A1222" s="5" t="s">
        <v>1</v>
      </c>
      <c r="B1222" s="5" t="s">
        <v>241</v>
      </c>
      <c r="C1222" s="6" t="s">
        <v>20</v>
      </c>
      <c r="D1222" s="6" t="s">
        <v>21</v>
      </c>
      <c r="E1222" s="7">
        <v>1431</v>
      </c>
      <c r="F1222" s="9">
        <v>1552.9746</v>
      </c>
    </row>
    <row r="1223" spans="1:6" x14ac:dyDescent="0.15">
      <c r="A1223" s="5" t="s">
        <v>1</v>
      </c>
      <c r="B1223" s="5" t="s">
        <v>241</v>
      </c>
      <c r="C1223" s="6" t="s">
        <v>20</v>
      </c>
      <c r="D1223" s="6" t="s">
        <v>21</v>
      </c>
      <c r="E1223" s="7">
        <v>1432</v>
      </c>
      <c r="F1223" s="9">
        <v>1490.0718999999999</v>
      </c>
    </row>
    <row r="1224" spans="1:6" x14ac:dyDescent="0.15">
      <c r="A1224" s="5" t="s">
        <v>1</v>
      </c>
      <c r="B1224" s="5" t="s">
        <v>241</v>
      </c>
      <c r="C1224" s="6" t="s">
        <v>20</v>
      </c>
      <c r="D1224" s="6" t="s">
        <v>21</v>
      </c>
      <c r="E1224" s="7">
        <v>1433</v>
      </c>
      <c r="F1224" s="9">
        <v>1480.4269999999999</v>
      </c>
    </row>
    <row r="1225" spans="1:6" x14ac:dyDescent="0.15">
      <c r="A1225" s="5" t="s">
        <v>1</v>
      </c>
      <c r="B1225" s="5" t="s">
        <v>241</v>
      </c>
      <c r="C1225" s="6" t="s">
        <v>20</v>
      </c>
      <c r="D1225" s="6" t="s">
        <v>21</v>
      </c>
      <c r="E1225" s="7">
        <v>1434</v>
      </c>
      <c r="F1225" s="9">
        <v>1497.6248000000001</v>
      </c>
    </row>
    <row r="1226" spans="1:6" x14ac:dyDescent="0.15">
      <c r="A1226" s="5" t="s">
        <v>1</v>
      </c>
      <c r="B1226" s="5" t="s">
        <v>241</v>
      </c>
      <c r="C1226" s="6" t="s">
        <v>20</v>
      </c>
      <c r="D1226" s="6" t="s">
        <v>21</v>
      </c>
      <c r="E1226" s="7">
        <v>1435</v>
      </c>
      <c r="F1226" s="9">
        <v>1491.1783</v>
      </c>
    </row>
    <row r="1227" spans="1:6" x14ac:dyDescent="0.15">
      <c r="A1227" s="5" t="s">
        <v>1</v>
      </c>
      <c r="B1227" s="5" t="s">
        <v>241</v>
      </c>
      <c r="C1227" s="6" t="s">
        <v>20</v>
      </c>
      <c r="D1227" s="6" t="s">
        <v>21</v>
      </c>
      <c r="E1227" s="7">
        <v>1436</v>
      </c>
      <c r="F1227" s="9">
        <v>1501.2125000000001</v>
      </c>
    </row>
    <row r="1228" spans="1:6" x14ac:dyDescent="0.15">
      <c r="A1228" s="5" t="s">
        <v>1</v>
      </c>
      <c r="B1228" s="5" t="s">
        <v>241</v>
      </c>
      <c r="C1228" s="6" t="s">
        <v>20</v>
      </c>
      <c r="D1228" s="6" t="s">
        <v>21</v>
      </c>
      <c r="E1228" s="7">
        <v>1437</v>
      </c>
      <c r="F1228" s="9">
        <v>1343.7804000000001</v>
      </c>
    </row>
    <row r="1229" spans="1:6" x14ac:dyDescent="0.15">
      <c r="A1229" s="5" t="s">
        <v>1</v>
      </c>
      <c r="B1229" s="5" t="s">
        <v>241</v>
      </c>
      <c r="C1229" s="6" t="s">
        <v>20</v>
      </c>
      <c r="D1229" s="6" t="s">
        <v>21</v>
      </c>
      <c r="E1229" s="7">
        <v>1438</v>
      </c>
      <c r="F1229" s="9">
        <v>1181.6656</v>
      </c>
    </row>
    <row r="1230" spans="1:6" x14ac:dyDescent="0.15">
      <c r="A1230" s="5" t="s">
        <v>1</v>
      </c>
      <c r="B1230" s="5" t="s">
        <v>241</v>
      </c>
      <c r="C1230" s="6" t="s">
        <v>20</v>
      </c>
      <c r="D1230" s="6" t="s">
        <v>21</v>
      </c>
      <c r="E1230" s="7">
        <v>1439</v>
      </c>
      <c r="F1230" s="9">
        <v>1289.6831999999999</v>
      </c>
    </row>
    <row r="1231" spans="1:6" x14ac:dyDescent="0.15">
      <c r="A1231" s="5" t="s">
        <v>1</v>
      </c>
      <c r="B1231" s="5" t="s">
        <v>241</v>
      </c>
      <c r="C1231" s="6" t="s">
        <v>20</v>
      </c>
      <c r="D1231" s="6" t="s">
        <v>21</v>
      </c>
      <c r="E1231" s="7">
        <v>1440</v>
      </c>
      <c r="F1231" s="9">
        <v>1416.7845</v>
      </c>
    </row>
    <row r="1232" spans="1:6" x14ac:dyDescent="0.15">
      <c r="A1232" s="5" t="s">
        <v>1</v>
      </c>
      <c r="B1232" s="5" t="s">
        <v>241</v>
      </c>
      <c r="C1232" s="6" t="s">
        <v>20</v>
      </c>
      <c r="D1232" s="6" t="s">
        <v>21</v>
      </c>
      <c r="E1232" s="7">
        <v>1441</v>
      </c>
      <c r="F1232" s="9">
        <v>1539.0103999999999</v>
      </c>
    </row>
    <row r="1233" spans="1:6" x14ac:dyDescent="0.15">
      <c r="A1233" s="5" t="s">
        <v>1</v>
      </c>
      <c r="B1233" s="5" t="s">
        <v>241</v>
      </c>
      <c r="C1233" s="6" t="s">
        <v>20</v>
      </c>
      <c r="D1233" s="6" t="s">
        <v>21</v>
      </c>
      <c r="E1233" s="7">
        <v>1442</v>
      </c>
      <c r="F1233" s="9">
        <v>1419.0769</v>
      </c>
    </row>
    <row r="1234" spans="1:6" x14ac:dyDescent="0.15">
      <c r="A1234" s="5" t="s">
        <v>1</v>
      </c>
      <c r="B1234" s="5" t="s">
        <v>241</v>
      </c>
      <c r="C1234" s="6" t="s">
        <v>20</v>
      </c>
      <c r="D1234" s="6" t="s">
        <v>21</v>
      </c>
      <c r="E1234" s="7">
        <v>1443</v>
      </c>
      <c r="F1234" s="9">
        <v>1519.7860000000001</v>
      </c>
    </row>
    <row r="1235" spans="1:6" x14ac:dyDescent="0.15">
      <c r="A1235" s="5" t="s">
        <v>1</v>
      </c>
      <c r="B1235" s="5" t="s">
        <v>241</v>
      </c>
      <c r="C1235" s="6" t="s">
        <v>20</v>
      </c>
      <c r="D1235" s="6" t="s">
        <v>21</v>
      </c>
      <c r="E1235" s="7">
        <v>1444</v>
      </c>
      <c r="F1235" s="9">
        <v>1706.4083000000001</v>
      </c>
    </row>
    <row r="1236" spans="1:6" x14ac:dyDescent="0.15">
      <c r="A1236" s="5" t="s">
        <v>1</v>
      </c>
      <c r="B1236" s="5" t="s">
        <v>241</v>
      </c>
      <c r="C1236" s="6" t="s">
        <v>20</v>
      </c>
      <c r="D1236" s="6" t="s">
        <v>21</v>
      </c>
      <c r="E1236" s="7">
        <v>1445</v>
      </c>
      <c r="F1236" s="9">
        <v>1641.9417000000001</v>
      </c>
    </row>
    <row r="1237" spans="1:6" x14ac:dyDescent="0.15">
      <c r="A1237" s="5" t="s">
        <v>1</v>
      </c>
      <c r="B1237" s="5" t="s">
        <v>241</v>
      </c>
      <c r="C1237" s="6" t="s">
        <v>20</v>
      </c>
      <c r="D1237" s="6" t="s">
        <v>21</v>
      </c>
      <c r="E1237" s="7">
        <v>1446</v>
      </c>
      <c r="F1237" s="9">
        <v>1479.6384</v>
      </c>
    </row>
    <row r="1238" spans="1:6" x14ac:dyDescent="0.15">
      <c r="A1238" s="5" t="s">
        <v>1</v>
      </c>
      <c r="B1238" s="5" t="s">
        <v>241</v>
      </c>
      <c r="C1238" s="6" t="s">
        <v>20</v>
      </c>
      <c r="D1238" s="6" t="s">
        <v>21</v>
      </c>
      <c r="E1238" s="7">
        <v>1447</v>
      </c>
      <c r="F1238" s="9">
        <v>1517.4811</v>
      </c>
    </row>
    <row r="1239" spans="1:6" x14ac:dyDescent="0.15">
      <c r="A1239" s="5" t="s">
        <v>1</v>
      </c>
      <c r="B1239" s="5" t="s">
        <v>241</v>
      </c>
      <c r="C1239" s="6" t="s">
        <v>20</v>
      </c>
      <c r="D1239" s="6" t="s">
        <v>21</v>
      </c>
      <c r="E1239" s="7">
        <v>1448</v>
      </c>
      <c r="F1239" s="9">
        <v>1575.4348</v>
      </c>
    </row>
    <row r="1240" spans="1:6" x14ac:dyDescent="0.15">
      <c r="A1240" s="5" t="s">
        <v>1</v>
      </c>
      <c r="B1240" s="5" t="s">
        <v>241</v>
      </c>
      <c r="C1240" s="6" t="s">
        <v>20</v>
      </c>
      <c r="D1240" s="6" t="s">
        <v>21</v>
      </c>
      <c r="E1240" s="7">
        <v>1449</v>
      </c>
      <c r="F1240" s="9">
        <v>1704.5755999999999</v>
      </c>
    </row>
    <row r="1241" spans="1:6" x14ac:dyDescent="0.15">
      <c r="A1241" s="5" t="s">
        <v>1</v>
      </c>
      <c r="B1241" s="5" t="s">
        <v>241</v>
      </c>
      <c r="C1241" s="6" t="s">
        <v>20</v>
      </c>
      <c r="D1241" s="6" t="s">
        <v>21</v>
      </c>
      <c r="E1241" s="7">
        <v>1450</v>
      </c>
      <c r="F1241" s="9">
        <v>1522.1066000000001</v>
      </c>
    </row>
    <row r="1242" spans="1:6" x14ac:dyDescent="0.15">
      <c r="A1242" s="5" t="s">
        <v>1</v>
      </c>
      <c r="B1242" s="5" t="s">
        <v>241</v>
      </c>
      <c r="C1242" s="6" t="s">
        <v>20</v>
      </c>
      <c r="D1242" s="6" t="s">
        <v>21</v>
      </c>
      <c r="E1242" s="7">
        <v>1451</v>
      </c>
      <c r="F1242" s="9">
        <v>1698.8483000000001</v>
      </c>
    </row>
    <row r="1243" spans="1:6" x14ac:dyDescent="0.15">
      <c r="A1243" s="5" t="s">
        <v>1</v>
      </c>
      <c r="B1243" s="5" t="s">
        <v>241</v>
      </c>
      <c r="C1243" s="6" t="s">
        <v>20</v>
      </c>
      <c r="D1243" s="6" t="s">
        <v>21</v>
      </c>
      <c r="E1243" s="7">
        <v>1452</v>
      </c>
      <c r="F1243" s="9">
        <v>1674.1461999999999</v>
      </c>
    </row>
    <row r="1244" spans="1:6" x14ac:dyDescent="0.15">
      <c r="A1244" s="5" t="s">
        <v>1</v>
      </c>
      <c r="B1244" s="5" t="s">
        <v>241</v>
      </c>
      <c r="C1244" s="6" t="s">
        <v>20</v>
      </c>
      <c r="D1244" s="6" t="s">
        <v>21</v>
      </c>
      <c r="E1244" s="7">
        <v>1453</v>
      </c>
      <c r="F1244" s="9">
        <v>1844.6185</v>
      </c>
    </row>
    <row r="1245" spans="1:6" x14ac:dyDescent="0.15">
      <c r="A1245" s="5" t="s">
        <v>1</v>
      </c>
      <c r="B1245" s="5" t="s">
        <v>241</v>
      </c>
      <c r="C1245" s="6" t="s">
        <v>20</v>
      </c>
      <c r="D1245" s="6" t="s">
        <v>21</v>
      </c>
      <c r="E1245" s="7">
        <v>1454</v>
      </c>
      <c r="F1245" s="9">
        <v>1772.4021</v>
      </c>
    </row>
    <row r="1246" spans="1:6" x14ac:dyDescent="0.15">
      <c r="A1246" s="5" t="s">
        <v>1</v>
      </c>
      <c r="B1246" s="5" t="s">
        <v>241</v>
      </c>
      <c r="C1246" s="6" t="s">
        <v>20</v>
      </c>
      <c r="D1246" s="6" t="s">
        <v>21</v>
      </c>
      <c r="E1246" s="7">
        <v>1455</v>
      </c>
      <c r="F1246" s="9">
        <v>1451.9694999999999</v>
      </c>
    </row>
    <row r="1247" spans="1:6" x14ac:dyDescent="0.15">
      <c r="A1247" s="5" t="s">
        <v>1</v>
      </c>
      <c r="B1247" s="5" t="s">
        <v>241</v>
      </c>
      <c r="C1247" s="6" t="s">
        <v>20</v>
      </c>
      <c r="D1247" s="6" t="s">
        <v>21</v>
      </c>
      <c r="E1247" s="7">
        <v>1456</v>
      </c>
      <c r="F1247" s="9">
        <v>1358.3412000000001</v>
      </c>
    </row>
    <row r="1248" spans="1:6" x14ac:dyDescent="0.15">
      <c r="A1248" s="5" t="s">
        <v>1</v>
      </c>
      <c r="B1248" s="5" t="s">
        <v>241</v>
      </c>
      <c r="C1248" s="6" t="s">
        <v>20</v>
      </c>
      <c r="D1248" s="6" t="s">
        <v>21</v>
      </c>
      <c r="E1248" s="7">
        <v>1457</v>
      </c>
      <c r="F1248" s="9">
        <v>1357.8759</v>
      </c>
    </row>
    <row r="1249" spans="1:6" x14ac:dyDescent="0.15">
      <c r="A1249" s="5" t="s">
        <v>1</v>
      </c>
      <c r="B1249" s="5" t="s">
        <v>241</v>
      </c>
      <c r="C1249" s="6" t="s">
        <v>20</v>
      </c>
      <c r="D1249" s="6" t="s">
        <v>21</v>
      </c>
      <c r="E1249" s="7">
        <v>1458</v>
      </c>
      <c r="F1249" s="9">
        <v>1420.5773999999999</v>
      </c>
    </row>
    <row r="1250" spans="1:6" x14ac:dyDescent="0.15">
      <c r="A1250" s="5" t="s">
        <v>1</v>
      </c>
      <c r="B1250" s="5" t="s">
        <v>241</v>
      </c>
      <c r="C1250" s="6" t="s">
        <v>20</v>
      </c>
      <c r="D1250" s="6" t="s">
        <v>21</v>
      </c>
      <c r="E1250" s="7">
        <v>1459</v>
      </c>
      <c r="F1250" s="9">
        <v>1393.5494000000001</v>
      </c>
    </row>
    <row r="1251" spans="1:6" x14ac:dyDescent="0.15">
      <c r="A1251" s="5" t="s">
        <v>1</v>
      </c>
      <c r="B1251" s="5" t="s">
        <v>241</v>
      </c>
      <c r="C1251" s="6" t="s">
        <v>20</v>
      </c>
      <c r="D1251" s="6" t="s">
        <v>21</v>
      </c>
      <c r="E1251" s="7">
        <v>1460</v>
      </c>
      <c r="F1251" s="9">
        <v>1272.9296999999999</v>
      </c>
    </row>
    <row r="1252" spans="1:6" x14ac:dyDescent="0.15">
      <c r="A1252" s="5" t="s">
        <v>1</v>
      </c>
      <c r="B1252" s="5" t="s">
        <v>241</v>
      </c>
      <c r="C1252" s="6" t="s">
        <v>20</v>
      </c>
      <c r="D1252" s="6" t="s">
        <v>21</v>
      </c>
      <c r="E1252" s="7">
        <v>1461</v>
      </c>
      <c r="F1252" s="9">
        <v>1451.2091</v>
      </c>
    </row>
    <row r="1253" spans="1:6" x14ac:dyDescent="0.15">
      <c r="A1253" s="5" t="s">
        <v>1</v>
      </c>
      <c r="B1253" s="5" t="s">
        <v>241</v>
      </c>
      <c r="C1253" s="6" t="s">
        <v>20</v>
      </c>
      <c r="D1253" s="6" t="s">
        <v>21</v>
      </c>
      <c r="E1253" s="7">
        <v>1462</v>
      </c>
      <c r="F1253" s="9">
        <v>1619.3983000000001</v>
      </c>
    </row>
    <row r="1254" spans="1:6" x14ac:dyDescent="0.15">
      <c r="A1254" s="5" t="s">
        <v>1</v>
      </c>
      <c r="B1254" s="5" t="s">
        <v>241</v>
      </c>
      <c r="C1254" s="6" t="s">
        <v>20</v>
      </c>
      <c r="D1254" s="6" t="s">
        <v>21</v>
      </c>
      <c r="E1254" s="7">
        <v>1463</v>
      </c>
      <c r="F1254" s="9">
        <v>1674.1931</v>
      </c>
    </row>
    <row r="1255" spans="1:6" x14ac:dyDescent="0.15">
      <c r="A1255" s="5" t="s">
        <v>1</v>
      </c>
      <c r="B1255" s="5" t="s">
        <v>241</v>
      </c>
      <c r="C1255" s="6" t="s">
        <v>20</v>
      </c>
      <c r="D1255" s="6" t="s">
        <v>21</v>
      </c>
      <c r="E1255" s="7">
        <v>1464</v>
      </c>
      <c r="F1255" s="9">
        <v>1625.6165000000001</v>
      </c>
    </row>
    <row r="1256" spans="1:6" x14ac:dyDescent="0.15">
      <c r="A1256" s="5" t="s">
        <v>1</v>
      </c>
      <c r="B1256" s="5" t="s">
        <v>241</v>
      </c>
      <c r="C1256" s="6" t="s">
        <v>20</v>
      </c>
      <c r="D1256" s="6" t="s">
        <v>21</v>
      </c>
      <c r="E1256" s="7">
        <v>1465</v>
      </c>
      <c r="F1256" s="9">
        <v>1618.585</v>
      </c>
    </row>
    <row r="1257" spans="1:6" x14ac:dyDescent="0.15">
      <c r="A1257" s="5" t="s">
        <v>1</v>
      </c>
      <c r="B1257" s="5" t="s">
        <v>241</v>
      </c>
      <c r="C1257" s="6" t="s">
        <v>20</v>
      </c>
      <c r="D1257" s="6" t="s">
        <v>21</v>
      </c>
      <c r="E1257" s="7">
        <v>1466</v>
      </c>
      <c r="F1257" s="9">
        <v>1624.7766999999999</v>
      </c>
    </row>
    <row r="1258" spans="1:6" x14ac:dyDescent="0.15">
      <c r="A1258" s="5" t="s">
        <v>1</v>
      </c>
      <c r="B1258" s="5" t="s">
        <v>241</v>
      </c>
      <c r="C1258" s="6" t="s">
        <v>20</v>
      </c>
      <c r="D1258" s="6" t="s">
        <v>21</v>
      </c>
      <c r="E1258" s="7">
        <v>1467</v>
      </c>
      <c r="F1258" s="9">
        <v>1732.5518999999999</v>
      </c>
    </row>
    <row r="1259" spans="1:6" x14ac:dyDescent="0.15">
      <c r="A1259" s="5" t="s">
        <v>1</v>
      </c>
      <c r="B1259" s="5" t="s">
        <v>241</v>
      </c>
      <c r="C1259" s="6" t="s">
        <v>20</v>
      </c>
      <c r="D1259" s="6" t="s">
        <v>21</v>
      </c>
      <c r="E1259" s="7">
        <v>1468</v>
      </c>
      <c r="F1259" s="9">
        <v>1730.6943000000001</v>
      </c>
    </row>
    <row r="1260" spans="1:6" x14ac:dyDescent="0.15">
      <c r="A1260" s="5" t="s">
        <v>1</v>
      </c>
      <c r="B1260" s="5" t="s">
        <v>241</v>
      </c>
      <c r="C1260" s="6" t="s">
        <v>20</v>
      </c>
      <c r="D1260" s="6" t="s">
        <v>21</v>
      </c>
      <c r="E1260" s="7">
        <v>1469</v>
      </c>
      <c r="F1260" s="9">
        <v>1777.7446</v>
      </c>
    </row>
    <row r="1261" spans="1:6" x14ac:dyDescent="0.15">
      <c r="A1261" s="5" t="s">
        <v>1</v>
      </c>
      <c r="B1261" s="5" t="s">
        <v>241</v>
      </c>
      <c r="C1261" s="6" t="s">
        <v>20</v>
      </c>
      <c r="D1261" s="6" t="s">
        <v>21</v>
      </c>
      <c r="E1261" s="7">
        <v>1470</v>
      </c>
      <c r="F1261" s="9">
        <v>1724.3056999999999</v>
      </c>
    </row>
    <row r="1262" spans="1:6" x14ac:dyDescent="0.15">
      <c r="A1262" s="5" t="s">
        <v>1</v>
      </c>
      <c r="B1262" s="5" t="s">
        <v>241</v>
      </c>
      <c r="C1262" s="6" t="s">
        <v>20</v>
      </c>
      <c r="D1262" s="6" t="s">
        <v>21</v>
      </c>
      <c r="E1262" s="7">
        <v>1471</v>
      </c>
      <c r="F1262" s="9">
        <v>1577.6975</v>
      </c>
    </row>
    <row r="1263" spans="1:6" x14ac:dyDescent="0.15">
      <c r="A1263" s="5" t="s">
        <v>1</v>
      </c>
      <c r="B1263" s="5" t="s">
        <v>241</v>
      </c>
      <c r="C1263" s="6" t="s">
        <v>20</v>
      </c>
      <c r="D1263" s="6" t="s">
        <v>21</v>
      </c>
      <c r="E1263" s="7">
        <v>1472</v>
      </c>
      <c r="F1263" s="9">
        <v>1707.5236</v>
      </c>
    </row>
    <row r="1264" spans="1:6" x14ac:dyDescent="0.15">
      <c r="A1264" s="5" t="s">
        <v>1</v>
      </c>
      <c r="B1264" s="5" t="s">
        <v>241</v>
      </c>
      <c r="C1264" s="6" t="s">
        <v>20</v>
      </c>
      <c r="D1264" s="6" t="s">
        <v>21</v>
      </c>
      <c r="E1264" s="7">
        <v>1473</v>
      </c>
      <c r="F1264" s="9">
        <v>1563.0340000000001</v>
      </c>
    </row>
    <row r="1265" spans="1:6" x14ac:dyDescent="0.15">
      <c r="A1265" s="5" t="s">
        <v>1</v>
      </c>
      <c r="B1265" s="5" t="s">
        <v>241</v>
      </c>
      <c r="C1265" s="6" t="s">
        <v>20</v>
      </c>
      <c r="D1265" s="6" t="s">
        <v>21</v>
      </c>
      <c r="E1265" s="7">
        <v>1474</v>
      </c>
      <c r="F1265" s="9">
        <v>1630.7373</v>
      </c>
    </row>
    <row r="1266" spans="1:6" x14ac:dyDescent="0.15">
      <c r="A1266" s="5" t="s">
        <v>1</v>
      </c>
      <c r="B1266" s="5" t="s">
        <v>241</v>
      </c>
      <c r="C1266" s="6" t="s">
        <v>20</v>
      </c>
      <c r="D1266" s="6" t="s">
        <v>21</v>
      </c>
      <c r="E1266" s="7">
        <v>1475</v>
      </c>
      <c r="F1266" s="9">
        <v>1571.1837</v>
      </c>
    </row>
    <row r="1267" spans="1:6" x14ac:dyDescent="0.15">
      <c r="A1267" s="5" t="s">
        <v>1</v>
      </c>
      <c r="B1267" s="5" t="s">
        <v>241</v>
      </c>
      <c r="C1267" s="6" t="s">
        <v>20</v>
      </c>
      <c r="D1267" s="6" t="s">
        <v>21</v>
      </c>
      <c r="E1267" s="7">
        <v>1476</v>
      </c>
      <c r="F1267" s="9">
        <v>1549.7596000000001</v>
      </c>
    </row>
    <row r="1268" spans="1:6" x14ac:dyDescent="0.15">
      <c r="A1268" s="5" t="s">
        <v>1</v>
      </c>
      <c r="B1268" s="5" t="s">
        <v>241</v>
      </c>
      <c r="C1268" s="6" t="s">
        <v>20</v>
      </c>
      <c r="D1268" s="6" t="s">
        <v>21</v>
      </c>
      <c r="E1268" s="7">
        <v>1477</v>
      </c>
      <c r="F1268" s="9">
        <v>1505.4513999999999</v>
      </c>
    </row>
    <row r="1269" spans="1:6" x14ac:dyDescent="0.15">
      <c r="A1269" s="5" t="s">
        <v>1</v>
      </c>
      <c r="B1269" s="5" t="s">
        <v>241</v>
      </c>
      <c r="C1269" s="6" t="s">
        <v>20</v>
      </c>
      <c r="D1269" s="6" t="s">
        <v>21</v>
      </c>
      <c r="E1269" s="7">
        <v>1478</v>
      </c>
      <c r="F1269" s="9">
        <v>1441.7799</v>
      </c>
    </row>
    <row r="1270" spans="1:6" x14ac:dyDescent="0.15">
      <c r="A1270" s="5" t="s">
        <v>1</v>
      </c>
      <c r="B1270" s="5" t="s">
        <v>241</v>
      </c>
      <c r="C1270" s="6" t="s">
        <v>20</v>
      </c>
      <c r="D1270" s="6" t="s">
        <v>21</v>
      </c>
      <c r="E1270" s="7">
        <v>1479</v>
      </c>
      <c r="F1270" s="9">
        <v>1467.8086000000001</v>
      </c>
    </row>
    <row r="1271" spans="1:6" x14ac:dyDescent="0.15">
      <c r="A1271" s="5" t="s">
        <v>1</v>
      </c>
      <c r="B1271" s="5" t="s">
        <v>241</v>
      </c>
      <c r="C1271" s="6" t="s">
        <v>20</v>
      </c>
      <c r="D1271" s="6" t="s">
        <v>21</v>
      </c>
      <c r="E1271" s="7">
        <v>1480</v>
      </c>
      <c r="F1271" s="9">
        <v>1574.1465000000001</v>
      </c>
    </row>
    <row r="1272" spans="1:6" x14ac:dyDescent="0.15">
      <c r="A1272" s="5" t="s">
        <v>1</v>
      </c>
      <c r="B1272" s="5" t="s">
        <v>241</v>
      </c>
      <c r="C1272" s="6" t="s">
        <v>20</v>
      </c>
      <c r="D1272" s="6" t="s">
        <v>21</v>
      </c>
      <c r="E1272" s="7">
        <v>1481</v>
      </c>
      <c r="F1272" s="9">
        <v>1408.6857</v>
      </c>
    </row>
    <row r="1273" spans="1:6" x14ac:dyDescent="0.15">
      <c r="A1273" s="5" t="s">
        <v>1</v>
      </c>
      <c r="B1273" s="5" t="s">
        <v>241</v>
      </c>
      <c r="C1273" s="6" t="s">
        <v>20</v>
      </c>
      <c r="D1273" s="6" t="s">
        <v>21</v>
      </c>
      <c r="E1273" s="7">
        <v>1482</v>
      </c>
      <c r="F1273" s="9">
        <v>1287.963</v>
      </c>
    </row>
    <row r="1274" spans="1:6" x14ac:dyDescent="0.15">
      <c r="A1274" s="5" t="s">
        <v>1</v>
      </c>
      <c r="B1274" s="5" t="s">
        <v>241</v>
      </c>
      <c r="C1274" s="6" t="s">
        <v>20</v>
      </c>
      <c r="D1274" s="6" t="s">
        <v>21</v>
      </c>
      <c r="E1274" s="7">
        <v>1483</v>
      </c>
      <c r="F1274" s="9">
        <v>1280.2374</v>
      </c>
    </row>
    <row r="1275" spans="1:6" x14ac:dyDescent="0.15">
      <c r="A1275" s="5" t="s">
        <v>1</v>
      </c>
      <c r="B1275" s="5" t="s">
        <v>241</v>
      </c>
      <c r="C1275" s="6" t="s">
        <v>20</v>
      </c>
      <c r="D1275" s="6" t="s">
        <v>21</v>
      </c>
      <c r="E1275" s="7">
        <v>1484</v>
      </c>
      <c r="F1275" s="9">
        <v>1552.6895</v>
      </c>
    </row>
    <row r="1276" spans="1:6" x14ac:dyDescent="0.15">
      <c r="A1276" s="5" t="s">
        <v>1</v>
      </c>
      <c r="B1276" s="5" t="s">
        <v>241</v>
      </c>
      <c r="C1276" s="6" t="s">
        <v>20</v>
      </c>
      <c r="D1276" s="6" t="s">
        <v>21</v>
      </c>
      <c r="E1276" s="7">
        <v>1485</v>
      </c>
      <c r="F1276" s="9">
        <v>1515.3033</v>
      </c>
    </row>
    <row r="1277" spans="1:6" x14ac:dyDescent="0.15">
      <c r="A1277" s="5" t="s">
        <v>1</v>
      </c>
      <c r="B1277" s="5" t="s">
        <v>241</v>
      </c>
      <c r="C1277" s="6" t="s">
        <v>20</v>
      </c>
      <c r="D1277" s="6" t="s">
        <v>21</v>
      </c>
      <c r="E1277" s="7">
        <v>1486</v>
      </c>
      <c r="F1277" s="9">
        <v>1439.2651000000001</v>
      </c>
    </row>
    <row r="1278" spans="1:6" x14ac:dyDescent="0.15">
      <c r="A1278" s="5" t="s">
        <v>1</v>
      </c>
      <c r="B1278" s="5" t="s">
        <v>241</v>
      </c>
      <c r="C1278" s="6" t="s">
        <v>20</v>
      </c>
      <c r="D1278" s="6" t="s">
        <v>21</v>
      </c>
      <c r="E1278" s="7">
        <v>1487</v>
      </c>
      <c r="F1278" s="9">
        <v>1528.5011</v>
      </c>
    </row>
    <row r="1279" spans="1:6" x14ac:dyDescent="0.15">
      <c r="A1279" s="5" t="s">
        <v>1</v>
      </c>
      <c r="B1279" s="5" t="s">
        <v>241</v>
      </c>
      <c r="C1279" s="6" t="s">
        <v>20</v>
      </c>
      <c r="D1279" s="6" t="s">
        <v>21</v>
      </c>
      <c r="E1279" s="7">
        <v>1488</v>
      </c>
      <c r="F1279" s="9">
        <v>1442.1527000000001</v>
      </c>
    </row>
    <row r="1280" spans="1:6" x14ac:dyDescent="0.15">
      <c r="A1280" s="5" t="s">
        <v>1</v>
      </c>
      <c r="B1280" s="5" t="s">
        <v>241</v>
      </c>
      <c r="C1280" s="6" t="s">
        <v>20</v>
      </c>
      <c r="D1280" s="6" t="s">
        <v>21</v>
      </c>
      <c r="E1280" s="7">
        <v>1489</v>
      </c>
      <c r="F1280" s="9">
        <v>1417.5791999999999</v>
      </c>
    </row>
    <row r="1281" spans="1:6" x14ac:dyDescent="0.15">
      <c r="A1281" s="5" t="s">
        <v>1</v>
      </c>
      <c r="B1281" s="5" t="s">
        <v>241</v>
      </c>
      <c r="C1281" s="6" t="s">
        <v>20</v>
      </c>
      <c r="D1281" s="6" t="s">
        <v>21</v>
      </c>
      <c r="E1281" s="7">
        <v>1490</v>
      </c>
      <c r="F1281" s="9">
        <v>1484.6577</v>
      </c>
    </row>
    <row r="1282" spans="1:6" x14ac:dyDescent="0.15">
      <c r="A1282" s="5" t="s">
        <v>1</v>
      </c>
      <c r="B1282" s="5" t="s">
        <v>241</v>
      </c>
      <c r="C1282" s="6" t="s">
        <v>20</v>
      </c>
      <c r="D1282" s="6" t="s">
        <v>21</v>
      </c>
      <c r="E1282" s="7">
        <v>1491</v>
      </c>
      <c r="F1282" s="9">
        <v>1492.3996999999999</v>
      </c>
    </row>
    <row r="1283" spans="1:6" x14ac:dyDescent="0.15">
      <c r="A1283" s="5" t="s">
        <v>1</v>
      </c>
      <c r="B1283" s="5" t="s">
        <v>241</v>
      </c>
      <c r="C1283" s="6" t="s">
        <v>20</v>
      </c>
      <c r="D1283" s="6" t="s">
        <v>21</v>
      </c>
      <c r="E1283" s="7">
        <v>1492</v>
      </c>
      <c r="F1283" s="9">
        <v>1469.6289999999999</v>
      </c>
    </row>
    <row r="1284" spans="1:6" x14ac:dyDescent="0.15">
      <c r="A1284" s="5" t="s">
        <v>1</v>
      </c>
      <c r="B1284" s="5" t="s">
        <v>241</v>
      </c>
      <c r="C1284" s="6" t="s">
        <v>20</v>
      </c>
      <c r="D1284" s="6" t="s">
        <v>21</v>
      </c>
      <c r="E1284" s="7">
        <v>1493</v>
      </c>
      <c r="F1284" s="9">
        <v>1407.8547000000001</v>
      </c>
    </row>
    <row r="1285" spans="1:6" x14ac:dyDescent="0.15">
      <c r="A1285" s="5" t="s">
        <v>1</v>
      </c>
      <c r="B1285" s="5" t="s">
        <v>241</v>
      </c>
      <c r="C1285" s="6" t="s">
        <v>20</v>
      </c>
      <c r="D1285" s="6" t="s">
        <v>21</v>
      </c>
      <c r="E1285" s="7">
        <v>1494</v>
      </c>
      <c r="F1285" s="9">
        <v>1547.5465999999999</v>
      </c>
    </row>
    <row r="1286" spans="1:6" x14ac:dyDescent="0.15">
      <c r="A1286" s="5" t="s">
        <v>1</v>
      </c>
      <c r="B1286" s="5" t="s">
        <v>241</v>
      </c>
      <c r="C1286" s="6" t="s">
        <v>20</v>
      </c>
      <c r="D1286" s="6" t="s">
        <v>21</v>
      </c>
      <c r="E1286" s="7">
        <v>1495</v>
      </c>
      <c r="F1286" s="9">
        <v>1687.2539999999999</v>
      </c>
    </row>
    <row r="1287" spans="1:6" x14ac:dyDescent="0.15">
      <c r="A1287" s="5" t="s">
        <v>1</v>
      </c>
      <c r="B1287" s="5" t="s">
        <v>241</v>
      </c>
      <c r="C1287" s="6" t="s">
        <v>20</v>
      </c>
      <c r="D1287" s="6" t="s">
        <v>21</v>
      </c>
      <c r="E1287" s="7">
        <v>1496</v>
      </c>
      <c r="F1287" s="9">
        <v>1692.6815999999999</v>
      </c>
    </row>
    <row r="1288" spans="1:6" x14ac:dyDescent="0.15">
      <c r="A1288" s="5" t="s">
        <v>1</v>
      </c>
      <c r="B1288" s="5" t="s">
        <v>241</v>
      </c>
      <c r="C1288" s="6" t="s">
        <v>20</v>
      </c>
      <c r="D1288" s="6" t="s">
        <v>21</v>
      </c>
      <c r="E1288" s="7">
        <v>1497</v>
      </c>
      <c r="F1288" s="9">
        <v>1620.6035999999999</v>
      </c>
    </row>
    <row r="1289" spans="1:6" x14ac:dyDescent="0.15">
      <c r="A1289" s="5" t="s">
        <v>1</v>
      </c>
      <c r="B1289" s="5" t="s">
        <v>241</v>
      </c>
      <c r="C1289" s="6" t="s">
        <v>20</v>
      </c>
      <c r="D1289" s="6" t="s">
        <v>21</v>
      </c>
      <c r="E1289" s="7">
        <v>1498</v>
      </c>
      <c r="F1289" s="9">
        <v>1533.2257999999999</v>
      </c>
    </row>
    <row r="1290" spans="1:6" x14ac:dyDescent="0.15">
      <c r="A1290" s="5" t="s">
        <v>1</v>
      </c>
      <c r="B1290" s="5" t="s">
        <v>241</v>
      </c>
      <c r="C1290" s="6" t="s">
        <v>20</v>
      </c>
      <c r="D1290" s="6" t="s">
        <v>21</v>
      </c>
      <c r="E1290" s="7">
        <v>1499</v>
      </c>
      <c r="F1290" s="9">
        <v>1566.758</v>
      </c>
    </row>
    <row r="1291" spans="1:6" x14ac:dyDescent="0.15">
      <c r="A1291" s="5" t="s">
        <v>1</v>
      </c>
      <c r="B1291" s="5" t="s">
        <v>241</v>
      </c>
      <c r="C1291" s="6" t="s">
        <v>20</v>
      </c>
      <c r="D1291" s="6" t="s">
        <v>21</v>
      </c>
      <c r="E1291" s="7">
        <v>1500</v>
      </c>
      <c r="F1291" s="9">
        <v>1669.8368</v>
      </c>
    </row>
    <row r="1292" spans="1:6" x14ac:dyDescent="0.15">
      <c r="A1292" s="5" t="s">
        <v>1</v>
      </c>
      <c r="B1292" s="5" t="s">
        <v>241</v>
      </c>
      <c r="C1292" s="6" t="s">
        <v>20</v>
      </c>
      <c r="D1292" s="6" t="s">
        <v>21</v>
      </c>
      <c r="E1292" s="7">
        <v>1501</v>
      </c>
      <c r="F1292" s="9">
        <v>1501.1251</v>
      </c>
    </row>
    <row r="1293" spans="1:6" x14ac:dyDescent="0.15">
      <c r="A1293" s="5" t="s">
        <v>1</v>
      </c>
      <c r="B1293" s="5" t="s">
        <v>241</v>
      </c>
      <c r="C1293" s="6" t="s">
        <v>20</v>
      </c>
      <c r="D1293" s="6" t="s">
        <v>21</v>
      </c>
      <c r="E1293" s="7">
        <v>1502</v>
      </c>
      <c r="F1293" s="9">
        <v>1398.8720000000001</v>
      </c>
    </row>
    <row r="1294" spans="1:6" x14ac:dyDescent="0.15">
      <c r="A1294" s="5" t="s">
        <v>1</v>
      </c>
      <c r="B1294" s="5" t="s">
        <v>241</v>
      </c>
      <c r="C1294" s="6" t="s">
        <v>20</v>
      </c>
      <c r="D1294" s="6" t="s">
        <v>21</v>
      </c>
      <c r="E1294" s="7">
        <v>1503</v>
      </c>
      <c r="F1294" s="9">
        <v>1479.0093999999999</v>
      </c>
    </row>
    <row r="1295" spans="1:6" x14ac:dyDescent="0.15">
      <c r="A1295" s="5" t="s">
        <v>1</v>
      </c>
      <c r="B1295" s="5" t="s">
        <v>241</v>
      </c>
      <c r="C1295" s="6" t="s">
        <v>20</v>
      </c>
      <c r="D1295" s="6" t="s">
        <v>21</v>
      </c>
      <c r="E1295" s="7">
        <v>1504</v>
      </c>
      <c r="F1295" s="9">
        <v>1397.7340999999999</v>
      </c>
    </row>
    <row r="1296" spans="1:6" x14ac:dyDescent="0.15">
      <c r="A1296" s="5" t="s">
        <v>1</v>
      </c>
      <c r="B1296" s="5" t="s">
        <v>241</v>
      </c>
      <c r="C1296" s="6" t="s">
        <v>20</v>
      </c>
      <c r="D1296" s="6" t="s">
        <v>21</v>
      </c>
      <c r="E1296" s="7">
        <v>1505</v>
      </c>
      <c r="F1296" s="9">
        <v>1355.2059999999999</v>
      </c>
    </row>
    <row r="1297" spans="1:6" x14ac:dyDescent="0.15">
      <c r="A1297" s="5" t="s">
        <v>1</v>
      </c>
      <c r="B1297" s="5" t="s">
        <v>241</v>
      </c>
      <c r="C1297" s="6" t="s">
        <v>20</v>
      </c>
      <c r="D1297" s="6" t="s">
        <v>21</v>
      </c>
      <c r="E1297" s="7">
        <v>1506</v>
      </c>
      <c r="F1297" s="9">
        <v>1513.0354</v>
      </c>
    </row>
    <row r="1298" spans="1:6" x14ac:dyDescent="0.15">
      <c r="A1298" s="5" t="s">
        <v>1</v>
      </c>
      <c r="B1298" s="5" t="s">
        <v>241</v>
      </c>
      <c r="C1298" s="6" t="s">
        <v>20</v>
      </c>
      <c r="D1298" s="6" t="s">
        <v>21</v>
      </c>
      <c r="E1298" s="7">
        <v>1507</v>
      </c>
      <c r="F1298" s="9">
        <v>1502.7952</v>
      </c>
    </row>
    <row r="1299" spans="1:6" x14ac:dyDescent="0.15">
      <c r="A1299" s="5" t="s">
        <v>1</v>
      </c>
      <c r="B1299" s="5" t="s">
        <v>241</v>
      </c>
      <c r="C1299" s="6" t="s">
        <v>20</v>
      </c>
      <c r="D1299" s="6" t="s">
        <v>21</v>
      </c>
      <c r="E1299" s="7">
        <v>1508</v>
      </c>
      <c r="F1299" s="9">
        <v>1448.6397999999999</v>
      </c>
    </row>
    <row r="1300" spans="1:6" x14ac:dyDescent="0.15">
      <c r="A1300" s="5" t="s">
        <v>1</v>
      </c>
      <c r="B1300" s="5" t="s">
        <v>241</v>
      </c>
      <c r="C1300" s="6" t="s">
        <v>20</v>
      </c>
      <c r="D1300" s="6" t="s">
        <v>21</v>
      </c>
      <c r="E1300" s="7">
        <v>1509</v>
      </c>
      <c r="F1300" s="9">
        <v>1584.4226000000001</v>
      </c>
    </row>
    <row r="1301" spans="1:6" x14ac:dyDescent="0.15">
      <c r="A1301" s="5" t="s">
        <v>1</v>
      </c>
      <c r="B1301" s="5" t="s">
        <v>241</v>
      </c>
      <c r="C1301" s="6" t="s">
        <v>20</v>
      </c>
      <c r="D1301" s="6" t="s">
        <v>21</v>
      </c>
      <c r="E1301" s="7">
        <v>1510</v>
      </c>
      <c r="F1301" s="9">
        <v>1589.5966000000001</v>
      </c>
    </row>
    <row r="1302" spans="1:6" x14ac:dyDescent="0.15">
      <c r="A1302" s="5" t="s">
        <v>1</v>
      </c>
      <c r="B1302" s="5" t="s">
        <v>241</v>
      </c>
      <c r="C1302" s="6" t="s">
        <v>20</v>
      </c>
      <c r="D1302" s="6" t="s">
        <v>21</v>
      </c>
      <c r="E1302" s="7">
        <v>1511</v>
      </c>
      <c r="F1302" s="9">
        <v>1588.7809</v>
      </c>
    </row>
    <row r="1303" spans="1:6" x14ac:dyDescent="0.15">
      <c r="A1303" s="5" t="s">
        <v>1</v>
      </c>
      <c r="B1303" s="5" t="s">
        <v>241</v>
      </c>
      <c r="C1303" s="6" t="s">
        <v>20</v>
      </c>
      <c r="D1303" s="6" t="s">
        <v>21</v>
      </c>
      <c r="E1303" s="7">
        <v>1512</v>
      </c>
      <c r="F1303" s="9">
        <v>1411.0060000000001</v>
      </c>
    </row>
    <row r="1304" spans="1:6" x14ac:dyDescent="0.15">
      <c r="A1304" s="5" t="s">
        <v>1</v>
      </c>
      <c r="B1304" s="5" t="s">
        <v>241</v>
      </c>
      <c r="C1304" s="6" t="s">
        <v>20</v>
      </c>
      <c r="D1304" s="6" t="s">
        <v>21</v>
      </c>
      <c r="E1304" s="7">
        <v>1513</v>
      </c>
      <c r="F1304" s="9">
        <v>1424.7446</v>
      </c>
    </row>
    <row r="1305" spans="1:6" x14ac:dyDescent="0.15">
      <c r="A1305" s="5" t="s">
        <v>1</v>
      </c>
      <c r="B1305" s="5" t="s">
        <v>241</v>
      </c>
      <c r="C1305" s="6" t="s">
        <v>20</v>
      </c>
      <c r="D1305" s="6" t="s">
        <v>21</v>
      </c>
      <c r="E1305" s="7">
        <v>1514</v>
      </c>
      <c r="F1305" s="9">
        <v>1524.3861999999999</v>
      </c>
    </row>
    <row r="1306" spans="1:6" x14ac:dyDescent="0.15">
      <c r="A1306" s="5" t="s">
        <v>1</v>
      </c>
      <c r="B1306" s="5" t="s">
        <v>241</v>
      </c>
      <c r="C1306" s="6" t="s">
        <v>20</v>
      </c>
      <c r="D1306" s="6" t="s">
        <v>21</v>
      </c>
      <c r="E1306" s="7">
        <v>1515</v>
      </c>
      <c r="F1306" s="9">
        <v>1458.8869999999999</v>
      </c>
    </row>
    <row r="1307" spans="1:6" x14ac:dyDescent="0.15">
      <c r="A1307" s="5" t="s">
        <v>1</v>
      </c>
      <c r="B1307" s="5" t="s">
        <v>241</v>
      </c>
      <c r="C1307" s="6" t="s">
        <v>20</v>
      </c>
      <c r="D1307" s="6" t="s">
        <v>21</v>
      </c>
      <c r="E1307" s="7">
        <v>1516</v>
      </c>
      <c r="F1307" s="9">
        <v>1331.3101999999999</v>
      </c>
    </row>
    <row r="1308" spans="1:6" x14ac:dyDescent="0.15">
      <c r="A1308" s="5" t="s">
        <v>1</v>
      </c>
      <c r="B1308" s="5" t="s">
        <v>241</v>
      </c>
      <c r="C1308" s="6" t="s">
        <v>20</v>
      </c>
      <c r="D1308" s="6" t="s">
        <v>21</v>
      </c>
      <c r="E1308" s="7">
        <v>1517</v>
      </c>
      <c r="F1308" s="9">
        <v>1360.3234</v>
      </c>
    </row>
    <row r="1309" spans="1:6" x14ac:dyDescent="0.15">
      <c r="A1309" s="5" t="s">
        <v>1</v>
      </c>
      <c r="B1309" s="5" t="s">
        <v>241</v>
      </c>
      <c r="C1309" s="6" t="s">
        <v>20</v>
      </c>
      <c r="D1309" s="6" t="s">
        <v>21</v>
      </c>
      <c r="E1309" s="7">
        <v>1518</v>
      </c>
      <c r="F1309" s="9">
        <v>1430.6858999999999</v>
      </c>
    </row>
    <row r="1310" spans="1:6" x14ac:dyDescent="0.15">
      <c r="A1310" s="5" t="s">
        <v>1</v>
      </c>
      <c r="B1310" s="5" t="s">
        <v>241</v>
      </c>
      <c r="C1310" s="6" t="s">
        <v>20</v>
      </c>
      <c r="D1310" s="6" t="s">
        <v>21</v>
      </c>
      <c r="E1310" s="7">
        <v>1519</v>
      </c>
      <c r="F1310" s="9">
        <v>1410.4637</v>
      </c>
    </row>
    <row r="1311" spans="1:6" x14ac:dyDescent="0.15">
      <c r="A1311" s="5" t="s">
        <v>1</v>
      </c>
      <c r="B1311" s="5" t="s">
        <v>241</v>
      </c>
      <c r="C1311" s="6" t="s">
        <v>20</v>
      </c>
      <c r="D1311" s="6" t="s">
        <v>21</v>
      </c>
      <c r="E1311" s="7">
        <v>1520</v>
      </c>
      <c r="F1311" s="9">
        <v>1338.2412999999999</v>
      </c>
    </row>
    <row r="1312" spans="1:6" x14ac:dyDescent="0.15">
      <c r="A1312" s="5" t="s">
        <v>1</v>
      </c>
      <c r="B1312" s="5" t="s">
        <v>241</v>
      </c>
      <c r="C1312" s="6" t="s">
        <v>20</v>
      </c>
      <c r="D1312" s="6" t="s">
        <v>21</v>
      </c>
      <c r="E1312" s="7">
        <v>1521</v>
      </c>
      <c r="F1312" s="9">
        <v>1340.4131</v>
      </c>
    </row>
    <row r="1313" spans="1:6" x14ac:dyDescent="0.15">
      <c r="A1313" s="5" t="s">
        <v>1</v>
      </c>
      <c r="B1313" s="5" t="s">
        <v>241</v>
      </c>
      <c r="C1313" s="6" t="s">
        <v>20</v>
      </c>
      <c r="D1313" s="6" t="s">
        <v>21</v>
      </c>
      <c r="E1313" s="7">
        <v>1522</v>
      </c>
      <c r="F1313" s="9">
        <v>1375.1813</v>
      </c>
    </row>
    <row r="1314" spans="1:6" x14ac:dyDescent="0.15">
      <c r="A1314" s="5" t="s">
        <v>1</v>
      </c>
      <c r="B1314" s="5" t="s">
        <v>241</v>
      </c>
      <c r="C1314" s="6" t="s">
        <v>20</v>
      </c>
      <c r="D1314" s="6" t="s">
        <v>21</v>
      </c>
      <c r="E1314" s="7">
        <v>1523</v>
      </c>
      <c r="F1314" s="9">
        <v>1441.6855</v>
      </c>
    </row>
    <row r="1315" spans="1:6" x14ac:dyDescent="0.15">
      <c r="A1315" s="5" t="s">
        <v>1</v>
      </c>
      <c r="B1315" s="5" t="s">
        <v>241</v>
      </c>
      <c r="C1315" s="6" t="s">
        <v>20</v>
      </c>
      <c r="D1315" s="6" t="s">
        <v>21</v>
      </c>
      <c r="E1315" s="7">
        <v>1524</v>
      </c>
      <c r="F1315" s="9">
        <v>1366.9486999999999</v>
      </c>
    </row>
    <row r="1316" spans="1:6" x14ac:dyDescent="0.15">
      <c r="A1316" s="5" t="s">
        <v>1</v>
      </c>
      <c r="B1316" s="5" t="s">
        <v>241</v>
      </c>
      <c r="C1316" s="6" t="s">
        <v>20</v>
      </c>
      <c r="D1316" s="6" t="s">
        <v>21</v>
      </c>
      <c r="E1316" s="7">
        <v>1525</v>
      </c>
      <c r="F1316" s="9">
        <v>1414.6318000000001</v>
      </c>
    </row>
    <row r="1317" spans="1:6" x14ac:dyDescent="0.15">
      <c r="A1317" s="5" t="s">
        <v>1</v>
      </c>
      <c r="B1317" s="5" t="s">
        <v>241</v>
      </c>
      <c r="C1317" s="6" t="s">
        <v>20</v>
      </c>
      <c r="D1317" s="6" t="s">
        <v>21</v>
      </c>
      <c r="E1317" s="7">
        <v>1526</v>
      </c>
      <c r="F1317" s="9">
        <v>1525.9703</v>
      </c>
    </row>
    <row r="1318" spans="1:6" x14ac:dyDescent="0.15">
      <c r="A1318" s="5" t="s">
        <v>1</v>
      </c>
      <c r="B1318" s="5" t="s">
        <v>241</v>
      </c>
      <c r="C1318" s="6" t="s">
        <v>20</v>
      </c>
      <c r="D1318" s="6" t="s">
        <v>21</v>
      </c>
      <c r="E1318" s="7">
        <v>1527</v>
      </c>
      <c r="F1318" s="9">
        <v>1417.1279</v>
      </c>
    </row>
    <row r="1319" spans="1:6" x14ac:dyDescent="0.15">
      <c r="A1319" s="5" t="s">
        <v>1</v>
      </c>
      <c r="B1319" s="5" t="s">
        <v>241</v>
      </c>
      <c r="C1319" s="6" t="s">
        <v>20</v>
      </c>
      <c r="D1319" s="6" t="s">
        <v>21</v>
      </c>
      <c r="E1319" s="7">
        <v>1528</v>
      </c>
      <c r="F1319" s="9">
        <v>1303.4187999999999</v>
      </c>
    </row>
    <row r="1320" spans="1:6" x14ac:dyDescent="0.15">
      <c r="A1320" s="5" t="s">
        <v>1</v>
      </c>
      <c r="B1320" s="5" t="s">
        <v>241</v>
      </c>
      <c r="C1320" s="6" t="s">
        <v>20</v>
      </c>
      <c r="D1320" s="6" t="s">
        <v>21</v>
      </c>
      <c r="E1320" s="7">
        <v>1529</v>
      </c>
      <c r="F1320" s="9">
        <v>1343.0624</v>
      </c>
    </row>
    <row r="1321" spans="1:6" x14ac:dyDescent="0.15">
      <c r="A1321" s="5" t="s">
        <v>1</v>
      </c>
      <c r="B1321" s="5" t="s">
        <v>241</v>
      </c>
      <c r="C1321" s="6" t="s">
        <v>20</v>
      </c>
      <c r="D1321" s="6" t="s">
        <v>21</v>
      </c>
      <c r="E1321" s="7">
        <v>1530</v>
      </c>
      <c r="F1321" s="9">
        <v>1329.1914999999999</v>
      </c>
    </row>
    <row r="1322" spans="1:6" x14ac:dyDescent="0.15">
      <c r="A1322" s="5" t="s">
        <v>1</v>
      </c>
      <c r="B1322" s="5" t="s">
        <v>241</v>
      </c>
      <c r="C1322" s="6" t="s">
        <v>20</v>
      </c>
      <c r="D1322" s="6" t="s">
        <v>21</v>
      </c>
      <c r="E1322" s="7">
        <v>1531</v>
      </c>
      <c r="F1322" s="9">
        <v>1238.6921</v>
      </c>
    </row>
    <row r="1323" spans="1:6" x14ac:dyDescent="0.15">
      <c r="A1323" s="5" t="s">
        <v>1</v>
      </c>
      <c r="B1323" s="5" t="s">
        <v>241</v>
      </c>
      <c r="C1323" s="6" t="s">
        <v>20</v>
      </c>
      <c r="D1323" s="6" t="s">
        <v>21</v>
      </c>
      <c r="E1323" s="7">
        <v>1532</v>
      </c>
      <c r="F1323" s="9">
        <v>1342.5453</v>
      </c>
    </row>
    <row r="1324" spans="1:6" x14ac:dyDescent="0.15">
      <c r="A1324" s="5" t="s">
        <v>1</v>
      </c>
      <c r="B1324" s="5" t="s">
        <v>241</v>
      </c>
      <c r="C1324" s="6" t="s">
        <v>20</v>
      </c>
      <c r="D1324" s="6" t="s">
        <v>21</v>
      </c>
      <c r="E1324" s="7">
        <v>1533</v>
      </c>
      <c r="F1324" s="9">
        <v>1497.3652</v>
      </c>
    </row>
    <row r="1325" spans="1:6" x14ac:dyDescent="0.15">
      <c r="A1325" s="5" t="s">
        <v>1</v>
      </c>
      <c r="B1325" s="5" t="s">
        <v>241</v>
      </c>
      <c r="C1325" s="6" t="s">
        <v>20</v>
      </c>
      <c r="D1325" s="6" t="s">
        <v>21</v>
      </c>
      <c r="E1325" s="7">
        <v>1534</v>
      </c>
      <c r="F1325" s="9">
        <v>1408.1527000000001</v>
      </c>
    </row>
    <row r="1326" spans="1:6" x14ac:dyDescent="0.15">
      <c r="A1326" s="5" t="s">
        <v>1</v>
      </c>
      <c r="B1326" s="5" t="s">
        <v>241</v>
      </c>
      <c r="C1326" s="6" t="s">
        <v>20</v>
      </c>
      <c r="D1326" s="6" t="s">
        <v>21</v>
      </c>
      <c r="E1326" s="7">
        <v>1535</v>
      </c>
      <c r="F1326" s="9">
        <v>1537.9564</v>
      </c>
    </row>
    <row r="1327" spans="1:6" x14ac:dyDescent="0.15">
      <c r="A1327" s="5" t="s">
        <v>1</v>
      </c>
      <c r="B1327" s="5" t="s">
        <v>241</v>
      </c>
      <c r="C1327" s="6" t="s">
        <v>20</v>
      </c>
      <c r="D1327" s="6" t="s">
        <v>21</v>
      </c>
      <c r="E1327" s="7">
        <v>1536</v>
      </c>
      <c r="F1327" s="9">
        <v>1557.1813999999999</v>
      </c>
    </row>
    <row r="1328" spans="1:6" x14ac:dyDescent="0.15">
      <c r="A1328" s="5" t="s">
        <v>1</v>
      </c>
      <c r="B1328" s="5" t="s">
        <v>241</v>
      </c>
      <c r="C1328" s="6" t="s">
        <v>20</v>
      </c>
      <c r="D1328" s="6" t="s">
        <v>21</v>
      </c>
      <c r="E1328" s="7">
        <v>1537</v>
      </c>
      <c r="F1328" s="9">
        <v>1647.0706</v>
      </c>
    </row>
    <row r="1329" spans="1:6" x14ac:dyDescent="0.15">
      <c r="A1329" s="5" t="s">
        <v>1</v>
      </c>
      <c r="B1329" s="5" t="s">
        <v>241</v>
      </c>
      <c r="C1329" s="6" t="s">
        <v>20</v>
      </c>
      <c r="D1329" s="6" t="s">
        <v>21</v>
      </c>
      <c r="E1329" s="7">
        <v>1538</v>
      </c>
      <c r="F1329" s="9">
        <v>1506.0486000000001</v>
      </c>
    </row>
    <row r="1330" spans="1:6" x14ac:dyDescent="0.15">
      <c r="A1330" s="5" t="s">
        <v>1</v>
      </c>
      <c r="B1330" s="5" t="s">
        <v>241</v>
      </c>
      <c r="C1330" s="6" t="s">
        <v>20</v>
      </c>
      <c r="D1330" s="6" t="s">
        <v>21</v>
      </c>
      <c r="E1330" s="7">
        <v>1539</v>
      </c>
      <c r="F1330" s="9">
        <v>1486.3503000000001</v>
      </c>
    </row>
    <row r="1331" spans="1:6" x14ac:dyDescent="0.15">
      <c r="A1331" s="5" t="s">
        <v>1</v>
      </c>
      <c r="B1331" s="5" t="s">
        <v>241</v>
      </c>
      <c r="C1331" s="6" t="s">
        <v>20</v>
      </c>
      <c r="D1331" s="6" t="s">
        <v>21</v>
      </c>
      <c r="E1331" s="7">
        <v>1540</v>
      </c>
      <c r="F1331" s="9">
        <v>1501.6132</v>
      </c>
    </row>
    <row r="1332" spans="1:6" x14ac:dyDescent="0.15">
      <c r="A1332" s="5" t="s">
        <v>1</v>
      </c>
      <c r="B1332" s="5" t="s">
        <v>241</v>
      </c>
      <c r="C1332" s="6" t="s">
        <v>20</v>
      </c>
      <c r="D1332" s="6" t="s">
        <v>21</v>
      </c>
      <c r="E1332" s="7">
        <v>1541</v>
      </c>
      <c r="F1332" s="9">
        <v>1579.6840999999999</v>
      </c>
    </row>
    <row r="1333" spans="1:6" x14ac:dyDescent="0.15">
      <c r="A1333" s="5" t="s">
        <v>1</v>
      </c>
      <c r="B1333" s="5" t="s">
        <v>241</v>
      </c>
      <c r="C1333" s="6" t="s">
        <v>20</v>
      </c>
      <c r="D1333" s="6" t="s">
        <v>21</v>
      </c>
      <c r="E1333" s="7">
        <v>1542</v>
      </c>
      <c r="F1333" s="9">
        <v>1616.8887999999999</v>
      </c>
    </row>
    <row r="1334" spans="1:6" x14ac:dyDescent="0.15">
      <c r="A1334" s="5" t="s">
        <v>1</v>
      </c>
      <c r="B1334" s="5" t="s">
        <v>241</v>
      </c>
      <c r="C1334" s="6" t="s">
        <v>20</v>
      </c>
      <c r="D1334" s="6" t="s">
        <v>21</v>
      </c>
      <c r="E1334" s="7">
        <v>1543</v>
      </c>
      <c r="F1334" s="9">
        <v>1520.5988</v>
      </c>
    </row>
    <row r="1335" spans="1:6" x14ac:dyDescent="0.15">
      <c r="A1335" s="5" t="s">
        <v>1</v>
      </c>
      <c r="B1335" s="5" t="s">
        <v>241</v>
      </c>
      <c r="C1335" s="6" t="s">
        <v>20</v>
      </c>
      <c r="D1335" s="6" t="s">
        <v>21</v>
      </c>
      <c r="E1335" s="7">
        <v>1544</v>
      </c>
      <c r="F1335" s="9">
        <v>1426.3351</v>
      </c>
    </row>
    <row r="1336" spans="1:6" x14ac:dyDescent="0.15">
      <c r="A1336" s="5" t="s">
        <v>1</v>
      </c>
      <c r="B1336" s="5" t="s">
        <v>241</v>
      </c>
      <c r="C1336" s="6" t="s">
        <v>20</v>
      </c>
      <c r="D1336" s="6" t="s">
        <v>21</v>
      </c>
      <c r="E1336" s="7">
        <v>1545</v>
      </c>
      <c r="F1336" s="9">
        <v>1205.8086000000001</v>
      </c>
    </row>
    <row r="1337" spans="1:6" x14ac:dyDescent="0.15">
      <c r="A1337" s="5" t="s">
        <v>1</v>
      </c>
      <c r="B1337" s="5" t="s">
        <v>241</v>
      </c>
      <c r="C1337" s="6" t="s">
        <v>20</v>
      </c>
      <c r="D1337" s="6" t="s">
        <v>21</v>
      </c>
      <c r="E1337" s="7">
        <v>1546</v>
      </c>
      <c r="F1337" s="9">
        <v>1346.4753000000001</v>
      </c>
    </row>
    <row r="1338" spans="1:6" x14ac:dyDescent="0.15">
      <c r="A1338" s="5" t="s">
        <v>1</v>
      </c>
      <c r="B1338" s="5" t="s">
        <v>241</v>
      </c>
      <c r="C1338" s="6" t="s">
        <v>20</v>
      </c>
      <c r="D1338" s="6" t="s">
        <v>21</v>
      </c>
      <c r="E1338" s="7">
        <v>1547</v>
      </c>
      <c r="F1338" s="9">
        <v>1614.9983999999999</v>
      </c>
    </row>
    <row r="1339" spans="1:6" x14ac:dyDescent="0.15">
      <c r="A1339" s="5" t="s">
        <v>1</v>
      </c>
      <c r="B1339" s="5" t="s">
        <v>241</v>
      </c>
      <c r="C1339" s="6" t="s">
        <v>20</v>
      </c>
      <c r="D1339" s="6" t="s">
        <v>21</v>
      </c>
      <c r="E1339" s="7">
        <v>1548</v>
      </c>
      <c r="F1339" s="9">
        <v>1556.4996000000001</v>
      </c>
    </row>
    <row r="1340" spans="1:6" x14ac:dyDescent="0.15">
      <c r="A1340" s="5" t="s">
        <v>1</v>
      </c>
      <c r="B1340" s="5" t="s">
        <v>241</v>
      </c>
      <c r="C1340" s="6" t="s">
        <v>20</v>
      </c>
      <c r="D1340" s="6" t="s">
        <v>21</v>
      </c>
      <c r="E1340" s="7">
        <v>1549</v>
      </c>
      <c r="F1340" s="9">
        <v>1375.8206</v>
      </c>
    </row>
    <row r="1341" spans="1:6" x14ac:dyDescent="0.15">
      <c r="A1341" s="5" t="s">
        <v>1</v>
      </c>
      <c r="B1341" s="5" t="s">
        <v>241</v>
      </c>
      <c r="C1341" s="6" t="s">
        <v>20</v>
      </c>
      <c r="D1341" s="6" t="s">
        <v>21</v>
      </c>
      <c r="E1341" s="7">
        <v>1550</v>
      </c>
      <c r="F1341" s="9">
        <v>1431.7344000000001</v>
      </c>
    </row>
    <row r="1342" spans="1:6" x14ac:dyDescent="0.15">
      <c r="A1342" s="5" t="s">
        <v>1</v>
      </c>
      <c r="B1342" s="5" t="s">
        <v>241</v>
      </c>
      <c r="C1342" s="6" t="s">
        <v>20</v>
      </c>
      <c r="D1342" s="6" t="s">
        <v>21</v>
      </c>
      <c r="E1342" s="7">
        <v>1551</v>
      </c>
      <c r="F1342" s="9">
        <v>1335.9976999999999</v>
      </c>
    </row>
    <row r="1343" spans="1:6" x14ac:dyDescent="0.15">
      <c r="A1343" s="5" t="s">
        <v>1</v>
      </c>
      <c r="B1343" s="5" t="s">
        <v>241</v>
      </c>
      <c r="C1343" s="6" t="s">
        <v>20</v>
      </c>
      <c r="D1343" s="6" t="s">
        <v>21</v>
      </c>
      <c r="E1343" s="7">
        <v>1552</v>
      </c>
      <c r="F1343" s="9">
        <v>1330.0944</v>
      </c>
    </row>
    <row r="1344" spans="1:6" x14ac:dyDescent="0.15">
      <c r="A1344" s="5" t="s">
        <v>1</v>
      </c>
      <c r="B1344" s="5" t="s">
        <v>241</v>
      </c>
      <c r="C1344" s="6" t="s">
        <v>20</v>
      </c>
      <c r="D1344" s="6" t="s">
        <v>21</v>
      </c>
      <c r="E1344" s="7">
        <v>1553</v>
      </c>
      <c r="F1344" s="9">
        <v>1376.5054</v>
      </c>
    </row>
    <row r="1345" spans="1:6" x14ac:dyDescent="0.15">
      <c r="A1345" s="5" t="s">
        <v>1</v>
      </c>
      <c r="B1345" s="5" t="s">
        <v>241</v>
      </c>
      <c r="C1345" s="6" t="s">
        <v>20</v>
      </c>
      <c r="D1345" s="6" t="s">
        <v>21</v>
      </c>
      <c r="E1345" s="7">
        <v>1554</v>
      </c>
      <c r="F1345" s="9">
        <v>1375.9304</v>
      </c>
    </row>
    <row r="1346" spans="1:6" x14ac:dyDescent="0.15">
      <c r="A1346" s="5" t="s">
        <v>1</v>
      </c>
      <c r="B1346" s="5" t="s">
        <v>241</v>
      </c>
      <c r="C1346" s="6" t="s">
        <v>20</v>
      </c>
      <c r="D1346" s="6" t="s">
        <v>21</v>
      </c>
      <c r="E1346" s="7">
        <v>1555</v>
      </c>
      <c r="F1346" s="9">
        <v>1388.4755</v>
      </c>
    </row>
    <row r="1347" spans="1:6" x14ac:dyDescent="0.15">
      <c r="A1347" s="5" t="s">
        <v>1</v>
      </c>
      <c r="B1347" s="5" t="s">
        <v>241</v>
      </c>
      <c r="C1347" s="6" t="s">
        <v>20</v>
      </c>
      <c r="D1347" s="6" t="s">
        <v>21</v>
      </c>
      <c r="E1347" s="7">
        <v>1556</v>
      </c>
      <c r="F1347" s="9">
        <v>1263.3158000000001</v>
      </c>
    </row>
    <row r="1348" spans="1:6" x14ac:dyDescent="0.15">
      <c r="A1348" s="5" t="s">
        <v>1</v>
      </c>
      <c r="B1348" s="5" t="s">
        <v>241</v>
      </c>
      <c r="C1348" s="6" t="s">
        <v>20</v>
      </c>
      <c r="D1348" s="6" t="s">
        <v>21</v>
      </c>
      <c r="E1348" s="7">
        <v>1557</v>
      </c>
      <c r="F1348" s="9">
        <v>1289.7416000000001</v>
      </c>
    </row>
    <row r="1349" spans="1:6" x14ac:dyDescent="0.15">
      <c r="A1349" s="5" t="s">
        <v>1</v>
      </c>
      <c r="B1349" s="5" t="s">
        <v>241</v>
      </c>
      <c r="C1349" s="6" t="s">
        <v>20</v>
      </c>
      <c r="D1349" s="6" t="s">
        <v>21</v>
      </c>
      <c r="E1349" s="7">
        <v>1558</v>
      </c>
      <c r="F1349" s="9">
        <v>1362.336</v>
      </c>
    </row>
    <row r="1350" spans="1:6" x14ac:dyDescent="0.15">
      <c r="A1350" s="5" t="s">
        <v>1</v>
      </c>
      <c r="B1350" s="5" t="s">
        <v>241</v>
      </c>
      <c r="C1350" s="6" t="s">
        <v>20</v>
      </c>
      <c r="D1350" s="6" t="s">
        <v>21</v>
      </c>
      <c r="E1350" s="7">
        <v>1559</v>
      </c>
      <c r="F1350" s="9">
        <v>1353.2431999999999</v>
      </c>
    </row>
    <row r="1351" spans="1:6" x14ac:dyDescent="0.15">
      <c r="A1351" s="5" t="s">
        <v>1</v>
      </c>
      <c r="B1351" s="5" t="s">
        <v>241</v>
      </c>
      <c r="C1351" s="6" t="s">
        <v>20</v>
      </c>
      <c r="D1351" s="6" t="s">
        <v>21</v>
      </c>
      <c r="E1351" s="7">
        <v>1560</v>
      </c>
      <c r="F1351" s="9">
        <v>1290.4822999999999</v>
      </c>
    </row>
    <row r="1352" spans="1:6" x14ac:dyDescent="0.15">
      <c r="A1352" s="5" t="s">
        <v>1</v>
      </c>
      <c r="B1352" s="5" t="s">
        <v>241</v>
      </c>
      <c r="C1352" s="6" t="s">
        <v>20</v>
      </c>
      <c r="D1352" s="6" t="s">
        <v>21</v>
      </c>
      <c r="E1352" s="7">
        <v>1561</v>
      </c>
      <c r="F1352" s="9">
        <v>1278.8489999999999</v>
      </c>
    </row>
    <row r="1353" spans="1:6" x14ac:dyDescent="0.15">
      <c r="A1353" s="5" t="s">
        <v>1</v>
      </c>
      <c r="B1353" s="5" t="s">
        <v>241</v>
      </c>
      <c r="C1353" s="6" t="s">
        <v>20</v>
      </c>
      <c r="D1353" s="6" t="s">
        <v>21</v>
      </c>
      <c r="E1353" s="7">
        <v>1562</v>
      </c>
      <c r="F1353" s="9">
        <v>1269.5237999999999</v>
      </c>
    </row>
    <row r="1354" spans="1:6" x14ac:dyDescent="0.15">
      <c r="A1354" s="5" t="s">
        <v>1</v>
      </c>
      <c r="B1354" s="5" t="s">
        <v>241</v>
      </c>
      <c r="C1354" s="6" t="s">
        <v>20</v>
      </c>
      <c r="D1354" s="6" t="s">
        <v>21</v>
      </c>
      <c r="E1354" s="7">
        <v>1563</v>
      </c>
      <c r="F1354" s="9">
        <v>1316.4513999999999</v>
      </c>
    </row>
    <row r="1355" spans="1:6" x14ac:dyDescent="0.15">
      <c r="A1355" s="5" t="s">
        <v>1</v>
      </c>
      <c r="B1355" s="5" t="s">
        <v>241</v>
      </c>
      <c r="C1355" s="6" t="s">
        <v>20</v>
      </c>
      <c r="D1355" s="6" t="s">
        <v>21</v>
      </c>
      <c r="E1355" s="7">
        <v>1564</v>
      </c>
      <c r="F1355" s="9">
        <v>1328.61</v>
      </c>
    </row>
    <row r="1356" spans="1:6" x14ac:dyDescent="0.15">
      <c r="A1356" s="5" t="s">
        <v>1</v>
      </c>
      <c r="B1356" s="5" t="s">
        <v>241</v>
      </c>
      <c r="C1356" s="6" t="s">
        <v>20</v>
      </c>
      <c r="D1356" s="6" t="s">
        <v>21</v>
      </c>
      <c r="E1356" s="7">
        <v>1565</v>
      </c>
      <c r="F1356" s="9">
        <v>1308.9203</v>
      </c>
    </row>
    <row r="1357" spans="1:6" x14ac:dyDescent="0.15">
      <c r="A1357" s="5" t="s">
        <v>1</v>
      </c>
      <c r="B1357" s="5" t="s">
        <v>241</v>
      </c>
      <c r="C1357" s="6" t="s">
        <v>20</v>
      </c>
      <c r="D1357" s="6" t="s">
        <v>21</v>
      </c>
      <c r="E1357" s="7">
        <v>1566</v>
      </c>
      <c r="F1357" s="9">
        <v>1177.7274</v>
      </c>
    </row>
    <row r="1358" spans="1:6" x14ac:dyDescent="0.15">
      <c r="A1358" s="5" t="s">
        <v>1</v>
      </c>
      <c r="B1358" s="5" t="s">
        <v>241</v>
      </c>
      <c r="C1358" s="6" t="s">
        <v>20</v>
      </c>
      <c r="D1358" s="6" t="s">
        <v>21</v>
      </c>
      <c r="E1358" s="7">
        <v>1567</v>
      </c>
      <c r="F1358" s="9">
        <v>1316.2607</v>
      </c>
    </row>
    <row r="1359" spans="1:6" x14ac:dyDescent="0.15">
      <c r="A1359" s="5" t="s">
        <v>1</v>
      </c>
      <c r="B1359" s="5" t="s">
        <v>241</v>
      </c>
      <c r="C1359" s="6" t="s">
        <v>20</v>
      </c>
      <c r="D1359" s="6" t="s">
        <v>21</v>
      </c>
      <c r="E1359" s="7">
        <v>1568</v>
      </c>
      <c r="F1359" s="9">
        <v>1422.421</v>
      </c>
    </row>
    <row r="1360" spans="1:6" x14ac:dyDescent="0.15">
      <c r="A1360" s="5" t="s">
        <v>1</v>
      </c>
      <c r="B1360" s="5" t="s">
        <v>241</v>
      </c>
      <c r="C1360" s="6" t="s">
        <v>20</v>
      </c>
      <c r="D1360" s="6" t="s">
        <v>21</v>
      </c>
      <c r="E1360" s="7">
        <v>1569</v>
      </c>
      <c r="F1360" s="9">
        <v>1528.0809999999999</v>
      </c>
    </row>
    <row r="1361" spans="1:6" x14ac:dyDescent="0.15">
      <c r="A1361" s="5" t="s">
        <v>1</v>
      </c>
      <c r="B1361" s="5" t="s">
        <v>241</v>
      </c>
      <c r="C1361" s="6" t="s">
        <v>20</v>
      </c>
      <c r="D1361" s="6" t="s">
        <v>21</v>
      </c>
      <c r="E1361" s="7">
        <v>1570</v>
      </c>
      <c r="F1361" s="9">
        <v>1386.3135</v>
      </c>
    </row>
    <row r="1362" spans="1:6" x14ac:dyDescent="0.15">
      <c r="A1362" s="5" t="s">
        <v>1</v>
      </c>
      <c r="B1362" s="5" t="s">
        <v>241</v>
      </c>
      <c r="C1362" s="6" t="s">
        <v>20</v>
      </c>
      <c r="D1362" s="6" t="s">
        <v>21</v>
      </c>
      <c r="E1362" s="7">
        <v>1571</v>
      </c>
      <c r="F1362" s="9">
        <v>1240.7745</v>
      </c>
    </row>
    <row r="1363" spans="1:6" x14ac:dyDescent="0.15">
      <c r="A1363" s="5" t="s">
        <v>1</v>
      </c>
      <c r="B1363" s="5" t="s">
        <v>241</v>
      </c>
      <c r="C1363" s="6" t="s">
        <v>20</v>
      </c>
      <c r="D1363" s="6" t="s">
        <v>21</v>
      </c>
      <c r="E1363" s="7">
        <v>1572</v>
      </c>
      <c r="F1363" s="9">
        <v>1233.6935000000001</v>
      </c>
    </row>
    <row r="1364" spans="1:6" x14ac:dyDescent="0.15">
      <c r="A1364" s="5" t="s">
        <v>1</v>
      </c>
      <c r="B1364" s="5" t="s">
        <v>241</v>
      </c>
      <c r="C1364" s="6" t="s">
        <v>20</v>
      </c>
      <c r="D1364" s="6" t="s">
        <v>21</v>
      </c>
      <c r="E1364" s="7">
        <v>1573</v>
      </c>
      <c r="F1364" s="9">
        <v>1167.307</v>
      </c>
    </row>
    <row r="1365" spans="1:6" x14ac:dyDescent="0.15">
      <c r="A1365" s="5" t="s">
        <v>1</v>
      </c>
      <c r="B1365" s="5" t="s">
        <v>241</v>
      </c>
      <c r="C1365" s="6" t="s">
        <v>20</v>
      </c>
      <c r="D1365" s="6" t="s">
        <v>21</v>
      </c>
      <c r="E1365" s="7">
        <v>1574</v>
      </c>
      <c r="F1365" s="9">
        <v>1191.0795000000001</v>
      </c>
    </row>
    <row r="1366" spans="1:6" x14ac:dyDescent="0.15">
      <c r="A1366" s="5" t="s">
        <v>1</v>
      </c>
      <c r="B1366" s="5" t="s">
        <v>241</v>
      </c>
      <c r="C1366" s="6" t="s">
        <v>20</v>
      </c>
      <c r="D1366" s="6" t="s">
        <v>21</v>
      </c>
      <c r="E1366" s="7">
        <v>1575</v>
      </c>
      <c r="F1366" s="9">
        <v>1304.0891999999999</v>
      </c>
    </row>
    <row r="1367" spans="1:6" x14ac:dyDescent="0.15">
      <c r="A1367" s="5" t="s">
        <v>1</v>
      </c>
      <c r="B1367" s="5" t="s">
        <v>241</v>
      </c>
      <c r="C1367" s="6" t="s">
        <v>20</v>
      </c>
      <c r="D1367" s="6" t="s">
        <v>21</v>
      </c>
      <c r="E1367" s="7">
        <v>1576</v>
      </c>
      <c r="F1367" s="9">
        <v>1382.1284000000001</v>
      </c>
    </row>
    <row r="1368" spans="1:6" x14ac:dyDescent="0.15">
      <c r="A1368" s="5" t="s">
        <v>1</v>
      </c>
      <c r="B1368" s="5" t="s">
        <v>241</v>
      </c>
      <c r="C1368" s="6" t="s">
        <v>20</v>
      </c>
      <c r="D1368" s="6" t="s">
        <v>21</v>
      </c>
      <c r="E1368" s="7">
        <v>1577</v>
      </c>
      <c r="F1368" s="9">
        <v>1383.7860000000001</v>
      </c>
    </row>
    <row r="1369" spans="1:6" x14ac:dyDescent="0.15">
      <c r="A1369" s="5" t="s">
        <v>1</v>
      </c>
      <c r="B1369" s="5" t="s">
        <v>241</v>
      </c>
      <c r="C1369" s="6" t="s">
        <v>20</v>
      </c>
      <c r="D1369" s="6" t="s">
        <v>21</v>
      </c>
      <c r="E1369" s="7">
        <v>1578</v>
      </c>
      <c r="F1369" s="9">
        <v>1463.1628000000001</v>
      </c>
    </row>
    <row r="1370" spans="1:6" x14ac:dyDescent="0.15">
      <c r="A1370" s="5" t="s">
        <v>1</v>
      </c>
      <c r="B1370" s="5" t="s">
        <v>241</v>
      </c>
      <c r="C1370" s="6" t="s">
        <v>20</v>
      </c>
      <c r="D1370" s="6" t="s">
        <v>21</v>
      </c>
      <c r="E1370" s="7">
        <v>1579</v>
      </c>
      <c r="F1370" s="9">
        <v>1345.3119999999999</v>
      </c>
    </row>
    <row r="1371" spans="1:6" x14ac:dyDescent="0.15">
      <c r="A1371" s="5" t="s">
        <v>1</v>
      </c>
      <c r="B1371" s="5" t="s">
        <v>241</v>
      </c>
      <c r="C1371" s="6" t="s">
        <v>20</v>
      </c>
      <c r="D1371" s="6" t="s">
        <v>21</v>
      </c>
      <c r="E1371" s="7">
        <v>1580</v>
      </c>
      <c r="F1371" s="9">
        <v>1288.0772999999999</v>
      </c>
    </row>
    <row r="1372" spans="1:6" x14ac:dyDescent="0.15">
      <c r="A1372" s="5" t="s">
        <v>1</v>
      </c>
      <c r="B1372" s="5" t="s">
        <v>241</v>
      </c>
      <c r="C1372" s="6" t="s">
        <v>20</v>
      </c>
      <c r="D1372" s="6" t="s">
        <v>21</v>
      </c>
      <c r="E1372" s="7">
        <v>1581</v>
      </c>
      <c r="F1372" s="9">
        <v>1445.0612000000001</v>
      </c>
    </row>
    <row r="1373" spans="1:6" x14ac:dyDescent="0.15">
      <c r="A1373" s="5" t="s">
        <v>1</v>
      </c>
      <c r="B1373" s="5" t="s">
        <v>241</v>
      </c>
      <c r="C1373" s="6" t="s">
        <v>20</v>
      </c>
      <c r="D1373" s="6" t="s">
        <v>21</v>
      </c>
      <c r="E1373" s="7">
        <v>1582</v>
      </c>
      <c r="F1373" s="9">
        <v>1367.2292</v>
      </c>
    </row>
    <row r="1374" spans="1:6" x14ac:dyDescent="0.15">
      <c r="A1374" s="5" t="s">
        <v>1</v>
      </c>
      <c r="B1374" s="5" t="s">
        <v>241</v>
      </c>
      <c r="C1374" s="6" t="s">
        <v>20</v>
      </c>
      <c r="D1374" s="6" t="s">
        <v>21</v>
      </c>
      <c r="E1374" s="7">
        <v>1583</v>
      </c>
      <c r="F1374" s="9">
        <v>1345.8705</v>
      </c>
    </row>
    <row r="1375" spans="1:6" x14ac:dyDescent="0.15">
      <c r="A1375" s="5" t="s">
        <v>1</v>
      </c>
      <c r="B1375" s="5" t="s">
        <v>241</v>
      </c>
      <c r="C1375" s="6" t="s">
        <v>20</v>
      </c>
      <c r="D1375" s="6" t="s">
        <v>21</v>
      </c>
      <c r="E1375" s="7">
        <v>1584</v>
      </c>
      <c r="F1375" s="9">
        <v>1357.5755999999999</v>
      </c>
    </row>
    <row r="1376" spans="1:6" x14ac:dyDescent="0.15">
      <c r="A1376" s="5" t="s">
        <v>1</v>
      </c>
      <c r="B1376" s="5" t="s">
        <v>241</v>
      </c>
      <c r="C1376" s="6" t="s">
        <v>20</v>
      </c>
      <c r="D1376" s="6" t="s">
        <v>21</v>
      </c>
      <c r="E1376" s="7">
        <v>1585</v>
      </c>
      <c r="F1376" s="9">
        <v>1399.5740000000001</v>
      </c>
    </row>
    <row r="1377" spans="1:6" x14ac:dyDescent="0.15">
      <c r="A1377" s="5" t="s">
        <v>1</v>
      </c>
      <c r="B1377" s="5" t="s">
        <v>241</v>
      </c>
      <c r="C1377" s="6" t="s">
        <v>20</v>
      </c>
      <c r="D1377" s="6" t="s">
        <v>21</v>
      </c>
      <c r="E1377" s="7">
        <v>1586</v>
      </c>
      <c r="F1377" s="9">
        <v>1116.3335</v>
      </c>
    </row>
    <row r="1378" spans="1:6" x14ac:dyDescent="0.15">
      <c r="A1378" s="5" t="s">
        <v>1</v>
      </c>
      <c r="B1378" s="5" t="s">
        <v>241</v>
      </c>
      <c r="C1378" s="6" t="s">
        <v>20</v>
      </c>
      <c r="D1378" s="6" t="s">
        <v>21</v>
      </c>
      <c r="E1378" s="7">
        <v>1587</v>
      </c>
      <c r="F1378" s="9">
        <v>1116.6212</v>
      </c>
    </row>
    <row r="1379" spans="1:6" x14ac:dyDescent="0.15">
      <c r="A1379" s="5" t="s">
        <v>1</v>
      </c>
      <c r="B1379" s="5" t="s">
        <v>241</v>
      </c>
      <c r="C1379" s="6" t="s">
        <v>20</v>
      </c>
      <c r="D1379" s="6" t="s">
        <v>21</v>
      </c>
      <c r="E1379" s="7">
        <v>1588</v>
      </c>
      <c r="F1379" s="9">
        <v>1325.5208</v>
      </c>
    </row>
    <row r="1380" spans="1:6" x14ac:dyDescent="0.15">
      <c r="A1380" s="5" t="s">
        <v>1</v>
      </c>
      <c r="B1380" s="5" t="s">
        <v>241</v>
      </c>
      <c r="C1380" s="6" t="s">
        <v>20</v>
      </c>
      <c r="D1380" s="6" t="s">
        <v>21</v>
      </c>
      <c r="E1380" s="7">
        <v>1589</v>
      </c>
      <c r="F1380" s="9">
        <v>1372.0208</v>
      </c>
    </row>
    <row r="1381" spans="1:6" x14ac:dyDescent="0.15">
      <c r="A1381" s="5" t="s">
        <v>1</v>
      </c>
      <c r="B1381" s="5" t="s">
        <v>241</v>
      </c>
      <c r="C1381" s="6" t="s">
        <v>20</v>
      </c>
      <c r="D1381" s="6" t="s">
        <v>21</v>
      </c>
      <c r="E1381" s="7">
        <v>1590</v>
      </c>
      <c r="F1381" s="9">
        <v>1390.0759</v>
      </c>
    </row>
    <row r="1382" spans="1:6" x14ac:dyDescent="0.15">
      <c r="A1382" s="5" t="s">
        <v>1</v>
      </c>
      <c r="B1382" s="5" t="s">
        <v>241</v>
      </c>
      <c r="C1382" s="6" t="s">
        <v>20</v>
      </c>
      <c r="D1382" s="6" t="s">
        <v>21</v>
      </c>
      <c r="E1382" s="7">
        <v>1591</v>
      </c>
      <c r="F1382" s="9">
        <v>1258.5271</v>
      </c>
    </row>
    <row r="1383" spans="1:6" x14ac:dyDescent="0.15">
      <c r="A1383" s="5" t="s">
        <v>1</v>
      </c>
      <c r="B1383" s="5" t="s">
        <v>241</v>
      </c>
      <c r="C1383" s="6" t="s">
        <v>20</v>
      </c>
      <c r="D1383" s="6" t="s">
        <v>21</v>
      </c>
      <c r="E1383" s="7">
        <v>1592</v>
      </c>
      <c r="F1383" s="9">
        <v>1223.8526999999999</v>
      </c>
    </row>
    <row r="1384" spans="1:6" x14ac:dyDescent="0.15">
      <c r="A1384" s="5" t="s">
        <v>1</v>
      </c>
      <c r="B1384" s="5" t="s">
        <v>241</v>
      </c>
      <c r="C1384" s="6" t="s">
        <v>20</v>
      </c>
      <c r="D1384" s="6" t="s">
        <v>21</v>
      </c>
      <c r="E1384" s="7">
        <v>1593</v>
      </c>
      <c r="F1384" s="9">
        <v>1255.2606000000001</v>
      </c>
    </row>
    <row r="1385" spans="1:6" x14ac:dyDescent="0.15">
      <c r="A1385" s="5" t="s">
        <v>1</v>
      </c>
      <c r="B1385" s="5" t="s">
        <v>241</v>
      </c>
      <c r="C1385" s="6" t="s">
        <v>20</v>
      </c>
      <c r="D1385" s="6" t="s">
        <v>21</v>
      </c>
      <c r="E1385" s="7">
        <v>1594</v>
      </c>
      <c r="F1385" s="9">
        <v>1532.2882</v>
      </c>
    </row>
    <row r="1386" spans="1:6" x14ac:dyDescent="0.15">
      <c r="A1386" s="5" t="s">
        <v>1</v>
      </c>
      <c r="B1386" s="5" t="s">
        <v>241</v>
      </c>
      <c r="C1386" s="6" t="s">
        <v>20</v>
      </c>
      <c r="D1386" s="6" t="s">
        <v>21</v>
      </c>
      <c r="E1386" s="7">
        <v>1595</v>
      </c>
      <c r="F1386" s="9">
        <v>1529.3214</v>
      </c>
    </row>
    <row r="1387" spans="1:6" x14ac:dyDescent="0.15">
      <c r="A1387" s="5" t="s">
        <v>1</v>
      </c>
      <c r="B1387" s="5" t="s">
        <v>241</v>
      </c>
      <c r="C1387" s="6" t="s">
        <v>20</v>
      </c>
      <c r="D1387" s="6" t="s">
        <v>21</v>
      </c>
      <c r="E1387" s="7">
        <v>1596</v>
      </c>
      <c r="F1387" s="9">
        <v>1508.5372</v>
      </c>
    </row>
    <row r="1388" spans="1:6" x14ac:dyDescent="0.15">
      <c r="A1388" s="5" t="s">
        <v>1</v>
      </c>
      <c r="B1388" s="5" t="s">
        <v>241</v>
      </c>
      <c r="C1388" s="6" t="s">
        <v>20</v>
      </c>
      <c r="D1388" s="6" t="s">
        <v>21</v>
      </c>
      <c r="E1388" s="7">
        <v>1597</v>
      </c>
      <c r="F1388" s="9">
        <v>1221.6857</v>
      </c>
    </row>
    <row r="1389" spans="1:6" x14ac:dyDescent="0.15">
      <c r="A1389" s="5" t="s">
        <v>1</v>
      </c>
      <c r="B1389" s="5" t="s">
        <v>241</v>
      </c>
      <c r="C1389" s="6" t="s">
        <v>20</v>
      </c>
      <c r="D1389" s="6" t="s">
        <v>21</v>
      </c>
      <c r="E1389" s="7">
        <v>1598</v>
      </c>
      <c r="F1389" s="9">
        <v>1439.0449000000001</v>
      </c>
    </row>
    <row r="1390" spans="1:6" x14ac:dyDescent="0.15">
      <c r="A1390" s="5" t="s">
        <v>1</v>
      </c>
      <c r="B1390" s="5" t="s">
        <v>241</v>
      </c>
      <c r="C1390" s="6" t="s">
        <v>20</v>
      </c>
      <c r="D1390" s="6" t="s">
        <v>21</v>
      </c>
      <c r="E1390" s="7">
        <v>1599</v>
      </c>
      <c r="F1390" s="9">
        <v>1446.0906</v>
      </c>
    </row>
    <row r="1391" spans="1:6" x14ac:dyDescent="0.15">
      <c r="A1391" s="5" t="s">
        <v>1</v>
      </c>
      <c r="B1391" s="5" t="s">
        <v>241</v>
      </c>
      <c r="C1391" s="6" t="s">
        <v>20</v>
      </c>
      <c r="D1391" s="6" t="s">
        <v>21</v>
      </c>
      <c r="E1391" s="7">
        <v>1600</v>
      </c>
      <c r="F1391" s="9">
        <v>1575.7119</v>
      </c>
    </row>
    <row r="1392" spans="1:6" x14ac:dyDescent="0.15">
      <c r="A1392" s="5" t="s">
        <v>1</v>
      </c>
      <c r="B1392" s="5" t="s">
        <v>241</v>
      </c>
      <c r="C1392" s="6" t="s">
        <v>20</v>
      </c>
      <c r="D1392" s="6" t="s">
        <v>21</v>
      </c>
      <c r="E1392" s="7">
        <v>1601</v>
      </c>
      <c r="F1392" s="9">
        <v>1571.2476999999999</v>
      </c>
    </row>
    <row r="1393" spans="1:6" x14ac:dyDescent="0.15">
      <c r="A1393" s="5" t="s">
        <v>1</v>
      </c>
      <c r="B1393" s="5" t="s">
        <v>241</v>
      </c>
      <c r="C1393" s="6" t="s">
        <v>20</v>
      </c>
      <c r="D1393" s="6" t="s">
        <v>21</v>
      </c>
      <c r="E1393" s="7">
        <v>1602</v>
      </c>
      <c r="F1393" s="9">
        <v>1637.4760000000001</v>
      </c>
    </row>
    <row r="1394" spans="1:6" x14ac:dyDescent="0.15">
      <c r="A1394" s="5" t="s">
        <v>1</v>
      </c>
      <c r="B1394" s="5" t="s">
        <v>241</v>
      </c>
      <c r="C1394" s="6" t="s">
        <v>20</v>
      </c>
      <c r="D1394" s="6" t="s">
        <v>21</v>
      </c>
      <c r="E1394" s="7">
        <v>1603</v>
      </c>
      <c r="F1394" s="9">
        <v>1561.2797</v>
      </c>
    </row>
    <row r="1395" spans="1:6" x14ac:dyDescent="0.15">
      <c r="A1395" s="5" t="s">
        <v>1</v>
      </c>
      <c r="B1395" s="5" t="s">
        <v>241</v>
      </c>
      <c r="C1395" s="6" t="s">
        <v>20</v>
      </c>
      <c r="D1395" s="6" t="s">
        <v>21</v>
      </c>
      <c r="E1395" s="7">
        <v>1604</v>
      </c>
      <c r="F1395" s="9">
        <v>1739.3207</v>
      </c>
    </row>
    <row r="1396" spans="1:6" x14ac:dyDescent="0.15">
      <c r="A1396" s="5" t="s">
        <v>1</v>
      </c>
      <c r="B1396" s="5" t="s">
        <v>241</v>
      </c>
      <c r="C1396" s="6" t="s">
        <v>20</v>
      </c>
      <c r="D1396" s="6" t="s">
        <v>21</v>
      </c>
      <c r="E1396" s="7">
        <v>1605</v>
      </c>
      <c r="F1396" s="9">
        <v>1583.6287</v>
      </c>
    </row>
    <row r="1397" spans="1:6" x14ac:dyDescent="0.15">
      <c r="A1397" s="5" t="s">
        <v>1</v>
      </c>
      <c r="B1397" s="5" t="s">
        <v>241</v>
      </c>
      <c r="C1397" s="6" t="s">
        <v>20</v>
      </c>
      <c r="D1397" s="6" t="s">
        <v>21</v>
      </c>
      <c r="E1397" s="7">
        <v>1606</v>
      </c>
      <c r="F1397" s="9">
        <v>1578.0879</v>
      </c>
    </row>
    <row r="1398" spans="1:6" x14ac:dyDescent="0.15">
      <c r="A1398" s="5" t="s">
        <v>1</v>
      </c>
      <c r="B1398" s="5" t="s">
        <v>241</v>
      </c>
      <c r="C1398" s="6" t="s">
        <v>20</v>
      </c>
      <c r="D1398" s="6" t="s">
        <v>21</v>
      </c>
      <c r="E1398" s="7">
        <v>1607</v>
      </c>
      <c r="F1398" s="9">
        <v>1487.4752000000001</v>
      </c>
    </row>
    <row r="1399" spans="1:6" x14ac:dyDescent="0.15">
      <c r="A1399" s="5" t="s">
        <v>1</v>
      </c>
      <c r="B1399" s="5" t="s">
        <v>241</v>
      </c>
      <c r="C1399" s="6" t="s">
        <v>20</v>
      </c>
      <c r="D1399" s="6" t="s">
        <v>21</v>
      </c>
      <c r="E1399" s="7">
        <v>1608</v>
      </c>
      <c r="F1399" s="9">
        <v>1501.5748000000001</v>
      </c>
    </row>
    <row r="1400" spans="1:6" x14ac:dyDescent="0.15">
      <c r="A1400" s="5" t="s">
        <v>1</v>
      </c>
      <c r="B1400" s="5" t="s">
        <v>241</v>
      </c>
      <c r="C1400" s="6" t="s">
        <v>20</v>
      </c>
      <c r="D1400" s="6" t="s">
        <v>21</v>
      </c>
      <c r="E1400" s="7">
        <v>1609</v>
      </c>
      <c r="F1400" s="9">
        <v>1582.3751</v>
      </c>
    </row>
    <row r="1401" spans="1:6" x14ac:dyDescent="0.15">
      <c r="A1401" s="5" t="s">
        <v>1</v>
      </c>
      <c r="B1401" s="5" t="s">
        <v>241</v>
      </c>
      <c r="C1401" s="6" t="s">
        <v>20</v>
      </c>
      <c r="D1401" s="6" t="s">
        <v>21</v>
      </c>
      <c r="E1401" s="7">
        <v>1610</v>
      </c>
      <c r="F1401" s="9">
        <v>1666.4531999999999</v>
      </c>
    </row>
    <row r="1402" spans="1:6" x14ac:dyDescent="0.15">
      <c r="A1402" s="5" t="s">
        <v>1</v>
      </c>
      <c r="B1402" s="5" t="s">
        <v>241</v>
      </c>
      <c r="C1402" s="6" t="s">
        <v>20</v>
      </c>
      <c r="D1402" s="6" t="s">
        <v>21</v>
      </c>
      <c r="E1402" s="7">
        <v>1611</v>
      </c>
      <c r="F1402" s="9">
        <v>1704.075</v>
      </c>
    </row>
    <row r="1403" spans="1:6" x14ac:dyDescent="0.15">
      <c r="A1403" s="5" t="s">
        <v>1</v>
      </c>
      <c r="B1403" s="5" t="s">
        <v>241</v>
      </c>
      <c r="C1403" s="6" t="s">
        <v>20</v>
      </c>
      <c r="D1403" s="6" t="s">
        <v>21</v>
      </c>
      <c r="E1403" s="7">
        <v>1612</v>
      </c>
      <c r="F1403" s="9">
        <v>1572.817</v>
      </c>
    </row>
    <row r="1404" spans="1:6" x14ac:dyDescent="0.15">
      <c r="A1404" s="5" t="s">
        <v>1</v>
      </c>
      <c r="B1404" s="5" t="s">
        <v>241</v>
      </c>
      <c r="C1404" s="6" t="s">
        <v>20</v>
      </c>
      <c r="D1404" s="6" t="s">
        <v>21</v>
      </c>
      <c r="E1404" s="7">
        <v>1613</v>
      </c>
      <c r="F1404" s="9">
        <v>1674.8518999999999</v>
      </c>
    </row>
    <row r="1405" spans="1:6" x14ac:dyDescent="0.15">
      <c r="A1405" s="5" t="s">
        <v>1</v>
      </c>
      <c r="B1405" s="5" t="s">
        <v>241</v>
      </c>
      <c r="C1405" s="6" t="s">
        <v>20</v>
      </c>
      <c r="D1405" s="6" t="s">
        <v>21</v>
      </c>
      <c r="E1405" s="7">
        <v>1614</v>
      </c>
      <c r="F1405" s="9">
        <v>1541.0413000000001</v>
      </c>
    </row>
    <row r="1406" spans="1:6" x14ac:dyDescent="0.15">
      <c r="A1406" s="5" t="s">
        <v>1</v>
      </c>
      <c r="B1406" s="5" t="s">
        <v>241</v>
      </c>
      <c r="C1406" s="6" t="s">
        <v>20</v>
      </c>
      <c r="D1406" s="6" t="s">
        <v>21</v>
      </c>
      <c r="E1406" s="7">
        <v>1615</v>
      </c>
      <c r="F1406" s="9">
        <v>1508.7526</v>
      </c>
    </row>
    <row r="1407" spans="1:6" x14ac:dyDescent="0.15">
      <c r="A1407" s="5" t="s">
        <v>1</v>
      </c>
      <c r="B1407" s="5" t="s">
        <v>241</v>
      </c>
      <c r="C1407" s="6" t="s">
        <v>20</v>
      </c>
      <c r="D1407" s="6" t="s">
        <v>21</v>
      </c>
      <c r="E1407" s="7">
        <v>1616</v>
      </c>
      <c r="F1407" s="9">
        <v>1494.1551999999999</v>
      </c>
    </row>
    <row r="1408" spans="1:6" x14ac:dyDescent="0.15">
      <c r="A1408" s="5" t="s">
        <v>1</v>
      </c>
      <c r="B1408" s="5" t="s">
        <v>241</v>
      </c>
      <c r="C1408" s="6" t="s">
        <v>20</v>
      </c>
      <c r="D1408" s="6" t="s">
        <v>21</v>
      </c>
      <c r="E1408" s="7">
        <v>1617</v>
      </c>
      <c r="F1408" s="9">
        <v>1699.6509000000001</v>
      </c>
    </row>
    <row r="1409" spans="1:6" x14ac:dyDescent="0.15">
      <c r="A1409" s="5" t="s">
        <v>1</v>
      </c>
      <c r="B1409" s="5" t="s">
        <v>241</v>
      </c>
      <c r="C1409" s="6" t="s">
        <v>20</v>
      </c>
      <c r="D1409" s="6" t="s">
        <v>21</v>
      </c>
      <c r="E1409" s="7">
        <v>1618</v>
      </c>
      <c r="F1409" s="9">
        <v>1582.0576000000001</v>
      </c>
    </row>
    <row r="1410" spans="1:6" x14ac:dyDescent="0.15">
      <c r="A1410" s="5" t="s">
        <v>1</v>
      </c>
      <c r="B1410" s="5" t="s">
        <v>241</v>
      </c>
      <c r="C1410" s="6" t="s">
        <v>20</v>
      </c>
      <c r="D1410" s="6" t="s">
        <v>21</v>
      </c>
      <c r="E1410" s="7">
        <v>1619</v>
      </c>
      <c r="F1410" s="9">
        <v>1493.7488000000001</v>
      </c>
    </row>
    <row r="1411" spans="1:6" x14ac:dyDescent="0.15">
      <c r="A1411" s="5" t="s">
        <v>1</v>
      </c>
      <c r="B1411" s="5" t="s">
        <v>241</v>
      </c>
      <c r="C1411" s="6" t="s">
        <v>20</v>
      </c>
      <c r="D1411" s="6" t="s">
        <v>21</v>
      </c>
      <c r="E1411" s="7">
        <v>1620</v>
      </c>
      <c r="F1411" s="9">
        <v>1741.8516</v>
      </c>
    </row>
    <row r="1412" spans="1:6" x14ac:dyDescent="0.15">
      <c r="A1412" s="5" t="s">
        <v>1</v>
      </c>
      <c r="B1412" s="5" t="s">
        <v>241</v>
      </c>
      <c r="C1412" s="6" t="s">
        <v>20</v>
      </c>
      <c r="D1412" s="6" t="s">
        <v>21</v>
      </c>
      <c r="E1412" s="7">
        <v>1621</v>
      </c>
      <c r="F1412" s="9">
        <v>1612.0006000000001</v>
      </c>
    </row>
    <row r="1413" spans="1:6" x14ac:dyDescent="0.15">
      <c r="A1413" s="5" t="s">
        <v>1</v>
      </c>
      <c r="B1413" s="5" t="s">
        <v>241</v>
      </c>
      <c r="C1413" s="6" t="s">
        <v>20</v>
      </c>
      <c r="D1413" s="6" t="s">
        <v>21</v>
      </c>
      <c r="E1413" s="7">
        <v>1622</v>
      </c>
      <c r="F1413" s="9">
        <v>1777.3511000000001</v>
      </c>
    </row>
    <row r="1414" spans="1:6" x14ac:dyDescent="0.15">
      <c r="A1414" s="5" t="s">
        <v>1</v>
      </c>
      <c r="B1414" s="5" t="s">
        <v>241</v>
      </c>
      <c r="C1414" s="6" t="s">
        <v>20</v>
      </c>
      <c r="D1414" s="6" t="s">
        <v>21</v>
      </c>
      <c r="E1414" s="7">
        <v>1623</v>
      </c>
      <c r="F1414" s="9">
        <v>1568.0292999999999</v>
      </c>
    </row>
    <row r="1415" spans="1:6" x14ac:dyDescent="0.15">
      <c r="A1415" s="5" t="s">
        <v>1</v>
      </c>
      <c r="B1415" s="5" t="s">
        <v>241</v>
      </c>
      <c r="C1415" s="6" t="s">
        <v>20</v>
      </c>
      <c r="D1415" s="6" t="s">
        <v>21</v>
      </c>
      <c r="E1415" s="7">
        <v>1624</v>
      </c>
      <c r="F1415" s="9">
        <v>1768.2288000000001</v>
      </c>
    </row>
    <row r="1416" spans="1:6" x14ac:dyDescent="0.15">
      <c r="A1416" s="5" t="s">
        <v>1</v>
      </c>
      <c r="B1416" s="5" t="s">
        <v>241</v>
      </c>
      <c r="C1416" s="6" t="s">
        <v>20</v>
      </c>
      <c r="D1416" s="6" t="s">
        <v>21</v>
      </c>
      <c r="E1416" s="7">
        <v>1625</v>
      </c>
      <c r="F1416" s="9">
        <v>1724.6862000000001</v>
      </c>
    </row>
    <row r="1417" spans="1:6" x14ac:dyDescent="0.15">
      <c r="A1417" s="5" t="s">
        <v>1</v>
      </c>
      <c r="B1417" s="5" t="s">
        <v>241</v>
      </c>
      <c r="C1417" s="6" t="s">
        <v>20</v>
      </c>
      <c r="D1417" s="6" t="s">
        <v>21</v>
      </c>
      <c r="E1417" s="7">
        <v>1626</v>
      </c>
      <c r="F1417" s="9">
        <v>1423.2003999999999</v>
      </c>
    </row>
    <row r="1418" spans="1:6" x14ac:dyDescent="0.15">
      <c r="A1418" s="5" t="s">
        <v>1</v>
      </c>
      <c r="B1418" s="5" t="s">
        <v>241</v>
      </c>
      <c r="C1418" s="6" t="s">
        <v>20</v>
      </c>
      <c r="D1418" s="6" t="s">
        <v>21</v>
      </c>
      <c r="E1418" s="7">
        <v>1627</v>
      </c>
      <c r="F1418" s="9">
        <v>1494.4549999999999</v>
      </c>
    </row>
    <row r="1419" spans="1:6" x14ac:dyDescent="0.15">
      <c r="A1419" s="5" t="s">
        <v>1</v>
      </c>
      <c r="B1419" s="5" t="s">
        <v>241</v>
      </c>
      <c r="C1419" s="6" t="s">
        <v>20</v>
      </c>
      <c r="D1419" s="6" t="s">
        <v>21</v>
      </c>
      <c r="E1419" s="7">
        <v>1628</v>
      </c>
      <c r="F1419" s="9">
        <v>1415.2936999999999</v>
      </c>
    </row>
    <row r="1420" spans="1:6" x14ac:dyDescent="0.15">
      <c r="A1420" s="5" t="s">
        <v>1</v>
      </c>
      <c r="B1420" s="5" t="s">
        <v>241</v>
      </c>
      <c r="C1420" s="6" t="s">
        <v>20</v>
      </c>
      <c r="D1420" s="6" t="s">
        <v>21</v>
      </c>
      <c r="E1420" s="7">
        <v>1629</v>
      </c>
      <c r="F1420" s="9">
        <v>1471.4777999999999</v>
      </c>
    </row>
    <row r="1421" spans="1:6" x14ac:dyDescent="0.15">
      <c r="A1421" s="5" t="s">
        <v>1</v>
      </c>
      <c r="B1421" s="5" t="s">
        <v>241</v>
      </c>
      <c r="C1421" s="6" t="s">
        <v>20</v>
      </c>
      <c r="D1421" s="6" t="s">
        <v>21</v>
      </c>
      <c r="E1421" s="7">
        <v>1630</v>
      </c>
      <c r="F1421" s="9">
        <v>1457.03</v>
      </c>
    </row>
    <row r="1422" spans="1:6" x14ac:dyDescent="0.15">
      <c r="A1422" s="5" t="s">
        <v>1</v>
      </c>
      <c r="B1422" s="5" t="s">
        <v>241</v>
      </c>
      <c r="C1422" s="6" t="s">
        <v>20</v>
      </c>
      <c r="D1422" s="6" t="s">
        <v>21</v>
      </c>
      <c r="E1422" s="7">
        <v>1631</v>
      </c>
      <c r="F1422" s="9">
        <v>1406.8788999999999</v>
      </c>
    </row>
    <row r="1423" spans="1:6" x14ac:dyDescent="0.15">
      <c r="A1423" s="5" t="s">
        <v>1</v>
      </c>
      <c r="B1423" s="5" t="s">
        <v>241</v>
      </c>
      <c r="C1423" s="6" t="s">
        <v>20</v>
      </c>
      <c r="D1423" s="6" t="s">
        <v>21</v>
      </c>
      <c r="E1423" s="7">
        <v>1632</v>
      </c>
      <c r="F1423" s="9">
        <v>1472.0535</v>
      </c>
    </row>
    <row r="1424" spans="1:6" x14ac:dyDescent="0.15">
      <c r="A1424" s="5" t="s">
        <v>1</v>
      </c>
      <c r="B1424" s="5" t="s">
        <v>241</v>
      </c>
      <c r="C1424" s="6" t="s">
        <v>20</v>
      </c>
      <c r="D1424" s="6" t="s">
        <v>21</v>
      </c>
      <c r="E1424" s="7">
        <v>1633</v>
      </c>
      <c r="F1424" s="9">
        <v>1471.385</v>
      </c>
    </row>
    <row r="1425" spans="1:6" x14ac:dyDescent="0.15">
      <c r="A1425" s="5" t="s">
        <v>1</v>
      </c>
      <c r="B1425" s="5" t="s">
        <v>241</v>
      </c>
      <c r="C1425" s="6" t="s">
        <v>20</v>
      </c>
      <c r="D1425" s="6" t="s">
        <v>21</v>
      </c>
      <c r="E1425" s="7">
        <v>1634</v>
      </c>
      <c r="F1425" s="9">
        <v>1675.4584</v>
      </c>
    </row>
    <row r="1426" spans="1:6" x14ac:dyDescent="0.15">
      <c r="A1426" s="5" t="s">
        <v>1</v>
      </c>
      <c r="B1426" s="5" t="s">
        <v>241</v>
      </c>
      <c r="C1426" s="6" t="s">
        <v>20</v>
      </c>
      <c r="D1426" s="6" t="s">
        <v>21</v>
      </c>
      <c r="E1426" s="7">
        <v>1635</v>
      </c>
      <c r="F1426" s="9">
        <v>1481.1901</v>
      </c>
    </row>
    <row r="1427" spans="1:6" x14ac:dyDescent="0.15">
      <c r="A1427" s="5" t="s">
        <v>1</v>
      </c>
      <c r="B1427" s="5" t="s">
        <v>241</v>
      </c>
      <c r="C1427" s="6" t="s">
        <v>20</v>
      </c>
      <c r="D1427" s="6" t="s">
        <v>21</v>
      </c>
      <c r="E1427" s="7">
        <v>1636</v>
      </c>
      <c r="F1427" s="9">
        <v>1444.4214999999999</v>
      </c>
    </row>
    <row r="1428" spans="1:6" x14ac:dyDescent="0.15">
      <c r="A1428" s="5" t="s">
        <v>1</v>
      </c>
      <c r="B1428" s="5" t="s">
        <v>241</v>
      </c>
      <c r="C1428" s="6" t="s">
        <v>20</v>
      </c>
      <c r="D1428" s="6" t="s">
        <v>21</v>
      </c>
      <c r="E1428" s="7">
        <v>1637</v>
      </c>
      <c r="F1428" s="9">
        <v>1345.8063</v>
      </c>
    </row>
    <row r="1429" spans="1:6" x14ac:dyDescent="0.15">
      <c r="A1429" s="5" t="s">
        <v>1</v>
      </c>
      <c r="B1429" s="5" t="s">
        <v>241</v>
      </c>
      <c r="C1429" s="6" t="s">
        <v>20</v>
      </c>
      <c r="D1429" s="6" t="s">
        <v>21</v>
      </c>
      <c r="E1429" s="7">
        <v>1638</v>
      </c>
      <c r="F1429" s="9">
        <v>1505.8352</v>
      </c>
    </row>
    <row r="1430" spans="1:6" x14ac:dyDescent="0.15">
      <c r="A1430" s="5" t="s">
        <v>1</v>
      </c>
      <c r="B1430" s="5" t="s">
        <v>241</v>
      </c>
      <c r="C1430" s="6" t="s">
        <v>20</v>
      </c>
      <c r="D1430" s="6" t="s">
        <v>21</v>
      </c>
      <c r="E1430" s="7">
        <v>1639</v>
      </c>
      <c r="F1430" s="9">
        <v>1503.9141</v>
      </c>
    </row>
    <row r="1431" spans="1:6" x14ac:dyDescent="0.15">
      <c r="A1431" s="5" t="s">
        <v>1</v>
      </c>
      <c r="B1431" s="5" t="s">
        <v>241</v>
      </c>
      <c r="C1431" s="6" t="s">
        <v>20</v>
      </c>
      <c r="D1431" s="6" t="s">
        <v>21</v>
      </c>
      <c r="E1431" s="7">
        <v>1640</v>
      </c>
      <c r="F1431" s="9">
        <v>1561.9038</v>
      </c>
    </row>
    <row r="1432" spans="1:6" x14ac:dyDescent="0.15">
      <c r="A1432" s="5" t="s">
        <v>1</v>
      </c>
      <c r="B1432" s="5" t="s">
        <v>241</v>
      </c>
      <c r="C1432" s="6" t="s">
        <v>20</v>
      </c>
      <c r="D1432" s="6" t="s">
        <v>21</v>
      </c>
      <c r="E1432" s="7">
        <v>1641</v>
      </c>
      <c r="F1432" s="9">
        <v>1489.9661000000001</v>
      </c>
    </row>
    <row r="1433" spans="1:6" x14ac:dyDescent="0.15">
      <c r="A1433" s="5" t="s">
        <v>1</v>
      </c>
      <c r="B1433" s="5" t="s">
        <v>241</v>
      </c>
      <c r="C1433" s="6" t="s">
        <v>20</v>
      </c>
      <c r="D1433" s="6" t="s">
        <v>21</v>
      </c>
      <c r="E1433" s="7">
        <v>1642</v>
      </c>
      <c r="F1433" s="9">
        <v>1650.1327000000001</v>
      </c>
    </row>
    <row r="1434" spans="1:6" x14ac:dyDescent="0.15">
      <c r="A1434" s="5" t="s">
        <v>1</v>
      </c>
      <c r="B1434" s="5" t="s">
        <v>241</v>
      </c>
      <c r="C1434" s="6" t="s">
        <v>20</v>
      </c>
      <c r="D1434" s="6" t="s">
        <v>21</v>
      </c>
      <c r="E1434" s="7">
        <v>1643</v>
      </c>
      <c r="F1434" s="9">
        <v>1452.4084</v>
      </c>
    </row>
    <row r="1435" spans="1:6" x14ac:dyDescent="0.15">
      <c r="A1435" s="5" t="s">
        <v>1</v>
      </c>
      <c r="B1435" s="5" t="s">
        <v>241</v>
      </c>
      <c r="C1435" s="6" t="s">
        <v>20</v>
      </c>
      <c r="D1435" s="6" t="s">
        <v>21</v>
      </c>
      <c r="E1435" s="7">
        <v>1644</v>
      </c>
      <c r="F1435" s="9">
        <v>1397.7030999999999</v>
      </c>
    </row>
    <row r="1436" spans="1:6" x14ac:dyDescent="0.15">
      <c r="A1436" s="5" t="s">
        <v>1</v>
      </c>
      <c r="B1436" s="5" t="s">
        <v>241</v>
      </c>
      <c r="C1436" s="6" t="s">
        <v>20</v>
      </c>
      <c r="D1436" s="6" t="s">
        <v>21</v>
      </c>
      <c r="E1436" s="7">
        <v>1645</v>
      </c>
      <c r="F1436" s="9">
        <v>1562.2952</v>
      </c>
    </row>
    <row r="1437" spans="1:6" x14ac:dyDescent="0.15">
      <c r="A1437" s="5" t="s">
        <v>1</v>
      </c>
      <c r="B1437" s="5" t="s">
        <v>241</v>
      </c>
      <c r="C1437" s="6" t="s">
        <v>20</v>
      </c>
      <c r="D1437" s="6" t="s">
        <v>21</v>
      </c>
      <c r="E1437" s="7">
        <v>1646</v>
      </c>
      <c r="F1437" s="9">
        <v>1695.9005</v>
      </c>
    </row>
    <row r="1438" spans="1:6" x14ac:dyDescent="0.15">
      <c r="A1438" s="5" t="s">
        <v>1</v>
      </c>
      <c r="B1438" s="5" t="s">
        <v>241</v>
      </c>
      <c r="C1438" s="6" t="s">
        <v>20</v>
      </c>
      <c r="D1438" s="6" t="s">
        <v>21</v>
      </c>
      <c r="E1438" s="7">
        <v>1647</v>
      </c>
      <c r="F1438" s="9">
        <v>1714.0844999999999</v>
      </c>
    </row>
    <row r="1439" spans="1:6" x14ac:dyDescent="0.15">
      <c r="A1439" s="5" t="s">
        <v>1</v>
      </c>
      <c r="B1439" s="5" t="s">
        <v>241</v>
      </c>
      <c r="C1439" s="6" t="s">
        <v>20</v>
      </c>
      <c r="D1439" s="6" t="s">
        <v>21</v>
      </c>
      <c r="E1439" s="7">
        <v>1648</v>
      </c>
      <c r="F1439" s="9">
        <v>1611.9829</v>
      </c>
    </row>
    <row r="1440" spans="1:6" x14ac:dyDescent="0.15">
      <c r="A1440" s="5" t="s">
        <v>1</v>
      </c>
      <c r="B1440" s="5" t="s">
        <v>241</v>
      </c>
      <c r="C1440" s="6" t="s">
        <v>20</v>
      </c>
      <c r="D1440" s="6" t="s">
        <v>21</v>
      </c>
      <c r="E1440" s="7">
        <v>1649</v>
      </c>
      <c r="F1440" s="9">
        <v>1486.0232000000001</v>
      </c>
    </row>
    <row r="1441" spans="1:6" x14ac:dyDescent="0.15">
      <c r="A1441" s="5" t="s">
        <v>1</v>
      </c>
      <c r="B1441" s="5" t="s">
        <v>241</v>
      </c>
      <c r="C1441" s="6" t="s">
        <v>20</v>
      </c>
      <c r="D1441" s="6" t="s">
        <v>21</v>
      </c>
      <c r="E1441" s="7">
        <v>1650</v>
      </c>
      <c r="F1441" s="9">
        <v>1559.0818999999999</v>
      </c>
    </row>
    <row r="1442" spans="1:6" x14ac:dyDescent="0.15">
      <c r="A1442" s="5" t="s">
        <v>1</v>
      </c>
      <c r="B1442" s="5" t="s">
        <v>241</v>
      </c>
      <c r="C1442" s="6" t="s">
        <v>20</v>
      </c>
      <c r="D1442" s="6" t="s">
        <v>21</v>
      </c>
      <c r="E1442" s="7">
        <v>1651</v>
      </c>
      <c r="F1442" s="9">
        <v>1611.761</v>
      </c>
    </row>
    <row r="1443" spans="1:6" x14ac:dyDescent="0.15">
      <c r="A1443" s="5" t="s">
        <v>1</v>
      </c>
      <c r="B1443" s="5" t="s">
        <v>241</v>
      </c>
      <c r="C1443" s="6" t="s">
        <v>20</v>
      </c>
      <c r="D1443" s="6" t="s">
        <v>21</v>
      </c>
      <c r="E1443" s="7">
        <v>1652</v>
      </c>
      <c r="F1443" s="9">
        <v>1548.9780000000001</v>
      </c>
    </row>
    <row r="1444" spans="1:6" x14ac:dyDescent="0.15">
      <c r="A1444" s="5" t="s">
        <v>1</v>
      </c>
      <c r="B1444" s="5" t="s">
        <v>241</v>
      </c>
      <c r="C1444" s="6" t="s">
        <v>20</v>
      </c>
      <c r="D1444" s="6" t="s">
        <v>21</v>
      </c>
      <c r="E1444" s="7">
        <v>1653</v>
      </c>
      <c r="F1444" s="9">
        <v>1733.5989999999999</v>
      </c>
    </row>
    <row r="1445" spans="1:6" x14ac:dyDescent="0.15">
      <c r="A1445" s="5" t="s">
        <v>1</v>
      </c>
      <c r="B1445" s="5" t="s">
        <v>241</v>
      </c>
      <c r="C1445" s="6" t="s">
        <v>20</v>
      </c>
      <c r="D1445" s="6" t="s">
        <v>21</v>
      </c>
      <c r="E1445" s="7">
        <v>1654</v>
      </c>
      <c r="F1445" s="9">
        <v>1609.462</v>
      </c>
    </row>
    <row r="1446" spans="1:6" x14ac:dyDescent="0.15">
      <c r="A1446" s="5" t="s">
        <v>1</v>
      </c>
      <c r="B1446" s="5" t="s">
        <v>241</v>
      </c>
      <c r="C1446" s="6" t="s">
        <v>20</v>
      </c>
      <c r="D1446" s="6" t="s">
        <v>21</v>
      </c>
      <c r="E1446" s="7">
        <v>1655</v>
      </c>
      <c r="F1446" s="9">
        <v>1739.3148000000001</v>
      </c>
    </row>
    <row r="1447" spans="1:6" x14ac:dyDescent="0.15">
      <c r="A1447" s="5" t="s">
        <v>1</v>
      </c>
      <c r="B1447" s="5" t="s">
        <v>241</v>
      </c>
      <c r="C1447" s="6" t="s">
        <v>20</v>
      </c>
      <c r="D1447" s="6" t="s">
        <v>21</v>
      </c>
      <c r="E1447" s="7">
        <v>1656</v>
      </c>
      <c r="F1447" s="9">
        <v>1886.9993999999999</v>
      </c>
    </row>
    <row r="1448" spans="1:6" x14ac:dyDescent="0.15">
      <c r="A1448" s="5" t="s">
        <v>1</v>
      </c>
      <c r="B1448" s="5" t="s">
        <v>241</v>
      </c>
      <c r="C1448" s="6" t="s">
        <v>20</v>
      </c>
      <c r="D1448" s="6" t="s">
        <v>21</v>
      </c>
      <c r="E1448" s="7">
        <v>1657</v>
      </c>
      <c r="F1448" s="9">
        <v>1903.5540000000001</v>
      </c>
    </row>
    <row r="1449" spans="1:6" x14ac:dyDescent="0.15">
      <c r="A1449" s="5" t="s">
        <v>1</v>
      </c>
      <c r="B1449" s="5" t="s">
        <v>241</v>
      </c>
      <c r="C1449" s="6" t="s">
        <v>20</v>
      </c>
      <c r="D1449" s="6" t="s">
        <v>21</v>
      </c>
      <c r="E1449" s="7">
        <v>1658</v>
      </c>
      <c r="F1449" s="9">
        <v>1730.9274</v>
      </c>
    </row>
    <row r="1450" spans="1:6" x14ac:dyDescent="0.15">
      <c r="A1450" s="5" t="s">
        <v>1</v>
      </c>
      <c r="B1450" s="5" t="s">
        <v>241</v>
      </c>
      <c r="C1450" s="6" t="s">
        <v>20</v>
      </c>
      <c r="D1450" s="6" t="s">
        <v>21</v>
      </c>
      <c r="E1450" s="7">
        <v>1659</v>
      </c>
      <c r="F1450" s="9">
        <v>1798.2192</v>
      </c>
    </row>
    <row r="1451" spans="1:6" x14ac:dyDescent="0.15">
      <c r="A1451" s="5" t="s">
        <v>1</v>
      </c>
      <c r="B1451" s="5" t="s">
        <v>241</v>
      </c>
      <c r="C1451" s="6" t="s">
        <v>20</v>
      </c>
      <c r="D1451" s="6" t="s">
        <v>21</v>
      </c>
      <c r="E1451" s="7">
        <v>1660</v>
      </c>
      <c r="F1451" s="9">
        <v>1878.45</v>
      </c>
    </row>
    <row r="1452" spans="1:6" x14ac:dyDescent="0.15">
      <c r="A1452" s="5" t="s">
        <v>1</v>
      </c>
      <c r="B1452" s="5" t="s">
        <v>241</v>
      </c>
      <c r="C1452" s="6" t="s">
        <v>20</v>
      </c>
      <c r="D1452" s="6" t="s">
        <v>21</v>
      </c>
      <c r="E1452" s="7">
        <v>1661</v>
      </c>
      <c r="F1452" s="9">
        <v>1917.3323</v>
      </c>
    </row>
    <row r="1453" spans="1:6" x14ac:dyDescent="0.15">
      <c r="A1453" s="5" t="s">
        <v>1</v>
      </c>
      <c r="B1453" s="5" t="s">
        <v>241</v>
      </c>
      <c r="C1453" s="6" t="s">
        <v>20</v>
      </c>
      <c r="D1453" s="6" t="s">
        <v>21</v>
      </c>
      <c r="E1453" s="7">
        <v>1662</v>
      </c>
      <c r="F1453" s="9">
        <v>1806.3756000000001</v>
      </c>
    </row>
    <row r="1454" spans="1:6" x14ac:dyDescent="0.15">
      <c r="A1454" s="5" t="s">
        <v>1</v>
      </c>
      <c r="B1454" s="5" t="s">
        <v>241</v>
      </c>
      <c r="C1454" s="6" t="s">
        <v>20</v>
      </c>
      <c r="D1454" s="6" t="s">
        <v>21</v>
      </c>
      <c r="E1454" s="7">
        <v>1663</v>
      </c>
      <c r="F1454" s="9">
        <v>1807.5619999999999</v>
      </c>
    </row>
    <row r="1455" spans="1:6" x14ac:dyDescent="0.15">
      <c r="A1455" s="5" t="s">
        <v>1</v>
      </c>
      <c r="B1455" s="5" t="s">
        <v>241</v>
      </c>
      <c r="C1455" s="6" t="s">
        <v>20</v>
      </c>
      <c r="D1455" s="6" t="s">
        <v>21</v>
      </c>
      <c r="E1455" s="7">
        <v>1664</v>
      </c>
      <c r="F1455" s="9">
        <v>1975.1116</v>
      </c>
    </row>
    <row r="1456" spans="1:6" x14ac:dyDescent="0.15">
      <c r="A1456" s="5" t="s">
        <v>1</v>
      </c>
      <c r="B1456" s="5" t="s">
        <v>241</v>
      </c>
      <c r="C1456" s="6" t="s">
        <v>20</v>
      </c>
      <c r="D1456" s="6" t="s">
        <v>21</v>
      </c>
      <c r="E1456" s="7">
        <v>1665</v>
      </c>
      <c r="F1456" s="9">
        <v>1944.4132999999999</v>
      </c>
    </row>
    <row r="1457" spans="1:6" x14ac:dyDescent="0.15">
      <c r="A1457" s="5" t="s">
        <v>1</v>
      </c>
      <c r="B1457" s="5" t="s">
        <v>241</v>
      </c>
      <c r="C1457" s="6" t="s">
        <v>20</v>
      </c>
      <c r="D1457" s="6" t="s">
        <v>21</v>
      </c>
      <c r="E1457" s="7">
        <v>1666</v>
      </c>
      <c r="F1457" s="9">
        <v>2075.6527999999998</v>
      </c>
    </row>
    <row r="1458" spans="1:6" x14ac:dyDescent="0.15">
      <c r="A1458" s="5" t="s">
        <v>1</v>
      </c>
      <c r="B1458" s="5" t="s">
        <v>241</v>
      </c>
      <c r="C1458" s="6" t="s">
        <v>20</v>
      </c>
      <c r="D1458" s="6" t="s">
        <v>21</v>
      </c>
      <c r="E1458" s="7">
        <v>1667</v>
      </c>
      <c r="F1458" s="9">
        <v>2043.6355000000001</v>
      </c>
    </row>
    <row r="1459" spans="1:6" x14ac:dyDescent="0.15">
      <c r="A1459" s="5" t="s">
        <v>1</v>
      </c>
      <c r="B1459" s="5" t="s">
        <v>241</v>
      </c>
      <c r="C1459" s="6" t="s">
        <v>20</v>
      </c>
      <c r="D1459" s="6" t="s">
        <v>21</v>
      </c>
      <c r="E1459" s="7">
        <v>1668</v>
      </c>
      <c r="F1459" s="9">
        <v>2166.9866000000002</v>
      </c>
    </row>
    <row r="1460" spans="1:6" x14ac:dyDescent="0.15">
      <c r="A1460" s="5" t="s">
        <v>1</v>
      </c>
      <c r="B1460" s="5" t="s">
        <v>241</v>
      </c>
      <c r="C1460" s="6" t="s">
        <v>20</v>
      </c>
      <c r="D1460" s="6" t="s">
        <v>21</v>
      </c>
      <c r="E1460" s="7">
        <v>1669</v>
      </c>
      <c r="F1460" s="9">
        <v>2157.9506999999999</v>
      </c>
    </row>
    <row r="1461" spans="1:6" x14ac:dyDescent="0.15">
      <c r="A1461" s="5" t="s">
        <v>1</v>
      </c>
      <c r="B1461" s="5" t="s">
        <v>241</v>
      </c>
      <c r="C1461" s="6" t="s">
        <v>20</v>
      </c>
      <c r="D1461" s="6" t="s">
        <v>21</v>
      </c>
      <c r="E1461" s="7">
        <v>1670</v>
      </c>
      <c r="F1461" s="9">
        <v>2019.7247</v>
      </c>
    </row>
    <row r="1462" spans="1:6" x14ac:dyDescent="0.15">
      <c r="A1462" s="5" t="s">
        <v>1</v>
      </c>
      <c r="B1462" s="5" t="s">
        <v>241</v>
      </c>
      <c r="C1462" s="6" t="s">
        <v>20</v>
      </c>
      <c r="D1462" s="6" t="s">
        <v>21</v>
      </c>
      <c r="E1462" s="7">
        <v>1671</v>
      </c>
      <c r="F1462" s="9">
        <v>2181.3031999999998</v>
      </c>
    </row>
    <row r="1463" spans="1:6" x14ac:dyDescent="0.15">
      <c r="A1463" s="5" t="s">
        <v>1</v>
      </c>
      <c r="B1463" s="5" t="s">
        <v>241</v>
      </c>
      <c r="C1463" s="6" t="s">
        <v>20</v>
      </c>
      <c r="D1463" s="6" t="s">
        <v>21</v>
      </c>
      <c r="E1463" s="7">
        <v>1672</v>
      </c>
      <c r="F1463" s="9">
        <v>1933.4052999999999</v>
      </c>
    </row>
    <row r="1464" spans="1:6" x14ac:dyDescent="0.15">
      <c r="A1464" s="5" t="s">
        <v>1</v>
      </c>
      <c r="B1464" s="5" t="s">
        <v>241</v>
      </c>
      <c r="C1464" s="6" t="s">
        <v>20</v>
      </c>
      <c r="D1464" s="6" t="s">
        <v>21</v>
      </c>
      <c r="E1464" s="7">
        <v>1673</v>
      </c>
      <c r="F1464" s="9">
        <v>2144.2779999999998</v>
      </c>
    </row>
    <row r="1465" spans="1:6" x14ac:dyDescent="0.15">
      <c r="A1465" s="5" t="s">
        <v>1</v>
      </c>
      <c r="B1465" s="5" t="s">
        <v>241</v>
      </c>
      <c r="C1465" s="6" t="s">
        <v>20</v>
      </c>
      <c r="D1465" s="6" t="s">
        <v>21</v>
      </c>
      <c r="E1465" s="7">
        <v>1674</v>
      </c>
      <c r="F1465" s="9">
        <v>1937.4893999999999</v>
      </c>
    </row>
    <row r="1466" spans="1:6" x14ac:dyDescent="0.15">
      <c r="A1466" s="5" t="s">
        <v>1</v>
      </c>
      <c r="B1466" s="5" t="s">
        <v>241</v>
      </c>
      <c r="C1466" s="6" t="s">
        <v>20</v>
      </c>
      <c r="D1466" s="6" t="s">
        <v>21</v>
      </c>
      <c r="E1466" s="7">
        <v>1675</v>
      </c>
      <c r="F1466" s="9">
        <v>1950.5101</v>
      </c>
    </row>
    <row r="1467" spans="1:6" x14ac:dyDescent="0.15">
      <c r="A1467" s="5" t="s">
        <v>1</v>
      </c>
      <c r="B1467" s="5" t="s">
        <v>241</v>
      </c>
      <c r="C1467" s="6" t="s">
        <v>20</v>
      </c>
      <c r="D1467" s="6" t="s">
        <v>21</v>
      </c>
      <c r="E1467" s="7">
        <v>1676</v>
      </c>
      <c r="F1467" s="9">
        <v>1934.4109000000001</v>
      </c>
    </row>
    <row r="1468" spans="1:6" x14ac:dyDescent="0.15">
      <c r="A1468" s="5" t="s">
        <v>1</v>
      </c>
      <c r="B1468" s="5" t="s">
        <v>241</v>
      </c>
      <c r="C1468" s="6" t="s">
        <v>20</v>
      </c>
      <c r="D1468" s="6" t="s">
        <v>21</v>
      </c>
      <c r="E1468" s="7">
        <v>1677</v>
      </c>
      <c r="F1468" s="9">
        <v>1763.4662000000001</v>
      </c>
    </row>
    <row r="1469" spans="1:6" x14ac:dyDescent="0.15">
      <c r="A1469" s="5" t="s">
        <v>1</v>
      </c>
      <c r="B1469" s="5" t="s">
        <v>241</v>
      </c>
      <c r="C1469" s="6" t="s">
        <v>20</v>
      </c>
      <c r="D1469" s="6" t="s">
        <v>21</v>
      </c>
      <c r="E1469" s="7">
        <v>1678</v>
      </c>
      <c r="F1469" s="9">
        <v>1798.4114</v>
      </c>
    </row>
    <row r="1470" spans="1:6" x14ac:dyDescent="0.15">
      <c r="A1470" s="5" t="s">
        <v>1</v>
      </c>
      <c r="B1470" s="5" t="s">
        <v>241</v>
      </c>
      <c r="C1470" s="6" t="s">
        <v>20</v>
      </c>
      <c r="D1470" s="6" t="s">
        <v>21</v>
      </c>
      <c r="E1470" s="7">
        <v>1679</v>
      </c>
      <c r="F1470" s="9">
        <v>1742.883</v>
      </c>
    </row>
    <row r="1471" spans="1:6" x14ac:dyDescent="0.15">
      <c r="A1471" s="5" t="s">
        <v>1</v>
      </c>
      <c r="B1471" s="5" t="s">
        <v>241</v>
      </c>
      <c r="C1471" s="6" t="s">
        <v>20</v>
      </c>
      <c r="D1471" s="6" t="s">
        <v>21</v>
      </c>
      <c r="E1471" s="7">
        <v>1680</v>
      </c>
      <c r="F1471" s="9">
        <v>1837.1229000000001</v>
      </c>
    </row>
    <row r="1472" spans="1:6" x14ac:dyDescent="0.15">
      <c r="A1472" s="5" t="s">
        <v>1</v>
      </c>
      <c r="B1472" s="5" t="s">
        <v>241</v>
      </c>
      <c r="C1472" s="6" t="s">
        <v>20</v>
      </c>
      <c r="D1472" s="6" t="s">
        <v>21</v>
      </c>
      <c r="E1472" s="7">
        <v>1681</v>
      </c>
      <c r="F1472" s="9">
        <v>1769.9313999999999</v>
      </c>
    </row>
    <row r="1473" spans="1:6" x14ac:dyDescent="0.15">
      <c r="A1473" s="5" t="s">
        <v>1</v>
      </c>
      <c r="B1473" s="5" t="s">
        <v>241</v>
      </c>
      <c r="C1473" s="6" t="s">
        <v>20</v>
      </c>
      <c r="D1473" s="6" t="s">
        <v>21</v>
      </c>
      <c r="E1473" s="7">
        <v>1682</v>
      </c>
      <c r="F1473" s="9">
        <v>1917.1437000000001</v>
      </c>
    </row>
    <row r="1474" spans="1:6" x14ac:dyDescent="0.15">
      <c r="A1474" s="5" t="s">
        <v>1</v>
      </c>
      <c r="B1474" s="5" t="s">
        <v>241</v>
      </c>
      <c r="C1474" s="6" t="s">
        <v>20</v>
      </c>
      <c r="D1474" s="6" t="s">
        <v>21</v>
      </c>
      <c r="E1474" s="7">
        <v>1683</v>
      </c>
      <c r="F1474" s="9">
        <v>1953.9238</v>
      </c>
    </row>
    <row r="1475" spans="1:6" x14ac:dyDescent="0.15">
      <c r="A1475" s="5" t="s">
        <v>1</v>
      </c>
      <c r="B1475" s="5" t="s">
        <v>241</v>
      </c>
      <c r="C1475" s="6" t="s">
        <v>20</v>
      </c>
      <c r="D1475" s="6" t="s">
        <v>21</v>
      </c>
      <c r="E1475" s="7">
        <v>1684</v>
      </c>
      <c r="F1475" s="9">
        <v>1820.2832000000001</v>
      </c>
    </row>
    <row r="1476" spans="1:6" x14ac:dyDescent="0.15">
      <c r="A1476" s="5" t="s">
        <v>1</v>
      </c>
      <c r="B1476" s="5" t="s">
        <v>241</v>
      </c>
      <c r="C1476" s="6" t="s">
        <v>20</v>
      </c>
      <c r="D1476" s="6" t="s">
        <v>21</v>
      </c>
      <c r="E1476" s="7">
        <v>1685</v>
      </c>
      <c r="F1476" s="9">
        <v>1705.9518</v>
      </c>
    </row>
    <row r="1477" spans="1:6" x14ac:dyDescent="0.15">
      <c r="A1477" s="5" t="s">
        <v>1</v>
      </c>
      <c r="B1477" s="5" t="s">
        <v>241</v>
      </c>
      <c r="C1477" s="6" t="s">
        <v>20</v>
      </c>
      <c r="D1477" s="6" t="s">
        <v>21</v>
      </c>
      <c r="E1477" s="7">
        <v>1686</v>
      </c>
      <c r="F1477" s="9">
        <v>1750.2732000000001</v>
      </c>
    </row>
    <row r="1478" spans="1:6" x14ac:dyDescent="0.15">
      <c r="A1478" s="5" t="s">
        <v>1</v>
      </c>
      <c r="B1478" s="5" t="s">
        <v>241</v>
      </c>
      <c r="C1478" s="6" t="s">
        <v>20</v>
      </c>
      <c r="D1478" s="6" t="s">
        <v>21</v>
      </c>
      <c r="E1478" s="7">
        <v>1687</v>
      </c>
      <c r="F1478" s="9">
        <v>1851.6473000000001</v>
      </c>
    </row>
    <row r="1479" spans="1:6" x14ac:dyDescent="0.15">
      <c r="A1479" s="5" t="s">
        <v>1</v>
      </c>
      <c r="B1479" s="5" t="s">
        <v>241</v>
      </c>
      <c r="C1479" s="6" t="s">
        <v>20</v>
      </c>
      <c r="D1479" s="6" t="s">
        <v>21</v>
      </c>
      <c r="E1479" s="7">
        <v>1688</v>
      </c>
      <c r="F1479" s="9">
        <v>1941.835</v>
      </c>
    </row>
    <row r="1480" spans="1:6" x14ac:dyDescent="0.15">
      <c r="A1480" s="5" t="s">
        <v>1</v>
      </c>
      <c r="B1480" s="5" t="s">
        <v>241</v>
      </c>
      <c r="C1480" s="6" t="s">
        <v>20</v>
      </c>
      <c r="D1480" s="6" t="s">
        <v>21</v>
      </c>
      <c r="E1480" s="7">
        <v>1689</v>
      </c>
      <c r="F1480" s="9">
        <v>1940.819</v>
      </c>
    </row>
    <row r="1481" spans="1:6" x14ac:dyDescent="0.15">
      <c r="A1481" s="5" t="s">
        <v>1</v>
      </c>
      <c r="B1481" s="5" t="s">
        <v>241</v>
      </c>
      <c r="C1481" s="6" t="s">
        <v>20</v>
      </c>
      <c r="D1481" s="6" t="s">
        <v>21</v>
      </c>
      <c r="E1481" s="7">
        <v>1690</v>
      </c>
      <c r="F1481" s="9">
        <v>1800.2869000000001</v>
      </c>
    </row>
    <row r="1482" spans="1:6" x14ac:dyDescent="0.15">
      <c r="A1482" s="5" t="s">
        <v>1</v>
      </c>
      <c r="B1482" s="5" t="s">
        <v>241</v>
      </c>
      <c r="C1482" s="6" t="s">
        <v>20</v>
      </c>
      <c r="D1482" s="6" t="s">
        <v>21</v>
      </c>
      <c r="E1482" s="7">
        <v>1691</v>
      </c>
      <c r="F1482" s="9">
        <v>1723.5845999999999</v>
      </c>
    </row>
    <row r="1483" spans="1:6" x14ac:dyDescent="0.15">
      <c r="A1483" s="5" t="s">
        <v>1</v>
      </c>
      <c r="B1483" s="5" t="s">
        <v>241</v>
      </c>
      <c r="C1483" s="6" t="s">
        <v>20</v>
      </c>
      <c r="D1483" s="6" t="s">
        <v>21</v>
      </c>
      <c r="E1483" s="7">
        <v>1692</v>
      </c>
      <c r="F1483" s="9">
        <v>1565.6835000000001</v>
      </c>
    </row>
    <row r="1484" spans="1:6" x14ac:dyDescent="0.15">
      <c r="A1484" s="5" t="s">
        <v>1</v>
      </c>
      <c r="B1484" s="5" t="s">
        <v>241</v>
      </c>
      <c r="C1484" s="6" t="s">
        <v>20</v>
      </c>
      <c r="D1484" s="6" t="s">
        <v>21</v>
      </c>
      <c r="E1484" s="7">
        <v>1693</v>
      </c>
      <c r="F1484" s="9">
        <v>1517.6545000000001</v>
      </c>
    </row>
    <row r="1485" spans="1:6" x14ac:dyDescent="0.15">
      <c r="A1485" s="5" t="s">
        <v>1</v>
      </c>
      <c r="B1485" s="5" t="s">
        <v>241</v>
      </c>
      <c r="C1485" s="6" t="s">
        <v>20</v>
      </c>
      <c r="D1485" s="6" t="s">
        <v>21</v>
      </c>
      <c r="E1485" s="7">
        <v>1694</v>
      </c>
      <c r="F1485" s="9">
        <v>1623.4885999999999</v>
      </c>
    </row>
    <row r="1486" spans="1:6" x14ac:dyDescent="0.15">
      <c r="A1486" s="5" t="s">
        <v>1</v>
      </c>
      <c r="B1486" s="5" t="s">
        <v>241</v>
      </c>
      <c r="C1486" s="6" t="s">
        <v>20</v>
      </c>
      <c r="D1486" s="6" t="s">
        <v>21</v>
      </c>
      <c r="E1486" s="7">
        <v>1695</v>
      </c>
      <c r="F1486" s="9">
        <v>1673.7211</v>
      </c>
    </row>
    <row r="1487" spans="1:6" x14ac:dyDescent="0.15">
      <c r="A1487" s="5" t="s">
        <v>1</v>
      </c>
      <c r="B1487" s="5" t="s">
        <v>241</v>
      </c>
      <c r="C1487" s="6" t="s">
        <v>20</v>
      </c>
      <c r="D1487" s="6" t="s">
        <v>21</v>
      </c>
      <c r="E1487" s="7">
        <v>1696</v>
      </c>
      <c r="F1487" s="9">
        <v>1829.0471</v>
      </c>
    </row>
    <row r="1488" spans="1:6" x14ac:dyDescent="0.15">
      <c r="A1488" s="5" t="s">
        <v>1</v>
      </c>
      <c r="B1488" s="5" t="s">
        <v>241</v>
      </c>
      <c r="C1488" s="6" t="s">
        <v>20</v>
      </c>
      <c r="D1488" s="6" t="s">
        <v>21</v>
      </c>
      <c r="E1488" s="7">
        <v>1697</v>
      </c>
      <c r="F1488" s="9">
        <v>1720.3715999999999</v>
      </c>
    </row>
    <row r="1489" spans="1:6" x14ac:dyDescent="0.15">
      <c r="A1489" s="5" t="s">
        <v>1</v>
      </c>
      <c r="B1489" s="5" t="s">
        <v>241</v>
      </c>
      <c r="C1489" s="6" t="s">
        <v>20</v>
      </c>
      <c r="D1489" s="6" t="s">
        <v>21</v>
      </c>
      <c r="E1489" s="7">
        <v>1698</v>
      </c>
      <c r="F1489" s="9">
        <v>1636.5406</v>
      </c>
    </row>
    <row r="1490" spans="1:6" x14ac:dyDescent="0.15">
      <c r="A1490" s="5" t="s">
        <v>1</v>
      </c>
      <c r="B1490" s="5" t="s">
        <v>241</v>
      </c>
      <c r="C1490" s="6" t="s">
        <v>20</v>
      </c>
      <c r="D1490" s="6" t="s">
        <v>21</v>
      </c>
      <c r="E1490" s="7">
        <v>1699</v>
      </c>
      <c r="F1490" s="9">
        <v>1516.8198</v>
      </c>
    </row>
    <row r="1491" spans="1:6" x14ac:dyDescent="0.15">
      <c r="A1491" s="5" t="s">
        <v>1</v>
      </c>
      <c r="B1491" s="5" t="s">
        <v>241</v>
      </c>
      <c r="C1491" s="6" t="s">
        <v>20</v>
      </c>
      <c r="D1491" s="6" t="s">
        <v>21</v>
      </c>
      <c r="E1491" s="7">
        <v>1700</v>
      </c>
      <c r="F1491" s="9">
        <v>1757.9169999999999</v>
      </c>
    </row>
    <row r="1492" spans="1:6" x14ac:dyDescent="0.15">
      <c r="A1492" s="5" t="s">
        <v>1</v>
      </c>
      <c r="B1492" s="5" t="s">
        <v>241</v>
      </c>
      <c r="C1492" s="6" t="s">
        <v>20</v>
      </c>
      <c r="D1492" s="6" t="s">
        <v>21</v>
      </c>
      <c r="E1492" s="7">
        <v>1701</v>
      </c>
      <c r="F1492" s="9">
        <v>1776.4618</v>
      </c>
    </row>
    <row r="1493" spans="1:6" x14ac:dyDescent="0.15">
      <c r="A1493" s="5" t="s">
        <v>1</v>
      </c>
      <c r="B1493" s="5" t="s">
        <v>241</v>
      </c>
      <c r="C1493" s="6" t="s">
        <v>20</v>
      </c>
      <c r="D1493" s="6" t="s">
        <v>21</v>
      </c>
      <c r="E1493" s="7">
        <v>1702</v>
      </c>
      <c r="F1493" s="9">
        <v>1708.6582000000001</v>
      </c>
    </row>
    <row r="1494" spans="1:6" x14ac:dyDescent="0.15">
      <c r="A1494" s="5" t="s">
        <v>1</v>
      </c>
      <c r="B1494" s="5" t="s">
        <v>241</v>
      </c>
      <c r="C1494" s="6" t="s">
        <v>20</v>
      </c>
      <c r="D1494" s="6" t="s">
        <v>21</v>
      </c>
      <c r="E1494" s="7">
        <v>1703</v>
      </c>
      <c r="F1494" s="9">
        <v>1778.6198999999999</v>
      </c>
    </row>
    <row r="1495" spans="1:6" x14ac:dyDescent="0.15">
      <c r="A1495" s="5" t="s">
        <v>1</v>
      </c>
      <c r="B1495" s="5" t="s">
        <v>241</v>
      </c>
      <c r="C1495" s="6" t="s">
        <v>20</v>
      </c>
      <c r="D1495" s="6" t="s">
        <v>21</v>
      </c>
      <c r="E1495" s="7">
        <v>1704</v>
      </c>
      <c r="F1495" s="9">
        <v>1907.8227999999999</v>
      </c>
    </row>
    <row r="1496" spans="1:6" x14ac:dyDescent="0.15">
      <c r="A1496" s="5" t="s">
        <v>1</v>
      </c>
      <c r="B1496" s="5" t="s">
        <v>241</v>
      </c>
      <c r="C1496" s="6" t="s">
        <v>20</v>
      </c>
      <c r="D1496" s="6" t="s">
        <v>21</v>
      </c>
      <c r="E1496" s="7">
        <v>1705</v>
      </c>
      <c r="F1496" s="9">
        <v>1848.7836</v>
      </c>
    </row>
    <row r="1497" spans="1:6" x14ac:dyDescent="0.15">
      <c r="A1497" s="5" t="s">
        <v>1</v>
      </c>
      <c r="B1497" s="5" t="s">
        <v>241</v>
      </c>
      <c r="C1497" s="6" t="s">
        <v>20</v>
      </c>
      <c r="D1497" s="6" t="s">
        <v>21</v>
      </c>
      <c r="E1497" s="7">
        <v>1706</v>
      </c>
      <c r="F1497" s="9">
        <v>1961.0417</v>
      </c>
    </row>
    <row r="1498" spans="1:6" x14ac:dyDescent="0.15">
      <c r="A1498" s="5" t="s">
        <v>1</v>
      </c>
      <c r="B1498" s="5" t="s">
        <v>241</v>
      </c>
      <c r="C1498" s="6" t="s">
        <v>20</v>
      </c>
      <c r="D1498" s="6" t="s">
        <v>21</v>
      </c>
      <c r="E1498" s="7">
        <v>1707</v>
      </c>
      <c r="F1498" s="9">
        <v>1998.7808</v>
      </c>
    </row>
    <row r="1499" spans="1:6" x14ac:dyDescent="0.15">
      <c r="A1499" s="5" t="s">
        <v>1</v>
      </c>
      <c r="B1499" s="5" t="s">
        <v>241</v>
      </c>
      <c r="C1499" s="6" t="s">
        <v>20</v>
      </c>
      <c r="D1499" s="6" t="s">
        <v>21</v>
      </c>
      <c r="E1499" s="7">
        <v>1708</v>
      </c>
      <c r="F1499" s="9">
        <v>1796.769</v>
      </c>
    </row>
    <row r="1500" spans="1:6" x14ac:dyDescent="0.15">
      <c r="A1500" s="5" t="s">
        <v>1</v>
      </c>
      <c r="B1500" s="5" t="s">
        <v>241</v>
      </c>
      <c r="C1500" s="6" t="s">
        <v>20</v>
      </c>
      <c r="D1500" s="6" t="s">
        <v>21</v>
      </c>
      <c r="E1500" s="7">
        <v>1709</v>
      </c>
      <c r="F1500" s="9">
        <v>1301.2716</v>
      </c>
    </row>
    <row r="1501" spans="1:6" x14ac:dyDescent="0.15">
      <c r="A1501" s="5" t="s">
        <v>1</v>
      </c>
      <c r="B1501" s="5" t="s">
        <v>241</v>
      </c>
      <c r="C1501" s="6" t="s">
        <v>20</v>
      </c>
      <c r="D1501" s="6" t="s">
        <v>21</v>
      </c>
      <c r="E1501" s="7">
        <v>1710</v>
      </c>
      <c r="F1501" s="9">
        <v>1504.354</v>
      </c>
    </row>
    <row r="1502" spans="1:6" x14ac:dyDescent="0.15">
      <c r="A1502" s="5" t="s">
        <v>1</v>
      </c>
      <c r="B1502" s="5" t="s">
        <v>241</v>
      </c>
      <c r="C1502" s="6" t="s">
        <v>20</v>
      </c>
      <c r="D1502" s="6" t="s">
        <v>21</v>
      </c>
      <c r="E1502" s="7">
        <v>1711</v>
      </c>
      <c r="F1502" s="9">
        <v>1702.3843999999999</v>
      </c>
    </row>
    <row r="1503" spans="1:6" x14ac:dyDescent="0.15">
      <c r="A1503" s="5" t="s">
        <v>1</v>
      </c>
      <c r="B1503" s="5" t="s">
        <v>241</v>
      </c>
      <c r="C1503" s="6" t="s">
        <v>20</v>
      </c>
      <c r="D1503" s="6" t="s">
        <v>21</v>
      </c>
      <c r="E1503" s="7">
        <v>1712</v>
      </c>
      <c r="F1503" s="9">
        <v>1654.9577999999999</v>
      </c>
    </row>
    <row r="1504" spans="1:6" x14ac:dyDescent="0.15">
      <c r="A1504" s="5" t="s">
        <v>1</v>
      </c>
      <c r="B1504" s="5" t="s">
        <v>241</v>
      </c>
      <c r="C1504" s="6" t="s">
        <v>20</v>
      </c>
      <c r="D1504" s="6" t="s">
        <v>21</v>
      </c>
      <c r="E1504" s="7">
        <v>1713</v>
      </c>
      <c r="F1504" s="9">
        <v>1569.4812999999999</v>
      </c>
    </row>
    <row r="1505" spans="1:6" x14ac:dyDescent="0.15">
      <c r="A1505" s="5" t="s">
        <v>1</v>
      </c>
      <c r="B1505" s="5" t="s">
        <v>241</v>
      </c>
      <c r="C1505" s="6" t="s">
        <v>20</v>
      </c>
      <c r="D1505" s="6" t="s">
        <v>21</v>
      </c>
      <c r="E1505" s="7">
        <v>1714</v>
      </c>
      <c r="F1505" s="9">
        <v>1658.5327</v>
      </c>
    </row>
    <row r="1506" spans="1:6" x14ac:dyDescent="0.15">
      <c r="A1506" s="5" t="s">
        <v>1</v>
      </c>
      <c r="B1506" s="5" t="s">
        <v>241</v>
      </c>
      <c r="C1506" s="6" t="s">
        <v>20</v>
      </c>
      <c r="D1506" s="6" t="s">
        <v>21</v>
      </c>
      <c r="E1506" s="7">
        <v>1715</v>
      </c>
      <c r="F1506" s="9">
        <v>1931.9983999999999</v>
      </c>
    </row>
    <row r="1507" spans="1:6" x14ac:dyDescent="0.15">
      <c r="A1507" s="5" t="s">
        <v>1</v>
      </c>
      <c r="B1507" s="5" t="s">
        <v>241</v>
      </c>
      <c r="C1507" s="6" t="s">
        <v>20</v>
      </c>
      <c r="D1507" s="6" t="s">
        <v>21</v>
      </c>
      <c r="E1507" s="7">
        <v>1716</v>
      </c>
      <c r="F1507" s="9">
        <v>2068.1921000000002</v>
      </c>
    </row>
    <row r="1508" spans="1:6" x14ac:dyDescent="0.15">
      <c r="A1508" s="5" t="s">
        <v>1</v>
      </c>
      <c r="B1508" s="5" t="s">
        <v>241</v>
      </c>
      <c r="C1508" s="6" t="s">
        <v>20</v>
      </c>
      <c r="D1508" s="6" t="s">
        <v>21</v>
      </c>
      <c r="E1508" s="7">
        <v>1717</v>
      </c>
      <c r="F1508" s="9">
        <v>2362.0158999999999</v>
      </c>
    </row>
    <row r="1509" spans="1:6" x14ac:dyDescent="0.15">
      <c r="A1509" s="5" t="s">
        <v>1</v>
      </c>
      <c r="B1509" s="5" t="s">
        <v>241</v>
      </c>
      <c r="C1509" s="6" t="s">
        <v>20</v>
      </c>
      <c r="D1509" s="6" t="s">
        <v>21</v>
      </c>
      <c r="E1509" s="7">
        <v>1718</v>
      </c>
      <c r="F1509" s="9">
        <v>1995.6525999999999</v>
      </c>
    </row>
    <row r="1510" spans="1:6" x14ac:dyDescent="0.15">
      <c r="A1510" s="5" t="s">
        <v>1</v>
      </c>
      <c r="B1510" s="5" t="s">
        <v>241</v>
      </c>
      <c r="C1510" s="6" t="s">
        <v>20</v>
      </c>
      <c r="D1510" s="6" t="s">
        <v>21</v>
      </c>
      <c r="E1510" s="7">
        <v>1719</v>
      </c>
      <c r="F1510" s="9">
        <v>1965.826</v>
      </c>
    </row>
    <row r="1511" spans="1:6" x14ac:dyDescent="0.15">
      <c r="A1511" s="5" t="s">
        <v>1</v>
      </c>
      <c r="B1511" s="5" t="s">
        <v>241</v>
      </c>
      <c r="C1511" s="6" t="s">
        <v>20</v>
      </c>
      <c r="D1511" s="6" t="s">
        <v>21</v>
      </c>
      <c r="E1511" s="7">
        <v>1720</v>
      </c>
      <c r="F1511" s="9">
        <v>1859.1780000000001</v>
      </c>
    </row>
    <row r="1512" spans="1:6" x14ac:dyDescent="0.15">
      <c r="A1512" s="5" t="s">
        <v>1</v>
      </c>
      <c r="B1512" s="5" t="s">
        <v>241</v>
      </c>
      <c r="C1512" s="6" t="s">
        <v>20</v>
      </c>
      <c r="D1512" s="6" t="s">
        <v>21</v>
      </c>
      <c r="E1512" s="7">
        <v>1721</v>
      </c>
      <c r="F1512" s="9">
        <v>2055.8035</v>
      </c>
    </row>
    <row r="1513" spans="1:6" x14ac:dyDescent="0.15">
      <c r="A1513" s="5" t="s">
        <v>1</v>
      </c>
      <c r="B1513" s="5" t="s">
        <v>241</v>
      </c>
      <c r="C1513" s="6" t="s">
        <v>20</v>
      </c>
      <c r="D1513" s="6" t="s">
        <v>21</v>
      </c>
      <c r="E1513" s="7">
        <v>1722</v>
      </c>
      <c r="F1513" s="9">
        <v>1856.6220000000001</v>
      </c>
    </row>
    <row r="1514" spans="1:6" x14ac:dyDescent="0.15">
      <c r="A1514" s="5" t="s">
        <v>1</v>
      </c>
      <c r="B1514" s="5" t="s">
        <v>241</v>
      </c>
      <c r="C1514" s="6" t="s">
        <v>20</v>
      </c>
      <c r="D1514" s="6" t="s">
        <v>21</v>
      </c>
      <c r="E1514" s="7">
        <v>1723</v>
      </c>
      <c r="F1514" s="9">
        <v>1792.9893</v>
      </c>
    </row>
    <row r="1515" spans="1:6" x14ac:dyDescent="0.15">
      <c r="A1515" s="5" t="s">
        <v>1</v>
      </c>
      <c r="B1515" s="5" t="s">
        <v>241</v>
      </c>
      <c r="C1515" s="6" t="s">
        <v>20</v>
      </c>
      <c r="D1515" s="6" t="s">
        <v>21</v>
      </c>
      <c r="E1515" s="7">
        <v>1724</v>
      </c>
      <c r="F1515" s="9">
        <v>1718.9618</v>
      </c>
    </row>
    <row r="1516" spans="1:6" x14ac:dyDescent="0.15">
      <c r="A1516" s="5" t="s">
        <v>1</v>
      </c>
      <c r="B1516" s="5" t="s">
        <v>241</v>
      </c>
      <c r="C1516" s="6" t="s">
        <v>20</v>
      </c>
      <c r="D1516" s="6" t="s">
        <v>21</v>
      </c>
      <c r="E1516" s="7">
        <v>1725</v>
      </c>
      <c r="F1516" s="9">
        <v>1772.6027999999999</v>
      </c>
    </row>
    <row r="1517" spans="1:6" x14ac:dyDescent="0.15">
      <c r="A1517" s="5" t="s">
        <v>1</v>
      </c>
      <c r="B1517" s="5" t="s">
        <v>241</v>
      </c>
      <c r="C1517" s="6" t="s">
        <v>20</v>
      </c>
      <c r="D1517" s="6" t="s">
        <v>21</v>
      </c>
      <c r="E1517" s="7">
        <v>1726</v>
      </c>
      <c r="F1517" s="9">
        <v>1753.2370000000001</v>
      </c>
    </row>
    <row r="1518" spans="1:6" x14ac:dyDescent="0.15">
      <c r="A1518" s="5" t="s">
        <v>1</v>
      </c>
      <c r="B1518" s="5" t="s">
        <v>241</v>
      </c>
      <c r="C1518" s="6" t="s">
        <v>20</v>
      </c>
      <c r="D1518" s="6" t="s">
        <v>21</v>
      </c>
      <c r="E1518" s="7">
        <v>1727</v>
      </c>
      <c r="F1518" s="9">
        <v>1879.8574000000001</v>
      </c>
    </row>
    <row r="1519" spans="1:6" x14ac:dyDescent="0.15">
      <c r="A1519" s="5" t="s">
        <v>1</v>
      </c>
      <c r="B1519" s="5" t="s">
        <v>241</v>
      </c>
      <c r="C1519" s="6" t="s">
        <v>20</v>
      </c>
      <c r="D1519" s="6" t="s">
        <v>21</v>
      </c>
      <c r="E1519" s="7">
        <v>1728</v>
      </c>
      <c r="F1519" s="9">
        <v>1896.1257000000001</v>
      </c>
    </row>
    <row r="1520" spans="1:6" x14ac:dyDescent="0.15">
      <c r="A1520" s="5" t="s">
        <v>1</v>
      </c>
      <c r="B1520" s="5" t="s">
        <v>241</v>
      </c>
      <c r="C1520" s="6" t="s">
        <v>20</v>
      </c>
      <c r="D1520" s="6" t="s">
        <v>21</v>
      </c>
      <c r="E1520" s="7">
        <v>1729</v>
      </c>
      <c r="F1520" s="9">
        <v>1892.0420999999999</v>
      </c>
    </row>
    <row r="1521" spans="1:6" x14ac:dyDescent="0.15">
      <c r="A1521" s="5" t="s">
        <v>1</v>
      </c>
      <c r="B1521" s="5" t="s">
        <v>241</v>
      </c>
      <c r="C1521" s="6" t="s">
        <v>20</v>
      </c>
      <c r="D1521" s="6" t="s">
        <v>21</v>
      </c>
      <c r="E1521" s="7">
        <v>1730</v>
      </c>
      <c r="F1521" s="9">
        <v>1885.0882999999999</v>
      </c>
    </row>
    <row r="1522" spans="1:6" x14ac:dyDescent="0.15">
      <c r="A1522" s="5" t="s">
        <v>1</v>
      </c>
      <c r="B1522" s="5" t="s">
        <v>241</v>
      </c>
      <c r="C1522" s="6" t="s">
        <v>20</v>
      </c>
      <c r="D1522" s="6" t="s">
        <v>21</v>
      </c>
      <c r="E1522" s="7">
        <v>1731</v>
      </c>
      <c r="F1522" s="9">
        <v>1898.201</v>
      </c>
    </row>
    <row r="1523" spans="1:6" x14ac:dyDescent="0.15">
      <c r="A1523" s="5" t="s">
        <v>1</v>
      </c>
      <c r="B1523" s="5" t="s">
        <v>241</v>
      </c>
      <c r="C1523" s="6" t="s">
        <v>20</v>
      </c>
      <c r="D1523" s="6" t="s">
        <v>21</v>
      </c>
      <c r="E1523" s="7">
        <v>1732</v>
      </c>
      <c r="F1523" s="9">
        <v>1957.0159000000001</v>
      </c>
    </row>
    <row r="1524" spans="1:6" x14ac:dyDescent="0.15">
      <c r="A1524" s="5" t="s">
        <v>1</v>
      </c>
      <c r="B1524" s="5" t="s">
        <v>241</v>
      </c>
      <c r="C1524" s="6" t="s">
        <v>20</v>
      </c>
      <c r="D1524" s="6" t="s">
        <v>21</v>
      </c>
      <c r="E1524" s="7">
        <v>1733</v>
      </c>
      <c r="F1524" s="9">
        <v>2006.0576000000001</v>
      </c>
    </row>
    <row r="1525" spans="1:6" x14ac:dyDescent="0.15">
      <c r="A1525" s="5" t="s">
        <v>1</v>
      </c>
      <c r="B1525" s="5" t="s">
        <v>241</v>
      </c>
      <c r="C1525" s="6" t="s">
        <v>20</v>
      </c>
      <c r="D1525" s="6" t="s">
        <v>21</v>
      </c>
      <c r="E1525" s="7">
        <v>1734</v>
      </c>
      <c r="F1525" s="9">
        <v>1947.6866</v>
      </c>
    </row>
    <row r="1526" spans="1:6" x14ac:dyDescent="0.15">
      <c r="A1526" s="5" t="s">
        <v>1</v>
      </c>
      <c r="B1526" s="5" t="s">
        <v>241</v>
      </c>
      <c r="C1526" s="6" t="s">
        <v>20</v>
      </c>
      <c r="D1526" s="6" t="s">
        <v>21</v>
      </c>
      <c r="E1526" s="7">
        <v>1735</v>
      </c>
      <c r="F1526" s="9">
        <v>1897.8805</v>
      </c>
    </row>
    <row r="1527" spans="1:6" x14ac:dyDescent="0.15">
      <c r="A1527" s="5" t="s">
        <v>1</v>
      </c>
      <c r="B1527" s="5" t="s">
        <v>241</v>
      </c>
      <c r="C1527" s="6" t="s">
        <v>20</v>
      </c>
      <c r="D1527" s="6" t="s">
        <v>21</v>
      </c>
      <c r="E1527" s="7">
        <v>1736</v>
      </c>
      <c r="F1527" s="9">
        <v>1866.6646000000001</v>
      </c>
    </row>
    <row r="1528" spans="1:6" x14ac:dyDescent="0.15">
      <c r="A1528" s="5" t="s">
        <v>1</v>
      </c>
      <c r="B1528" s="5" t="s">
        <v>241</v>
      </c>
      <c r="C1528" s="6" t="s">
        <v>20</v>
      </c>
      <c r="D1528" s="6" t="s">
        <v>21</v>
      </c>
      <c r="E1528" s="7">
        <v>1737</v>
      </c>
      <c r="F1528" s="9">
        <v>1864.1233</v>
      </c>
    </row>
    <row r="1529" spans="1:6" x14ac:dyDescent="0.15">
      <c r="A1529" s="5" t="s">
        <v>1</v>
      </c>
      <c r="B1529" s="5" t="s">
        <v>241</v>
      </c>
      <c r="C1529" s="6" t="s">
        <v>20</v>
      </c>
      <c r="D1529" s="6" t="s">
        <v>21</v>
      </c>
      <c r="E1529" s="7">
        <v>1738</v>
      </c>
      <c r="F1529" s="9">
        <v>1838.4174</v>
      </c>
    </row>
    <row r="1530" spans="1:6" x14ac:dyDescent="0.15">
      <c r="A1530" s="5" t="s">
        <v>1</v>
      </c>
      <c r="B1530" s="5" t="s">
        <v>241</v>
      </c>
      <c r="C1530" s="6" t="s">
        <v>20</v>
      </c>
      <c r="D1530" s="6" t="s">
        <v>21</v>
      </c>
      <c r="E1530" s="7">
        <v>1739</v>
      </c>
      <c r="F1530" s="9">
        <v>1766.1866</v>
      </c>
    </row>
    <row r="1531" spans="1:6" x14ac:dyDescent="0.15">
      <c r="A1531" s="5" t="s">
        <v>1</v>
      </c>
      <c r="B1531" s="5" t="s">
        <v>241</v>
      </c>
      <c r="C1531" s="6" t="s">
        <v>20</v>
      </c>
      <c r="D1531" s="6" t="s">
        <v>21</v>
      </c>
      <c r="E1531" s="7">
        <v>1740</v>
      </c>
      <c r="F1531" s="9">
        <v>1667.4412</v>
      </c>
    </row>
    <row r="1532" spans="1:6" x14ac:dyDescent="0.15">
      <c r="A1532" s="5" t="s">
        <v>1</v>
      </c>
      <c r="B1532" s="5" t="s">
        <v>241</v>
      </c>
      <c r="C1532" s="6" t="s">
        <v>20</v>
      </c>
      <c r="D1532" s="6" t="s">
        <v>21</v>
      </c>
      <c r="E1532" s="7">
        <v>1741</v>
      </c>
      <c r="F1532" s="9">
        <v>1641.1106</v>
      </c>
    </row>
    <row r="1533" spans="1:6" x14ac:dyDescent="0.15">
      <c r="A1533" s="5" t="s">
        <v>1</v>
      </c>
      <c r="B1533" s="5" t="s">
        <v>241</v>
      </c>
      <c r="C1533" s="6" t="s">
        <v>20</v>
      </c>
      <c r="D1533" s="6" t="s">
        <v>21</v>
      </c>
      <c r="E1533" s="7">
        <v>1742</v>
      </c>
      <c r="F1533" s="9">
        <v>1789.5206000000001</v>
      </c>
    </row>
    <row r="1534" spans="1:6" x14ac:dyDescent="0.15">
      <c r="A1534" s="5" t="s">
        <v>1</v>
      </c>
      <c r="B1534" s="5" t="s">
        <v>241</v>
      </c>
      <c r="C1534" s="6" t="s">
        <v>20</v>
      </c>
      <c r="D1534" s="6" t="s">
        <v>21</v>
      </c>
      <c r="E1534" s="7">
        <v>1743</v>
      </c>
      <c r="F1534" s="9">
        <v>1974.6587999999999</v>
      </c>
    </row>
    <row r="1535" spans="1:6" x14ac:dyDescent="0.15">
      <c r="A1535" s="5" t="s">
        <v>1</v>
      </c>
      <c r="B1535" s="5" t="s">
        <v>241</v>
      </c>
      <c r="C1535" s="6" t="s">
        <v>20</v>
      </c>
      <c r="D1535" s="6" t="s">
        <v>21</v>
      </c>
      <c r="E1535" s="7">
        <v>1744</v>
      </c>
      <c r="F1535" s="9">
        <v>2044.9848999999999</v>
      </c>
    </row>
    <row r="1536" spans="1:6" x14ac:dyDescent="0.15">
      <c r="A1536" s="5" t="s">
        <v>1</v>
      </c>
      <c r="B1536" s="5" t="s">
        <v>241</v>
      </c>
      <c r="C1536" s="6" t="s">
        <v>20</v>
      </c>
      <c r="D1536" s="6" t="s">
        <v>21</v>
      </c>
      <c r="E1536" s="7">
        <v>1745</v>
      </c>
      <c r="F1536" s="9">
        <v>1925.0576000000001</v>
      </c>
    </row>
    <row r="1537" spans="1:6" x14ac:dyDescent="0.15">
      <c r="A1537" s="5" t="s">
        <v>1</v>
      </c>
      <c r="B1537" s="5" t="s">
        <v>241</v>
      </c>
      <c r="C1537" s="6" t="s">
        <v>20</v>
      </c>
      <c r="D1537" s="6" t="s">
        <v>21</v>
      </c>
      <c r="E1537" s="7">
        <v>1746</v>
      </c>
      <c r="F1537" s="9">
        <v>1856.5691999999999</v>
      </c>
    </row>
    <row r="1538" spans="1:6" x14ac:dyDescent="0.15">
      <c r="A1538" s="5" t="s">
        <v>1</v>
      </c>
      <c r="B1538" s="5" t="s">
        <v>241</v>
      </c>
      <c r="C1538" s="6" t="s">
        <v>20</v>
      </c>
      <c r="D1538" s="6" t="s">
        <v>21</v>
      </c>
      <c r="E1538" s="7">
        <v>1747</v>
      </c>
      <c r="F1538" s="9">
        <v>1798.3672999999999</v>
      </c>
    </row>
    <row r="1539" spans="1:6" x14ac:dyDescent="0.15">
      <c r="A1539" s="5" t="s">
        <v>1</v>
      </c>
      <c r="B1539" s="5" t="s">
        <v>241</v>
      </c>
      <c r="C1539" s="6" t="s">
        <v>20</v>
      </c>
      <c r="D1539" s="6" t="s">
        <v>21</v>
      </c>
      <c r="E1539" s="7">
        <v>1748</v>
      </c>
      <c r="F1539" s="9">
        <v>1696.9666999999999</v>
      </c>
    </row>
    <row r="1540" spans="1:6" x14ac:dyDescent="0.15">
      <c r="A1540" s="5" t="s">
        <v>1</v>
      </c>
      <c r="B1540" s="5" t="s">
        <v>241</v>
      </c>
      <c r="C1540" s="6" t="s">
        <v>20</v>
      </c>
      <c r="D1540" s="6" t="s">
        <v>21</v>
      </c>
      <c r="E1540" s="7">
        <v>1749</v>
      </c>
      <c r="F1540" s="9">
        <v>1704.6578</v>
      </c>
    </row>
    <row r="1541" spans="1:6" x14ac:dyDescent="0.15">
      <c r="A1541" s="5" t="s">
        <v>1</v>
      </c>
      <c r="B1541" s="5" t="s">
        <v>241</v>
      </c>
      <c r="C1541" s="6" t="s">
        <v>20</v>
      </c>
      <c r="D1541" s="6" t="s">
        <v>21</v>
      </c>
      <c r="E1541" s="7">
        <v>1750</v>
      </c>
      <c r="F1541" s="9">
        <v>1743.4982</v>
      </c>
    </row>
    <row r="1542" spans="1:6" x14ac:dyDescent="0.15">
      <c r="A1542" s="5" t="s">
        <v>1</v>
      </c>
      <c r="B1542" s="5" t="s">
        <v>241</v>
      </c>
      <c r="C1542" s="6" t="s">
        <v>20</v>
      </c>
      <c r="D1542" s="6" t="s">
        <v>21</v>
      </c>
      <c r="E1542" s="7">
        <v>1751</v>
      </c>
      <c r="F1542" s="9">
        <v>1752.8531</v>
      </c>
    </row>
    <row r="1543" spans="1:6" x14ac:dyDescent="0.15">
      <c r="A1543" s="5" t="s">
        <v>1</v>
      </c>
      <c r="B1543" s="5" t="s">
        <v>241</v>
      </c>
      <c r="C1543" s="6" t="s">
        <v>20</v>
      </c>
      <c r="D1543" s="6" t="s">
        <v>21</v>
      </c>
      <c r="E1543" s="7">
        <v>1752</v>
      </c>
      <c r="F1543" s="9">
        <v>1727.1702</v>
      </c>
    </row>
    <row r="1544" spans="1:6" x14ac:dyDescent="0.15">
      <c r="A1544" s="5" t="s">
        <v>1</v>
      </c>
      <c r="B1544" s="5" t="s">
        <v>241</v>
      </c>
      <c r="C1544" s="6" t="s">
        <v>20</v>
      </c>
      <c r="D1544" s="6" t="s">
        <v>21</v>
      </c>
      <c r="E1544" s="7">
        <v>1753</v>
      </c>
      <c r="F1544" s="9">
        <v>1932.1813999999999</v>
      </c>
    </row>
    <row r="1545" spans="1:6" x14ac:dyDescent="0.15">
      <c r="A1545" s="5" t="s">
        <v>1</v>
      </c>
      <c r="B1545" s="5" t="s">
        <v>241</v>
      </c>
      <c r="C1545" s="6" t="s">
        <v>20</v>
      </c>
      <c r="D1545" s="6" t="s">
        <v>21</v>
      </c>
      <c r="E1545" s="7">
        <v>1754</v>
      </c>
      <c r="F1545" s="9">
        <v>1819.1097</v>
      </c>
    </row>
    <row r="1546" spans="1:6" x14ac:dyDescent="0.15">
      <c r="A1546" s="5" t="s">
        <v>1</v>
      </c>
      <c r="B1546" s="5" t="s">
        <v>241</v>
      </c>
      <c r="C1546" s="6" t="s">
        <v>20</v>
      </c>
      <c r="D1546" s="6" t="s">
        <v>21</v>
      </c>
      <c r="E1546" s="7">
        <v>1755</v>
      </c>
      <c r="F1546" s="9">
        <v>1940.9264000000001</v>
      </c>
    </row>
    <row r="1547" spans="1:6" x14ac:dyDescent="0.15">
      <c r="A1547" s="5" t="s">
        <v>1</v>
      </c>
      <c r="B1547" s="5" t="s">
        <v>241</v>
      </c>
      <c r="C1547" s="6" t="s">
        <v>20</v>
      </c>
      <c r="D1547" s="6" t="s">
        <v>21</v>
      </c>
      <c r="E1547" s="7">
        <v>1756</v>
      </c>
      <c r="F1547" s="9">
        <v>1971.7366999999999</v>
      </c>
    </row>
    <row r="1548" spans="1:6" x14ac:dyDescent="0.15">
      <c r="A1548" s="5" t="s">
        <v>1</v>
      </c>
      <c r="B1548" s="5" t="s">
        <v>241</v>
      </c>
      <c r="C1548" s="6" t="s">
        <v>20</v>
      </c>
      <c r="D1548" s="6" t="s">
        <v>21</v>
      </c>
      <c r="E1548" s="7">
        <v>1757</v>
      </c>
      <c r="F1548" s="9">
        <v>1871.1880000000001</v>
      </c>
    </row>
    <row r="1549" spans="1:6" x14ac:dyDescent="0.15">
      <c r="A1549" s="5" t="s">
        <v>1</v>
      </c>
      <c r="B1549" s="5" t="s">
        <v>241</v>
      </c>
      <c r="C1549" s="6" t="s">
        <v>20</v>
      </c>
      <c r="D1549" s="6" t="s">
        <v>21</v>
      </c>
      <c r="E1549" s="7">
        <v>1758</v>
      </c>
      <c r="F1549" s="9">
        <v>1837.1747</v>
      </c>
    </row>
    <row r="1550" spans="1:6" x14ac:dyDescent="0.15">
      <c r="A1550" s="5" t="s">
        <v>1</v>
      </c>
      <c r="B1550" s="5" t="s">
        <v>241</v>
      </c>
      <c r="C1550" s="6" t="s">
        <v>20</v>
      </c>
      <c r="D1550" s="6" t="s">
        <v>21</v>
      </c>
      <c r="E1550" s="7">
        <v>1759</v>
      </c>
      <c r="F1550" s="9">
        <v>1799.9042999999999</v>
      </c>
    </row>
    <row r="1551" spans="1:6" x14ac:dyDescent="0.15">
      <c r="A1551" s="5" t="s">
        <v>1</v>
      </c>
      <c r="B1551" s="5" t="s">
        <v>241</v>
      </c>
      <c r="C1551" s="6" t="s">
        <v>20</v>
      </c>
      <c r="D1551" s="6" t="s">
        <v>21</v>
      </c>
      <c r="E1551" s="7">
        <v>1760</v>
      </c>
      <c r="F1551" s="9">
        <v>1843.0281</v>
      </c>
    </row>
    <row r="1552" spans="1:6" x14ac:dyDescent="0.15">
      <c r="A1552" s="5" t="s">
        <v>1</v>
      </c>
      <c r="B1552" s="5" t="s">
        <v>241</v>
      </c>
      <c r="C1552" s="6" t="s">
        <v>20</v>
      </c>
      <c r="D1552" s="6" t="s">
        <v>21</v>
      </c>
      <c r="E1552" s="7">
        <v>1761</v>
      </c>
      <c r="F1552" s="9">
        <v>1912.1754000000001</v>
      </c>
    </row>
    <row r="1553" spans="1:6" x14ac:dyDescent="0.15">
      <c r="A1553" s="5" t="s">
        <v>1</v>
      </c>
      <c r="B1553" s="5" t="s">
        <v>241</v>
      </c>
      <c r="C1553" s="6" t="s">
        <v>20</v>
      </c>
      <c r="D1553" s="6" t="s">
        <v>21</v>
      </c>
      <c r="E1553" s="7">
        <v>1762</v>
      </c>
      <c r="F1553" s="9">
        <v>2020.1149</v>
      </c>
    </row>
    <row r="1554" spans="1:6" x14ac:dyDescent="0.15">
      <c r="A1554" s="5" t="s">
        <v>1</v>
      </c>
      <c r="B1554" s="5" t="s">
        <v>241</v>
      </c>
      <c r="C1554" s="6" t="s">
        <v>20</v>
      </c>
      <c r="D1554" s="6" t="s">
        <v>21</v>
      </c>
      <c r="E1554" s="7">
        <v>1763</v>
      </c>
      <c r="F1554" s="9">
        <v>2002.9077</v>
      </c>
    </row>
    <row r="1555" spans="1:6" x14ac:dyDescent="0.15">
      <c r="A1555" s="5" t="s">
        <v>1</v>
      </c>
      <c r="B1555" s="5" t="s">
        <v>241</v>
      </c>
      <c r="C1555" s="6" t="s">
        <v>20</v>
      </c>
      <c r="D1555" s="6" t="s">
        <v>21</v>
      </c>
      <c r="E1555" s="7">
        <v>1764</v>
      </c>
      <c r="F1555" s="9">
        <v>1884.9619</v>
      </c>
    </row>
    <row r="1556" spans="1:6" x14ac:dyDescent="0.15">
      <c r="A1556" s="5" t="s">
        <v>1</v>
      </c>
      <c r="B1556" s="5" t="s">
        <v>241</v>
      </c>
      <c r="C1556" s="6" t="s">
        <v>20</v>
      </c>
      <c r="D1556" s="6" t="s">
        <v>21</v>
      </c>
      <c r="E1556" s="7">
        <v>1765</v>
      </c>
      <c r="F1556" s="9">
        <v>1831.7266999999999</v>
      </c>
    </row>
    <row r="1557" spans="1:6" x14ac:dyDescent="0.15">
      <c r="A1557" s="5" t="s">
        <v>1</v>
      </c>
      <c r="B1557" s="5" t="s">
        <v>241</v>
      </c>
      <c r="C1557" s="6" t="s">
        <v>20</v>
      </c>
      <c r="D1557" s="6" t="s">
        <v>21</v>
      </c>
      <c r="E1557" s="7">
        <v>1766</v>
      </c>
      <c r="F1557" s="9">
        <v>1848.9745</v>
      </c>
    </row>
    <row r="1558" spans="1:6" x14ac:dyDescent="0.15">
      <c r="A1558" s="5" t="s">
        <v>1</v>
      </c>
      <c r="B1558" s="5" t="s">
        <v>241</v>
      </c>
      <c r="C1558" s="6" t="s">
        <v>20</v>
      </c>
      <c r="D1558" s="6" t="s">
        <v>21</v>
      </c>
      <c r="E1558" s="7">
        <v>1767</v>
      </c>
      <c r="F1558" s="9">
        <v>1778.1849</v>
      </c>
    </row>
    <row r="1559" spans="1:6" x14ac:dyDescent="0.15">
      <c r="A1559" s="5" t="s">
        <v>1</v>
      </c>
      <c r="B1559" s="5" t="s">
        <v>241</v>
      </c>
      <c r="C1559" s="6" t="s">
        <v>20</v>
      </c>
      <c r="D1559" s="6" t="s">
        <v>21</v>
      </c>
      <c r="E1559" s="7">
        <v>1768</v>
      </c>
      <c r="F1559" s="9">
        <v>1726.5978</v>
      </c>
    </row>
    <row r="1560" spans="1:6" x14ac:dyDescent="0.15">
      <c r="A1560" s="5" t="s">
        <v>1</v>
      </c>
      <c r="B1560" s="5" t="s">
        <v>241</v>
      </c>
      <c r="C1560" s="6" t="s">
        <v>20</v>
      </c>
      <c r="D1560" s="6" t="s">
        <v>21</v>
      </c>
      <c r="E1560" s="7">
        <v>1769</v>
      </c>
      <c r="F1560" s="9">
        <v>1690.6312</v>
      </c>
    </row>
    <row r="1561" spans="1:6" x14ac:dyDescent="0.15">
      <c r="A1561" s="5" t="s">
        <v>1</v>
      </c>
      <c r="B1561" s="5" t="s">
        <v>241</v>
      </c>
      <c r="C1561" s="6" t="s">
        <v>20</v>
      </c>
      <c r="D1561" s="6" t="s">
        <v>21</v>
      </c>
      <c r="E1561" s="7">
        <v>1770</v>
      </c>
      <c r="F1561" s="9">
        <v>1578.4601</v>
      </c>
    </row>
    <row r="1562" spans="1:6" x14ac:dyDescent="0.15">
      <c r="A1562" s="5" t="s">
        <v>1</v>
      </c>
      <c r="B1562" s="5" t="s">
        <v>241</v>
      </c>
      <c r="C1562" s="6" t="s">
        <v>20</v>
      </c>
      <c r="D1562" s="6" t="s">
        <v>21</v>
      </c>
      <c r="E1562" s="7">
        <v>1771</v>
      </c>
      <c r="F1562" s="9">
        <v>1596.489</v>
      </c>
    </row>
    <row r="1563" spans="1:6" x14ac:dyDescent="0.15">
      <c r="A1563" s="5" t="s">
        <v>1</v>
      </c>
      <c r="B1563" s="5" t="s">
        <v>241</v>
      </c>
      <c r="C1563" s="6" t="s">
        <v>20</v>
      </c>
      <c r="D1563" s="6" t="s">
        <v>21</v>
      </c>
      <c r="E1563" s="7">
        <v>1772</v>
      </c>
      <c r="F1563" s="9">
        <v>1679.0604000000001</v>
      </c>
    </row>
    <row r="1564" spans="1:6" x14ac:dyDescent="0.15">
      <c r="A1564" s="5" t="s">
        <v>1</v>
      </c>
      <c r="B1564" s="5" t="s">
        <v>241</v>
      </c>
      <c r="C1564" s="6" t="s">
        <v>20</v>
      </c>
      <c r="D1564" s="6" t="s">
        <v>21</v>
      </c>
      <c r="E1564" s="7">
        <v>1773</v>
      </c>
      <c r="F1564" s="9">
        <v>1729.9088999999999</v>
      </c>
    </row>
    <row r="1565" spans="1:6" x14ac:dyDescent="0.15">
      <c r="A1565" s="5" t="s">
        <v>1</v>
      </c>
      <c r="B1565" s="5" t="s">
        <v>241</v>
      </c>
      <c r="C1565" s="6" t="s">
        <v>20</v>
      </c>
      <c r="D1565" s="6" t="s">
        <v>21</v>
      </c>
      <c r="E1565" s="7">
        <v>1774</v>
      </c>
      <c r="F1565" s="9">
        <v>1805.2689</v>
      </c>
    </row>
    <row r="1566" spans="1:6" x14ac:dyDescent="0.15">
      <c r="A1566" s="5" t="s">
        <v>1</v>
      </c>
      <c r="B1566" s="5" t="s">
        <v>241</v>
      </c>
      <c r="C1566" s="6" t="s">
        <v>20</v>
      </c>
      <c r="D1566" s="6" t="s">
        <v>21</v>
      </c>
      <c r="E1566" s="7">
        <v>1775</v>
      </c>
      <c r="F1566" s="9">
        <v>1745.3429000000001</v>
      </c>
    </row>
    <row r="1567" spans="1:6" x14ac:dyDescent="0.15">
      <c r="A1567" s="5" t="s">
        <v>1</v>
      </c>
      <c r="B1567" s="5" t="s">
        <v>241</v>
      </c>
      <c r="C1567" s="6" t="s">
        <v>20</v>
      </c>
      <c r="D1567" s="6" t="s">
        <v>21</v>
      </c>
      <c r="E1567" s="7">
        <v>1776</v>
      </c>
      <c r="F1567" s="9">
        <v>1853.3687</v>
      </c>
    </row>
    <row r="1568" spans="1:6" x14ac:dyDescent="0.15">
      <c r="A1568" s="5" t="s">
        <v>1</v>
      </c>
      <c r="B1568" s="5" t="s">
        <v>241</v>
      </c>
      <c r="C1568" s="6" t="s">
        <v>20</v>
      </c>
      <c r="D1568" s="6" t="s">
        <v>21</v>
      </c>
      <c r="E1568" s="7">
        <v>1777</v>
      </c>
      <c r="F1568" s="9">
        <v>1811.2681</v>
      </c>
    </row>
    <row r="1569" spans="1:6" x14ac:dyDescent="0.15">
      <c r="A1569" s="5" t="s">
        <v>1</v>
      </c>
      <c r="B1569" s="5" t="s">
        <v>241</v>
      </c>
      <c r="C1569" s="6" t="s">
        <v>20</v>
      </c>
      <c r="D1569" s="6" t="s">
        <v>21</v>
      </c>
      <c r="E1569" s="7">
        <v>1778</v>
      </c>
      <c r="F1569" s="9">
        <v>1795.7003</v>
      </c>
    </row>
    <row r="1570" spans="1:6" x14ac:dyDescent="0.15">
      <c r="A1570" s="5" t="s">
        <v>1</v>
      </c>
      <c r="B1570" s="5" t="s">
        <v>241</v>
      </c>
      <c r="C1570" s="6" t="s">
        <v>20</v>
      </c>
      <c r="D1570" s="6" t="s">
        <v>21</v>
      </c>
      <c r="E1570" s="7">
        <v>1779</v>
      </c>
      <c r="F1570" s="9">
        <v>1905.6895</v>
      </c>
    </row>
    <row r="1571" spans="1:6" x14ac:dyDescent="0.15">
      <c r="A1571" s="5" t="s">
        <v>1</v>
      </c>
      <c r="B1571" s="5" t="s">
        <v>241</v>
      </c>
      <c r="C1571" s="6" t="s">
        <v>20</v>
      </c>
      <c r="D1571" s="6" t="s">
        <v>21</v>
      </c>
      <c r="E1571" s="7">
        <v>1780</v>
      </c>
      <c r="F1571" s="9">
        <v>1979.3510000000001</v>
      </c>
    </row>
    <row r="1572" spans="1:6" x14ac:dyDescent="0.15">
      <c r="A1572" s="5" t="s">
        <v>1</v>
      </c>
      <c r="B1572" s="5" t="s">
        <v>241</v>
      </c>
      <c r="C1572" s="6" t="s">
        <v>20</v>
      </c>
      <c r="D1572" s="6" t="s">
        <v>21</v>
      </c>
      <c r="E1572" s="7">
        <v>1781</v>
      </c>
      <c r="F1572" s="9">
        <v>1920.4523999999999</v>
      </c>
    </row>
    <row r="1573" spans="1:6" x14ac:dyDescent="0.15">
      <c r="A1573" s="5" t="s">
        <v>1</v>
      </c>
      <c r="B1573" s="5" t="s">
        <v>241</v>
      </c>
      <c r="C1573" s="6" t="s">
        <v>20</v>
      </c>
      <c r="D1573" s="6" t="s">
        <v>21</v>
      </c>
      <c r="E1573" s="7">
        <v>1782</v>
      </c>
      <c r="F1573" s="9">
        <v>1954.6962000000001</v>
      </c>
    </row>
    <row r="1574" spans="1:6" x14ac:dyDescent="0.15">
      <c r="A1574" s="5" t="s">
        <v>1</v>
      </c>
      <c r="B1574" s="5" t="s">
        <v>241</v>
      </c>
      <c r="C1574" s="6" t="s">
        <v>20</v>
      </c>
      <c r="D1574" s="6" t="s">
        <v>21</v>
      </c>
      <c r="E1574" s="7">
        <v>1783</v>
      </c>
      <c r="F1574" s="9">
        <v>1875.7897</v>
      </c>
    </row>
    <row r="1575" spans="1:6" x14ac:dyDescent="0.15">
      <c r="A1575" s="5" t="s">
        <v>1</v>
      </c>
      <c r="B1575" s="5" t="s">
        <v>241</v>
      </c>
      <c r="C1575" s="6" t="s">
        <v>20</v>
      </c>
      <c r="D1575" s="6" t="s">
        <v>21</v>
      </c>
      <c r="E1575" s="7">
        <v>1784</v>
      </c>
      <c r="F1575" s="9">
        <v>1888.5302999999999</v>
      </c>
    </row>
    <row r="1576" spans="1:6" x14ac:dyDescent="0.15">
      <c r="A1576" s="5" t="s">
        <v>1</v>
      </c>
      <c r="B1576" s="5" t="s">
        <v>241</v>
      </c>
      <c r="C1576" s="6" t="s">
        <v>20</v>
      </c>
      <c r="D1576" s="6" t="s">
        <v>21</v>
      </c>
      <c r="E1576" s="7">
        <v>1785</v>
      </c>
      <c r="F1576" s="9">
        <v>1889.9576</v>
      </c>
    </row>
    <row r="1577" spans="1:6" x14ac:dyDescent="0.15">
      <c r="A1577" s="5" t="s">
        <v>1</v>
      </c>
      <c r="B1577" s="5" t="s">
        <v>241</v>
      </c>
      <c r="C1577" s="6" t="s">
        <v>20</v>
      </c>
      <c r="D1577" s="6" t="s">
        <v>21</v>
      </c>
      <c r="E1577" s="7">
        <v>1786</v>
      </c>
      <c r="F1577" s="9">
        <v>1934.0798</v>
      </c>
    </row>
    <row r="1578" spans="1:6" x14ac:dyDescent="0.15">
      <c r="A1578" s="5" t="s">
        <v>1</v>
      </c>
      <c r="B1578" s="5" t="s">
        <v>241</v>
      </c>
      <c r="C1578" s="6" t="s">
        <v>20</v>
      </c>
      <c r="D1578" s="6" t="s">
        <v>21</v>
      </c>
      <c r="E1578" s="7">
        <v>1787</v>
      </c>
      <c r="F1578" s="9">
        <v>1974.7498000000001</v>
      </c>
    </row>
    <row r="1579" spans="1:6" x14ac:dyDescent="0.15">
      <c r="A1579" s="5" t="s">
        <v>1</v>
      </c>
      <c r="B1579" s="5" t="s">
        <v>241</v>
      </c>
      <c r="C1579" s="6" t="s">
        <v>20</v>
      </c>
      <c r="D1579" s="6" t="s">
        <v>21</v>
      </c>
      <c r="E1579" s="7">
        <v>1788</v>
      </c>
      <c r="F1579" s="9">
        <v>2016.1776</v>
      </c>
    </row>
    <row r="1580" spans="1:6" x14ac:dyDescent="0.15">
      <c r="A1580" s="5" t="s">
        <v>1</v>
      </c>
      <c r="B1580" s="5" t="s">
        <v>241</v>
      </c>
      <c r="C1580" s="6" t="s">
        <v>20</v>
      </c>
      <c r="D1580" s="6" t="s">
        <v>21</v>
      </c>
      <c r="E1580" s="7">
        <v>1789</v>
      </c>
      <c r="F1580" s="9">
        <v>1698.0147999999999</v>
      </c>
    </row>
    <row r="1581" spans="1:6" x14ac:dyDescent="0.15">
      <c r="A1581" s="5" t="s">
        <v>1</v>
      </c>
      <c r="B1581" s="5" t="s">
        <v>241</v>
      </c>
      <c r="C1581" s="6" t="s">
        <v>20</v>
      </c>
      <c r="D1581" s="6" t="s">
        <v>21</v>
      </c>
      <c r="E1581" s="7">
        <v>1790</v>
      </c>
      <c r="F1581" s="9">
        <v>1763.7655</v>
      </c>
    </row>
    <row r="1582" spans="1:6" x14ac:dyDescent="0.15">
      <c r="A1582" s="5" t="s">
        <v>1</v>
      </c>
      <c r="B1582" s="5" t="s">
        <v>241</v>
      </c>
      <c r="C1582" s="6" t="s">
        <v>20</v>
      </c>
      <c r="D1582" s="6" t="s">
        <v>21</v>
      </c>
      <c r="E1582" s="7">
        <v>1791</v>
      </c>
      <c r="F1582" s="9">
        <v>1765.8439000000001</v>
      </c>
    </row>
    <row r="1583" spans="1:6" x14ac:dyDescent="0.15">
      <c r="A1583" s="5" t="s">
        <v>1</v>
      </c>
      <c r="B1583" s="5" t="s">
        <v>241</v>
      </c>
      <c r="C1583" s="6" t="s">
        <v>20</v>
      </c>
      <c r="D1583" s="6" t="s">
        <v>21</v>
      </c>
      <c r="E1583" s="7">
        <v>1792</v>
      </c>
      <c r="F1583" s="9">
        <v>1618.2173</v>
      </c>
    </row>
    <row r="1584" spans="1:6" x14ac:dyDescent="0.15">
      <c r="A1584" s="5" t="s">
        <v>1</v>
      </c>
      <c r="B1584" s="5" t="s">
        <v>241</v>
      </c>
      <c r="C1584" s="6" t="s">
        <v>20</v>
      </c>
      <c r="D1584" s="6" t="s">
        <v>21</v>
      </c>
      <c r="E1584" s="7">
        <v>1793</v>
      </c>
      <c r="F1584" s="9">
        <v>1601.7512999999999</v>
      </c>
    </row>
    <row r="1585" spans="1:6" x14ac:dyDescent="0.15">
      <c r="A1585" s="5" t="s">
        <v>1</v>
      </c>
      <c r="B1585" s="5" t="s">
        <v>241</v>
      </c>
      <c r="C1585" s="6" t="s">
        <v>20</v>
      </c>
      <c r="D1585" s="6" t="s">
        <v>21</v>
      </c>
      <c r="E1585" s="7">
        <v>1794</v>
      </c>
      <c r="F1585" s="9">
        <v>1593.6379999999999</v>
      </c>
    </row>
    <row r="1586" spans="1:6" x14ac:dyDescent="0.15">
      <c r="A1586" s="5" t="s">
        <v>1</v>
      </c>
      <c r="B1586" s="5" t="s">
        <v>241</v>
      </c>
      <c r="C1586" s="6" t="s">
        <v>20</v>
      </c>
      <c r="D1586" s="6" t="s">
        <v>21</v>
      </c>
      <c r="E1586" s="7">
        <v>1795</v>
      </c>
      <c r="F1586" s="9">
        <v>1597.6545000000001</v>
      </c>
    </row>
    <row r="1587" spans="1:6" x14ac:dyDescent="0.15">
      <c r="A1587" s="5" t="s">
        <v>1</v>
      </c>
      <c r="B1587" s="5" t="s">
        <v>241</v>
      </c>
      <c r="C1587" s="6" t="s">
        <v>20</v>
      </c>
      <c r="D1587" s="6" t="s">
        <v>21</v>
      </c>
      <c r="E1587" s="7">
        <v>1796</v>
      </c>
      <c r="F1587" s="9">
        <v>1633.3368</v>
      </c>
    </row>
    <row r="1588" spans="1:6" x14ac:dyDescent="0.15">
      <c r="A1588" s="5" t="s">
        <v>1</v>
      </c>
      <c r="B1588" s="5" t="s">
        <v>241</v>
      </c>
      <c r="C1588" s="6" t="s">
        <v>20</v>
      </c>
      <c r="D1588" s="6" t="s">
        <v>21</v>
      </c>
      <c r="E1588" s="7">
        <v>1797</v>
      </c>
      <c r="F1588" s="9">
        <v>1652.1222</v>
      </c>
    </row>
    <row r="1589" spans="1:6" x14ac:dyDescent="0.15">
      <c r="A1589" s="5" t="s">
        <v>1</v>
      </c>
      <c r="B1589" s="5" t="s">
        <v>241</v>
      </c>
      <c r="C1589" s="6" t="s">
        <v>20</v>
      </c>
      <c r="D1589" s="6" t="s">
        <v>21</v>
      </c>
      <c r="E1589" s="7">
        <v>1798</v>
      </c>
      <c r="F1589" s="9">
        <v>1706.1676</v>
      </c>
    </row>
    <row r="1590" spans="1:6" x14ac:dyDescent="0.15">
      <c r="A1590" s="5" t="s">
        <v>1</v>
      </c>
      <c r="B1590" s="5" t="s">
        <v>241</v>
      </c>
      <c r="C1590" s="6" t="s">
        <v>20</v>
      </c>
      <c r="D1590" s="6" t="s">
        <v>21</v>
      </c>
      <c r="E1590" s="7">
        <v>1799</v>
      </c>
      <c r="F1590" s="9">
        <v>1737.0355999999999</v>
      </c>
    </row>
    <row r="1591" spans="1:6" x14ac:dyDescent="0.15">
      <c r="A1591" s="5" t="s">
        <v>1</v>
      </c>
      <c r="B1591" s="5" t="s">
        <v>241</v>
      </c>
      <c r="C1591" s="6" t="s">
        <v>20</v>
      </c>
      <c r="D1591" s="6" t="s">
        <v>21</v>
      </c>
      <c r="E1591" s="7">
        <v>1800</v>
      </c>
      <c r="F1591" s="9">
        <v>1659.6478</v>
      </c>
    </row>
    <row r="1592" spans="1:6" x14ac:dyDescent="0.15">
      <c r="A1592" s="5" t="s">
        <v>1</v>
      </c>
      <c r="B1592" s="5" t="s">
        <v>241</v>
      </c>
      <c r="C1592" s="6" t="s">
        <v>20</v>
      </c>
      <c r="D1592" s="6" t="s">
        <v>21</v>
      </c>
      <c r="E1592" s="7">
        <v>1801</v>
      </c>
      <c r="F1592" s="9">
        <v>1579.5900999999999</v>
      </c>
    </row>
    <row r="1593" spans="1:6" x14ac:dyDescent="0.15">
      <c r="A1593" s="5" t="s">
        <v>1</v>
      </c>
      <c r="B1593" s="5" t="s">
        <v>241</v>
      </c>
      <c r="C1593" s="6" t="s">
        <v>20</v>
      </c>
      <c r="D1593" s="6" t="s">
        <v>21</v>
      </c>
      <c r="E1593" s="7">
        <v>1802</v>
      </c>
      <c r="F1593" s="9">
        <v>1583.4694</v>
      </c>
    </row>
    <row r="1594" spans="1:6" x14ac:dyDescent="0.15">
      <c r="A1594" s="5" t="s">
        <v>1</v>
      </c>
      <c r="B1594" s="5" t="s">
        <v>241</v>
      </c>
      <c r="C1594" s="6" t="s">
        <v>20</v>
      </c>
      <c r="D1594" s="6" t="s">
        <v>21</v>
      </c>
      <c r="E1594" s="7">
        <v>1803</v>
      </c>
      <c r="F1594" s="9">
        <v>1737.1415999999999</v>
      </c>
    </row>
    <row r="1595" spans="1:6" x14ac:dyDescent="0.15">
      <c r="A1595" s="5" t="s">
        <v>1</v>
      </c>
      <c r="B1595" s="5" t="s">
        <v>241</v>
      </c>
      <c r="C1595" s="6" t="s">
        <v>20</v>
      </c>
      <c r="D1595" s="6" t="s">
        <v>21</v>
      </c>
      <c r="E1595" s="7">
        <v>1804</v>
      </c>
      <c r="F1595" s="9">
        <v>2008.143</v>
      </c>
    </row>
    <row r="1596" spans="1:6" x14ac:dyDescent="0.15">
      <c r="A1596" s="5" t="s">
        <v>1</v>
      </c>
      <c r="B1596" s="5" t="s">
        <v>241</v>
      </c>
      <c r="C1596" s="6" t="s">
        <v>20</v>
      </c>
      <c r="D1596" s="6" t="s">
        <v>21</v>
      </c>
      <c r="E1596" s="7">
        <v>1805</v>
      </c>
      <c r="F1596" s="9">
        <v>1891.7369000000001</v>
      </c>
    </row>
    <row r="1597" spans="1:6" x14ac:dyDescent="0.15">
      <c r="A1597" s="5" t="s">
        <v>1</v>
      </c>
      <c r="B1597" s="5" t="s">
        <v>241</v>
      </c>
      <c r="C1597" s="6" t="s">
        <v>20</v>
      </c>
      <c r="D1597" s="6" t="s">
        <v>21</v>
      </c>
      <c r="E1597" s="7">
        <v>1806</v>
      </c>
      <c r="F1597" s="9">
        <v>1861.9405999999999</v>
      </c>
    </row>
    <row r="1598" spans="1:6" x14ac:dyDescent="0.15">
      <c r="A1598" s="5" t="s">
        <v>1</v>
      </c>
      <c r="B1598" s="5" t="s">
        <v>241</v>
      </c>
      <c r="C1598" s="6" t="s">
        <v>20</v>
      </c>
      <c r="D1598" s="6" t="s">
        <v>21</v>
      </c>
      <c r="E1598" s="7">
        <v>1807</v>
      </c>
      <c r="F1598" s="9">
        <v>1812.0725</v>
      </c>
    </row>
    <row r="1599" spans="1:6" x14ac:dyDescent="0.15">
      <c r="A1599" s="5" t="s">
        <v>1</v>
      </c>
      <c r="B1599" s="5" t="s">
        <v>241</v>
      </c>
      <c r="C1599" s="6" t="s">
        <v>20</v>
      </c>
      <c r="D1599" s="6" t="s">
        <v>21</v>
      </c>
      <c r="E1599" s="7">
        <v>1808</v>
      </c>
      <c r="F1599" s="9">
        <v>2022.1609000000001</v>
      </c>
    </row>
    <row r="1600" spans="1:6" x14ac:dyDescent="0.15">
      <c r="A1600" s="5" t="s">
        <v>1</v>
      </c>
      <c r="B1600" s="5" t="s">
        <v>241</v>
      </c>
      <c r="C1600" s="6" t="s">
        <v>20</v>
      </c>
      <c r="D1600" s="6" t="s">
        <v>21</v>
      </c>
      <c r="E1600" s="7">
        <v>1809</v>
      </c>
      <c r="F1600" s="9">
        <v>2010.8484000000001</v>
      </c>
    </row>
    <row r="1601" spans="1:6" x14ac:dyDescent="0.15">
      <c r="A1601" s="5" t="s">
        <v>1</v>
      </c>
      <c r="B1601" s="5" t="s">
        <v>241</v>
      </c>
      <c r="C1601" s="6" t="s">
        <v>20</v>
      </c>
      <c r="D1601" s="6" t="s">
        <v>21</v>
      </c>
      <c r="E1601" s="7">
        <v>1810</v>
      </c>
      <c r="F1601" s="9">
        <v>1916.6487</v>
      </c>
    </row>
    <row r="1602" spans="1:6" x14ac:dyDescent="0.15">
      <c r="A1602" s="5" t="s">
        <v>1</v>
      </c>
      <c r="B1602" s="5" t="s">
        <v>241</v>
      </c>
      <c r="C1602" s="6" t="s">
        <v>20</v>
      </c>
      <c r="D1602" s="6" t="s">
        <v>21</v>
      </c>
      <c r="E1602" s="7">
        <v>1811</v>
      </c>
      <c r="F1602" s="9">
        <v>1765.3041000000001</v>
      </c>
    </row>
    <row r="1603" spans="1:6" x14ac:dyDescent="0.15">
      <c r="A1603" s="5" t="s">
        <v>1</v>
      </c>
      <c r="B1603" s="5" t="s">
        <v>241</v>
      </c>
      <c r="C1603" s="6" t="s">
        <v>20</v>
      </c>
      <c r="D1603" s="6" t="s">
        <v>21</v>
      </c>
      <c r="E1603" s="7">
        <v>1812</v>
      </c>
      <c r="F1603" s="9">
        <v>1601.3053</v>
      </c>
    </row>
    <row r="1604" spans="1:6" x14ac:dyDescent="0.15">
      <c r="A1604" s="5" t="s">
        <v>1</v>
      </c>
      <c r="B1604" s="5" t="s">
        <v>241</v>
      </c>
      <c r="C1604" s="6" t="s">
        <v>20</v>
      </c>
      <c r="D1604" s="6" t="s">
        <v>21</v>
      </c>
      <c r="E1604" s="7">
        <v>1813</v>
      </c>
      <c r="F1604" s="9">
        <v>1858.498</v>
      </c>
    </row>
    <row r="1605" spans="1:6" x14ac:dyDescent="0.15">
      <c r="A1605" s="5" t="s">
        <v>1</v>
      </c>
      <c r="B1605" s="5" t="s">
        <v>241</v>
      </c>
      <c r="C1605" s="6" t="s">
        <v>20</v>
      </c>
      <c r="D1605" s="6" t="s">
        <v>21</v>
      </c>
      <c r="E1605" s="7">
        <v>1814</v>
      </c>
      <c r="F1605" s="9">
        <v>1990.3742999999999</v>
      </c>
    </row>
    <row r="1606" spans="1:6" x14ac:dyDescent="0.15">
      <c r="A1606" s="5" t="s">
        <v>1</v>
      </c>
      <c r="B1606" s="5" t="s">
        <v>241</v>
      </c>
      <c r="C1606" s="6" t="s">
        <v>20</v>
      </c>
      <c r="D1606" s="6" t="s">
        <v>21</v>
      </c>
      <c r="E1606" s="7">
        <v>1815</v>
      </c>
      <c r="F1606" s="9">
        <v>1786.3486</v>
      </c>
    </row>
    <row r="1607" spans="1:6" x14ac:dyDescent="0.15">
      <c r="A1607" s="5" t="s">
        <v>1</v>
      </c>
      <c r="B1607" s="5" t="s">
        <v>241</v>
      </c>
      <c r="C1607" s="6" t="s">
        <v>20</v>
      </c>
      <c r="D1607" s="6" t="s">
        <v>21</v>
      </c>
      <c r="E1607" s="7">
        <v>1816</v>
      </c>
      <c r="F1607" s="9">
        <v>1583.7054000000001</v>
      </c>
    </row>
    <row r="1608" spans="1:6" x14ac:dyDescent="0.15">
      <c r="A1608" s="5" t="s">
        <v>1</v>
      </c>
      <c r="B1608" s="5" t="s">
        <v>241</v>
      </c>
      <c r="C1608" s="6" t="s">
        <v>20</v>
      </c>
      <c r="D1608" s="6" t="s">
        <v>21</v>
      </c>
      <c r="E1608" s="7">
        <v>1817</v>
      </c>
      <c r="F1608" s="9">
        <v>1433.1451</v>
      </c>
    </row>
    <row r="1609" spans="1:6" x14ac:dyDescent="0.15">
      <c r="A1609" s="5" t="s">
        <v>1</v>
      </c>
      <c r="B1609" s="5" t="s">
        <v>241</v>
      </c>
      <c r="C1609" s="6" t="s">
        <v>20</v>
      </c>
      <c r="D1609" s="6" t="s">
        <v>21</v>
      </c>
      <c r="E1609" s="7">
        <v>1818</v>
      </c>
      <c r="F1609" s="9">
        <v>1605.58</v>
      </c>
    </row>
    <row r="1610" spans="1:6" x14ac:dyDescent="0.15">
      <c r="A1610" s="5" t="s">
        <v>1</v>
      </c>
      <c r="B1610" s="5" t="s">
        <v>241</v>
      </c>
      <c r="C1610" s="6" t="s">
        <v>20</v>
      </c>
      <c r="D1610" s="6" t="s">
        <v>21</v>
      </c>
      <c r="E1610" s="7">
        <v>1819</v>
      </c>
      <c r="F1610" s="9">
        <v>1660.4761000000001</v>
      </c>
    </row>
    <row r="1611" spans="1:6" x14ac:dyDescent="0.15">
      <c r="A1611" s="5" t="s">
        <v>1</v>
      </c>
      <c r="B1611" s="5" t="s">
        <v>241</v>
      </c>
      <c r="C1611" s="6" t="s">
        <v>20</v>
      </c>
      <c r="D1611" s="6" t="s">
        <v>21</v>
      </c>
      <c r="E1611" s="7">
        <v>1820</v>
      </c>
      <c r="F1611" s="9">
        <v>1809.1044999999999</v>
      </c>
    </row>
    <row r="1612" spans="1:6" x14ac:dyDescent="0.15">
      <c r="A1612" s="5" t="s">
        <v>1</v>
      </c>
      <c r="B1612" s="5" t="s">
        <v>241</v>
      </c>
      <c r="C1612" s="6" t="s">
        <v>20</v>
      </c>
      <c r="D1612" s="6" t="s">
        <v>21</v>
      </c>
      <c r="E1612" s="7">
        <v>1821</v>
      </c>
      <c r="F1612" s="9">
        <v>1951.8643999999999</v>
      </c>
    </row>
    <row r="1613" spans="1:6" x14ac:dyDescent="0.15">
      <c r="A1613" s="5" t="s">
        <v>1</v>
      </c>
      <c r="B1613" s="5" t="s">
        <v>241</v>
      </c>
      <c r="C1613" s="6" t="s">
        <v>20</v>
      </c>
      <c r="D1613" s="6" t="s">
        <v>21</v>
      </c>
      <c r="E1613" s="7">
        <v>1822</v>
      </c>
      <c r="F1613" s="9">
        <v>1874.7687000000001</v>
      </c>
    </row>
    <row r="1614" spans="1:6" x14ac:dyDescent="0.15">
      <c r="A1614" s="5" t="s">
        <v>1</v>
      </c>
      <c r="B1614" s="5" t="s">
        <v>241</v>
      </c>
      <c r="C1614" s="6" t="s">
        <v>20</v>
      </c>
      <c r="D1614" s="6" t="s">
        <v>21</v>
      </c>
      <c r="E1614" s="7">
        <v>1823</v>
      </c>
      <c r="F1614" s="9">
        <v>1933.7329999999999</v>
      </c>
    </row>
    <row r="1615" spans="1:6" x14ac:dyDescent="0.15">
      <c r="A1615" s="5" t="s">
        <v>1</v>
      </c>
      <c r="B1615" s="5" t="s">
        <v>241</v>
      </c>
      <c r="C1615" s="6" t="s">
        <v>20</v>
      </c>
      <c r="D1615" s="6" t="s">
        <v>21</v>
      </c>
      <c r="E1615" s="7">
        <v>1824</v>
      </c>
      <c r="F1615" s="9">
        <v>1985.8119999999999</v>
      </c>
    </row>
    <row r="1616" spans="1:6" x14ac:dyDescent="0.15">
      <c r="A1616" s="5" t="s">
        <v>1</v>
      </c>
      <c r="B1616" s="5" t="s">
        <v>241</v>
      </c>
      <c r="C1616" s="6" t="s">
        <v>20</v>
      </c>
      <c r="D1616" s="6" t="s">
        <v>21</v>
      </c>
      <c r="E1616" s="7">
        <v>1825</v>
      </c>
      <c r="F1616" s="9">
        <v>1898.2639999999999</v>
      </c>
    </row>
    <row r="1617" spans="1:6" x14ac:dyDescent="0.15">
      <c r="A1617" s="5" t="s">
        <v>1</v>
      </c>
      <c r="B1617" s="5" t="s">
        <v>241</v>
      </c>
      <c r="C1617" s="6" t="s">
        <v>20</v>
      </c>
      <c r="D1617" s="6" t="s">
        <v>21</v>
      </c>
      <c r="E1617" s="7">
        <v>1826</v>
      </c>
      <c r="F1617" s="9">
        <v>1948.8734999999999</v>
      </c>
    </row>
    <row r="1618" spans="1:6" x14ac:dyDescent="0.15">
      <c r="A1618" s="5" t="s">
        <v>1</v>
      </c>
      <c r="B1618" s="5" t="s">
        <v>241</v>
      </c>
      <c r="C1618" s="6" t="s">
        <v>20</v>
      </c>
      <c r="D1618" s="6" t="s">
        <v>21</v>
      </c>
      <c r="E1618" s="7">
        <v>1827</v>
      </c>
      <c r="F1618" s="9">
        <v>1908.201</v>
      </c>
    </row>
    <row r="1619" spans="1:6" x14ac:dyDescent="0.15">
      <c r="A1619" s="5" t="s">
        <v>1</v>
      </c>
      <c r="B1619" s="5" t="s">
        <v>241</v>
      </c>
      <c r="C1619" s="6" t="s">
        <v>20</v>
      </c>
      <c r="D1619" s="6" t="s">
        <v>21</v>
      </c>
      <c r="E1619" s="7">
        <v>1828</v>
      </c>
      <c r="F1619" s="9">
        <v>1896.1697999999999</v>
      </c>
    </row>
    <row r="1620" spans="1:6" x14ac:dyDescent="0.15">
      <c r="A1620" s="5" t="s">
        <v>1</v>
      </c>
      <c r="B1620" s="5" t="s">
        <v>241</v>
      </c>
      <c r="C1620" s="6" t="s">
        <v>20</v>
      </c>
      <c r="D1620" s="6" t="s">
        <v>21</v>
      </c>
      <c r="E1620" s="7">
        <v>1829</v>
      </c>
      <c r="F1620" s="9">
        <v>1945.748</v>
      </c>
    </row>
    <row r="1621" spans="1:6" x14ac:dyDescent="0.15">
      <c r="A1621" s="5" t="s">
        <v>1</v>
      </c>
      <c r="B1621" s="5" t="s">
        <v>241</v>
      </c>
      <c r="C1621" s="6" t="s">
        <v>20</v>
      </c>
      <c r="D1621" s="6" t="s">
        <v>21</v>
      </c>
      <c r="E1621" s="7">
        <v>1830</v>
      </c>
      <c r="F1621" s="9">
        <v>1898.1507999999999</v>
      </c>
    </row>
    <row r="1622" spans="1:6" x14ac:dyDescent="0.15">
      <c r="A1622" s="5" t="s">
        <v>1</v>
      </c>
      <c r="B1622" s="5" t="s">
        <v>241</v>
      </c>
      <c r="C1622" s="6" t="s">
        <v>20</v>
      </c>
      <c r="D1622" s="6" t="s">
        <v>21</v>
      </c>
      <c r="E1622" s="7">
        <v>1831</v>
      </c>
      <c r="F1622" s="9">
        <v>1924.7240999999999</v>
      </c>
    </row>
    <row r="1623" spans="1:6" x14ac:dyDescent="0.15">
      <c r="A1623" s="5" t="s">
        <v>1</v>
      </c>
      <c r="B1623" s="5" t="s">
        <v>241</v>
      </c>
      <c r="C1623" s="6" t="s">
        <v>20</v>
      </c>
      <c r="D1623" s="6" t="s">
        <v>21</v>
      </c>
      <c r="E1623" s="7">
        <v>1832</v>
      </c>
      <c r="F1623" s="9">
        <v>2091.7204999999999</v>
      </c>
    </row>
    <row r="1624" spans="1:6" x14ac:dyDescent="0.15">
      <c r="A1624" s="5" t="s">
        <v>1</v>
      </c>
      <c r="B1624" s="5" t="s">
        <v>241</v>
      </c>
      <c r="C1624" s="6" t="s">
        <v>20</v>
      </c>
      <c r="D1624" s="6" t="s">
        <v>21</v>
      </c>
      <c r="E1624" s="7">
        <v>1833</v>
      </c>
      <c r="F1624" s="9">
        <v>2052.4140000000002</v>
      </c>
    </row>
    <row r="1625" spans="1:6" x14ac:dyDescent="0.15">
      <c r="A1625" s="5" t="s">
        <v>1</v>
      </c>
      <c r="B1625" s="5" t="s">
        <v>241</v>
      </c>
      <c r="C1625" s="6" t="s">
        <v>20</v>
      </c>
      <c r="D1625" s="6" t="s">
        <v>21</v>
      </c>
      <c r="E1625" s="7">
        <v>1834</v>
      </c>
      <c r="F1625" s="9">
        <v>2055.4949000000001</v>
      </c>
    </row>
    <row r="1626" spans="1:6" x14ac:dyDescent="0.15">
      <c r="A1626" s="5" t="s">
        <v>1</v>
      </c>
      <c r="B1626" s="5" t="s">
        <v>241</v>
      </c>
      <c r="C1626" s="6" t="s">
        <v>20</v>
      </c>
      <c r="D1626" s="6" t="s">
        <v>21</v>
      </c>
      <c r="E1626" s="7">
        <v>1835</v>
      </c>
      <c r="F1626" s="9">
        <v>2124.2775999999999</v>
      </c>
    </row>
    <row r="1627" spans="1:6" x14ac:dyDescent="0.15">
      <c r="A1627" s="5" t="s">
        <v>1</v>
      </c>
      <c r="B1627" s="5" t="s">
        <v>241</v>
      </c>
      <c r="C1627" s="6" t="s">
        <v>20</v>
      </c>
      <c r="D1627" s="6" t="s">
        <v>21</v>
      </c>
      <c r="E1627" s="7">
        <v>1836</v>
      </c>
      <c r="F1627" s="9">
        <v>2089.4760000000001</v>
      </c>
    </row>
    <row r="1628" spans="1:6" x14ac:dyDescent="0.15">
      <c r="A1628" s="5" t="s">
        <v>1</v>
      </c>
      <c r="B1628" s="5" t="s">
        <v>241</v>
      </c>
      <c r="C1628" s="6" t="s">
        <v>20</v>
      </c>
      <c r="D1628" s="6" t="s">
        <v>21</v>
      </c>
      <c r="E1628" s="7">
        <v>1837</v>
      </c>
      <c r="F1628" s="9">
        <v>2118.7669999999998</v>
      </c>
    </row>
    <row r="1629" spans="1:6" x14ac:dyDescent="0.15">
      <c r="A1629" s="5" t="s">
        <v>1</v>
      </c>
      <c r="B1629" s="5" t="s">
        <v>241</v>
      </c>
      <c r="C1629" s="6" t="s">
        <v>20</v>
      </c>
      <c r="D1629" s="6" t="s">
        <v>21</v>
      </c>
      <c r="E1629" s="7">
        <v>1838</v>
      </c>
      <c r="F1629" s="9">
        <v>2210.6439999999998</v>
      </c>
    </row>
    <row r="1630" spans="1:6" x14ac:dyDescent="0.15">
      <c r="A1630" s="5" t="s">
        <v>1</v>
      </c>
      <c r="B1630" s="5" t="s">
        <v>241</v>
      </c>
      <c r="C1630" s="6" t="s">
        <v>20</v>
      </c>
      <c r="D1630" s="6" t="s">
        <v>21</v>
      </c>
      <c r="E1630" s="7">
        <v>1839</v>
      </c>
      <c r="F1630" s="9">
        <v>2128.7824999999998</v>
      </c>
    </row>
    <row r="1631" spans="1:6" x14ac:dyDescent="0.15">
      <c r="A1631" s="5" t="s">
        <v>1</v>
      </c>
      <c r="B1631" s="5" t="s">
        <v>241</v>
      </c>
      <c r="C1631" s="6" t="s">
        <v>20</v>
      </c>
      <c r="D1631" s="6" t="s">
        <v>21</v>
      </c>
      <c r="E1631" s="7">
        <v>1840</v>
      </c>
      <c r="F1631" s="9">
        <v>2275.7523999999999</v>
      </c>
    </row>
    <row r="1632" spans="1:6" x14ac:dyDescent="0.15">
      <c r="A1632" s="5" t="s">
        <v>1</v>
      </c>
      <c r="B1632" s="5" t="s">
        <v>241</v>
      </c>
      <c r="C1632" s="6" t="s">
        <v>20</v>
      </c>
      <c r="D1632" s="6" t="s">
        <v>21</v>
      </c>
      <c r="E1632" s="7">
        <v>1841</v>
      </c>
      <c r="F1632" s="9">
        <v>2320.7622000000001</v>
      </c>
    </row>
    <row r="1633" spans="1:6" x14ac:dyDescent="0.15">
      <c r="A1633" s="5" t="s">
        <v>1</v>
      </c>
      <c r="B1633" s="5" t="s">
        <v>241</v>
      </c>
      <c r="C1633" s="6" t="s">
        <v>20</v>
      </c>
      <c r="D1633" s="6" t="s">
        <v>21</v>
      </c>
      <c r="E1633" s="7">
        <v>1842</v>
      </c>
      <c r="F1633" s="9">
        <v>2259.9558000000002</v>
      </c>
    </row>
    <row r="1634" spans="1:6" x14ac:dyDescent="0.15">
      <c r="A1634" s="5" t="s">
        <v>1</v>
      </c>
      <c r="B1634" s="5" t="s">
        <v>241</v>
      </c>
      <c r="C1634" s="6" t="s">
        <v>20</v>
      </c>
      <c r="D1634" s="6" t="s">
        <v>21</v>
      </c>
      <c r="E1634" s="7">
        <v>1843</v>
      </c>
      <c r="F1634" s="9">
        <v>2369.6716000000001</v>
      </c>
    </row>
    <row r="1635" spans="1:6" x14ac:dyDescent="0.15">
      <c r="A1635" s="5" t="s">
        <v>1</v>
      </c>
      <c r="B1635" s="5" t="s">
        <v>241</v>
      </c>
      <c r="C1635" s="6" t="s">
        <v>20</v>
      </c>
      <c r="D1635" s="6" t="s">
        <v>21</v>
      </c>
      <c r="E1635" s="7">
        <v>1844</v>
      </c>
      <c r="F1635" s="9">
        <v>2444.2429999999999</v>
      </c>
    </row>
    <row r="1636" spans="1:6" x14ac:dyDescent="0.15">
      <c r="A1636" s="5" t="s">
        <v>1</v>
      </c>
      <c r="B1636" s="5" t="s">
        <v>241</v>
      </c>
      <c r="C1636" s="6" t="s">
        <v>20</v>
      </c>
      <c r="D1636" s="6" t="s">
        <v>21</v>
      </c>
      <c r="E1636" s="7">
        <v>1845</v>
      </c>
      <c r="F1636" s="9">
        <v>2358.9245999999998</v>
      </c>
    </row>
    <row r="1637" spans="1:6" x14ac:dyDescent="0.15">
      <c r="A1637" s="5" t="s">
        <v>1</v>
      </c>
      <c r="B1637" s="5" t="s">
        <v>241</v>
      </c>
      <c r="C1637" s="6" t="s">
        <v>20</v>
      </c>
      <c r="D1637" s="6" t="s">
        <v>21</v>
      </c>
      <c r="E1637" s="7">
        <v>1846</v>
      </c>
      <c r="F1637" s="9">
        <v>2356.3036999999999</v>
      </c>
    </row>
    <row r="1638" spans="1:6" x14ac:dyDescent="0.15">
      <c r="A1638" s="5" t="s">
        <v>1</v>
      </c>
      <c r="B1638" s="5" t="s">
        <v>241</v>
      </c>
      <c r="C1638" s="6" t="s">
        <v>20</v>
      </c>
      <c r="D1638" s="6" t="s">
        <v>21</v>
      </c>
      <c r="E1638" s="7">
        <v>1847</v>
      </c>
      <c r="F1638" s="9">
        <v>2606.6997000000001</v>
      </c>
    </row>
    <row r="1639" spans="1:6" x14ac:dyDescent="0.15">
      <c r="A1639" s="5" t="s">
        <v>1</v>
      </c>
      <c r="B1639" s="5" t="s">
        <v>241</v>
      </c>
      <c r="C1639" s="6" t="s">
        <v>20</v>
      </c>
      <c r="D1639" s="6" t="s">
        <v>21</v>
      </c>
      <c r="E1639" s="7">
        <v>1848</v>
      </c>
      <c r="F1639" s="9">
        <v>2437.9539</v>
      </c>
    </row>
    <row r="1640" spans="1:6" x14ac:dyDescent="0.15">
      <c r="A1640" s="5" t="s">
        <v>1</v>
      </c>
      <c r="B1640" s="5" t="s">
        <v>241</v>
      </c>
      <c r="C1640" s="6" t="s">
        <v>20</v>
      </c>
      <c r="D1640" s="6" t="s">
        <v>21</v>
      </c>
      <c r="E1640" s="7">
        <v>1849</v>
      </c>
      <c r="F1640" s="9">
        <v>2505.5587999999998</v>
      </c>
    </row>
    <row r="1641" spans="1:6" x14ac:dyDescent="0.15">
      <c r="A1641" s="5" t="s">
        <v>1</v>
      </c>
      <c r="B1641" s="5" t="s">
        <v>241</v>
      </c>
      <c r="C1641" s="6" t="s">
        <v>20</v>
      </c>
      <c r="D1641" s="6" t="s">
        <v>21</v>
      </c>
      <c r="E1641" s="7">
        <v>1850</v>
      </c>
      <c r="F1641" s="9">
        <v>2545.0275999999999</v>
      </c>
    </row>
    <row r="1642" spans="1:6" x14ac:dyDescent="0.15">
      <c r="A1642" s="5" t="s">
        <v>1</v>
      </c>
      <c r="B1642" s="5" t="s">
        <v>241</v>
      </c>
      <c r="C1642" s="6" t="s">
        <v>20</v>
      </c>
      <c r="D1642" s="6" t="s">
        <v>21</v>
      </c>
      <c r="E1642" s="7">
        <v>1851</v>
      </c>
      <c r="F1642" s="9">
        <v>2498.8429999999998</v>
      </c>
    </row>
    <row r="1643" spans="1:6" x14ac:dyDescent="0.15">
      <c r="A1643" s="5" t="s">
        <v>1</v>
      </c>
      <c r="B1643" s="5" t="s">
        <v>241</v>
      </c>
      <c r="C1643" s="6" t="s">
        <v>20</v>
      </c>
      <c r="D1643" s="6" t="s">
        <v>21</v>
      </c>
      <c r="E1643" s="7">
        <v>1852</v>
      </c>
      <c r="F1643" s="9">
        <v>2652.94</v>
      </c>
    </row>
    <row r="1644" spans="1:6" x14ac:dyDescent="0.15">
      <c r="A1644" s="5" t="s">
        <v>1</v>
      </c>
      <c r="B1644" s="5" t="s">
        <v>241</v>
      </c>
      <c r="C1644" s="6" t="s">
        <v>20</v>
      </c>
      <c r="D1644" s="6" t="s">
        <v>21</v>
      </c>
      <c r="E1644" s="7">
        <v>1853</v>
      </c>
      <c r="F1644" s="9">
        <v>2515.0432000000001</v>
      </c>
    </row>
    <row r="1645" spans="1:6" x14ac:dyDescent="0.15">
      <c r="A1645" s="5" t="s">
        <v>1</v>
      </c>
      <c r="B1645" s="5" t="s">
        <v>241</v>
      </c>
      <c r="C1645" s="6" t="s">
        <v>20</v>
      </c>
      <c r="D1645" s="6" t="s">
        <v>21</v>
      </c>
      <c r="E1645" s="7">
        <v>1854</v>
      </c>
      <c r="F1645" s="9">
        <v>2626.9683</v>
      </c>
    </row>
    <row r="1646" spans="1:6" x14ac:dyDescent="0.15">
      <c r="A1646" s="5" t="s">
        <v>1</v>
      </c>
      <c r="B1646" s="5" t="s">
        <v>241</v>
      </c>
      <c r="C1646" s="6" t="s">
        <v>20</v>
      </c>
      <c r="D1646" s="6" t="s">
        <v>21</v>
      </c>
      <c r="E1646" s="7">
        <v>1855</v>
      </c>
      <c r="F1646" s="9">
        <v>2577.9906999999998</v>
      </c>
    </row>
    <row r="1647" spans="1:6" x14ac:dyDescent="0.15">
      <c r="A1647" s="5" t="s">
        <v>1</v>
      </c>
      <c r="B1647" s="5" t="s">
        <v>241</v>
      </c>
      <c r="C1647" s="6" t="s">
        <v>20</v>
      </c>
      <c r="D1647" s="6" t="s">
        <v>21</v>
      </c>
      <c r="E1647" s="7">
        <v>1856</v>
      </c>
      <c r="F1647" s="9">
        <v>2686.8047000000001</v>
      </c>
    </row>
    <row r="1648" spans="1:6" x14ac:dyDescent="0.15">
      <c r="A1648" s="5" t="s">
        <v>1</v>
      </c>
      <c r="B1648" s="5" t="s">
        <v>241</v>
      </c>
      <c r="C1648" s="6" t="s">
        <v>20</v>
      </c>
      <c r="D1648" s="6" t="s">
        <v>21</v>
      </c>
      <c r="E1648" s="7">
        <v>1857</v>
      </c>
      <c r="F1648" s="9">
        <v>2835.7172999999998</v>
      </c>
    </row>
    <row r="1649" spans="1:6" x14ac:dyDescent="0.15">
      <c r="A1649" s="5" t="s">
        <v>1</v>
      </c>
      <c r="B1649" s="5" t="s">
        <v>241</v>
      </c>
      <c r="C1649" s="6" t="s">
        <v>20</v>
      </c>
      <c r="D1649" s="6" t="s">
        <v>21</v>
      </c>
      <c r="E1649" s="7">
        <v>1858</v>
      </c>
      <c r="F1649" s="9">
        <v>3028.6493999999998</v>
      </c>
    </row>
    <row r="1650" spans="1:6" x14ac:dyDescent="0.15">
      <c r="A1650" s="5" t="s">
        <v>1</v>
      </c>
      <c r="B1650" s="5" t="s">
        <v>241</v>
      </c>
      <c r="C1650" s="6" t="s">
        <v>20</v>
      </c>
      <c r="D1650" s="6" t="s">
        <v>21</v>
      </c>
      <c r="E1650" s="7">
        <v>1859</v>
      </c>
      <c r="F1650" s="9">
        <v>2826.9218999999998</v>
      </c>
    </row>
    <row r="1651" spans="1:6" x14ac:dyDescent="0.15">
      <c r="A1651" s="5" t="s">
        <v>1</v>
      </c>
      <c r="B1651" s="5" t="s">
        <v>241</v>
      </c>
      <c r="C1651" s="6" t="s">
        <v>20</v>
      </c>
      <c r="D1651" s="6" t="s">
        <v>21</v>
      </c>
      <c r="E1651" s="7">
        <v>1860</v>
      </c>
      <c r="F1651" s="9">
        <v>3016</v>
      </c>
    </row>
    <row r="1652" spans="1:6" x14ac:dyDescent="0.15">
      <c r="A1652" s="5" t="s">
        <v>1</v>
      </c>
      <c r="B1652" s="5" t="s">
        <v>241</v>
      </c>
      <c r="C1652" s="6" t="s">
        <v>20</v>
      </c>
      <c r="D1652" s="6" t="s">
        <v>21</v>
      </c>
      <c r="E1652" s="7">
        <v>1861</v>
      </c>
      <c r="F1652" s="9">
        <v>2820</v>
      </c>
    </row>
    <row r="1653" spans="1:6" x14ac:dyDescent="0.15">
      <c r="A1653" s="5" t="s">
        <v>1</v>
      </c>
      <c r="B1653" s="5" t="s">
        <v>241</v>
      </c>
      <c r="C1653" s="6" t="s">
        <v>20</v>
      </c>
      <c r="D1653" s="6" t="s">
        <v>21</v>
      </c>
      <c r="E1653" s="7">
        <v>1862</v>
      </c>
      <c r="F1653" s="9">
        <v>3051</v>
      </c>
    </row>
    <row r="1654" spans="1:6" x14ac:dyDescent="0.15">
      <c r="A1654" s="5" t="s">
        <v>1</v>
      </c>
      <c r="B1654" s="5" t="s">
        <v>241</v>
      </c>
      <c r="C1654" s="6" t="s">
        <v>20</v>
      </c>
      <c r="D1654" s="6" t="s">
        <v>21</v>
      </c>
      <c r="E1654" s="7">
        <v>1863</v>
      </c>
      <c r="F1654" s="9">
        <v>3145</v>
      </c>
    </row>
    <row r="1655" spans="1:6" x14ac:dyDescent="0.15">
      <c r="A1655" s="5" t="s">
        <v>1</v>
      </c>
      <c r="B1655" s="5" t="s">
        <v>241</v>
      </c>
      <c r="C1655" s="6" t="s">
        <v>20</v>
      </c>
      <c r="D1655" s="6" t="s">
        <v>21</v>
      </c>
      <c r="E1655" s="7">
        <v>1864</v>
      </c>
      <c r="F1655" s="9">
        <v>3169</v>
      </c>
    </row>
    <row r="1656" spans="1:6" x14ac:dyDescent="0.15">
      <c r="A1656" s="5" t="s">
        <v>1</v>
      </c>
      <c r="B1656" s="5" t="s">
        <v>241</v>
      </c>
      <c r="C1656" s="6" t="s">
        <v>20</v>
      </c>
      <c r="D1656" s="6" t="s">
        <v>21</v>
      </c>
      <c r="E1656" s="7">
        <v>1865</v>
      </c>
      <c r="F1656" s="9">
        <v>3067</v>
      </c>
    </row>
    <row r="1657" spans="1:6" x14ac:dyDescent="0.15">
      <c r="A1657" s="5" t="s">
        <v>1</v>
      </c>
      <c r="B1657" s="5" t="s">
        <v>241</v>
      </c>
      <c r="C1657" s="6" t="s">
        <v>20</v>
      </c>
      <c r="D1657" s="6" t="s">
        <v>21</v>
      </c>
      <c r="E1657" s="7">
        <v>1866</v>
      </c>
      <c r="F1657" s="9">
        <v>3083</v>
      </c>
    </row>
    <row r="1658" spans="1:6" x14ac:dyDescent="0.15">
      <c r="A1658" s="5" t="s">
        <v>1</v>
      </c>
      <c r="B1658" s="5" t="s">
        <v>241</v>
      </c>
      <c r="C1658" s="6" t="s">
        <v>20</v>
      </c>
      <c r="D1658" s="6" t="s">
        <v>21</v>
      </c>
      <c r="E1658" s="7">
        <v>1867</v>
      </c>
      <c r="F1658" s="9">
        <v>2890</v>
      </c>
    </row>
    <row r="1659" spans="1:6" x14ac:dyDescent="0.15">
      <c r="A1659" s="5" t="s">
        <v>1</v>
      </c>
      <c r="B1659" s="5" t="s">
        <v>241</v>
      </c>
      <c r="C1659" s="6" t="s">
        <v>20</v>
      </c>
      <c r="D1659" s="6" t="s">
        <v>21</v>
      </c>
      <c r="E1659" s="7">
        <v>1868</v>
      </c>
      <c r="F1659" s="9">
        <v>3159</v>
      </c>
    </row>
    <row r="1660" spans="1:6" x14ac:dyDescent="0.15">
      <c r="A1660" s="5" t="s">
        <v>1</v>
      </c>
      <c r="B1660" s="5" t="s">
        <v>241</v>
      </c>
      <c r="C1660" s="6" t="s">
        <v>20</v>
      </c>
      <c r="D1660" s="6" t="s">
        <v>21</v>
      </c>
      <c r="E1660" s="7">
        <v>1869</v>
      </c>
      <c r="F1660" s="9">
        <v>3198</v>
      </c>
    </row>
    <row r="1661" spans="1:6" x14ac:dyDescent="0.15">
      <c r="A1661" s="5" t="s">
        <v>1</v>
      </c>
      <c r="B1661" s="5" t="s">
        <v>241</v>
      </c>
      <c r="C1661" s="6" t="s">
        <v>20</v>
      </c>
      <c r="D1661" s="6" t="s">
        <v>21</v>
      </c>
      <c r="E1661" s="7">
        <v>1870</v>
      </c>
      <c r="F1661" s="9">
        <v>2990</v>
      </c>
    </row>
    <row r="1662" spans="1:6" x14ac:dyDescent="0.15">
      <c r="A1662" s="5" t="s">
        <v>1</v>
      </c>
      <c r="B1662" s="5" t="s">
        <v>241</v>
      </c>
      <c r="C1662" s="6" t="s">
        <v>20</v>
      </c>
      <c r="D1662" s="6" t="s">
        <v>21</v>
      </c>
      <c r="E1662" s="7">
        <v>1871</v>
      </c>
      <c r="F1662" s="9">
        <v>3027</v>
      </c>
    </row>
    <row r="1663" spans="1:6" x14ac:dyDescent="0.15">
      <c r="A1663" s="5" t="s">
        <v>1</v>
      </c>
      <c r="B1663" s="5" t="s">
        <v>241</v>
      </c>
      <c r="C1663" s="6" t="s">
        <v>20</v>
      </c>
      <c r="D1663" s="6" t="s">
        <v>21</v>
      </c>
      <c r="E1663" s="7">
        <v>1872</v>
      </c>
      <c r="F1663" s="9">
        <v>3312</v>
      </c>
    </row>
    <row r="1664" spans="1:6" x14ac:dyDescent="0.15">
      <c r="A1664" s="5" t="s">
        <v>1</v>
      </c>
      <c r="B1664" s="5" t="s">
        <v>241</v>
      </c>
      <c r="C1664" s="6" t="s">
        <v>20</v>
      </c>
      <c r="D1664" s="6" t="s">
        <v>21</v>
      </c>
      <c r="E1664" s="7">
        <v>1873</v>
      </c>
      <c r="F1664" s="9">
        <v>3064</v>
      </c>
    </row>
    <row r="1665" spans="1:6" x14ac:dyDescent="0.15">
      <c r="A1665" s="5" t="s">
        <v>1</v>
      </c>
      <c r="B1665" s="5" t="s">
        <v>241</v>
      </c>
      <c r="C1665" s="6" t="s">
        <v>20</v>
      </c>
      <c r="D1665" s="6" t="s">
        <v>21</v>
      </c>
      <c r="E1665" s="7">
        <v>1874</v>
      </c>
      <c r="F1665" s="9">
        <v>3438</v>
      </c>
    </row>
    <row r="1666" spans="1:6" x14ac:dyDescent="0.15">
      <c r="A1666" s="5" t="s">
        <v>1</v>
      </c>
      <c r="B1666" s="5" t="s">
        <v>241</v>
      </c>
      <c r="C1666" s="6" t="s">
        <v>20</v>
      </c>
      <c r="D1666" s="6" t="s">
        <v>21</v>
      </c>
      <c r="E1666" s="7">
        <v>1875</v>
      </c>
      <c r="F1666" s="9">
        <v>3537</v>
      </c>
    </row>
    <row r="1667" spans="1:6" x14ac:dyDescent="0.15">
      <c r="A1667" s="5" t="s">
        <v>1</v>
      </c>
      <c r="B1667" s="5" t="s">
        <v>241</v>
      </c>
      <c r="C1667" s="6" t="s">
        <v>20</v>
      </c>
      <c r="D1667" s="6" t="s">
        <v>21</v>
      </c>
      <c r="E1667" s="7">
        <v>1876</v>
      </c>
      <c r="F1667" s="9">
        <v>3233</v>
      </c>
    </row>
    <row r="1668" spans="1:6" x14ac:dyDescent="0.15">
      <c r="A1668" s="5" t="s">
        <v>1</v>
      </c>
      <c r="B1668" s="5" t="s">
        <v>241</v>
      </c>
      <c r="C1668" s="6" t="s">
        <v>20</v>
      </c>
      <c r="D1668" s="6" t="s">
        <v>21</v>
      </c>
      <c r="E1668" s="7">
        <v>1877</v>
      </c>
      <c r="F1668" s="9">
        <v>3390</v>
      </c>
    </row>
    <row r="1669" spans="1:6" x14ac:dyDescent="0.15">
      <c r="A1669" s="5" t="s">
        <v>1</v>
      </c>
      <c r="B1669" s="5" t="s">
        <v>241</v>
      </c>
      <c r="C1669" s="6" t="s">
        <v>20</v>
      </c>
      <c r="D1669" s="6" t="s">
        <v>21</v>
      </c>
      <c r="E1669" s="7">
        <v>1878</v>
      </c>
      <c r="F1669" s="9">
        <v>3333</v>
      </c>
    </row>
    <row r="1670" spans="1:6" x14ac:dyDescent="0.15">
      <c r="A1670" s="5" t="s">
        <v>1</v>
      </c>
      <c r="B1670" s="5" t="s">
        <v>241</v>
      </c>
      <c r="C1670" s="6" t="s">
        <v>20</v>
      </c>
      <c r="D1670" s="6" t="s">
        <v>21</v>
      </c>
      <c r="E1670" s="7">
        <v>1879</v>
      </c>
      <c r="F1670" s="9">
        <v>3113</v>
      </c>
    </row>
    <row r="1671" spans="1:6" x14ac:dyDescent="0.15">
      <c r="A1671" s="5" t="s">
        <v>1</v>
      </c>
      <c r="B1671" s="5" t="s">
        <v>241</v>
      </c>
      <c r="C1671" s="6" t="s">
        <v>20</v>
      </c>
      <c r="D1671" s="6" t="s">
        <v>21</v>
      </c>
      <c r="E1671" s="7">
        <v>1880</v>
      </c>
      <c r="F1671" s="9">
        <v>3379</v>
      </c>
    </row>
    <row r="1672" spans="1:6" x14ac:dyDescent="0.15">
      <c r="A1672" s="5" t="s">
        <v>1</v>
      </c>
      <c r="B1672" s="5" t="s">
        <v>241</v>
      </c>
      <c r="C1672" s="6" t="s">
        <v>20</v>
      </c>
      <c r="D1672" s="6" t="s">
        <v>21</v>
      </c>
      <c r="E1672" s="7">
        <v>1881</v>
      </c>
      <c r="F1672" s="9">
        <v>3497</v>
      </c>
    </row>
    <row r="1673" spans="1:6" x14ac:dyDescent="0.15">
      <c r="A1673" s="5" t="s">
        <v>1</v>
      </c>
      <c r="B1673" s="5" t="s">
        <v>241</v>
      </c>
      <c r="C1673" s="6" t="s">
        <v>20</v>
      </c>
      <c r="D1673" s="6" t="s">
        <v>21</v>
      </c>
      <c r="E1673" s="7">
        <v>1882</v>
      </c>
      <c r="F1673" s="9">
        <v>3647</v>
      </c>
    </row>
    <row r="1674" spans="1:6" x14ac:dyDescent="0.15">
      <c r="A1674" s="5" t="s">
        <v>1</v>
      </c>
      <c r="B1674" s="5" t="s">
        <v>241</v>
      </c>
      <c r="C1674" s="6" t="s">
        <v>20</v>
      </c>
      <c r="D1674" s="6" t="s">
        <v>21</v>
      </c>
      <c r="E1674" s="7">
        <v>1883</v>
      </c>
      <c r="F1674" s="9">
        <v>3647</v>
      </c>
    </row>
    <row r="1675" spans="1:6" x14ac:dyDescent="0.15">
      <c r="A1675" s="5" t="s">
        <v>1</v>
      </c>
      <c r="B1675" s="5" t="s">
        <v>241</v>
      </c>
      <c r="C1675" s="6" t="s">
        <v>20</v>
      </c>
      <c r="D1675" s="6" t="s">
        <v>21</v>
      </c>
      <c r="E1675" s="7">
        <v>1884</v>
      </c>
      <c r="F1675" s="9">
        <v>3591</v>
      </c>
    </row>
    <row r="1676" spans="1:6" x14ac:dyDescent="0.15">
      <c r="A1676" s="5" t="s">
        <v>1</v>
      </c>
      <c r="B1676" s="5" t="s">
        <v>241</v>
      </c>
      <c r="C1676" s="6" t="s">
        <v>20</v>
      </c>
      <c r="D1676" s="6" t="s">
        <v>21</v>
      </c>
      <c r="E1676" s="7">
        <v>1885</v>
      </c>
      <c r="F1676" s="9">
        <v>3518</v>
      </c>
    </row>
    <row r="1677" spans="1:6" x14ac:dyDescent="0.15">
      <c r="A1677" s="5" t="s">
        <v>1</v>
      </c>
      <c r="B1677" s="5" t="s">
        <v>241</v>
      </c>
      <c r="C1677" s="6" t="s">
        <v>20</v>
      </c>
      <c r="D1677" s="6" t="s">
        <v>21</v>
      </c>
      <c r="E1677" s="7">
        <v>1886</v>
      </c>
      <c r="F1677" s="9">
        <v>3566</v>
      </c>
    </row>
    <row r="1678" spans="1:6" x14ac:dyDescent="0.15">
      <c r="A1678" s="5" t="s">
        <v>1</v>
      </c>
      <c r="B1678" s="5" t="s">
        <v>241</v>
      </c>
      <c r="C1678" s="6" t="s">
        <v>20</v>
      </c>
      <c r="D1678" s="6" t="s">
        <v>21</v>
      </c>
      <c r="E1678" s="7">
        <v>1887</v>
      </c>
      <c r="F1678" s="9">
        <v>3585</v>
      </c>
    </row>
    <row r="1679" spans="1:6" x14ac:dyDescent="0.15">
      <c r="A1679" s="5" t="s">
        <v>1</v>
      </c>
      <c r="B1679" s="5" t="s">
        <v>241</v>
      </c>
      <c r="C1679" s="6" t="s">
        <v>20</v>
      </c>
      <c r="D1679" s="6" t="s">
        <v>21</v>
      </c>
      <c r="E1679" s="7">
        <v>1888</v>
      </c>
      <c r="F1679" s="9">
        <v>3617</v>
      </c>
    </row>
    <row r="1680" spans="1:6" x14ac:dyDescent="0.15">
      <c r="A1680" s="5" t="s">
        <v>1</v>
      </c>
      <c r="B1680" s="5" t="s">
        <v>241</v>
      </c>
      <c r="C1680" s="6" t="s">
        <v>20</v>
      </c>
      <c r="D1680" s="6" t="s">
        <v>21</v>
      </c>
      <c r="E1680" s="7">
        <v>1889</v>
      </c>
      <c r="F1680" s="9">
        <v>3701</v>
      </c>
    </row>
    <row r="1681" spans="1:6" x14ac:dyDescent="0.15">
      <c r="A1681" s="5" t="s">
        <v>1</v>
      </c>
      <c r="B1681" s="5" t="s">
        <v>241</v>
      </c>
      <c r="C1681" s="6" t="s">
        <v>20</v>
      </c>
      <c r="D1681" s="6" t="s">
        <v>21</v>
      </c>
      <c r="E1681" s="7">
        <v>1890</v>
      </c>
      <c r="F1681" s="9">
        <v>3787</v>
      </c>
    </row>
    <row r="1682" spans="1:6" x14ac:dyDescent="0.15">
      <c r="A1682" s="5" t="s">
        <v>1</v>
      </c>
      <c r="B1682" s="5" t="s">
        <v>241</v>
      </c>
      <c r="C1682" s="6" t="s">
        <v>20</v>
      </c>
      <c r="D1682" s="6" t="s">
        <v>21</v>
      </c>
      <c r="E1682" s="7">
        <v>1891</v>
      </c>
      <c r="F1682" s="9">
        <v>3877</v>
      </c>
    </row>
    <row r="1683" spans="1:6" x14ac:dyDescent="0.15">
      <c r="A1683" s="5" t="s">
        <v>1</v>
      </c>
      <c r="B1683" s="5" t="s">
        <v>241</v>
      </c>
      <c r="C1683" s="6" t="s">
        <v>20</v>
      </c>
      <c r="D1683" s="6" t="s">
        <v>21</v>
      </c>
      <c r="E1683" s="7">
        <v>1892</v>
      </c>
      <c r="F1683" s="9">
        <v>3974</v>
      </c>
    </row>
    <row r="1684" spans="1:6" x14ac:dyDescent="0.15">
      <c r="A1684" s="5" t="s">
        <v>1</v>
      </c>
      <c r="B1684" s="5" t="s">
        <v>241</v>
      </c>
      <c r="C1684" s="6" t="s">
        <v>20</v>
      </c>
      <c r="D1684" s="6" t="s">
        <v>21</v>
      </c>
      <c r="E1684" s="7">
        <v>1893</v>
      </c>
      <c r="F1684" s="9">
        <v>4041</v>
      </c>
    </row>
    <row r="1685" spans="1:6" x14ac:dyDescent="0.15">
      <c r="A1685" s="5" t="s">
        <v>1</v>
      </c>
      <c r="B1685" s="5" t="s">
        <v>241</v>
      </c>
      <c r="C1685" s="6" t="s">
        <v>20</v>
      </c>
      <c r="D1685" s="6" t="s">
        <v>21</v>
      </c>
      <c r="E1685" s="7">
        <v>1894</v>
      </c>
      <c r="F1685" s="9">
        <v>4186</v>
      </c>
    </row>
    <row r="1686" spans="1:6" x14ac:dyDescent="0.15">
      <c r="A1686" s="5" t="s">
        <v>1</v>
      </c>
      <c r="B1686" s="5" t="s">
        <v>241</v>
      </c>
      <c r="C1686" s="6" t="s">
        <v>20</v>
      </c>
      <c r="D1686" s="6" t="s">
        <v>21</v>
      </c>
      <c r="E1686" s="7">
        <v>1895</v>
      </c>
      <c r="F1686" s="9">
        <v>4095</v>
      </c>
    </row>
    <row r="1687" spans="1:6" x14ac:dyDescent="0.15">
      <c r="A1687" s="5" t="s">
        <v>1</v>
      </c>
      <c r="B1687" s="5" t="s">
        <v>241</v>
      </c>
      <c r="C1687" s="6" t="s">
        <v>20</v>
      </c>
      <c r="D1687" s="6" t="s">
        <v>21</v>
      </c>
      <c r="E1687" s="7">
        <v>1896</v>
      </c>
      <c r="F1687" s="9">
        <v>4280</v>
      </c>
    </row>
    <row r="1688" spans="1:6" x14ac:dyDescent="0.15">
      <c r="A1688" s="5" t="s">
        <v>1</v>
      </c>
      <c r="B1688" s="5" t="s">
        <v>241</v>
      </c>
      <c r="C1688" s="6" t="s">
        <v>20</v>
      </c>
      <c r="D1688" s="6" t="s">
        <v>21</v>
      </c>
      <c r="E1688" s="7">
        <v>1897</v>
      </c>
      <c r="F1688" s="9">
        <v>4207</v>
      </c>
    </row>
    <row r="1689" spans="1:6" x14ac:dyDescent="0.15">
      <c r="A1689" s="5" t="s">
        <v>1</v>
      </c>
      <c r="B1689" s="5" t="s">
        <v>241</v>
      </c>
      <c r="C1689" s="6" t="s">
        <v>20</v>
      </c>
      <c r="D1689" s="6" t="s">
        <v>21</v>
      </c>
      <c r="E1689" s="7">
        <v>1898</v>
      </c>
      <c r="F1689" s="9">
        <v>4399</v>
      </c>
    </row>
    <row r="1690" spans="1:6" x14ac:dyDescent="0.15">
      <c r="A1690" s="5" t="s">
        <v>1</v>
      </c>
      <c r="B1690" s="5" t="s">
        <v>241</v>
      </c>
      <c r="C1690" s="6" t="s">
        <v>20</v>
      </c>
      <c r="D1690" s="6" t="s">
        <v>21</v>
      </c>
      <c r="E1690" s="7">
        <v>1899</v>
      </c>
      <c r="F1690" s="9">
        <v>4640</v>
      </c>
    </row>
    <row r="1691" spans="1:6" x14ac:dyDescent="0.15">
      <c r="A1691" s="5" t="s">
        <v>1</v>
      </c>
      <c r="B1691" s="5" t="s">
        <v>241</v>
      </c>
      <c r="C1691" s="6" t="s">
        <v>20</v>
      </c>
      <c r="D1691" s="6" t="s">
        <v>21</v>
      </c>
      <c r="E1691" s="7">
        <v>1900</v>
      </c>
      <c r="F1691" s="9">
        <v>4584</v>
      </c>
    </row>
    <row r="1692" spans="1:6" x14ac:dyDescent="0.15">
      <c r="A1692" s="5" t="s">
        <v>1</v>
      </c>
      <c r="B1692" s="5" t="s">
        <v>241</v>
      </c>
      <c r="C1692" s="6" t="s">
        <v>20</v>
      </c>
      <c r="D1692" s="6" t="s">
        <v>21</v>
      </c>
      <c r="E1692" s="7">
        <v>1901</v>
      </c>
      <c r="F1692" s="9">
        <v>4505</v>
      </c>
    </row>
    <row r="1693" spans="1:6" x14ac:dyDescent="0.15">
      <c r="A1693" s="5" t="s">
        <v>1</v>
      </c>
      <c r="B1693" s="5" t="s">
        <v>241</v>
      </c>
      <c r="C1693" s="6" t="s">
        <v>20</v>
      </c>
      <c r="D1693" s="6" t="s">
        <v>21</v>
      </c>
      <c r="E1693" s="7">
        <v>1902</v>
      </c>
      <c r="F1693" s="9">
        <v>4423</v>
      </c>
    </row>
    <row r="1694" spans="1:6" x14ac:dyDescent="0.15">
      <c r="A1694" s="5" t="s">
        <v>1</v>
      </c>
      <c r="B1694" s="5" t="s">
        <v>241</v>
      </c>
      <c r="C1694" s="6" t="s">
        <v>20</v>
      </c>
      <c r="D1694" s="6" t="s">
        <v>21</v>
      </c>
      <c r="E1694" s="7">
        <v>1903</v>
      </c>
      <c r="F1694" s="9">
        <v>4513</v>
      </c>
    </row>
    <row r="1695" spans="1:6" x14ac:dyDescent="0.15">
      <c r="A1695" s="5" t="s">
        <v>1</v>
      </c>
      <c r="B1695" s="5" t="s">
        <v>241</v>
      </c>
      <c r="C1695" s="6" t="s">
        <v>20</v>
      </c>
      <c r="D1695" s="6" t="s">
        <v>21</v>
      </c>
      <c r="E1695" s="7">
        <v>1904</v>
      </c>
      <c r="F1695" s="9">
        <v>4538</v>
      </c>
    </row>
    <row r="1696" spans="1:6" x14ac:dyDescent="0.15">
      <c r="A1696" s="5" t="s">
        <v>1</v>
      </c>
      <c r="B1696" s="5" t="s">
        <v>241</v>
      </c>
      <c r="C1696" s="6" t="s">
        <v>20</v>
      </c>
      <c r="D1696" s="6" t="s">
        <v>21</v>
      </c>
      <c r="E1696" s="7">
        <v>1905</v>
      </c>
      <c r="F1696" s="9">
        <v>4613</v>
      </c>
    </row>
    <row r="1697" spans="1:6" x14ac:dyDescent="0.15">
      <c r="A1697" s="5" t="s">
        <v>1</v>
      </c>
      <c r="B1697" s="5" t="s">
        <v>241</v>
      </c>
      <c r="C1697" s="6" t="s">
        <v>20</v>
      </c>
      <c r="D1697" s="6" t="s">
        <v>21</v>
      </c>
      <c r="E1697" s="7">
        <v>1906</v>
      </c>
      <c r="F1697" s="9">
        <v>4691</v>
      </c>
    </row>
    <row r="1698" spans="1:6" x14ac:dyDescent="0.15">
      <c r="A1698" s="5" t="s">
        <v>1</v>
      </c>
      <c r="B1698" s="5" t="s">
        <v>241</v>
      </c>
      <c r="C1698" s="6" t="s">
        <v>20</v>
      </c>
      <c r="D1698" s="6" t="s">
        <v>21</v>
      </c>
      <c r="E1698" s="7">
        <v>1907</v>
      </c>
      <c r="F1698" s="9">
        <v>4894</v>
      </c>
    </row>
    <row r="1699" spans="1:6" x14ac:dyDescent="0.15">
      <c r="A1699" s="5" t="s">
        <v>1</v>
      </c>
      <c r="B1699" s="5" t="s">
        <v>241</v>
      </c>
      <c r="C1699" s="6" t="s">
        <v>20</v>
      </c>
      <c r="D1699" s="6" t="s">
        <v>21</v>
      </c>
      <c r="E1699" s="7">
        <v>1908</v>
      </c>
      <c r="F1699" s="9">
        <v>4854</v>
      </c>
    </row>
    <row r="1700" spans="1:6" x14ac:dyDescent="0.15">
      <c r="A1700" s="5" t="s">
        <v>1</v>
      </c>
      <c r="B1700" s="5" t="s">
        <v>241</v>
      </c>
      <c r="C1700" s="6" t="s">
        <v>20</v>
      </c>
      <c r="D1700" s="6" t="s">
        <v>21</v>
      </c>
      <c r="E1700" s="7">
        <v>1909</v>
      </c>
      <c r="F1700" s="9">
        <v>5048</v>
      </c>
    </row>
    <row r="1701" spans="1:6" x14ac:dyDescent="0.15">
      <c r="A1701" s="5" t="s">
        <v>1</v>
      </c>
      <c r="B1701" s="5" t="s">
        <v>241</v>
      </c>
      <c r="C1701" s="6" t="s">
        <v>20</v>
      </c>
      <c r="D1701" s="6" t="s">
        <v>21</v>
      </c>
      <c r="E1701" s="7">
        <v>1910</v>
      </c>
      <c r="F1701" s="9">
        <v>4726</v>
      </c>
    </row>
    <row r="1702" spans="1:6" x14ac:dyDescent="0.15">
      <c r="A1702" s="5" t="s">
        <v>1</v>
      </c>
      <c r="B1702" s="5" t="s">
        <v>241</v>
      </c>
      <c r="C1702" s="6" t="s">
        <v>20</v>
      </c>
      <c r="D1702" s="6" t="s">
        <v>21</v>
      </c>
      <c r="E1702" s="7">
        <v>1911</v>
      </c>
      <c r="F1702" s="9">
        <v>5180</v>
      </c>
    </row>
    <row r="1703" spans="1:6" x14ac:dyDescent="0.15">
      <c r="A1703" s="5" t="s">
        <v>1</v>
      </c>
      <c r="B1703" s="5" t="s">
        <v>241</v>
      </c>
      <c r="C1703" s="6" t="s">
        <v>20</v>
      </c>
      <c r="D1703" s="6" t="s">
        <v>21</v>
      </c>
      <c r="E1703" s="7">
        <v>1912</v>
      </c>
      <c r="F1703" s="9">
        <v>5601</v>
      </c>
    </row>
    <row r="1704" spans="1:6" x14ac:dyDescent="0.15">
      <c r="A1704" s="5" t="s">
        <v>1</v>
      </c>
      <c r="B1704" s="5" t="s">
        <v>241</v>
      </c>
      <c r="C1704" s="6" t="s">
        <v>20</v>
      </c>
      <c r="D1704" s="6" t="s">
        <v>21</v>
      </c>
      <c r="E1704" s="7">
        <v>1913</v>
      </c>
      <c r="F1704" s="9">
        <v>5555</v>
      </c>
    </row>
    <row r="1705" spans="1:6" x14ac:dyDescent="0.15">
      <c r="A1705" s="5" t="s">
        <v>1</v>
      </c>
      <c r="B1705" s="5" t="s">
        <v>241</v>
      </c>
      <c r="C1705" s="6" t="s">
        <v>20</v>
      </c>
      <c r="D1705" s="6" t="s">
        <v>21</v>
      </c>
      <c r="E1705" s="7">
        <v>1914</v>
      </c>
      <c r="F1705" s="9">
        <v>5158</v>
      </c>
    </row>
    <row r="1706" spans="1:6" x14ac:dyDescent="0.15">
      <c r="A1706" s="5" t="s">
        <v>1</v>
      </c>
      <c r="B1706" s="5" t="s">
        <v>241</v>
      </c>
      <c r="C1706" s="6" t="s">
        <v>20</v>
      </c>
      <c r="D1706" s="6" t="s">
        <v>21</v>
      </c>
      <c r="E1706" s="7">
        <v>1915</v>
      </c>
      <c r="F1706" s="9">
        <v>5177</v>
      </c>
    </row>
    <row r="1707" spans="1:6" x14ac:dyDescent="0.15">
      <c r="A1707" s="5" t="s">
        <v>1</v>
      </c>
      <c r="B1707" s="5" t="s">
        <v>241</v>
      </c>
      <c r="C1707" s="6" t="s">
        <v>20</v>
      </c>
      <c r="D1707" s="6" t="s">
        <v>21</v>
      </c>
      <c r="E1707" s="7">
        <v>1916</v>
      </c>
      <c r="F1707" s="9">
        <v>5520</v>
      </c>
    </row>
    <row r="1708" spans="1:6" x14ac:dyDescent="0.15">
      <c r="A1708" s="5" t="s">
        <v>1</v>
      </c>
      <c r="B1708" s="5" t="s">
        <v>241</v>
      </c>
      <c r="C1708" s="6" t="s">
        <v>20</v>
      </c>
      <c r="D1708" s="6" t="s">
        <v>21</v>
      </c>
      <c r="E1708" s="7">
        <v>1917</v>
      </c>
      <c r="F1708" s="9">
        <v>4748</v>
      </c>
    </row>
    <row r="1709" spans="1:6" x14ac:dyDescent="0.15">
      <c r="A1709" s="5" t="s">
        <v>1</v>
      </c>
      <c r="B1709" s="5" t="s">
        <v>241</v>
      </c>
      <c r="C1709" s="6" t="s">
        <v>20</v>
      </c>
      <c r="D1709" s="6" t="s">
        <v>21</v>
      </c>
      <c r="E1709" s="7">
        <v>1918</v>
      </c>
      <c r="F1709" s="9">
        <v>3819</v>
      </c>
    </row>
    <row r="1710" spans="1:6" x14ac:dyDescent="0.15">
      <c r="A1710" s="5" t="s">
        <v>1</v>
      </c>
      <c r="B1710" s="5" t="s">
        <v>241</v>
      </c>
      <c r="C1710" s="6" t="s">
        <v>20</v>
      </c>
      <c r="D1710" s="6" t="s">
        <v>21</v>
      </c>
      <c r="E1710" s="7">
        <v>1919</v>
      </c>
      <c r="F1710" s="9">
        <v>4481</v>
      </c>
    </row>
    <row r="1711" spans="1:6" x14ac:dyDescent="0.15">
      <c r="A1711" s="5" t="s">
        <v>1</v>
      </c>
      <c r="B1711" s="5" t="s">
        <v>241</v>
      </c>
      <c r="C1711" s="6" t="s">
        <v>20</v>
      </c>
      <c r="D1711" s="6" t="s">
        <v>21</v>
      </c>
      <c r="E1711" s="7">
        <v>1920</v>
      </c>
      <c r="F1711" s="9">
        <v>5144</v>
      </c>
    </row>
    <row r="1712" spans="1:6" x14ac:dyDescent="0.15">
      <c r="A1712" s="5" t="s">
        <v>1</v>
      </c>
      <c r="B1712" s="5" t="s">
        <v>241</v>
      </c>
      <c r="C1712" s="6" t="s">
        <v>20</v>
      </c>
      <c r="D1712" s="6" t="s">
        <v>21</v>
      </c>
      <c r="E1712" s="7">
        <v>1921</v>
      </c>
      <c r="F1712" s="9">
        <v>4901</v>
      </c>
    </row>
    <row r="1713" spans="1:6" x14ac:dyDescent="0.15">
      <c r="A1713" s="5" t="s">
        <v>1</v>
      </c>
      <c r="B1713" s="5" t="s">
        <v>241</v>
      </c>
      <c r="C1713" s="6" t="s">
        <v>20</v>
      </c>
      <c r="D1713" s="6" t="s">
        <v>21</v>
      </c>
      <c r="E1713" s="7">
        <v>1922</v>
      </c>
      <c r="F1713" s="9">
        <v>5754</v>
      </c>
    </row>
    <row r="1714" spans="1:6" x14ac:dyDescent="0.15">
      <c r="A1714" s="5" t="s">
        <v>1</v>
      </c>
      <c r="B1714" s="5" t="s">
        <v>241</v>
      </c>
      <c r="C1714" s="6" t="s">
        <v>20</v>
      </c>
      <c r="D1714" s="6" t="s">
        <v>21</v>
      </c>
      <c r="E1714" s="7">
        <v>1923</v>
      </c>
      <c r="F1714" s="9">
        <v>5984</v>
      </c>
    </row>
    <row r="1715" spans="1:6" x14ac:dyDescent="0.15">
      <c r="A1715" s="5" t="s">
        <v>1</v>
      </c>
      <c r="B1715" s="5" t="s">
        <v>241</v>
      </c>
      <c r="C1715" s="6" t="s">
        <v>20</v>
      </c>
      <c r="D1715" s="6" t="s">
        <v>21</v>
      </c>
      <c r="E1715" s="7">
        <v>1924</v>
      </c>
      <c r="F1715" s="9">
        <v>6661</v>
      </c>
    </row>
    <row r="1716" spans="1:6" x14ac:dyDescent="0.15">
      <c r="A1716" s="5" t="s">
        <v>1</v>
      </c>
      <c r="B1716" s="5" t="s">
        <v>241</v>
      </c>
      <c r="C1716" s="6" t="s">
        <v>20</v>
      </c>
      <c r="D1716" s="6" t="s">
        <v>21</v>
      </c>
      <c r="E1716" s="7">
        <v>1925</v>
      </c>
      <c r="F1716" s="9">
        <v>6641</v>
      </c>
    </row>
    <row r="1717" spans="1:6" x14ac:dyDescent="0.15">
      <c r="A1717" s="5" t="s">
        <v>1</v>
      </c>
      <c r="B1717" s="5" t="s">
        <v>241</v>
      </c>
      <c r="C1717" s="6" t="s">
        <v>20</v>
      </c>
      <c r="D1717" s="6" t="s">
        <v>21</v>
      </c>
      <c r="E1717" s="7">
        <v>1926</v>
      </c>
      <c r="F1717" s="9">
        <v>6773</v>
      </c>
    </row>
    <row r="1718" spans="1:6" x14ac:dyDescent="0.15">
      <c r="A1718" s="5" t="s">
        <v>1</v>
      </c>
      <c r="B1718" s="5" t="s">
        <v>241</v>
      </c>
      <c r="C1718" s="6" t="s">
        <v>20</v>
      </c>
      <c r="D1718" s="6" t="s">
        <v>21</v>
      </c>
      <c r="E1718" s="7">
        <v>1927</v>
      </c>
      <c r="F1718" s="9">
        <v>6621</v>
      </c>
    </row>
    <row r="1719" spans="1:6" x14ac:dyDescent="0.15">
      <c r="A1719" s="5" t="s">
        <v>1</v>
      </c>
      <c r="B1719" s="5" t="s">
        <v>241</v>
      </c>
      <c r="C1719" s="6" t="s">
        <v>20</v>
      </c>
      <c r="D1719" s="6" t="s">
        <v>21</v>
      </c>
      <c r="E1719" s="7">
        <v>1928</v>
      </c>
      <c r="F1719" s="9">
        <v>7063</v>
      </c>
    </row>
    <row r="1720" spans="1:6" x14ac:dyDescent="0.15">
      <c r="A1720" s="5" t="s">
        <v>1</v>
      </c>
      <c r="B1720" s="5" t="s">
        <v>241</v>
      </c>
      <c r="C1720" s="6" t="s">
        <v>20</v>
      </c>
      <c r="D1720" s="6" t="s">
        <v>21</v>
      </c>
      <c r="E1720" s="7">
        <v>1929</v>
      </c>
      <c r="F1720" s="9">
        <v>7508</v>
      </c>
    </row>
    <row r="1721" spans="1:6" x14ac:dyDescent="0.15">
      <c r="A1721" s="5" t="s">
        <v>1</v>
      </c>
      <c r="B1721" s="5" t="s">
        <v>241</v>
      </c>
      <c r="C1721" s="6" t="s">
        <v>20</v>
      </c>
      <c r="D1721" s="6" t="s">
        <v>21</v>
      </c>
      <c r="E1721" s="7">
        <v>1930</v>
      </c>
      <c r="F1721" s="9">
        <v>7224</v>
      </c>
    </row>
    <row r="1722" spans="1:6" x14ac:dyDescent="0.15">
      <c r="A1722" s="5" t="s">
        <v>1</v>
      </c>
      <c r="B1722" s="5" t="s">
        <v>241</v>
      </c>
      <c r="C1722" s="6" t="s">
        <v>20</v>
      </c>
      <c r="D1722" s="6" t="s">
        <v>21</v>
      </c>
      <c r="E1722" s="7">
        <v>1931</v>
      </c>
      <c r="F1722" s="9">
        <v>6751</v>
      </c>
    </row>
    <row r="1723" spans="1:6" x14ac:dyDescent="0.15">
      <c r="A1723" s="5" t="s">
        <v>1</v>
      </c>
      <c r="B1723" s="5" t="s">
        <v>241</v>
      </c>
      <c r="C1723" s="6" t="s">
        <v>20</v>
      </c>
      <c r="D1723" s="6" t="s">
        <v>21</v>
      </c>
      <c r="E1723" s="7">
        <v>1932</v>
      </c>
      <c r="F1723" s="9">
        <v>6311</v>
      </c>
    </row>
    <row r="1724" spans="1:6" x14ac:dyDescent="0.15">
      <c r="A1724" s="5" t="s">
        <v>1</v>
      </c>
      <c r="B1724" s="5" t="s">
        <v>241</v>
      </c>
      <c r="C1724" s="6" t="s">
        <v>20</v>
      </c>
      <c r="D1724" s="6" t="s">
        <v>21</v>
      </c>
      <c r="E1724" s="7">
        <v>1933</v>
      </c>
      <c r="F1724" s="9">
        <v>6757</v>
      </c>
    </row>
    <row r="1725" spans="1:6" x14ac:dyDescent="0.15">
      <c r="A1725" s="5" t="s">
        <v>1</v>
      </c>
      <c r="B1725" s="5" t="s">
        <v>241</v>
      </c>
      <c r="C1725" s="6" t="s">
        <v>20</v>
      </c>
      <c r="D1725" s="6" t="s">
        <v>21</v>
      </c>
      <c r="E1725" s="7">
        <v>1934</v>
      </c>
      <c r="F1725" s="9">
        <v>6682</v>
      </c>
    </row>
    <row r="1726" spans="1:6" x14ac:dyDescent="0.15">
      <c r="A1726" s="5" t="s">
        <v>1</v>
      </c>
      <c r="B1726" s="5" t="s">
        <v>241</v>
      </c>
      <c r="C1726" s="6" t="s">
        <v>20</v>
      </c>
      <c r="D1726" s="6" t="s">
        <v>21</v>
      </c>
      <c r="E1726" s="7">
        <v>1935</v>
      </c>
      <c r="F1726" s="9">
        <v>6513</v>
      </c>
    </row>
    <row r="1727" spans="1:6" x14ac:dyDescent="0.15">
      <c r="A1727" s="5" t="s">
        <v>1</v>
      </c>
      <c r="B1727" s="5" t="s">
        <v>241</v>
      </c>
      <c r="C1727" s="6" t="s">
        <v>20</v>
      </c>
      <c r="D1727" s="6" t="s">
        <v>21</v>
      </c>
      <c r="E1727" s="7">
        <v>1936</v>
      </c>
      <c r="F1727" s="9">
        <v>6765</v>
      </c>
    </row>
    <row r="1728" spans="1:6" x14ac:dyDescent="0.15">
      <c r="A1728" s="5" t="s">
        <v>1</v>
      </c>
      <c r="B1728" s="5" t="s">
        <v>241</v>
      </c>
      <c r="C1728" s="6" t="s">
        <v>20</v>
      </c>
      <c r="D1728" s="6" t="s">
        <v>21</v>
      </c>
      <c r="E1728" s="7">
        <v>1937</v>
      </c>
      <c r="F1728" s="9">
        <v>7152</v>
      </c>
    </row>
    <row r="1729" spans="1:6" x14ac:dyDescent="0.15">
      <c r="A1729" s="5" t="s">
        <v>1</v>
      </c>
      <c r="B1729" s="5" t="s">
        <v>241</v>
      </c>
      <c r="C1729" s="6" t="s">
        <v>20</v>
      </c>
      <c r="D1729" s="6" t="s">
        <v>21</v>
      </c>
      <c r="E1729" s="7">
        <v>1938</v>
      </c>
      <c r="F1729" s="9">
        <v>7119</v>
      </c>
    </row>
    <row r="1730" spans="1:6" x14ac:dyDescent="0.15">
      <c r="A1730" s="5" t="s">
        <v>1</v>
      </c>
      <c r="B1730" s="5" t="s">
        <v>241</v>
      </c>
      <c r="C1730" s="6" t="s">
        <v>20</v>
      </c>
      <c r="D1730" s="6" t="s">
        <v>21</v>
      </c>
      <c r="E1730" s="7">
        <v>1939</v>
      </c>
      <c r="F1730" s="9">
        <v>7640</v>
      </c>
    </row>
    <row r="1731" spans="1:6" x14ac:dyDescent="0.15">
      <c r="A1731" s="5" t="s">
        <v>1</v>
      </c>
      <c r="B1731" s="5" t="s">
        <v>241</v>
      </c>
      <c r="C1731" s="6" t="s">
        <v>20</v>
      </c>
      <c r="D1731" s="6" t="s">
        <v>21</v>
      </c>
      <c r="E1731" s="7">
        <v>1940</v>
      </c>
      <c r="F1731" s="9">
        <v>6443</v>
      </c>
    </row>
    <row r="1732" spans="1:6" x14ac:dyDescent="0.15">
      <c r="A1732" s="5" t="s">
        <v>1</v>
      </c>
      <c r="B1732" s="5" t="s">
        <v>241</v>
      </c>
      <c r="C1732" s="6" t="s">
        <v>20</v>
      </c>
      <c r="D1732" s="6" t="s">
        <v>21</v>
      </c>
      <c r="E1732" s="7">
        <v>1941</v>
      </c>
      <c r="F1732" s="9">
        <v>5274</v>
      </c>
    </row>
    <row r="1733" spans="1:6" x14ac:dyDescent="0.15">
      <c r="A1733" s="5" t="s">
        <v>1</v>
      </c>
      <c r="B1733" s="5" t="s">
        <v>241</v>
      </c>
      <c r="C1733" s="6" t="s">
        <v>20</v>
      </c>
      <c r="D1733" s="6" t="s">
        <v>21</v>
      </c>
      <c r="E1733" s="7">
        <v>1942</v>
      </c>
      <c r="F1733" s="9">
        <v>4752</v>
      </c>
    </row>
    <row r="1734" spans="1:6" x14ac:dyDescent="0.15">
      <c r="A1734" s="5" t="s">
        <v>1</v>
      </c>
      <c r="B1734" s="5" t="s">
        <v>241</v>
      </c>
      <c r="C1734" s="6" t="s">
        <v>20</v>
      </c>
      <c r="D1734" s="6" t="s">
        <v>21</v>
      </c>
      <c r="E1734" s="7">
        <v>1943</v>
      </c>
      <c r="F1734" s="9">
        <v>4559</v>
      </c>
    </row>
    <row r="1735" spans="1:6" x14ac:dyDescent="0.15">
      <c r="A1735" s="5" t="s">
        <v>1</v>
      </c>
      <c r="B1735" s="5" t="s">
        <v>241</v>
      </c>
      <c r="C1735" s="6" t="s">
        <v>20</v>
      </c>
      <c r="D1735" s="6" t="s">
        <v>21</v>
      </c>
      <c r="E1735" s="7">
        <v>1944</v>
      </c>
      <c r="F1735" s="9">
        <v>3861</v>
      </c>
    </row>
    <row r="1736" spans="1:6" x14ac:dyDescent="0.15">
      <c r="A1736" s="5" t="s">
        <v>1</v>
      </c>
      <c r="B1736" s="5" t="s">
        <v>241</v>
      </c>
      <c r="C1736" s="6" t="s">
        <v>20</v>
      </c>
      <c r="D1736" s="6" t="s">
        <v>21</v>
      </c>
      <c r="E1736" s="7">
        <v>1945</v>
      </c>
      <c r="F1736" s="9">
        <v>4101</v>
      </c>
    </row>
    <row r="1737" spans="1:6" x14ac:dyDescent="0.15">
      <c r="A1737" s="5" t="s">
        <v>1</v>
      </c>
      <c r="B1737" s="5" t="s">
        <v>241</v>
      </c>
      <c r="C1737" s="6" t="s">
        <v>20</v>
      </c>
      <c r="D1737" s="6" t="s">
        <v>21</v>
      </c>
      <c r="E1737" s="7">
        <v>1946</v>
      </c>
      <c r="F1737" s="9">
        <v>6145</v>
      </c>
    </row>
    <row r="1738" spans="1:6" x14ac:dyDescent="0.15">
      <c r="A1738" s="5" t="s">
        <v>1</v>
      </c>
      <c r="B1738" s="5" t="s">
        <v>241</v>
      </c>
      <c r="C1738" s="6" t="s">
        <v>20</v>
      </c>
      <c r="D1738" s="6" t="s">
        <v>21</v>
      </c>
      <c r="E1738" s="7">
        <v>1947</v>
      </c>
      <c r="F1738" s="9">
        <v>6596</v>
      </c>
    </row>
    <row r="1739" spans="1:6" x14ac:dyDescent="0.15">
      <c r="A1739" s="5" t="s">
        <v>1</v>
      </c>
      <c r="B1739" s="5" t="s">
        <v>241</v>
      </c>
      <c r="C1739" s="6" t="s">
        <v>20</v>
      </c>
      <c r="D1739" s="6" t="s">
        <v>21</v>
      </c>
      <c r="E1739" s="7">
        <v>1948</v>
      </c>
      <c r="F1739" s="9">
        <v>7002</v>
      </c>
    </row>
    <row r="1740" spans="1:6" x14ac:dyDescent="0.15">
      <c r="A1740" s="5" t="s">
        <v>1</v>
      </c>
      <c r="B1740" s="5" t="s">
        <v>241</v>
      </c>
      <c r="C1740" s="6" t="s">
        <v>20</v>
      </c>
      <c r="D1740" s="6" t="s">
        <v>21</v>
      </c>
      <c r="E1740" s="7">
        <v>1949</v>
      </c>
      <c r="F1740" s="9">
        <v>7884</v>
      </c>
    </row>
    <row r="1741" spans="1:6" x14ac:dyDescent="0.15">
      <c r="A1741" s="5" t="s">
        <v>1</v>
      </c>
      <c r="B1741" s="5" t="s">
        <v>241</v>
      </c>
      <c r="C1741" s="6" t="s">
        <v>20</v>
      </c>
      <c r="D1741" s="6" t="s">
        <v>21</v>
      </c>
      <c r="E1741" s="7">
        <v>1950</v>
      </c>
      <c r="F1741" s="9">
        <v>8266</v>
      </c>
    </row>
    <row r="1742" spans="1:6" x14ac:dyDescent="0.15">
      <c r="A1742" s="5" t="s">
        <v>1</v>
      </c>
      <c r="B1742" s="5" t="s">
        <v>241</v>
      </c>
      <c r="C1742" s="6" t="s">
        <v>20</v>
      </c>
      <c r="D1742" s="6" t="s">
        <v>21</v>
      </c>
      <c r="E1742" s="7">
        <v>1951</v>
      </c>
      <c r="F1742" s="9">
        <v>8705</v>
      </c>
    </row>
    <row r="1743" spans="1:6" x14ac:dyDescent="0.15">
      <c r="A1743" s="5" t="s">
        <v>1</v>
      </c>
      <c r="B1743" s="5" t="s">
        <v>241</v>
      </c>
      <c r="C1743" s="6" t="s">
        <v>20</v>
      </c>
      <c r="D1743" s="6" t="s">
        <v>21</v>
      </c>
      <c r="E1743" s="7">
        <v>1952</v>
      </c>
      <c r="F1743" s="9">
        <v>8869</v>
      </c>
    </row>
    <row r="1744" spans="1:6" x14ac:dyDescent="0.15">
      <c r="A1744" s="5" t="s">
        <v>1</v>
      </c>
      <c r="B1744" s="5" t="s">
        <v>241</v>
      </c>
      <c r="C1744" s="6" t="s">
        <v>20</v>
      </c>
      <c r="D1744" s="6" t="s">
        <v>21</v>
      </c>
      <c r="E1744" s="7">
        <v>1953</v>
      </c>
      <c r="F1744" s="9">
        <v>9060</v>
      </c>
    </row>
    <row r="1745" spans="1:6" x14ac:dyDescent="0.15">
      <c r="A1745" s="5" t="s">
        <v>1</v>
      </c>
      <c r="B1745" s="5" t="s">
        <v>241</v>
      </c>
      <c r="C1745" s="6" t="s">
        <v>20</v>
      </c>
      <c r="D1745" s="6" t="s">
        <v>21</v>
      </c>
      <c r="E1745" s="7">
        <v>1954</v>
      </c>
      <c r="F1745" s="9">
        <v>9428</v>
      </c>
    </row>
    <row r="1746" spans="1:6" x14ac:dyDescent="0.15">
      <c r="A1746" s="5" t="s">
        <v>1</v>
      </c>
      <c r="B1746" s="5" t="s">
        <v>241</v>
      </c>
      <c r="C1746" s="6" t="s">
        <v>20</v>
      </c>
      <c r="D1746" s="6" t="s">
        <v>21</v>
      </c>
      <c r="E1746" s="7">
        <v>1955</v>
      </c>
      <c r="F1746" s="9">
        <v>9881</v>
      </c>
    </row>
    <row r="1747" spans="1:6" x14ac:dyDescent="0.15">
      <c r="A1747" s="5" t="s">
        <v>1</v>
      </c>
      <c r="B1747" s="5" t="s">
        <v>241</v>
      </c>
      <c r="C1747" s="6" t="s">
        <v>20</v>
      </c>
      <c r="D1747" s="6" t="s">
        <v>21</v>
      </c>
      <c r="E1747" s="7">
        <v>1956</v>
      </c>
      <c r="F1747" s="9">
        <v>10278</v>
      </c>
    </row>
    <row r="1748" spans="1:6" x14ac:dyDescent="0.15">
      <c r="A1748" s="5" t="s">
        <v>1</v>
      </c>
      <c r="B1748" s="5" t="s">
        <v>241</v>
      </c>
      <c r="C1748" s="6" t="s">
        <v>20</v>
      </c>
      <c r="D1748" s="6" t="s">
        <v>21</v>
      </c>
      <c r="E1748" s="7">
        <v>1957</v>
      </c>
      <c r="F1748" s="9">
        <v>10779</v>
      </c>
    </row>
    <row r="1749" spans="1:6" x14ac:dyDescent="0.15">
      <c r="A1749" s="5" t="s">
        <v>1</v>
      </c>
      <c r="B1749" s="5" t="s">
        <v>241</v>
      </c>
      <c r="C1749" s="6" t="s">
        <v>20</v>
      </c>
      <c r="D1749" s="6" t="s">
        <v>21</v>
      </c>
      <c r="E1749" s="7">
        <v>1958</v>
      </c>
      <c r="F1749" s="9">
        <v>10927</v>
      </c>
    </row>
    <row r="1750" spans="1:6" x14ac:dyDescent="0.15">
      <c r="A1750" s="5" t="s">
        <v>1</v>
      </c>
      <c r="B1750" s="5" t="s">
        <v>241</v>
      </c>
      <c r="C1750" s="6" t="s">
        <v>20</v>
      </c>
      <c r="D1750" s="6" t="s">
        <v>21</v>
      </c>
      <c r="E1750" s="7">
        <v>1959</v>
      </c>
      <c r="F1750" s="9">
        <v>11124</v>
      </c>
    </row>
    <row r="1751" spans="1:6" x14ac:dyDescent="0.15">
      <c r="A1751" s="5" t="s">
        <v>1</v>
      </c>
      <c r="B1751" s="5" t="s">
        <v>241</v>
      </c>
      <c r="C1751" s="6" t="s">
        <v>20</v>
      </c>
      <c r="D1751" s="6" t="s">
        <v>21</v>
      </c>
      <c r="E1751" s="7">
        <v>1960</v>
      </c>
      <c r="F1751" s="9">
        <v>11792</v>
      </c>
    </row>
    <row r="1752" spans="1:6" x14ac:dyDescent="0.15">
      <c r="A1752" s="5" t="s">
        <v>1</v>
      </c>
      <c r="B1752" s="5" t="s">
        <v>241</v>
      </c>
      <c r="C1752" s="6" t="s">
        <v>20</v>
      </c>
      <c r="D1752" s="6" t="s">
        <v>21</v>
      </c>
      <c r="E1752" s="7">
        <v>1961</v>
      </c>
      <c r="F1752" s="9">
        <v>12302</v>
      </c>
    </row>
    <row r="1753" spans="1:6" x14ac:dyDescent="0.15">
      <c r="A1753" s="5" t="s">
        <v>1</v>
      </c>
      <c r="B1753" s="5" t="s">
        <v>241</v>
      </c>
      <c r="C1753" s="6" t="s">
        <v>20</v>
      </c>
      <c r="D1753" s="6" t="s">
        <v>21</v>
      </c>
      <c r="E1753" s="7">
        <v>1962</v>
      </c>
      <c r="F1753" s="9">
        <v>12859</v>
      </c>
    </row>
    <row r="1754" spans="1:6" x14ac:dyDescent="0.15">
      <c r="A1754" s="5" t="s">
        <v>1</v>
      </c>
      <c r="B1754" s="5" t="s">
        <v>241</v>
      </c>
      <c r="C1754" s="6" t="s">
        <v>20</v>
      </c>
      <c r="D1754" s="6" t="s">
        <v>21</v>
      </c>
      <c r="E1754" s="7">
        <v>1963</v>
      </c>
      <c r="F1754" s="9">
        <v>13330</v>
      </c>
    </row>
    <row r="1755" spans="1:6" x14ac:dyDescent="0.15">
      <c r="A1755" s="5" t="s">
        <v>1</v>
      </c>
      <c r="B1755" s="5" t="s">
        <v>241</v>
      </c>
      <c r="C1755" s="6" t="s">
        <v>20</v>
      </c>
      <c r="D1755" s="6" t="s">
        <v>21</v>
      </c>
      <c r="E1755" s="7">
        <v>1964</v>
      </c>
      <c r="F1755" s="9">
        <v>14057</v>
      </c>
    </row>
    <row r="1756" spans="1:6" x14ac:dyDescent="0.15">
      <c r="A1756" s="5" t="s">
        <v>1</v>
      </c>
      <c r="B1756" s="5" t="s">
        <v>241</v>
      </c>
      <c r="C1756" s="6" t="s">
        <v>20</v>
      </c>
      <c r="D1756" s="6" t="s">
        <v>21</v>
      </c>
      <c r="E1756" s="7">
        <v>1965</v>
      </c>
      <c r="F1756" s="9">
        <v>14609</v>
      </c>
    </row>
    <row r="1757" spans="1:6" x14ac:dyDescent="0.15">
      <c r="A1757" s="5" t="s">
        <v>1</v>
      </c>
      <c r="B1757" s="5" t="s">
        <v>241</v>
      </c>
      <c r="C1757" s="6" t="s">
        <v>20</v>
      </c>
      <c r="D1757" s="6" t="s">
        <v>21</v>
      </c>
      <c r="E1757" s="7">
        <v>1966</v>
      </c>
      <c r="F1757" s="9">
        <v>15213</v>
      </c>
    </row>
    <row r="1758" spans="1:6" x14ac:dyDescent="0.15">
      <c r="A1758" s="5" t="s">
        <v>1</v>
      </c>
      <c r="B1758" s="5" t="s">
        <v>241</v>
      </c>
      <c r="C1758" s="6" t="s">
        <v>20</v>
      </c>
      <c r="D1758" s="6" t="s">
        <v>21</v>
      </c>
      <c r="E1758" s="7">
        <v>1967</v>
      </c>
      <c r="F1758" s="9">
        <v>15792</v>
      </c>
    </row>
    <row r="1759" spans="1:6" x14ac:dyDescent="0.15">
      <c r="A1759" s="5" t="s">
        <v>1</v>
      </c>
      <c r="B1759" s="5" t="s">
        <v>241</v>
      </c>
      <c r="C1759" s="6" t="s">
        <v>20</v>
      </c>
      <c r="D1759" s="6" t="s">
        <v>21</v>
      </c>
      <c r="E1759" s="7">
        <v>1968</v>
      </c>
      <c r="F1759" s="9">
        <v>16365</v>
      </c>
    </row>
    <row r="1760" spans="1:6" x14ac:dyDescent="0.15">
      <c r="A1760" s="5" t="s">
        <v>1</v>
      </c>
      <c r="B1760" s="5" t="s">
        <v>241</v>
      </c>
      <c r="C1760" s="6" t="s">
        <v>20</v>
      </c>
      <c r="D1760" s="6" t="s">
        <v>21</v>
      </c>
      <c r="E1760" s="7">
        <v>1969</v>
      </c>
      <c r="F1760" s="9">
        <v>17352</v>
      </c>
    </row>
    <row r="1761" spans="1:6" x14ac:dyDescent="0.15">
      <c r="A1761" s="5" t="s">
        <v>1</v>
      </c>
      <c r="B1761" s="5" t="s">
        <v>241</v>
      </c>
      <c r="C1761" s="6" t="s">
        <v>20</v>
      </c>
      <c r="D1761" s="6" t="s">
        <v>21</v>
      </c>
      <c r="E1761" s="7">
        <v>1970</v>
      </c>
      <c r="F1761" s="9">
        <v>18187</v>
      </c>
    </row>
    <row r="1762" spans="1:6" x14ac:dyDescent="0.15">
      <c r="A1762" s="5" t="s">
        <v>1</v>
      </c>
      <c r="B1762" s="5" t="s">
        <v>241</v>
      </c>
      <c r="C1762" s="6" t="s">
        <v>20</v>
      </c>
      <c r="D1762" s="6" t="s">
        <v>21</v>
      </c>
      <c r="E1762" s="7">
        <v>1971</v>
      </c>
      <c r="F1762" s="9">
        <v>18881</v>
      </c>
    </row>
    <row r="1763" spans="1:6" x14ac:dyDescent="0.15">
      <c r="A1763" s="5" t="s">
        <v>1</v>
      </c>
      <c r="B1763" s="5" t="s">
        <v>241</v>
      </c>
      <c r="C1763" s="6" t="s">
        <v>20</v>
      </c>
      <c r="D1763" s="6" t="s">
        <v>21</v>
      </c>
      <c r="E1763" s="7">
        <v>1972</v>
      </c>
      <c r="F1763" s="9">
        <v>19549</v>
      </c>
    </row>
    <row r="1764" spans="1:6" x14ac:dyDescent="0.15">
      <c r="A1764" s="5" t="s">
        <v>1</v>
      </c>
      <c r="B1764" s="5" t="s">
        <v>241</v>
      </c>
      <c r="C1764" s="6" t="s">
        <v>20</v>
      </c>
      <c r="D1764" s="6" t="s">
        <v>21</v>
      </c>
      <c r="E1764" s="7">
        <v>1973</v>
      </c>
      <c r="F1764" s="9">
        <v>20441</v>
      </c>
    </row>
    <row r="1765" spans="1:6" x14ac:dyDescent="0.15">
      <c r="A1765" s="5" t="s">
        <v>1</v>
      </c>
      <c r="B1765" s="5" t="s">
        <v>241</v>
      </c>
      <c r="C1765" s="6" t="s">
        <v>20</v>
      </c>
      <c r="D1765" s="6" t="s">
        <v>21</v>
      </c>
      <c r="E1765" s="7">
        <v>1974</v>
      </c>
      <c r="F1765" s="9">
        <v>20902</v>
      </c>
    </row>
    <row r="1766" spans="1:6" x14ac:dyDescent="0.15">
      <c r="A1766" s="5" t="s">
        <v>1</v>
      </c>
      <c r="B1766" s="5" t="s">
        <v>241</v>
      </c>
      <c r="C1766" s="6" t="s">
        <v>20</v>
      </c>
      <c r="D1766" s="6" t="s">
        <v>21</v>
      </c>
      <c r="E1766" s="7">
        <v>1975</v>
      </c>
      <c r="F1766" s="9">
        <v>20653</v>
      </c>
    </row>
    <row r="1767" spans="1:6" x14ac:dyDescent="0.15">
      <c r="A1767" s="5" t="s">
        <v>1</v>
      </c>
      <c r="B1767" s="5" t="s">
        <v>241</v>
      </c>
      <c r="C1767" s="6" t="s">
        <v>20</v>
      </c>
      <c r="D1767" s="6" t="s">
        <v>21</v>
      </c>
      <c r="E1767" s="7">
        <v>1976</v>
      </c>
      <c r="F1767" s="9">
        <v>21465</v>
      </c>
    </row>
    <row r="1768" spans="1:6" x14ac:dyDescent="0.15">
      <c r="A1768" s="5" t="s">
        <v>1</v>
      </c>
      <c r="B1768" s="5" t="s">
        <v>241</v>
      </c>
      <c r="C1768" s="6" t="s">
        <v>20</v>
      </c>
      <c r="D1768" s="6" t="s">
        <v>21</v>
      </c>
      <c r="E1768" s="7">
        <v>1977</v>
      </c>
      <c r="F1768" s="9">
        <v>22177</v>
      </c>
    </row>
    <row r="1769" spans="1:6" x14ac:dyDescent="0.15">
      <c r="A1769" s="5" t="s">
        <v>1</v>
      </c>
      <c r="B1769" s="5" t="s">
        <v>241</v>
      </c>
      <c r="C1769" s="6" t="s">
        <v>20</v>
      </c>
      <c r="D1769" s="6" t="s">
        <v>21</v>
      </c>
      <c r="E1769" s="7">
        <v>1978</v>
      </c>
      <c r="F1769" s="9">
        <v>22698</v>
      </c>
    </row>
    <row r="1770" spans="1:6" x14ac:dyDescent="0.15">
      <c r="A1770" s="5" t="s">
        <v>1</v>
      </c>
      <c r="B1770" s="5" t="s">
        <v>241</v>
      </c>
      <c r="C1770" s="6" t="s">
        <v>20</v>
      </c>
      <c r="D1770" s="6" t="s">
        <v>21</v>
      </c>
      <c r="E1770" s="7">
        <v>1979</v>
      </c>
      <c r="F1770" s="9">
        <v>23326</v>
      </c>
    </row>
    <row r="1771" spans="1:6" x14ac:dyDescent="0.15">
      <c r="A1771" s="5" t="s">
        <v>1</v>
      </c>
      <c r="B1771" s="5" t="s">
        <v>241</v>
      </c>
      <c r="C1771" s="6" t="s">
        <v>20</v>
      </c>
      <c r="D1771" s="6" t="s">
        <v>21</v>
      </c>
      <c r="E1771" s="7">
        <v>1980</v>
      </c>
      <c r="F1771" s="9">
        <v>23537</v>
      </c>
    </row>
    <row r="1772" spans="1:6" x14ac:dyDescent="0.15">
      <c r="A1772" s="5" t="s">
        <v>1</v>
      </c>
      <c r="B1772" s="5" t="s">
        <v>241</v>
      </c>
      <c r="C1772" s="6" t="s">
        <v>20</v>
      </c>
      <c r="D1772" s="6" t="s">
        <v>21</v>
      </c>
      <c r="E1772" s="7">
        <v>1981</v>
      </c>
      <c r="F1772" s="9">
        <v>23655</v>
      </c>
    </row>
    <row r="1773" spans="1:6" x14ac:dyDescent="0.15">
      <c r="A1773" s="5" t="s">
        <v>1</v>
      </c>
      <c r="B1773" s="5" t="s">
        <v>241</v>
      </c>
      <c r="C1773" s="6" t="s">
        <v>20</v>
      </c>
      <c r="D1773" s="6" t="s">
        <v>21</v>
      </c>
      <c r="E1773" s="7">
        <v>1982</v>
      </c>
      <c r="F1773" s="9">
        <v>24120</v>
      </c>
    </row>
    <row r="1774" spans="1:6" x14ac:dyDescent="0.15">
      <c r="A1774" s="5" t="s">
        <v>1</v>
      </c>
      <c r="B1774" s="5" t="s">
        <v>241</v>
      </c>
      <c r="C1774" s="6" t="s">
        <v>20</v>
      </c>
      <c r="D1774" s="6" t="s">
        <v>21</v>
      </c>
      <c r="E1774" s="7">
        <v>1983</v>
      </c>
      <c r="F1774" s="9">
        <v>24300</v>
      </c>
    </row>
    <row r="1775" spans="1:6" x14ac:dyDescent="0.15">
      <c r="A1775" s="5" t="s">
        <v>1</v>
      </c>
      <c r="B1775" s="5" t="s">
        <v>241</v>
      </c>
      <c r="C1775" s="6" t="s">
        <v>20</v>
      </c>
      <c r="D1775" s="6" t="s">
        <v>21</v>
      </c>
      <c r="E1775" s="7">
        <v>1984</v>
      </c>
      <c r="F1775" s="9">
        <v>24519</v>
      </c>
    </row>
    <row r="1776" spans="1:6" x14ac:dyDescent="0.15">
      <c r="A1776" s="5" t="s">
        <v>1</v>
      </c>
      <c r="B1776" s="5" t="s">
        <v>241</v>
      </c>
      <c r="C1776" s="6" t="s">
        <v>20</v>
      </c>
      <c r="D1776" s="6" t="s">
        <v>21</v>
      </c>
      <c r="E1776" s="7">
        <v>1985</v>
      </c>
      <c r="F1776" s="9">
        <v>24755</v>
      </c>
    </row>
    <row r="1777" spans="1:6" x14ac:dyDescent="0.15">
      <c r="A1777" s="5" t="s">
        <v>1</v>
      </c>
      <c r="B1777" s="5" t="s">
        <v>241</v>
      </c>
      <c r="C1777" s="6" t="s">
        <v>20</v>
      </c>
      <c r="D1777" s="6" t="s">
        <v>21</v>
      </c>
      <c r="E1777" s="7">
        <v>1986</v>
      </c>
      <c r="F1777" s="9">
        <v>25238</v>
      </c>
    </row>
    <row r="1778" spans="1:6" x14ac:dyDescent="0.15">
      <c r="A1778" s="5" t="s">
        <v>1</v>
      </c>
      <c r="B1778" s="5" t="s">
        <v>241</v>
      </c>
      <c r="C1778" s="6" t="s">
        <v>20</v>
      </c>
      <c r="D1778" s="6" t="s">
        <v>21</v>
      </c>
      <c r="E1778" s="7">
        <v>1987</v>
      </c>
      <c r="F1778" s="9">
        <v>25756</v>
      </c>
    </row>
    <row r="1779" spans="1:6" x14ac:dyDescent="0.15">
      <c r="A1779" s="5" t="s">
        <v>1</v>
      </c>
      <c r="B1779" s="5" t="s">
        <v>241</v>
      </c>
      <c r="C1779" s="6" t="s">
        <v>20</v>
      </c>
      <c r="D1779" s="6" t="s">
        <v>21</v>
      </c>
      <c r="E1779" s="7">
        <v>1988</v>
      </c>
      <c r="F1779" s="9">
        <v>26763</v>
      </c>
    </row>
    <row r="1780" spans="1:6" x14ac:dyDescent="0.15">
      <c r="A1780" s="5" t="s">
        <v>1</v>
      </c>
      <c r="B1780" s="5" t="s">
        <v>241</v>
      </c>
      <c r="C1780" s="6" t="s">
        <v>20</v>
      </c>
      <c r="D1780" s="6" t="s">
        <v>21</v>
      </c>
      <c r="E1780" s="7">
        <v>1989</v>
      </c>
      <c r="F1780" s="9">
        <v>27576</v>
      </c>
    </row>
    <row r="1781" spans="1:6" x14ac:dyDescent="0.15">
      <c r="A1781" s="5" t="s">
        <v>1</v>
      </c>
      <c r="B1781" s="5" t="s">
        <v>241</v>
      </c>
      <c r="C1781" s="6" t="s">
        <v>20</v>
      </c>
      <c r="D1781" s="6" t="s">
        <v>21</v>
      </c>
      <c r="E1781" s="7">
        <v>1990</v>
      </c>
      <c r="F1781" s="9">
        <v>28129</v>
      </c>
    </row>
    <row r="1782" spans="1:6" x14ac:dyDescent="0.15">
      <c r="A1782" s="5" t="s">
        <v>1</v>
      </c>
      <c r="B1782" s="5" t="s">
        <v>241</v>
      </c>
      <c r="C1782" s="6" t="s">
        <v>20</v>
      </c>
      <c r="D1782" s="6" t="s">
        <v>21</v>
      </c>
      <c r="E1782" s="7">
        <v>1991</v>
      </c>
      <c r="F1782" s="9">
        <v>28294.263999999999</v>
      </c>
    </row>
    <row r="1783" spans="1:6" x14ac:dyDescent="0.15">
      <c r="A1783" s="5" t="s">
        <v>1</v>
      </c>
      <c r="B1783" s="5" t="s">
        <v>241</v>
      </c>
      <c r="C1783" s="6" t="s">
        <v>20</v>
      </c>
      <c r="D1783" s="6" t="s">
        <v>21</v>
      </c>
      <c r="E1783" s="7">
        <v>1992</v>
      </c>
      <c r="F1783" s="9">
        <v>28619.805</v>
      </c>
    </row>
    <row r="1784" spans="1:6" x14ac:dyDescent="0.15">
      <c r="A1784" s="5" t="s">
        <v>1</v>
      </c>
      <c r="B1784" s="5" t="s">
        <v>241</v>
      </c>
      <c r="C1784" s="6" t="s">
        <v>20</v>
      </c>
      <c r="D1784" s="6" t="s">
        <v>21</v>
      </c>
      <c r="E1784" s="7">
        <v>1993</v>
      </c>
      <c r="F1784" s="9">
        <v>28336.16</v>
      </c>
    </row>
    <row r="1785" spans="1:6" x14ac:dyDescent="0.15">
      <c r="A1785" s="5" t="s">
        <v>1</v>
      </c>
      <c r="B1785" s="5" t="s">
        <v>241</v>
      </c>
      <c r="C1785" s="6" t="s">
        <v>20</v>
      </c>
      <c r="D1785" s="6" t="s">
        <v>21</v>
      </c>
      <c r="E1785" s="7">
        <v>1994</v>
      </c>
      <c r="F1785" s="9">
        <v>28907.976999999999</v>
      </c>
    </row>
    <row r="1786" spans="1:6" x14ac:dyDescent="0.15">
      <c r="A1786" s="5" t="s">
        <v>1</v>
      </c>
      <c r="B1786" s="5" t="s">
        <v>241</v>
      </c>
      <c r="C1786" s="6" t="s">
        <v>20</v>
      </c>
      <c r="D1786" s="6" t="s">
        <v>21</v>
      </c>
      <c r="E1786" s="7">
        <v>1995</v>
      </c>
      <c r="F1786" s="9">
        <v>29418.863000000001</v>
      </c>
    </row>
    <row r="1787" spans="1:6" x14ac:dyDescent="0.15">
      <c r="A1787" s="5" t="s">
        <v>1</v>
      </c>
      <c r="B1787" s="5" t="s">
        <v>241</v>
      </c>
      <c r="C1787" s="6" t="s">
        <v>20</v>
      </c>
      <c r="D1787" s="6" t="s">
        <v>21</v>
      </c>
      <c r="E1787" s="7">
        <v>1996</v>
      </c>
      <c r="F1787" s="9">
        <v>29736.645</v>
      </c>
    </row>
    <row r="1788" spans="1:6" x14ac:dyDescent="0.15">
      <c r="A1788" s="5" t="s">
        <v>1</v>
      </c>
      <c r="B1788" s="5" t="s">
        <v>241</v>
      </c>
      <c r="C1788" s="6" t="s">
        <v>20</v>
      </c>
      <c r="D1788" s="6" t="s">
        <v>21</v>
      </c>
      <c r="E1788" s="7">
        <v>1997</v>
      </c>
      <c r="F1788" s="9">
        <v>30341.807000000001</v>
      </c>
    </row>
    <row r="1789" spans="1:6" x14ac:dyDescent="0.15">
      <c r="A1789" s="5" t="s">
        <v>1</v>
      </c>
      <c r="B1789" s="5" t="s">
        <v>241</v>
      </c>
      <c r="C1789" s="6" t="s">
        <v>20</v>
      </c>
      <c r="D1789" s="6" t="s">
        <v>21</v>
      </c>
      <c r="E1789" s="7">
        <v>1998</v>
      </c>
      <c r="F1789" s="9">
        <v>31323.078000000001</v>
      </c>
    </row>
    <row r="1790" spans="1:6" x14ac:dyDescent="0.15">
      <c r="A1790" s="5" t="s">
        <v>1</v>
      </c>
      <c r="B1790" s="5" t="s">
        <v>241</v>
      </c>
      <c r="C1790" s="6" t="s">
        <v>20</v>
      </c>
      <c r="D1790" s="6" t="s">
        <v>21</v>
      </c>
      <c r="E1790" s="7">
        <v>1999</v>
      </c>
      <c r="F1790" s="9">
        <v>32284.611000000001</v>
      </c>
    </row>
    <row r="1791" spans="1:6" x14ac:dyDescent="0.15">
      <c r="A1791" s="5" t="s">
        <v>1</v>
      </c>
      <c r="B1791" s="5" t="s">
        <v>241</v>
      </c>
      <c r="C1791" s="6" t="s">
        <v>20</v>
      </c>
      <c r="D1791" s="6" t="s">
        <v>21</v>
      </c>
      <c r="E1791" s="7">
        <v>2000</v>
      </c>
      <c r="F1791" s="9">
        <v>33409.68</v>
      </c>
    </row>
    <row r="1792" spans="1:6" x14ac:dyDescent="0.15">
      <c r="A1792" s="5" t="s">
        <v>1</v>
      </c>
      <c r="B1792" s="5" t="s">
        <v>241</v>
      </c>
      <c r="C1792" s="6" t="s">
        <v>20</v>
      </c>
      <c r="D1792" s="6" t="s">
        <v>21</v>
      </c>
      <c r="E1792" s="7">
        <v>2001</v>
      </c>
      <c r="F1792" s="9">
        <v>33920.097999999998</v>
      </c>
    </row>
    <row r="1793" spans="1:6" x14ac:dyDescent="0.15">
      <c r="A1793" s="5" t="s">
        <v>1</v>
      </c>
      <c r="B1793" s="5" t="s">
        <v>241</v>
      </c>
      <c r="C1793" s="6" t="s">
        <v>20</v>
      </c>
      <c r="D1793" s="6" t="s">
        <v>21</v>
      </c>
      <c r="E1793" s="7">
        <v>2002</v>
      </c>
      <c r="F1793" s="9">
        <v>34152.773000000001</v>
      </c>
    </row>
    <row r="1794" spans="1:6" x14ac:dyDescent="0.15">
      <c r="A1794" s="5" t="s">
        <v>1</v>
      </c>
      <c r="B1794" s="5" t="s">
        <v>241</v>
      </c>
      <c r="C1794" s="6" t="s">
        <v>20</v>
      </c>
      <c r="D1794" s="6" t="s">
        <v>21</v>
      </c>
      <c r="E1794" s="7">
        <v>2003</v>
      </c>
      <c r="F1794" s="9">
        <v>34292.03</v>
      </c>
    </row>
    <row r="1795" spans="1:6" x14ac:dyDescent="0.15">
      <c r="A1795" s="5" t="s">
        <v>1</v>
      </c>
      <c r="B1795" s="5" t="s">
        <v>241</v>
      </c>
      <c r="C1795" s="6" t="s">
        <v>20</v>
      </c>
      <c r="D1795" s="6" t="s">
        <v>21</v>
      </c>
      <c r="E1795" s="7">
        <v>2004</v>
      </c>
      <c r="F1795" s="9">
        <v>35093.824000000001</v>
      </c>
    </row>
    <row r="1796" spans="1:6" x14ac:dyDescent="0.15">
      <c r="A1796" s="5" t="s">
        <v>1</v>
      </c>
      <c r="B1796" s="5" t="s">
        <v>241</v>
      </c>
      <c r="C1796" s="6" t="s">
        <v>20</v>
      </c>
      <c r="D1796" s="6" t="s">
        <v>21</v>
      </c>
      <c r="E1796" s="7">
        <v>2005</v>
      </c>
      <c r="F1796" s="9">
        <v>35495.464999999997</v>
      </c>
    </row>
    <row r="1797" spans="1:6" x14ac:dyDescent="0.15">
      <c r="A1797" s="5" t="s">
        <v>1</v>
      </c>
      <c r="B1797" s="5" t="s">
        <v>241</v>
      </c>
      <c r="C1797" s="6" t="s">
        <v>20</v>
      </c>
      <c r="D1797" s="6" t="s">
        <v>21</v>
      </c>
      <c r="E1797" s="7">
        <v>2006</v>
      </c>
      <c r="F1797" s="9">
        <v>36166.160000000003</v>
      </c>
    </row>
    <row r="1798" spans="1:6" x14ac:dyDescent="0.15">
      <c r="A1798" s="5" t="s">
        <v>1</v>
      </c>
      <c r="B1798" s="5" t="s">
        <v>241</v>
      </c>
      <c r="C1798" s="6" t="s">
        <v>20</v>
      </c>
      <c r="D1798" s="6" t="s">
        <v>21</v>
      </c>
      <c r="E1798" s="7">
        <v>2007</v>
      </c>
      <c r="F1798" s="9">
        <v>36845.684000000001</v>
      </c>
    </row>
    <row r="1799" spans="1:6" x14ac:dyDescent="0.15">
      <c r="A1799" s="5" t="s">
        <v>1</v>
      </c>
      <c r="B1799" s="5" t="s">
        <v>241</v>
      </c>
      <c r="C1799" s="6" t="s">
        <v>20</v>
      </c>
      <c r="D1799" s="6" t="s">
        <v>21</v>
      </c>
      <c r="E1799" s="7">
        <v>2008</v>
      </c>
      <c r="F1799" s="9">
        <v>36761.792999999998</v>
      </c>
    </row>
    <row r="1800" spans="1:6" x14ac:dyDescent="0.15">
      <c r="A1800" s="5" t="s">
        <v>1</v>
      </c>
      <c r="B1800" s="5" t="s">
        <v>241</v>
      </c>
      <c r="C1800" s="6" t="s">
        <v>20</v>
      </c>
      <c r="D1800" s="6" t="s">
        <v>21</v>
      </c>
      <c r="E1800" s="7">
        <v>2009</v>
      </c>
      <c r="F1800" s="9">
        <v>35534.925999999999</v>
      </c>
    </row>
    <row r="1801" spans="1:6" x14ac:dyDescent="0.15">
      <c r="A1801" s="5" t="s">
        <v>1</v>
      </c>
      <c r="B1801" s="5" t="s">
        <v>241</v>
      </c>
      <c r="C1801" s="6" t="s">
        <v>20</v>
      </c>
      <c r="D1801" s="6" t="s">
        <v>21</v>
      </c>
      <c r="E1801" s="7">
        <v>2010</v>
      </c>
      <c r="F1801" s="9">
        <v>36086.726999999999</v>
      </c>
    </row>
    <row r="1802" spans="1:6" x14ac:dyDescent="0.15">
      <c r="A1802" s="5" t="s">
        <v>1</v>
      </c>
      <c r="B1802" s="5" t="s">
        <v>241</v>
      </c>
      <c r="C1802" s="6" t="s">
        <v>20</v>
      </c>
      <c r="D1802" s="6" t="s">
        <v>21</v>
      </c>
      <c r="E1802" s="7">
        <v>2011</v>
      </c>
      <c r="F1802" s="9">
        <v>36691</v>
      </c>
    </row>
    <row r="1803" spans="1:6" x14ac:dyDescent="0.15">
      <c r="A1803" s="5" t="s">
        <v>1</v>
      </c>
      <c r="B1803" s="5" t="s">
        <v>241</v>
      </c>
      <c r="C1803" s="6" t="s">
        <v>20</v>
      </c>
      <c r="D1803" s="6" t="s">
        <v>21</v>
      </c>
      <c r="E1803" s="7">
        <v>2012</v>
      </c>
      <c r="F1803" s="9">
        <v>36625.925999999999</v>
      </c>
    </row>
    <row r="1804" spans="1:6" x14ac:dyDescent="0.15">
      <c r="A1804" s="5" t="s">
        <v>1</v>
      </c>
      <c r="B1804" s="5" t="s">
        <v>241</v>
      </c>
      <c r="C1804" s="6" t="s">
        <v>20</v>
      </c>
      <c r="D1804" s="6" t="s">
        <v>21</v>
      </c>
      <c r="E1804" s="7">
        <v>2013</v>
      </c>
      <c r="F1804" s="9">
        <v>36647.22</v>
      </c>
    </row>
    <row r="1805" spans="1:6" x14ac:dyDescent="0.15">
      <c r="A1805" s="5" t="s">
        <v>1</v>
      </c>
      <c r="B1805" s="5" t="s">
        <v>241</v>
      </c>
      <c r="C1805" s="6" t="s">
        <v>20</v>
      </c>
      <c r="D1805" s="6" t="s">
        <v>21</v>
      </c>
      <c r="E1805" s="7">
        <v>2014</v>
      </c>
      <c r="F1805" s="9">
        <v>36818.54</v>
      </c>
    </row>
    <row r="1806" spans="1:6" x14ac:dyDescent="0.15">
      <c r="A1806" s="5" t="s">
        <v>1</v>
      </c>
      <c r="B1806" s="5" t="s">
        <v>241</v>
      </c>
      <c r="C1806" s="6" t="s">
        <v>20</v>
      </c>
      <c r="D1806" s="6" t="s">
        <v>21</v>
      </c>
      <c r="E1806" s="7">
        <v>2015</v>
      </c>
      <c r="F1806" s="9">
        <v>37077.89</v>
      </c>
    </row>
    <row r="1807" spans="1:6" x14ac:dyDescent="0.15">
      <c r="A1807" s="5" t="s">
        <v>1</v>
      </c>
      <c r="B1807" s="5" t="s">
        <v>241</v>
      </c>
      <c r="C1807" s="6" t="s">
        <v>20</v>
      </c>
      <c r="D1807" s="6" t="s">
        <v>21</v>
      </c>
      <c r="E1807" s="7">
        <v>2016</v>
      </c>
      <c r="F1807" s="9">
        <v>37343.839999999997</v>
      </c>
    </row>
    <row r="1808" spans="1:6" x14ac:dyDescent="0.15">
      <c r="A1808" s="5" t="s">
        <v>1</v>
      </c>
      <c r="B1808" s="5" t="s">
        <v>241</v>
      </c>
      <c r="C1808" s="6" t="s">
        <v>20</v>
      </c>
      <c r="D1808" s="6" t="s">
        <v>21</v>
      </c>
      <c r="E1808" s="7">
        <v>2017</v>
      </c>
      <c r="F1808" s="9">
        <v>38037.336000000003</v>
      </c>
    </row>
    <row r="1809" spans="1:6" x14ac:dyDescent="0.15">
      <c r="A1809" s="5" t="s">
        <v>1</v>
      </c>
      <c r="B1809" s="5" t="s">
        <v>241</v>
      </c>
      <c r="C1809" s="6" t="s">
        <v>20</v>
      </c>
      <c r="D1809" s="6" t="s">
        <v>21</v>
      </c>
      <c r="E1809" s="7">
        <v>2018</v>
      </c>
      <c r="F1809" s="9">
        <v>38555.464999999997</v>
      </c>
    </row>
    <row r="1810" spans="1:6" x14ac:dyDescent="0.15">
      <c r="A1810" s="5" t="s">
        <v>1</v>
      </c>
      <c r="B1810" s="5" t="s">
        <v>241</v>
      </c>
      <c r="C1810" s="6" t="s">
        <v>20</v>
      </c>
      <c r="D1810" s="6" t="s">
        <v>21</v>
      </c>
      <c r="E1810" s="7">
        <v>2019</v>
      </c>
      <c r="F1810" s="9">
        <v>39084.656000000003</v>
      </c>
    </row>
    <row r="1811" spans="1:6" x14ac:dyDescent="0.15">
      <c r="A1811" s="5" t="s">
        <v>1</v>
      </c>
      <c r="B1811" s="5" t="s">
        <v>241</v>
      </c>
      <c r="C1811" s="6" t="s">
        <v>20</v>
      </c>
      <c r="D1811" s="6" t="s">
        <v>21</v>
      </c>
      <c r="E1811" s="7">
        <v>2020</v>
      </c>
      <c r="F1811" s="9">
        <v>35913.82</v>
      </c>
    </row>
    <row r="1812" spans="1:6" x14ac:dyDescent="0.15">
      <c r="A1812" s="5" t="s">
        <v>1</v>
      </c>
      <c r="B1812" s="5" t="s">
        <v>241</v>
      </c>
      <c r="C1812" s="6" t="s">
        <v>20</v>
      </c>
      <c r="D1812" s="6" t="s">
        <v>21</v>
      </c>
      <c r="E1812" s="7">
        <v>2021</v>
      </c>
      <c r="F1812" s="9">
        <v>38242.133000000002</v>
      </c>
    </row>
    <row r="1813" spans="1:6" x14ac:dyDescent="0.15">
      <c r="A1813" s="5" t="s">
        <v>1</v>
      </c>
      <c r="B1813" s="5" t="s">
        <v>241</v>
      </c>
      <c r="C1813" s="6" t="s">
        <v>20</v>
      </c>
      <c r="D1813" s="6" t="s">
        <v>21</v>
      </c>
      <c r="E1813" s="7">
        <v>2022</v>
      </c>
      <c r="F1813" s="9">
        <v>39065.71</v>
      </c>
    </row>
    <row r="1814" spans="1:6" x14ac:dyDescent="0.15">
      <c r="A1814" s="5" t="s">
        <v>1</v>
      </c>
      <c r="B1814" s="5" t="s">
        <v>241</v>
      </c>
      <c r="C1814" s="6" t="s">
        <v>22</v>
      </c>
      <c r="D1814" s="6" t="s">
        <v>23</v>
      </c>
      <c r="E1814" s="7">
        <v>1500</v>
      </c>
      <c r="F1814" s="9">
        <v>1755.9738</v>
      </c>
    </row>
    <row r="1815" spans="1:6" x14ac:dyDescent="0.15">
      <c r="A1815" s="5" t="s">
        <v>1</v>
      </c>
      <c r="B1815" s="5" t="s">
        <v>241</v>
      </c>
      <c r="C1815" s="6" t="s">
        <v>22</v>
      </c>
      <c r="D1815" s="6" t="s">
        <v>23</v>
      </c>
      <c r="E1815" s="7">
        <v>1501</v>
      </c>
      <c r="F1815" s="9">
        <v>1724.7797</v>
      </c>
    </row>
    <row r="1816" spans="1:6" x14ac:dyDescent="0.15">
      <c r="A1816" s="5" t="s">
        <v>1</v>
      </c>
      <c r="B1816" s="5" t="s">
        <v>241</v>
      </c>
      <c r="C1816" s="6" t="s">
        <v>22</v>
      </c>
      <c r="D1816" s="6" t="s">
        <v>23</v>
      </c>
      <c r="E1816" s="7">
        <v>1502</v>
      </c>
      <c r="F1816" s="9">
        <v>1720.4808</v>
      </c>
    </row>
    <row r="1817" spans="1:6" x14ac:dyDescent="0.15">
      <c r="A1817" s="5" t="s">
        <v>1</v>
      </c>
      <c r="B1817" s="5" t="s">
        <v>241</v>
      </c>
      <c r="C1817" s="6" t="s">
        <v>22</v>
      </c>
      <c r="D1817" s="6" t="s">
        <v>23</v>
      </c>
      <c r="E1817" s="7">
        <v>1503</v>
      </c>
      <c r="F1817" s="9">
        <v>1685.6225999999999</v>
      </c>
    </row>
    <row r="1818" spans="1:6" x14ac:dyDescent="0.15">
      <c r="A1818" s="5" t="s">
        <v>1</v>
      </c>
      <c r="B1818" s="5" t="s">
        <v>241</v>
      </c>
      <c r="C1818" s="6" t="s">
        <v>22</v>
      </c>
      <c r="D1818" s="6" t="s">
        <v>23</v>
      </c>
      <c r="E1818" s="7">
        <v>1504</v>
      </c>
      <c r="F1818" s="9">
        <v>1736.3689999999999</v>
      </c>
    </row>
    <row r="1819" spans="1:6" x14ac:dyDescent="0.15">
      <c r="A1819" s="5" t="s">
        <v>1</v>
      </c>
      <c r="B1819" s="5" t="s">
        <v>241</v>
      </c>
      <c r="C1819" s="6" t="s">
        <v>22</v>
      </c>
      <c r="D1819" s="6" t="s">
        <v>23</v>
      </c>
      <c r="E1819" s="7">
        <v>1505</v>
      </c>
      <c r="F1819" s="9">
        <v>1789.3280999999999</v>
      </c>
    </row>
    <row r="1820" spans="1:6" x14ac:dyDescent="0.15">
      <c r="A1820" s="5" t="s">
        <v>1</v>
      </c>
      <c r="B1820" s="5" t="s">
        <v>241</v>
      </c>
      <c r="C1820" s="6" t="s">
        <v>22</v>
      </c>
      <c r="D1820" s="6" t="s">
        <v>23</v>
      </c>
      <c r="E1820" s="7">
        <v>1506</v>
      </c>
      <c r="F1820" s="9">
        <v>1808.3454999999999</v>
      </c>
    </row>
    <row r="1821" spans="1:6" x14ac:dyDescent="0.15">
      <c r="A1821" s="5" t="s">
        <v>1</v>
      </c>
      <c r="B1821" s="5" t="s">
        <v>241</v>
      </c>
      <c r="C1821" s="6" t="s">
        <v>22</v>
      </c>
      <c r="D1821" s="6" t="s">
        <v>23</v>
      </c>
      <c r="E1821" s="7">
        <v>1507</v>
      </c>
      <c r="F1821" s="9">
        <v>1826.3696</v>
      </c>
    </row>
    <row r="1822" spans="1:6" x14ac:dyDescent="0.15">
      <c r="A1822" s="5" t="s">
        <v>1</v>
      </c>
      <c r="B1822" s="5" t="s">
        <v>241</v>
      </c>
      <c r="C1822" s="6" t="s">
        <v>22</v>
      </c>
      <c r="D1822" s="6" t="s">
        <v>23</v>
      </c>
      <c r="E1822" s="7">
        <v>1508</v>
      </c>
      <c r="F1822" s="9">
        <v>1804.6511</v>
      </c>
    </row>
    <row r="1823" spans="1:6" x14ac:dyDescent="0.15">
      <c r="A1823" s="5" t="s">
        <v>1</v>
      </c>
      <c r="B1823" s="5" t="s">
        <v>241</v>
      </c>
      <c r="C1823" s="6" t="s">
        <v>22</v>
      </c>
      <c r="D1823" s="6" t="s">
        <v>23</v>
      </c>
      <c r="E1823" s="7">
        <v>1509</v>
      </c>
      <c r="F1823" s="9">
        <v>1816.9453000000001</v>
      </c>
    </row>
    <row r="1824" spans="1:6" x14ac:dyDescent="0.15">
      <c r="A1824" s="5" t="s">
        <v>1</v>
      </c>
      <c r="B1824" s="5" t="s">
        <v>241</v>
      </c>
      <c r="C1824" s="6" t="s">
        <v>22</v>
      </c>
      <c r="D1824" s="6" t="s">
        <v>23</v>
      </c>
      <c r="E1824" s="7">
        <v>1510</v>
      </c>
      <c r="F1824" s="9">
        <v>1805.6370999999999</v>
      </c>
    </row>
    <row r="1825" spans="1:6" x14ac:dyDescent="0.15">
      <c r="A1825" s="5" t="s">
        <v>1</v>
      </c>
      <c r="B1825" s="5" t="s">
        <v>241</v>
      </c>
      <c r="C1825" s="6" t="s">
        <v>22</v>
      </c>
      <c r="D1825" s="6" t="s">
        <v>23</v>
      </c>
      <c r="E1825" s="7">
        <v>1511</v>
      </c>
      <c r="F1825" s="9">
        <v>1757.3357000000001</v>
      </c>
    </row>
    <row r="1826" spans="1:6" x14ac:dyDescent="0.15">
      <c r="A1826" s="5" t="s">
        <v>1</v>
      </c>
      <c r="B1826" s="5" t="s">
        <v>241</v>
      </c>
      <c r="C1826" s="6" t="s">
        <v>22</v>
      </c>
      <c r="D1826" s="6" t="s">
        <v>23</v>
      </c>
      <c r="E1826" s="7">
        <v>1512</v>
      </c>
      <c r="F1826" s="9">
        <v>1735.6704</v>
      </c>
    </row>
    <row r="1827" spans="1:6" x14ac:dyDescent="0.15">
      <c r="A1827" s="5" t="s">
        <v>1</v>
      </c>
      <c r="B1827" s="5" t="s">
        <v>241</v>
      </c>
      <c r="C1827" s="6" t="s">
        <v>22</v>
      </c>
      <c r="D1827" s="6" t="s">
        <v>23</v>
      </c>
      <c r="E1827" s="7">
        <v>1513</v>
      </c>
      <c r="F1827" s="9">
        <v>1785.1626000000001</v>
      </c>
    </row>
    <row r="1828" spans="1:6" x14ac:dyDescent="0.15">
      <c r="A1828" s="5" t="s">
        <v>1</v>
      </c>
      <c r="B1828" s="5" t="s">
        <v>241</v>
      </c>
      <c r="C1828" s="6" t="s">
        <v>22</v>
      </c>
      <c r="D1828" s="6" t="s">
        <v>23</v>
      </c>
      <c r="E1828" s="7">
        <v>1514</v>
      </c>
      <c r="F1828" s="9">
        <v>1739.028</v>
      </c>
    </row>
    <row r="1829" spans="1:6" x14ac:dyDescent="0.15">
      <c r="A1829" s="5" t="s">
        <v>1</v>
      </c>
      <c r="B1829" s="5" t="s">
        <v>241</v>
      </c>
      <c r="C1829" s="6" t="s">
        <v>22</v>
      </c>
      <c r="D1829" s="6" t="s">
        <v>23</v>
      </c>
      <c r="E1829" s="7">
        <v>1515</v>
      </c>
      <c r="F1829" s="9">
        <v>1755.0385000000001</v>
      </c>
    </row>
    <row r="1830" spans="1:6" x14ac:dyDescent="0.15">
      <c r="A1830" s="5" t="s">
        <v>1</v>
      </c>
      <c r="B1830" s="5" t="s">
        <v>241</v>
      </c>
      <c r="C1830" s="6" t="s">
        <v>22</v>
      </c>
      <c r="D1830" s="6" t="s">
        <v>23</v>
      </c>
      <c r="E1830" s="7">
        <v>1516</v>
      </c>
      <c r="F1830" s="9">
        <v>1737.6512</v>
      </c>
    </row>
    <row r="1831" spans="1:6" x14ac:dyDescent="0.15">
      <c r="A1831" s="5" t="s">
        <v>1</v>
      </c>
      <c r="B1831" s="5" t="s">
        <v>241</v>
      </c>
      <c r="C1831" s="6" t="s">
        <v>22</v>
      </c>
      <c r="D1831" s="6" t="s">
        <v>23</v>
      </c>
      <c r="E1831" s="7">
        <v>1517</v>
      </c>
      <c r="F1831" s="9">
        <v>1676.7551000000001</v>
      </c>
    </row>
    <row r="1832" spans="1:6" x14ac:dyDescent="0.15">
      <c r="A1832" s="5" t="s">
        <v>1</v>
      </c>
      <c r="B1832" s="5" t="s">
        <v>241</v>
      </c>
      <c r="C1832" s="6" t="s">
        <v>22</v>
      </c>
      <c r="D1832" s="6" t="s">
        <v>23</v>
      </c>
      <c r="E1832" s="7">
        <v>1518</v>
      </c>
      <c r="F1832" s="9">
        <v>1709.999</v>
      </c>
    </row>
    <row r="1833" spans="1:6" x14ac:dyDescent="0.15">
      <c r="A1833" s="5" t="s">
        <v>1</v>
      </c>
      <c r="B1833" s="5" t="s">
        <v>241</v>
      </c>
      <c r="C1833" s="6" t="s">
        <v>22</v>
      </c>
      <c r="D1833" s="6" t="s">
        <v>23</v>
      </c>
      <c r="E1833" s="7">
        <v>1519</v>
      </c>
      <c r="F1833" s="9">
        <v>1737.5056</v>
      </c>
    </row>
    <row r="1834" spans="1:6" x14ac:dyDescent="0.15">
      <c r="A1834" s="5" t="s">
        <v>1</v>
      </c>
      <c r="B1834" s="5" t="s">
        <v>241</v>
      </c>
      <c r="C1834" s="6" t="s">
        <v>22</v>
      </c>
      <c r="D1834" s="6" t="s">
        <v>23</v>
      </c>
      <c r="E1834" s="7">
        <v>1520</v>
      </c>
      <c r="F1834" s="9">
        <v>1724.6379999999999</v>
      </c>
    </row>
    <row r="1835" spans="1:6" x14ac:dyDescent="0.15">
      <c r="A1835" s="5" t="s">
        <v>1</v>
      </c>
      <c r="B1835" s="5" t="s">
        <v>241</v>
      </c>
      <c r="C1835" s="6" t="s">
        <v>22</v>
      </c>
      <c r="D1835" s="6" t="s">
        <v>23</v>
      </c>
      <c r="E1835" s="7">
        <v>1521</v>
      </c>
      <c r="F1835" s="9">
        <v>1730.2898</v>
      </c>
    </row>
    <row r="1836" spans="1:6" x14ac:dyDescent="0.15">
      <c r="A1836" s="5" t="s">
        <v>1</v>
      </c>
      <c r="B1836" s="5" t="s">
        <v>241</v>
      </c>
      <c r="C1836" s="6" t="s">
        <v>22</v>
      </c>
      <c r="D1836" s="6" t="s">
        <v>23</v>
      </c>
      <c r="E1836" s="7">
        <v>1522</v>
      </c>
      <c r="F1836" s="9">
        <v>1712.2456</v>
      </c>
    </row>
    <row r="1837" spans="1:6" x14ac:dyDescent="0.15">
      <c r="A1837" s="5" t="s">
        <v>1</v>
      </c>
      <c r="B1837" s="5" t="s">
        <v>241</v>
      </c>
      <c r="C1837" s="6" t="s">
        <v>22</v>
      </c>
      <c r="D1837" s="6" t="s">
        <v>23</v>
      </c>
      <c r="E1837" s="7">
        <v>1523</v>
      </c>
      <c r="F1837" s="9">
        <v>1715.7937999999999</v>
      </c>
    </row>
    <row r="1838" spans="1:6" x14ac:dyDescent="0.15">
      <c r="A1838" s="5" t="s">
        <v>1</v>
      </c>
      <c r="B1838" s="5" t="s">
        <v>241</v>
      </c>
      <c r="C1838" s="6" t="s">
        <v>22</v>
      </c>
      <c r="D1838" s="6" t="s">
        <v>23</v>
      </c>
      <c r="E1838" s="7">
        <v>1524</v>
      </c>
      <c r="F1838" s="9">
        <v>1724.9673</v>
      </c>
    </row>
    <row r="1839" spans="1:6" x14ac:dyDescent="0.15">
      <c r="A1839" s="5" t="s">
        <v>1</v>
      </c>
      <c r="B1839" s="5" t="s">
        <v>241</v>
      </c>
      <c r="C1839" s="6" t="s">
        <v>22</v>
      </c>
      <c r="D1839" s="6" t="s">
        <v>23</v>
      </c>
      <c r="E1839" s="7">
        <v>1525</v>
      </c>
      <c r="F1839" s="9">
        <v>1734.8722</v>
      </c>
    </row>
    <row r="1840" spans="1:6" x14ac:dyDescent="0.15">
      <c r="A1840" s="5" t="s">
        <v>1</v>
      </c>
      <c r="B1840" s="5" t="s">
        <v>241</v>
      </c>
      <c r="C1840" s="6" t="s">
        <v>22</v>
      </c>
      <c r="D1840" s="6" t="s">
        <v>23</v>
      </c>
      <c r="E1840" s="7">
        <v>1526</v>
      </c>
      <c r="F1840" s="9">
        <v>1750.9296999999999</v>
      </c>
    </row>
    <row r="1841" spans="1:6" x14ac:dyDescent="0.15">
      <c r="A1841" s="5" t="s">
        <v>1</v>
      </c>
      <c r="B1841" s="5" t="s">
        <v>241</v>
      </c>
      <c r="C1841" s="6" t="s">
        <v>22</v>
      </c>
      <c r="D1841" s="6" t="s">
        <v>23</v>
      </c>
      <c r="E1841" s="7">
        <v>1527</v>
      </c>
      <c r="F1841" s="9">
        <v>1702.3058000000001</v>
      </c>
    </row>
    <row r="1842" spans="1:6" x14ac:dyDescent="0.15">
      <c r="A1842" s="5" t="s">
        <v>1</v>
      </c>
      <c r="B1842" s="5" t="s">
        <v>241</v>
      </c>
      <c r="C1842" s="6" t="s">
        <v>22</v>
      </c>
      <c r="D1842" s="6" t="s">
        <v>23</v>
      </c>
      <c r="E1842" s="7">
        <v>1528</v>
      </c>
      <c r="F1842" s="9">
        <v>1668.7416000000001</v>
      </c>
    </row>
    <row r="1843" spans="1:6" x14ac:dyDescent="0.15">
      <c r="A1843" s="5" t="s">
        <v>1</v>
      </c>
      <c r="B1843" s="5" t="s">
        <v>241</v>
      </c>
      <c r="C1843" s="6" t="s">
        <v>22</v>
      </c>
      <c r="D1843" s="6" t="s">
        <v>23</v>
      </c>
      <c r="E1843" s="7">
        <v>1529</v>
      </c>
      <c r="F1843" s="9">
        <v>1644.5831000000001</v>
      </c>
    </row>
    <row r="1844" spans="1:6" x14ac:dyDescent="0.15">
      <c r="A1844" s="5" t="s">
        <v>1</v>
      </c>
      <c r="B1844" s="5" t="s">
        <v>241</v>
      </c>
      <c r="C1844" s="6" t="s">
        <v>22</v>
      </c>
      <c r="D1844" s="6" t="s">
        <v>23</v>
      </c>
      <c r="E1844" s="7">
        <v>1530</v>
      </c>
      <c r="F1844" s="9">
        <v>1625.5775000000001</v>
      </c>
    </row>
    <row r="1845" spans="1:6" x14ac:dyDescent="0.15">
      <c r="A1845" s="5" t="s">
        <v>1</v>
      </c>
      <c r="B1845" s="5" t="s">
        <v>241</v>
      </c>
      <c r="C1845" s="6" t="s">
        <v>22</v>
      </c>
      <c r="D1845" s="6" t="s">
        <v>23</v>
      </c>
      <c r="E1845" s="7">
        <v>1531</v>
      </c>
      <c r="F1845" s="9">
        <v>1600.8914</v>
      </c>
    </row>
    <row r="1846" spans="1:6" x14ac:dyDescent="0.15">
      <c r="A1846" s="5" t="s">
        <v>1</v>
      </c>
      <c r="B1846" s="5" t="s">
        <v>241</v>
      </c>
      <c r="C1846" s="6" t="s">
        <v>22</v>
      </c>
      <c r="D1846" s="6" t="s">
        <v>23</v>
      </c>
      <c r="E1846" s="7">
        <v>1532</v>
      </c>
      <c r="F1846" s="9">
        <v>1662.3924999999999</v>
      </c>
    </row>
    <row r="1847" spans="1:6" x14ac:dyDescent="0.15">
      <c r="A1847" s="5" t="s">
        <v>1</v>
      </c>
      <c r="B1847" s="5" t="s">
        <v>241</v>
      </c>
      <c r="C1847" s="6" t="s">
        <v>22</v>
      </c>
      <c r="D1847" s="6" t="s">
        <v>23</v>
      </c>
      <c r="E1847" s="7">
        <v>1533</v>
      </c>
      <c r="F1847" s="9">
        <v>1603.0050000000001</v>
      </c>
    </row>
    <row r="1848" spans="1:6" x14ac:dyDescent="0.15">
      <c r="A1848" s="5" t="s">
        <v>1</v>
      </c>
      <c r="B1848" s="5" t="s">
        <v>241</v>
      </c>
      <c r="C1848" s="6" t="s">
        <v>22</v>
      </c>
      <c r="D1848" s="6" t="s">
        <v>23</v>
      </c>
      <c r="E1848" s="7">
        <v>1534</v>
      </c>
      <c r="F1848" s="9">
        <v>1615.1498999999999</v>
      </c>
    </row>
    <row r="1849" spans="1:6" x14ac:dyDescent="0.15">
      <c r="A1849" s="5" t="s">
        <v>1</v>
      </c>
      <c r="B1849" s="5" t="s">
        <v>241</v>
      </c>
      <c r="C1849" s="6" t="s">
        <v>22</v>
      </c>
      <c r="D1849" s="6" t="s">
        <v>23</v>
      </c>
      <c r="E1849" s="7">
        <v>1535</v>
      </c>
      <c r="F1849" s="9">
        <v>1652.1368</v>
      </c>
    </row>
    <row r="1850" spans="1:6" x14ac:dyDescent="0.15">
      <c r="A1850" s="5" t="s">
        <v>1</v>
      </c>
      <c r="B1850" s="5" t="s">
        <v>241</v>
      </c>
      <c r="C1850" s="6" t="s">
        <v>22</v>
      </c>
      <c r="D1850" s="6" t="s">
        <v>23</v>
      </c>
      <c r="E1850" s="7">
        <v>1536</v>
      </c>
      <c r="F1850" s="9">
        <v>1720.8008</v>
      </c>
    </row>
    <row r="1851" spans="1:6" x14ac:dyDescent="0.15">
      <c r="A1851" s="5" t="s">
        <v>1</v>
      </c>
      <c r="B1851" s="5" t="s">
        <v>241</v>
      </c>
      <c r="C1851" s="6" t="s">
        <v>22</v>
      </c>
      <c r="D1851" s="6" t="s">
        <v>23</v>
      </c>
      <c r="E1851" s="7">
        <v>1537</v>
      </c>
      <c r="F1851" s="9">
        <v>1670.2998</v>
      </c>
    </row>
    <row r="1852" spans="1:6" x14ac:dyDescent="0.15">
      <c r="A1852" s="5" t="s">
        <v>1</v>
      </c>
      <c r="B1852" s="5" t="s">
        <v>241</v>
      </c>
      <c r="C1852" s="6" t="s">
        <v>22</v>
      </c>
      <c r="D1852" s="6" t="s">
        <v>23</v>
      </c>
      <c r="E1852" s="7">
        <v>1538</v>
      </c>
      <c r="F1852" s="9">
        <v>1677.6107</v>
      </c>
    </row>
    <row r="1853" spans="1:6" x14ac:dyDescent="0.15">
      <c r="A1853" s="5" t="s">
        <v>1</v>
      </c>
      <c r="B1853" s="5" t="s">
        <v>241</v>
      </c>
      <c r="C1853" s="6" t="s">
        <v>22</v>
      </c>
      <c r="D1853" s="6" t="s">
        <v>23</v>
      </c>
      <c r="E1853" s="7">
        <v>1539</v>
      </c>
      <c r="F1853" s="9">
        <v>1608.6866</v>
      </c>
    </row>
    <row r="1854" spans="1:6" x14ac:dyDescent="0.15">
      <c r="A1854" s="5" t="s">
        <v>1</v>
      </c>
      <c r="B1854" s="5" t="s">
        <v>241</v>
      </c>
      <c r="C1854" s="6" t="s">
        <v>22</v>
      </c>
      <c r="D1854" s="6" t="s">
        <v>23</v>
      </c>
      <c r="E1854" s="7">
        <v>1540</v>
      </c>
      <c r="F1854" s="9">
        <v>1541.5655999999999</v>
      </c>
    </row>
    <row r="1855" spans="1:6" x14ac:dyDescent="0.15">
      <c r="A1855" s="5" t="s">
        <v>1</v>
      </c>
      <c r="B1855" s="5" t="s">
        <v>241</v>
      </c>
      <c r="C1855" s="6" t="s">
        <v>22</v>
      </c>
      <c r="D1855" s="6" t="s">
        <v>23</v>
      </c>
      <c r="E1855" s="7">
        <v>1541</v>
      </c>
      <c r="F1855" s="9">
        <v>1576.2599</v>
      </c>
    </row>
    <row r="1856" spans="1:6" x14ac:dyDescent="0.15">
      <c r="A1856" s="5" t="s">
        <v>1</v>
      </c>
      <c r="B1856" s="5" t="s">
        <v>241</v>
      </c>
      <c r="C1856" s="6" t="s">
        <v>22</v>
      </c>
      <c r="D1856" s="6" t="s">
        <v>23</v>
      </c>
      <c r="E1856" s="7">
        <v>1542</v>
      </c>
      <c r="F1856" s="9">
        <v>1593.768</v>
      </c>
    </row>
    <row r="1857" spans="1:6" x14ac:dyDescent="0.15">
      <c r="A1857" s="5" t="s">
        <v>1</v>
      </c>
      <c r="B1857" s="5" t="s">
        <v>241</v>
      </c>
      <c r="C1857" s="6" t="s">
        <v>22</v>
      </c>
      <c r="D1857" s="6" t="s">
        <v>23</v>
      </c>
      <c r="E1857" s="7">
        <v>1543</v>
      </c>
      <c r="F1857" s="9">
        <v>1541.2091</v>
      </c>
    </row>
    <row r="1858" spans="1:6" x14ac:dyDescent="0.15">
      <c r="A1858" s="5" t="s">
        <v>1</v>
      </c>
      <c r="B1858" s="5" t="s">
        <v>241</v>
      </c>
      <c r="C1858" s="6" t="s">
        <v>22</v>
      </c>
      <c r="D1858" s="6" t="s">
        <v>23</v>
      </c>
      <c r="E1858" s="7">
        <v>1544</v>
      </c>
      <c r="F1858" s="9">
        <v>1570.155</v>
      </c>
    </row>
    <row r="1859" spans="1:6" x14ac:dyDescent="0.15">
      <c r="A1859" s="5" t="s">
        <v>1</v>
      </c>
      <c r="B1859" s="5" t="s">
        <v>241</v>
      </c>
      <c r="C1859" s="6" t="s">
        <v>22</v>
      </c>
      <c r="D1859" s="6" t="s">
        <v>23</v>
      </c>
      <c r="E1859" s="7">
        <v>1545</v>
      </c>
      <c r="F1859" s="9">
        <v>1531.2811999999999</v>
      </c>
    </row>
    <row r="1860" spans="1:6" x14ac:dyDescent="0.15">
      <c r="A1860" s="5" t="s">
        <v>1</v>
      </c>
      <c r="B1860" s="5" t="s">
        <v>241</v>
      </c>
      <c r="C1860" s="6" t="s">
        <v>22</v>
      </c>
      <c r="D1860" s="6" t="s">
        <v>23</v>
      </c>
      <c r="E1860" s="7">
        <v>1546</v>
      </c>
      <c r="F1860" s="9">
        <v>1479.8538000000001</v>
      </c>
    </row>
    <row r="1861" spans="1:6" x14ac:dyDescent="0.15">
      <c r="A1861" s="5" t="s">
        <v>1</v>
      </c>
      <c r="B1861" s="5" t="s">
        <v>241</v>
      </c>
      <c r="C1861" s="6" t="s">
        <v>22</v>
      </c>
      <c r="D1861" s="6" t="s">
        <v>23</v>
      </c>
      <c r="E1861" s="7">
        <v>1547</v>
      </c>
      <c r="F1861" s="9">
        <v>1588.8876</v>
      </c>
    </row>
    <row r="1862" spans="1:6" x14ac:dyDescent="0.15">
      <c r="A1862" s="5" t="s">
        <v>1</v>
      </c>
      <c r="B1862" s="5" t="s">
        <v>241</v>
      </c>
      <c r="C1862" s="6" t="s">
        <v>22</v>
      </c>
      <c r="D1862" s="6" t="s">
        <v>23</v>
      </c>
      <c r="E1862" s="7">
        <v>1548</v>
      </c>
      <c r="F1862" s="9">
        <v>1577.6205</v>
      </c>
    </row>
    <row r="1863" spans="1:6" x14ac:dyDescent="0.15">
      <c r="A1863" s="5" t="s">
        <v>1</v>
      </c>
      <c r="B1863" s="5" t="s">
        <v>241</v>
      </c>
      <c r="C1863" s="6" t="s">
        <v>22</v>
      </c>
      <c r="D1863" s="6" t="s">
        <v>23</v>
      </c>
      <c r="E1863" s="7">
        <v>1549</v>
      </c>
      <c r="F1863" s="9">
        <v>1551.5454</v>
      </c>
    </row>
    <row r="1864" spans="1:6" x14ac:dyDescent="0.15">
      <c r="A1864" s="5" t="s">
        <v>1</v>
      </c>
      <c r="B1864" s="5" t="s">
        <v>241</v>
      </c>
      <c r="C1864" s="6" t="s">
        <v>22</v>
      </c>
      <c r="D1864" s="6" t="s">
        <v>23</v>
      </c>
      <c r="E1864" s="7">
        <v>1550</v>
      </c>
      <c r="F1864" s="9">
        <v>1500.4503999999999</v>
      </c>
    </row>
    <row r="1865" spans="1:6" x14ac:dyDescent="0.15">
      <c r="A1865" s="5" t="s">
        <v>1</v>
      </c>
      <c r="B1865" s="5" t="s">
        <v>241</v>
      </c>
      <c r="C1865" s="6" t="s">
        <v>22</v>
      </c>
      <c r="D1865" s="6" t="s">
        <v>23</v>
      </c>
      <c r="E1865" s="7">
        <v>1551</v>
      </c>
      <c r="F1865" s="9">
        <v>1441.5123000000001</v>
      </c>
    </row>
    <row r="1866" spans="1:6" x14ac:dyDescent="0.15">
      <c r="A1866" s="5" t="s">
        <v>1</v>
      </c>
      <c r="B1866" s="5" t="s">
        <v>241</v>
      </c>
      <c r="C1866" s="6" t="s">
        <v>22</v>
      </c>
      <c r="D1866" s="6" t="s">
        <v>23</v>
      </c>
      <c r="E1866" s="7">
        <v>1552</v>
      </c>
      <c r="F1866" s="9">
        <v>1439.1599000000001</v>
      </c>
    </row>
    <row r="1867" spans="1:6" x14ac:dyDescent="0.15">
      <c r="A1867" s="5" t="s">
        <v>1</v>
      </c>
      <c r="B1867" s="5" t="s">
        <v>241</v>
      </c>
      <c r="C1867" s="6" t="s">
        <v>22</v>
      </c>
      <c r="D1867" s="6" t="s">
        <v>23</v>
      </c>
      <c r="E1867" s="7">
        <v>1553</v>
      </c>
      <c r="F1867" s="9">
        <v>1505.2671</v>
      </c>
    </row>
    <row r="1868" spans="1:6" x14ac:dyDescent="0.15">
      <c r="A1868" s="5" t="s">
        <v>1</v>
      </c>
      <c r="B1868" s="5" t="s">
        <v>241</v>
      </c>
      <c r="C1868" s="6" t="s">
        <v>22</v>
      </c>
      <c r="D1868" s="6" t="s">
        <v>23</v>
      </c>
      <c r="E1868" s="7">
        <v>1554</v>
      </c>
      <c r="F1868" s="9">
        <v>1558.6564000000001</v>
      </c>
    </row>
    <row r="1869" spans="1:6" x14ac:dyDescent="0.15">
      <c r="A1869" s="5" t="s">
        <v>1</v>
      </c>
      <c r="B1869" s="5" t="s">
        <v>241</v>
      </c>
      <c r="C1869" s="6" t="s">
        <v>22</v>
      </c>
      <c r="D1869" s="6" t="s">
        <v>23</v>
      </c>
      <c r="E1869" s="7">
        <v>1555</v>
      </c>
      <c r="F1869" s="9">
        <v>1561.2732000000001</v>
      </c>
    </row>
    <row r="1870" spans="1:6" x14ac:dyDescent="0.15">
      <c r="A1870" s="5" t="s">
        <v>1</v>
      </c>
      <c r="B1870" s="5" t="s">
        <v>241</v>
      </c>
      <c r="C1870" s="6" t="s">
        <v>22</v>
      </c>
      <c r="D1870" s="6" t="s">
        <v>23</v>
      </c>
      <c r="E1870" s="7">
        <v>1556</v>
      </c>
      <c r="F1870" s="9">
        <v>1569.8970999999999</v>
      </c>
    </row>
    <row r="1871" spans="1:6" x14ac:dyDescent="0.15">
      <c r="A1871" s="5" t="s">
        <v>1</v>
      </c>
      <c r="B1871" s="5" t="s">
        <v>241</v>
      </c>
      <c r="C1871" s="6" t="s">
        <v>22</v>
      </c>
      <c r="D1871" s="6" t="s">
        <v>23</v>
      </c>
      <c r="E1871" s="7">
        <v>1557</v>
      </c>
      <c r="F1871" s="9">
        <v>1553.5645999999999</v>
      </c>
    </row>
    <row r="1872" spans="1:6" x14ac:dyDescent="0.15">
      <c r="A1872" s="5" t="s">
        <v>1</v>
      </c>
      <c r="B1872" s="5" t="s">
        <v>241</v>
      </c>
      <c r="C1872" s="6" t="s">
        <v>22</v>
      </c>
      <c r="D1872" s="6" t="s">
        <v>23</v>
      </c>
      <c r="E1872" s="7">
        <v>1558</v>
      </c>
      <c r="F1872" s="9">
        <v>1582.3456000000001</v>
      </c>
    </row>
    <row r="1873" spans="1:6" x14ac:dyDescent="0.15">
      <c r="A1873" s="5" t="s">
        <v>1</v>
      </c>
      <c r="B1873" s="5" t="s">
        <v>241</v>
      </c>
      <c r="C1873" s="6" t="s">
        <v>22</v>
      </c>
      <c r="D1873" s="6" t="s">
        <v>23</v>
      </c>
      <c r="E1873" s="7">
        <v>1559</v>
      </c>
      <c r="F1873" s="9">
        <v>1544.2969000000001</v>
      </c>
    </row>
    <row r="1874" spans="1:6" x14ac:dyDescent="0.15">
      <c r="A1874" s="5" t="s">
        <v>1</v>
      </c>
      <c r="B1874" s="5" t="s">
        <v>241</v>
      </c>
      <c r="C1874" s="6" t="s">
        <v>22</v>
      </c>
      <c r="D1874" s="6" t="s">
        <v>23</v>
      </c>
      <c r="E1874" s="7">
        <v>1560</v>
      </c>
      <c r="F1874" s="9">
        <v>1537.6754000000001</v>
      </c>
    </row>
    <row r="1875" spans="1:6" x14ac:dyDescent="0.15">
      <c r="A1875" s="5" t="s">
        <v>1</v>
      </c>
      <c r="B1875" s="5" t="s">
        <v>241</v>
      </c>
      <c r="C1875" s="6" t="s">
        <v>22</v>
      </c>
      <c r="D1875" s="6" t="s">
        <v>23</v>
      </c>
      <c r="E1875" s="7">
        <v>1561</v>
      </c>
      <c r="F1875" s="9">
        <v>1519.9193</v>
      </c>
    </row>
    <row r="1876" spans="1:6" x14ac:dyDescent="0.15">
      <c r="A1876" s="5" t="s">
        <v>1</v>
      </c>
      <c r="B1876" s="5" t="s">
        <v>241</v>
      </c>
      <c r="C1876" s="6" t="s">
        <v>22</v>
      </c>
      <c r="D1876" s="6" t="s">
        <v>23</v>
      </c>
      <c r="E1876" s="7">
        <v>1562</v>
      </c>
      <c r="F1876" s="9">
        <v>1501.396</v>
      </c>
    </row>
    <row r="1877" spans="1:6" x14ac:dyDescent="0.15">
      <c r="A1877" s="5" t="s">
        <v>1</v>
      </c>
      <c r="B1877" s="5" t="s">
        <v>241</v>
      </c>
      <c r="C1877" s="6" t="s">
        <v>22</v>
      </c>
      <c r="D1877" s="6" t="s">
        <v>23</v>
      </c>
      <c r="E1877" s="7">
        <v>1563</v>
      </c>
      <c r="F1877" s="9">
        <v>1515.9688000000001</v>
      </c>
    </row>
    <row r="1878" spans="1:6" x14ac:dyDescent="0.15">
      <c r="A1878" s="5" t="s">
        <v>1</v>
      </c>
      <c r="B1878" s="5" t="s">
        <v>241</v>
      </c>
      <c r="C1878" s="6" t="s">
        <v>22</v>
      </c>
      <c r="D1878" s="6" t="s">
        <v>23</v>
      </c>
      <c r="E1878" s="7">
        <v>1564</v>
      </c>
      <c r="F1878" s="9">
        <v>1535.39</v>
      </c>
    </row>
    <row r="1879" spans="1:6" x14ac:dyDescent="0.15">
      <c r="A1879" s="5" t="s">
        <v>1</v>
      </c>
      <c r="B1879" s="5" t="s">
        <v>241</v>
      </c>
      <c r="C1879" s="6" t="s">
        <v>22</v>
      </c>
      <c r="D1879" s="6" t="s">
        <v>23</v>
      </c>
      <c r="E1879" s="7">
        <v>1565</v>
      </c>
      <c r="F1879" s="9">
        <v>1539.4777999999999</v>
      </c>
    </row>
    <row r="1880" spans="1:6" x14ac:dyDescent="0.15">
      <c r="A1880" s="5" t="s">
        <v>1</v>
      </c>
      <c r="B1880" s="5" t="s">
        <v>241</v>
      </c>
      <c r="C1880" s="6" t="s">
        <v>22</v>
      </c>
      <c r="D1880" s="6" t="s">
        <v>23</v>
      </c>
      <c r="E1880" s="7">
        <v>1566</v>
      </c>
      <c r="F1880" s="9">
        <v>1513.5374999999999</v>
      </c>
    </row>
    <row r="1881" spans="1:6" x14ac:dyDescent="0.15">
      <c r="A1881" s="5" t="s">
        <v>1</v>
      </c>
      <c r="B1881" s="5" t="s">
        <v>241</v>
      </c>
      <c r="C1881" s="6" t="s">
        <v>22</v>
      </c>
      <c r="D1881" s="6" t="s">
        <v>23</v>
      </c>
      <c r="E1881" s="7">
        <v>1567</v>
      </c>
      <c r="F1881" s="9">
        <v>1510.395</v>
      </c>
    </row>
    <row r="1882" spans="1:6" x14ac:dyDescent="0.15">
      <c r="A1882" s="5" t="s">
        <v>1</v>
      </c>
      <c r="B1882" s="5" t="s">
        <v>241</v>
      </c>
      <c r="C1882" s="6" t="s">
        <v>22</v>
      </c>
      <c r="D1882" s="6" t="s">
        <v>23</v>
      </c>
      <c r="E1882" s="7">
        <v>1568</v>
      </c>
      <c r="F1882" s="9">
        <v>1507.6724999999999</v>
      </c>
    </row>
    <row r="1883" spans="1:6" x14ac:dyDescent="0.15">
      <c r="A1883" s="5" t="s">
        <v>1</v>
      </c>
      <c r="B1883" s="5" t="s">
        <v>241</v>
      </c>
      <c r="C1883" s="6" t="s">
        <v>22</v>
      </c>
      <c r="D1883" s="6" t="s">
        <v>23</v>
      </c>
      <c r="E1883" s="7">
        <v>1569</v>
      </c>
      <c r="F1883" s="9">
        <v>1508.3188</v>
      </c>
    </row>
    <row r="1884" spans="1:6" x14ac:dyDescent="0.15">
      <c r="A1884" s="5" t="s">
        <v>1</v>
      </c>
      <c r="B1884" s="5" t="s">
        <v>241</v>
      </c>
      <c r="C1884" s="6" t="s">
        <v>22</v>
      </c>
      <c r="D1884" s="6" t="s">
        <v>23</v>
      </c>
      <c r="E1884" s="7">
        <v>1570</v>
      </c>
      <c r="F1884" s="9">
        <v>1475.4695999999999</v>
      </c>
    </row>
    <row r="1885" spans="1:6" x14ac:dyDescent="0.15">
      <c r="A1885" s="5" t="s">
        <v>1</v>
      </c>
      <c r="B1885" s="5" t="s">
        <v>241</v>
      </c>
      <c r="C1885" s="6" t="s">
        <v>22</v>
      </c>
      <c r="D1885" s="6" t="s">
        <v>23</v>
      </c>
      <c r="E1885" s="7">
        <v>1571</v>
      </c>
      <c r="F1885" s="9">
        <v>1439.6359</v>
      </c>
    </row>
    <row r="1886" spans="1:6" x14ac:dyDescent="0.15">
      <c r="A1886" s="5" t="s">
        <v>1</v>
      </c>
      <c r="B1886" s="5" t="s">
        <v>241</v>
      </c>
      <c r="C1886" s="6" t="s">
        <v>22</v>
      </c>
      <c r="D1886" s="6" t="s">
        <v>23</v>
      </c>
      <c r="E1886" s="7">
        <v>1572</v>
      </c>
      <c r="F1886" s="9">
        <v>1464.3418999999999</v>
      </c>
    </row>
    <row r="1887" spans="1:6" x14ac:dyDescent="0.15">
      <c r="A1887" s="5" t="s">
        <v>1</v>
      </c>
      <c r="B1887" s="5" t="s">
        <v>241</v>
      </c>
      <c r="C1887" s="6" t="s">
        <v>22</v>
      </c>
      <c r="D1887" s="6" t="s">
        <v>23</v>
      </c>
      <c r="E1887" s="7">
        <v>1573</v>
      </c>
      <c r="F1887" s="9">
        <v>1444.1178</v>
      </c>
    </row>
    <row r="1888" spans="1:6" x14ac:dyDescent="0.15">
      <c r="A1888" s="5" t="s">
        <v>1</v>
      </c>
      <c r="B1888" s="5" t="s">
        <v>241</v>
      </c>
      <c r="C1888" s="6" t="s">
        <v>22</v>
      </c>
      <c r="D1888" s="6" t="s">
        <v>23</v>
      </c>
      <c r="E1888" s="7">
        <v>1574</v>
      </c>
      <c r="F1888" s="9">
        <v>1463.8561999999999</v>
      </c>
    </row>
    <row r="1889" spans="1:6" x14ac:dyDescent="0.15">
      <c r="A1889" s="5" t="s">
        <v>1</v>
      </c>
      <c r="B1889" s="5" t="s">
        <v>241</v>
      </c>
      <c r="C1889" s="6" t="s">
        <v>22</v>
      </c>
      <c r="D1889" s="6" t="s">
        <v>23</v>
      </c>
      <c r="E1889" s="7">
        <v>1575</v>
      </c>
      <c r="F1889" s="9">
        <v>1509.8666000000001</v>
      </c>
    </row>
    <row r="1890" spans="1:6" x14ac:dyDescent="0.15">
      <c r="A1890" s="5" t="s">
        <v>1</v>
      </c>
      <c r="B1890" s="5" t="s">
        <v>241</v>
      </c>
      <c r="C1890" s="6" t="s">
        <v>22</v>
      </c>
      <c r="D1890" s="6" t="s">
        <v>23</v>
      </c>
      <c r="E1890" s="7">
        <v>1576</v>
      </c>
      <c r="F1890" s="9">
        <v>1613.3422</v>
      </c>
    </row>
    <row r="1891" spans="1:6" x14ac:dyDescent="0.15">
      <c r="A1891" s="5" t="s">
        <v>1</v>
      </c>
      <c r="B1891" s="5" t="s">
        <v>241</v>
      </c>
      <c r="C1891" s="6" t="s">
        <v>22</v>
      </c>
      <c r="D1891" s="6" t="s">
        <v>23</v>
      </c>
      <c r="E1891" s="7">
        <v>1577</v>
      </c>
      <c r="F1891" s="9">
        <v>1594.6824999999999</v>
      </c>
    </row>
    <row r="1892" spans="1:6" x14ac:dyDescent="0.15">
      <c r="A1892" s="5" t="s">
        <v>1</v>
      </c>
      <c r="B1892" s="5" t="s">
        <v>241</v>
      </c>
      <c r="C1892" s="6" t="s">
        <v>22</v>
      </c>
      <c r="D1892" s="6" t="s">
        <v>23</v>
      </c>
      <c r="E1892" s="7">
        <v>1578</v>
      </c>
      <c r="F1892" s="9">
        <v>1603.7302999999999</v>
      </c>
    </row>
    <row r="1893" spans="1:6" x14ac:dyDescent="0.15">
      <c r="A1893" s="5" t="s">
        <v>1</v>
      </c>
      <c r="B1893" s="5" t="s">
        <v>241</v>
      </c>
      <c r="C1893" s="6" t="s">
        <v>22</v>
      </c>
      <c r="D1893" s="6" t="s">
        <v>23</v>
      </c>
      <c r="E1893" s="7">
        <v>1579</v>
      </c>
      <c r="F1893" s="9">
        <v>1540.3806</v>
      </c>
    </row>
    <row r="1894" spans="1:6" x14ac:dyDescent="0.15">
      <c r="A1894" s="5" t="s">
        <v>1</v>
      </c>
      <c r="B1894" s="5" t="s">
        <v>241</v>
      </c>
      <c r="C1894" s="6" t="s">
        <v>22</v>
      </c>
      <c r="D1894" s="6" t="s">
        <v>23</v>
      </c>
      <c r="E1894" s="7">
        <v>1580</v>
      </c>
      <c r="F1894" s="9">
        <v>1492.5597</v>
      </c>
    </row>
    <row r="1895" spans="1:6" x14ac:dyDescent="0.15">
      <c r="A1895" s="5" t="s">
        <v>1</v>
      </c>
      <c r="B1895" s="5" t="s">
        <v>241</v>
      </c>
      <c r="C1895" s="6" t="s">
        <v>22</v>
      </c>
      <c r="D1895" s="6" t="s">
        <v>23</v>
      </c>
      <c r="E1895" s="7">
        <v>1581</v>
      </c>
      <c r="F1895" s="9">
        <v>1509.6125</v>
      </c>
    </row>
    <row r="1896" spans="1:6" x14ac:dyDescent="0.15">
      <c r="A1896" s="5" t="s">
        <v>1</v>
      </c>
      <c r="B1896" s="5" t="s">
        <v>241</v>
      </c>
      <c r="C1896" s="6" t="s">
        <v>22</v>
      </c>
      <c r="D1896" s="6" t="s">
        <v>23</v>
      </c>
      <c r="E1896" s="7">
        <v>1582</v>
      </c>
      <c r="F1896" s="9">
        <v>1539.8931</v>
      </c>
    </row>
    <row r="1897" spans="1:6" x14ac:dyDescent="0.15">
      <c r="A1897" s="5" t="s">
        <v>1</v>
      </c>
      <c r="B1897" s="5" t="s">
        <v>241</v>
      </c>
      <c r="C1897" s="6" t="s">
        <v>22</v>
      </c>
      <c r="D1897" s="6" t="s">
        <v>23</v>
      </c>
      <c r="E1897" s="7">
        <v>1583</v>
      </c>
      <c r="F1897" s="9">
        <v>1542.2239999999999</v>
      </c>
    </row>
    <row r="1898" spans="1:6" x14ac:dyDescent="0.15">
      <c r="A1898" s="5" t="s">
        <v>1</v>
      </c>
      <c r="B1898" s="5" t="s">
        <v>241</v>
      </c>
      <c r="C1898" s="6" t="s">
        <v>22</v>
      </c>
      <c r="D1898" s="6" t="s">
        <v>23</v>
      </c>
      <c r="E1898" s="7">
        <v>1584</v>
      </c>
      <c r="F1898" s="9">
        <v>1517.7374</v>
      </c>
    </row>
    <row r="1899" spans="1:6" x14ac:dyDescent="0.15">
      <c r="A1899" s="5" t="s">
        <v>1</v>
      </c>
      <c r="B1899" s="5" t="s">
        <v>241</v>
      </c>
      <c r="C1899" s="6" t="s">
        <v>22</v>
      </c>
      <c r="D1899" s="6" t="s">
        <v>23</v>
      </c>
      <c r="E1899" s="7">
        <v>1585</v>
      </c>
      <c r="F1899" s="9">
        <v>1502.748</v>
      </c>
    </row>
    <row r="1900" spans="1:6" x14ac:dyDescent="0.15">
      <c r="A1900" s="5" t="s">
        <v>1</v>
      </c>
      <c r="B1900" s="5" t="s">
        <v>241</v>
      </c>
      <c r="C1900" s="6" t="s">
        <v>22</v>
      </c>
      <c r="D1900" s="6" t="s">
        <v>23</v>
      </c>
      <c r="E1900" s="7">
        <v>1586</v>
      </c>
      <c r="F1900" s="9">
        <v>1467.7635</v>
      </c>
    </row>
    <row r="1901" spans="1:6" x14ac:dyDescent="0.15">
      <c r="A1901" s="5" t="s">
        <v>1</v>
      </c>
      <c r="B1901" s="5" t="s">
        <v>241</v>
      </c>
      <c r="C1901" s="6" t="s">
        <v>22</v>
      </c>
      <c r="D1901" s="6" t="s">
        <v>23</v>
      </c>
      <c r="E1901" s="7">
        <v>1587</v>
      </c>
      <c r="F1901" s="9">
        <v>1475.2964999999999</v>
      </c>
    </row>
    <row r="1902" spans="1:6" x14ac:dyDescent="0.15">
      <c r="A1902" s="5" t="s">
        <v>1</v>
      </c>
      <c r="B1902" s="5" t="s">
        <v>241</v>
      </c>
      <c r="C1902" s="6" t="s">
        <v>22</v>
      </c>
      <c r="D1902" s="6" t="s">
        <v>23</v>
      </c>
      <c r="E1902" s="7">
        <v>1588</v>
      </c>
      <c r="F1902" s="9">
        <v>1473.9215999999999</v>
      </c>
    </row>
    <row r="1903" spans="1:6" x14ac:dyDescent="0.15">
      <c r="A1903" s="5" t="s">
        <v>1</v>
      </c>
      <c r="B1903" s="5" t="s">
        <v>241</v>
      </c>
      <c r="C1903" s="6" t="s">
        <v>22</v>
      </c>
      <c r="D1903" s="6" t="s">
        <v>23</v>
      </c>
      <c r="E1903" s="7">
        <v>1589</v>
      </c>
      <c r="F1903" s="9">
        <v>1462.9306999999999</v>
      </c>
    </row>
    <row r="1904" spans="1:6" x14ac:dyDescent="0.15">
      <c r="A1904" s="5" t="s">
        <v>1</v>
      </c>
      <c r="B1904" s="5" t="s">
        <v>241</v>
      </c>
      <c r="C1904" s="6" t="s">
        <v>22</v>
      </c>
      <c r="D1904" s="6" t="s">
        <v>23</v>
      </c>
      <c r="E1904" s="7">
        <v>1590</v>
      </c>
      <c r="F1904" s="9">
        <v>1428.905</v>
      </c>
    </row>
    <row r="1905" spans="1:6" x14ac:dyDescent="0.15">
      <c r="A1905" s="5" t="s">
        <v>1</v>
      </c>
      <c r="B1905" s="5" t="s">
        <v>241</v>
      </c>
      <c r="C1905" s="6" t="s">
        <v>22</v>
      </c>
      <c r="D1905" s="6" t="s">
        <v>23</v>
      </c>
      <c r="E1905" s="7">
        <v>1591</v>
      </c>
      <c r="F1905" s="9">
        <v>1445.2130999999999</v>
      </c>
    </row>
    <row r="1906" spans="1:6" x14ac:dyDescent="0.15">
      <c r="A1906" s="5" t="s">
        <v>1</v>
      </c>
      <c r="B1906" s="5" t="s">
        <v>241</v>
      </c>
      <c r="C1906" s="6" t="s">
        <v>22</v>
      </c>
      <c r="D1906" s="6" t="s">
        <v>23</v>
      </c>
      <c r="E1906" s="7">
        <v>1592</v>
      </c>
      <c r="F1906" s="9">
        <v>1485.7374</v>
      </c>
    </row>
    <row r="1907" spans="1:6" x14ac:dyDescent="0.15">
      <c r="A1907" s="5" t="s">
        <v>1</v>
      </c>
      <c r="B1907" s="5" t="s">
        <v>241</v>
      </c>
      <c r="C1907" s="6" t="s">
        <v>22</v>
      </c>
      <c r="D1907" s="6" t="s">
        <v>23</v>
      </c>
      <c r="E1907" s="7">
        <v>1593</v>
      </c>
      <c r="F1907" s="9">
        <v>1471.9446</v>
      </c>
    </row>
    <row r="1908" spans="1:6" x14ac:dyDescent="0.15">
      <c r="A1908" s="5" t="s">
        <v>1</v>
      </c>
      <c r="B1908" s="5" t="s">
        <v>241</v>
      </c>
      <c r="C1908" s="6" t="s">
        <v>22</v>
      </c>
      <c r="D1908" s="6" t="s">
        <v>23</v>
      </c>
      <c r="E1908" s="7">
        <v>1594</v>
      </c>
      <c r="F1908" s="9">
        <v>1463.4268</v>
      </c>
    </row>
    <row r="1909" spans="1:6" x14ac:dyDescent="0.15">
      <c r="A1909" s="5" t="s">
        <v>1</v>
      </c>
      <c r="B1909" s="5" t="s">
        <v>241</v>
      </c>
      <c r="C1909" s="6" t="s">
        <v>22</v>
      </c>
      <c r="D1909" s="6" t="s">
        <v>23</v>
      </c>
      <c r="E1909" s="7">
        <v>1595</v>
      </c>
      <c r="F1909" s="9">
        <v>1458.4031</v>
      </c>
    </row>
    <row r="1910" spans="1:6" x14ac:dyDescent="0.15">
      <c r="A1910" s="5" t="s">
        <v>1</v>
      </c>
      <c r="B1910" s="5" t="s">
        <v>241</v>
      </c>
      <c r="C1910" s="6" t="s">
        <v>22</v>
      </c>
      <c r="D1910" s="6" t="s">
        <v>23</v>
      </c>
      <c r="E1910" s="7">
        <v>1596</v>
      </c>
      <c r="F1910" s="9">
        <v>1455.1442</v>
      </c>
    </row>
    <row r="1911" spans="1:6" x14ac:dyDescent="0.15">
      <c r="A1911" s="5" t="s">
        <v>1</v>
      </c>
      <c r="B1911" s="5" t="s">
        <v>241</v>
      </c>
      <c r="C1911" s="6" t="s">
        <v>22</v>
      </c>
      <c r="D1911" s="6" t="s">
        <v>23</v>
      </c>
      <c r="E1911" s="7">
        <v>1597</v>
      </c>
      <c r="F1911" s="9">
        <v>1462.4666</v>
      </c>
    </row>
    <row r="1912" spans="1:6" x14ac:dyDescent="0.15">
      <c r="A1912" s="5" t="s">
        <v>1</v>
      </c>
      <c r="B1912" s="5" t="s">
        <v>241</v>
      </c>
      <c r="C1912" s="6" t="s">
        <v>22</v>
      </c>
      <c r="D1912" s="6" t="s">
        <v>23</v>
      </c>
      <c r="E1912" s="7">
        <v>1598</v>
      </c>
      <c r="F1912" s="9">
        <v>1462.8483000000001</v>
      </c>
    </row>
    <row r="1913" spans="1:6" x14ac:dyDescent="0.15">
      <c r="A1913" s="5" t="s">
        <v>1</v>
      </c>
      <c r="B1913" s="5" t="s">
        <v>241</v>
      </c>
      <c r="C1913" s="6" t="s">
        <v>22</v>
      </c>
      <c r="D1913" s="6" t="s">
        <v>23</v>
      </c>
      <c r="E1913" s="7">
        <v>1599</v>
      </c>
      <c r="F1913" s="9">
        <v>1445.1831</v>
      </c>
    </row>
    <row r="1914" spans="1:6" x14ac:dyDescent="0.15">
      <c r="A1914" s="5" t="s">
        <v>1</v>
      </c>
      <c r="B1914" s="5" t="s">
        <v>241</v>
      </c>
      <c r="C1914" s="6" t="s">
        <v>22</v>
      </c>
      <c r="D1914" s="6" t="s">
        <v>23</v>
      </c>
      <c r="E1914" s="7">
        <v>1600</v>
      </c>
      <c r="F1914" s="9">
        <v>1492.4355</v>
      </c>
    </row>
    <row r="1915" spans="1:6" x14ac:dyDescent="0.15">
      <c r="A1915" s="5" t="s">
        <v>1</v>
      </c>
      <c r="B1915" s="5" t="s">
        <v>241</v>
      </c>
      <c r="C1915" s="6" t="s">
        <v>22</v>
      </c>
      <c r="D1915" s="6" t="s">
        <v>23</v>
      </c>
      <c r="E1915" s="7">
        <v>1601</v>
      </c>
      <c r="F1915" s="9">
        <v>1456.1047000000001</v>
      </c>
    </row>
    <row r="1916" spans="1:6" x14ac:dyDescent="0.15">
      <c r="A1916" s="5" t="s">
        <v>1</v>
      </c>
      <c r="B1916" s="5" t="s">
        <v>241</v>
      </c>
      <c r="C1916" s="6" t="s">
        <v>22</v>
      </c>
      <c r="D1916" s="6" t="s">
        <v>23</v>
      </c>
      <c r="E1916" s="7">
        <v>1602</v>
      </c>
      <c r="F1916" s="9">
        <v>1502.3153</v>
      </c>
    </row>
    <row r="1917" spans="1:6" x14ac:dyDescent="0.15">
      <c r="A1917" s="5" t="s">
        <v>1</v>
      </c>
      <c r="B1917" s="5" t="s">
        <v>241</v>
      </c>
      <c r="C1917" s="6" t="s">
        <v>22</v>
      </c>
      <c r="D1917" s="6" t="s">
        <v>23</v>
      </c>
      <c r="E1917" s="7">
        <v>1603</v>
      </c>
      <c r="F1917" s="9">
        <v>1501.0419999999999</v>
      </c>
    </row>
    <row r="1918" spans="1:6" x14ac:dyDescent="0.15">
      <c r="A1918" s="5" t="s">
        <v>1</v>
      </c>
      <c r="B1918" s="5" t="s">
        <v>241</v>
      </c>
      <c r="C1918" s="6" t="s">
        <v>22</v>
      </c>
      <c r="D1918" s="6" t="s">
        <v>23</v>
      </c>
      <c r="E1918" s="7">
        <v>1604</v>
      </c>
      <c r="F1918" s="9">
        <v>1488.1533999999999</v>
      </c>
    </row>
    <row r="1919" spans="1:6" x14ac:dyDescent="0.15">
      <c r="A1919" s="5" t="s">
        <v>1</v>
      </c>
      <c r="B1919" s="5" t="s">
        <v>241</v>
      </c>
      <c r="C1919" s="6" t="s">
        <v>22</v>
      </c>
      <c r="D1919" s="6" t="s">
        <v>23</v>
      </c>
      <c r="E1919" s="7">
        <v>1605</v>
      </c>
      <c r="F1919" s="9">
        <v>1571.6158</v>
      </c>
    </row>
    <row r="1920" spans="1:6" x14ac:dyDescent="0.15">
      <c r="A1920" s="5" t="s">
        <v>1</v>
      </c>
      <c r="B1920" s="5" t="s">
        <v>241</v>
      </c>
      <c r="C1920" s="6" t="s">
        <v>22</v>
      </c>
      <c r="D1920" s="6" t="s">
        <v>23</v>
      </c>
      <c r="E1920" s="7">
        <v>1606</v>
      </c>
      <c r="F1920" s="9">
        <v>1574.6782000000001</v>
      </c>
    </row>
    <row r="1921" spans="1:6" x14ac:dyDescent="0.15">
      <c r="A1921" s="5" t="s">
        <v>1</v>
      </c>
      <c r="B1921" s="5" t="s">
        <v>241</v>
      </c>
      <c r="C1921" s="6" t="s">
        <v>22</v>
      </c>
      <c r="D1921" s="6" t="s">
        <v>23</v>
      </c>
      <c r="E1921" s="7">
        <v>1607</v>
      </c>
      <c r="F1921" s="9">
        <v>1518.5251000000001</v>
      </c>
    </row>
    <row r="1922" spans="1:6" x14ac:dyDescent="0.15">
      <c r="A1922" s="5" t="s">
        <v>1</v>
      </c>
      <c r="B1922" s="5" t="s">
        <v>241</v>
      </c>
      <c r="C1922" s="6" t="s">
        <v>22</v>
      </c>
      <c r="D1922" s="6" t="s">
        <v>23</v>
      </c>
      <c r="E1922" s="7">
        <v>1608</v>
      </c>
      <c r="F1922" s="9">
        <v>1520.7736</v>
      </c>
    </row>
    <row r="1923" spans="1:6" x14ac:dyDescent="0.15">
      <c r="A1923" s="5" t="s">
        <v>1</v>
      </c>
      <c r="B1923" s="5" t="s">
        <v>241</v>
      </c>
      <c r="C1923" s="6" t="s">
        <v>22</v>
      </c>
      <c r="D1923" s="6" t="s">
        <v>23</v>
      </c>
      <c r="E1923" s="7">
        <v>1609</v>
      </c>
      <c r="F1923" s="9">
        <v>1518.0273</v>
      </c>
    </row>
    <row r="1924" spans="1:6" x14ac:dyDescent="0.15">
      <c r="A1924" s="5" t="s">
        <v>1</v>
      </c>
      <c r="B1924" s="5" t="s">
        <v>241</v>
      </c>
      <c r="C1924" s="6" t="s">
        <v>22</v>
      </c>
      <c r="D1924" s="6" t="s">
        <v>23</v>
      </c>
      <c r="E1924" s="7">
        <v>1610</v>
      </c>
      <c r="F1924" s="9">
        <v>1461.3932</v>
      </c>
    </row>
    <row r="1925" spans="1:6" x14ac:dyDescent="0.15">
      <c r="A1925" s="5" t="s">
        <v>1</v>
      </c>
      <c r="B1925" s="5" t="s">
        <v>241</v>
      </c>
      <c r="C1925" s="6" t="s">
        <v>22</v>
      </c>
      <c r="D1925" s="6" t="s">
        <v>23</v>
      </c>
      <c r="E1925" s="7">
        <v>1611</v>
      </c>
      <c r="F1925" s="9">
        <v>1431.7040999999999</v>
      </c>
    </row>
    <row r="1926" spans="1:6" x14ac:dyDescent="0.15">
      <c r="A1926" s="5" t="s">
        <v>1</v>
      </c>
      <c r="B1926" s="5" t="s">
        <v>241</v>
      </c>
      <c r="C1926" s="6" t="s">
        <v>22</v>
      </c>
      <c r="D1926" s="6" t="s">
        <v>23</v>
      </c>
      <c r="E1926" s="7">
        <v>1612</v>
      </c>
      <c r="F1926" s="9">
        <v>1425.8041000000001</v>
      </c>
    </row>
    <row r="1927" spans="1:6" x14ac:dyDescent="0.15">
      <c r="A1927" s="5" t="s">
        <v>1</v>
      </c>
      <c r="B1927" s="5" t="s">
        <v>241</v>
      </c>
      <c r="C1927" s="6" t="s">
        <v>22</v>
      </c>
      <c r="D1927" s="6" t="s">
        <v>23</v>
      </c>
      <c r="E1927" s="7">
        <v>1613</v>
      </c>
      <c r="F1927" s="9">
        <v>1495.1547</v>
      </c>
    </row>
    <row r="1928" spans="1:6" x14ac:dyDescent="0.15">
      <c r="A1928" s="5" t="s">
        <v>1</v>
      </c>
      <c r="B1928" s="5" t="s">
        <v>241</v>
      </c>
      <c r="C1928" s="6" t="s">
        <v>22</v>
      </c>
      <c r="D1928" s="6" t="s">
        <v>23</v>
      </c>
      <c r="E1928" s="7">
        <v>1614</v>
      </c>
      <c r="F1928" s="9">
        <v>1494.8616999999999</v>
      </c>
    </row>
    <row r="1929" spans="1:6" x14ac:dyDescent="0.15">
      <c r="A1929" s="5" t="s">
        <v>1</v>
      </c>
      <c r="B1929" s="5" t="s">
        <v>241</v>
      </c>
      <c r="C1929" s="6" t="s">
        <v>22</v>
      </c>
      <c r="D1929" s="6" t="s">
        <v>23</v>
      </c>
      <c r="E1929" s="7">
        <v>1615</v>
      </c>
      <c r="F1929" s="9">
        <v>1473.8125</v>
      </c>
    </row>
    <row r="1930" spans="1:6" x14ac:dyDescent="0.15">
      <c r="A1930" s="5" t="s">
        <v>1</v>
      </c>
      <c r="B1930" s="5" t="s">
        <v>241</v>
      </c>
      <c r="C1930" s="6" t="s">
        <v>22</v>
      </c>
      <c r="D1930" s="6" t="s">
        <v>23</v>
      </c>
      <c r="E1930" s="7">
        <v>1616</v>
      </c>
      <c r="F1930" s="9">
        <v>1502.1395</v>
      </c>
    </row>
    <row r="1931" spans="1:6" x14ac:dyDescent="0.15">
      <c r="A1931" s="5" t="s">
        <v>1</v>
      </c>
      <c r="B1931" s="5" t="s">
        <v>241</v>
      </c>
      <c r="C1931" s="6" t="s">
        <v>22</v>
      </c>
      <c r="D1931" s="6" t="s">
        <v>23</v>
      </c>
      <c r="E1931" s="7">
        <v>1617</v>
      </c>
      <c r="F1931" s="9">
        <v>1506.4075</v>
      </c>
    </row>
    <row r="1932" spans="1:6" x14ac:dyDescent="0.15">
      <c r="A1932" s="5" t="s">
        <v>1</v>
      </c>
      <c r="B1932" s="5" t="s">
        <v>241</v>
      </c>
      <c r="C1932" s="6" t="s">
        <v>22</v>
      </c>
      <c r="D1932" s="6" t="s">
        <v>23</v>
      </c>
      <c r="E1932" s="7">
        <v>1618</v>
      </c>
      <c r="F1932" s="9">
        <v>1507.2927</v>
      </c>
    </row>
    <row r="1933" spans="1:6" x14ac:dyDescent="0.15">
      <c r="A1933" s="5" t="s">
        <v>1</v>
      </c>
      <c r="B1933" s="5" t="s">
        <v>241</v>
      </c>
      <c r="C1933" s="6" t="s">
        <v>22</v>
      </c>
      <c r="D1933" s="6" t="s">
        <v>23</v>
      </c>
      <c r="E1933" s="7">
        <v>1619</v>
      </c>
      <c r="F1933" s="9">
        <v>1571.0003999999999</v>
      </c>
    </row>
    <row r="1934" spans="1:6" x14ac:dyDescent="0.15">
      <c r="A1934" s="5" t="s">
        <v>1</v>
      </c>
      <c r="B1934" s="5" t="s">
        <v>241</v>
      </c>
      <c r="C1934" s="6" t="s">
        <v>22</v>
      </c>
      <c r="D1934" s="6" t="s">
        <v>23</v>
      </c>
      <c r="E1934" s="7">
        <v>1620</v>
      </c>
      <c r="F1934" s="9">
        <v>1641.2155</v>
      </c>
    </row>
    <row r="1935" spans="1:6" x14ac:dyDescent="0.15">
      <c r="A1935" s="5" t="s">
        <v>1</v>
      </c>
      <c r="B1935" s="5" t="s">
        <v>241</v>
      </c>
      <c r="C1935" s="6" t="s">
        <v>22</v>
      </c>
      <c r="D1935" s="6" t="s">
        <v>23</v>
      </c>
      <c r="E1935" s="7">
        <v>1621</v>
      </c>
      <c r="F1935" s="9">
        <v>1613.7067999999999</v>
      </c>
    </row>
    <row r="1936" spans="1:6" x14ac:dyDescent="0.15">
      <c r="A1936" s="5" t="s">
        <v>1</v>
      </c>
      <c r="B1936" s="5" t="s">
        <v>241</v>
      </c>
      <c r="C1936" s="6" t="s">
        <v>22</v>
      </c>
      <c r="D1936" s="6" t="s">
        <v>23</v>
      </c>
      <c r="E1936" s="7">
        <v>1622</v>
      </c>
      <c r="F1936" s="9">
        <v>1584.5239999999999</v>
      </c>
    </row>
    <row r="1937" spans="1:6" x14ac:dyDescent="0.15">
      <c r="A1937" s="5" t="s">
        <v>1</v>
      </c>
      <c r="B1937" s="5" t="s">
        <v>241</v>
      </c>
      <c r="C1937" s="6" t="s">
        <v>22</v>
      </c>
      <c r="D1937" s="6" t="s">
        <v>23</v>
      </c>
      <c r="E1937" s="7">
        <v>1623</v>
      </c>
      <c r="F1937" s="9">
        <v>1431.8313000000001</v>
      </c>
    </row>
    <row r="1938" spans="1:6" x14ac:dyDescent="0.15">
      <c r="A1938" s="5" t="s">
        <v>1</v>
      </c>
      <c r="B1938" s="5" t="s">
        <v>241</v>
      </c>
      <c r="C1938" s="6" t="s">
        <v>22</v>
      </c>
      <c r="D1938" s="6" t="s">
        <v>23</v>
      </c>
      <c r="E1938" s="7">
        <v>1624</v>
      </c>
      <c r="F1938" s="9">
        <v>1415.2260000000001</v>
      </c>
    </row>
    <row r="1939" spans="1:6" x14ac:dyDescent="0.15">
      <c r="A1939" s="5" t="s">
        <v>1</v>
      </c>
      <c r="B1939" s="5" t="s">
        <v>241</v>
      </c>
      <c r="C1939" s="6" t="s">
        <v>22</v>
      </c>
      <c r="D1939" s="6" t="s">
        <v>23</v>
      </c>
      <c r="E1939" s="7">
        <v>1625</v>
      </c>
      <c r="F1939" s="9">
        <v>1403.6925000000001</v>
      </c>
    </row>
    <row r="1940" spans="1:6" x14ac:dyDescent="0.15">
      <c r="A1940" s="5" t="s">
        <v>1</v>
      </c>
      <c r="B1940" s="5" t="s">
        <v>241</v>
      </c>
      <c r="C1940" s="6" t="s">
        <v>22</v>
      </c>
      <c r="D1940" s="6" t="s">
        <v>23</v>
      </c>
      <c r="E1940" s="7">
        <v>1626</v>
      </c>
      <c r="F1940" s="9">
        <v>1439.2826</v>
      </c>
    </row>
    <row r="1941" spans="1:6" x14ac:dyDescent="0.15">
      <c r="A1941" s="5" t="s">
        <v>1</v>
      </c>
      <c r="B1941" s="5" t="s">
        <v>241</v>
      </c>
      <c r="C1941" s="6" t="s">
        <v>22</v>
      </c>
      <c r="D1941" s="6" t="s">
        <v>23</v>
      </c>
      <c r="E1941" s="7">
        <v>1627</v>
      </c>
      <c r="F1941" s="9">
        <v>1486.1128000000001</v>
      </c>
    </row>
    <row r="1942" spans="1:6" x14ac:dyDescent="0.15">
      <c r="A1942" s="5" t="s">
        <v>1</v>
      </c>
      <c r="B1942" s="5" t="s">
        <v>241</v>
      </c>
      <c r="C1942" s="6" t="s">
        <v>22</v>
      </c>
      <c r="D1942" s="6" t="s">
        <v>23</v>
      </c>
      <c r="E1942" s="7">
        <v>1628</v>
      </c>
      <c r="F1942" s="9">
        <v>1521.4199000000001</v>
      </c>
    </row>
    <row r="1943" spans="1:6" x14ac:dyDescent="0.15">
      <c r="A1943" s="5" t="s">
        <v>1</v>
      </c>
      <c r="B1943" s="5" t="s">
        <v>241</v>
      </c>
      <c r="C1943" s="6" t="s">
        <v>22</v>
      </c>
      <c r="D1943" s="6" t="s">
        <v>23</v>
      </c>
      <c r="E1943" s="7">
        <v>1629</v>
      </c>
      <c r="F1943" s="9">
        <v>1474.0823</v>
      </c>
    </row>
    <row r="1944" spans="1:6" x14ac:dyDescent="0.15">
      <c r="A1944" s="5" t="s">
        <v>1</v>
      </c>
      <c r="B1944" s="5" t="s">
        <v>241</v>
      </c>
      <c r="C1944" s="6" t="s">
        <v>22</v>
      </c>
      <c r="D1944" s="6" t="s">
        <v>23</v>
      </c>
      <c r="E1944" s="7">
        <v>1630</v>
      </c>
      <c r="F1944" s="9">
        <v>1469.4369999999999</v>
      </c>
    </row>
    <row r="1945" spans="1:6" x14ac:dyDescent="0.15">
      <c r="A1945" s="5" t="s">
        <v>1</v>
      </c>
      <c r="B1945" s="5" t="s">
        <v>241</v>
      </c>
      <c r="C1945" s="6" t="s">
        <v>22</v>
      </c>
      <c r="D1945" s="6" t="s">
        <v>23</v>
      </c>
      <c r="E1945" s="7">
        <v>1631</v>
      </c>
      <c r="F1945" s="9">
        <v>1488.7289000000001</v>
      </c>
    </row>
    <row r="1946" spans="1:6" x14ac:dyDescent="0.15">
      <c r="A1946" s="5" t="s">
        <v>1</v>
      </c>
      <c r="B1946" s="5" t="s">
        <v>241</v>
      </c>
      <c r="C1946" s="6" t="s">
        <v>22</v>
      </c>
      <c r="D1946" s="6" t="s">
        <v>23</v>
      </c>
      <c r="E1946" s="7">
        <v>1632</v>
      </c>
      <c r="F1946" s="9">
        <v>1500.9172000000001</v>
      </c>
    </row>
    <row r="1947" spans="1:6" x14ac:dyDescent="0.15">
      <c r="A1947" s="5" t="s">
        <v>1</v>
      </c>
      <c r="B1947" s="5" t="s">
        <v>241</v>
      </c>
      <c r="C1947" s="6" t="s">
        <v>22</v>
      </c>
      <c r="D1947" s="6" t="s">
        <v>23</v>
      </c>
      <c r="E1947" s="7">
        <v>1633</v>
      </c>
      <c r="F1947" s="9">
        <v>1502.4603999999999</v>
      </c>
    </row>
    <row r="1948" spans="1:6" x14ac:dyDescent="0.15">
      <c r="A1948" s="5" t="s">
        <v>1</v>
      </c>
      <c r="B1948" s="5" t="s">
        <v>241</v>
      </c>
      <c r="C1948" s="6" t="s">
        <v>22</v>
      </c>
      <c r="D1948" s="6" t="s">
        <v>23</v>
      </c>
      <c r="E1948" s="7">
        <v>1634</v>
      </c>
      <c r="F1948" s="9">
        <v>1438.7012999999999</v>
      </c>
    </row>
    <row r="1949" spans="1:6" x14ac:dyDescent="0.15">
      <c r="A1949" s="5" t="s">
        <v>1</v>
      </c>
      <c r="B1949" s="5" t="s">
        <v>241</v>
      </c>
      <c r="C1949" s="6" t="s">
        <v>22</v>
      </c>
      <c r="D1949" s="6" t="s">
        <v>23</v>
      </c>
      <c r="E1949" s="7">
        <v>1635</v>
      </c>
      <c r="F1949" s="9">
        <v>1460.1222</v>
      </c>
    </row>
    <row r="1950" spans="1:6" x14ac:dyDescent="0.15">
      <c r="A1950" s="5" t="s">
        <v>1</v>
      </c>
      <c r="B1950" s="5" t="s">
        <v>241</v>
      </c>
      <c r="C1950" s="6" t="s">
        <v>22</v>
      </c>
      <c r="D1950" s="6" t="s">
        <v>23</v>
      </c>
      <c r="E1950" s="7">
        <v>1636</v>
      </c>
      <c r="F1950" s="9">
        <v>1438.4452000000001</v>
      </c>
    </row>
    <row r="1951" spans="1:6" x14ac:dyDescent="0.15">
      <c r="A1951" s="5" t="s">
        <v>1</v>
      </c>
      <c r="B1951" s="5" t="s">
        <v>241</v>
      </c>
      <c r="C1951" s="6" t="s">
        <v>22</v>
      </c>
      <c r="D1951" s="6" t="s">
        <v>23</v>
      </c>
      <c r="E1951" s="7">
        <v>1637</v>
      </c>
      <c r="F1951" s="9">
        <v>1463.9530999999999</v>
      </c>
    </row>
    <row r="1952" spans="1:6" x14ac:dyDescent="0.15">
      <c r="A1952" s="5" t="s">
        <v>1</v>
      </c>
      <c r="B1952" s="5" t="s">
        <v>241</v>
      </c>
      <c r="C1952" s="6" t="s">
        <v>22</v>
      </c>
      <c r="D1952" s="6" t="s">
        <v>23</v>
      </c>
      <c r="E1952" s="7">
        <v>1638</v>
      </c>
      <c r="F1952" s="9">
        <v>1452.4468999999999</v>
      </c>
    </row>
    <row r="1953" spans="1:6" x14ac:dyDescent="0.15">
      <c r="A1953" s="5" t="s">
        <v>1</v>
      </c>
      <c r="B1953" s="5" t="s">
        <v>241</v>
      </c>
      <c r="C1953" s="6" t="s">
        <v>22</v>
      </c>
      <c r="D1953" s="6" t="s">
        <v>23</v>
      </c>
      <c r="E1953" s="7">
        <v>1639</v>
      </c>
      <c r="F1953" s="9">
        <v>1455.5238999999999</v>
      </c>
    </row>
    <row r="1954" spans="1:6" x14ac:dyDescent="0.15">
      <c r="A1954" s="5" t="s">
        <v>1</v>
      </c>
      <c r="B1954" s="5" t="s">
        <v>241</v>
      </c>
      <c r="C1954" s="6" t="s">
        <v>22</v>
      </c>
      <c r="D1954" s="6" t="s">
        <v>23</v>
      </c>
      <c r="E1954" s="7">
        <v>1640</v>
      </c>
      <c r="F1954" s="9">
        <v>1551.0046</v>
      </c>
    </row>
    <row r="1955" spans="1:6" x14ac:dyDescent="0.15">
      <c r="A1955" s="5" t="s">
        <v>1</v>
      </c>
      <c r="B1955" s="5" t="s">
        <v>241</v>
      </c>
      <c r="C1955" s="6" t="s">
        <v>22</v>
      </c>
      <c r="D1955" s="6" t="s">
        <v>23</v>
      </c>
      <c r="E1955" s="7">
        <v>1641</v>
      </c>
      <c r="F1955" s="9">
        <v>1556.5381</v>
      </c>
    </row>
    <row r="1956" spans="1:6" x14ac:dyDescent="0.15">
      <c r="A1956" s="5" t="s">
        <v>1</v>
      </c>
      <c r="B1956" s="5" t="s">
        <v>241</v>
      </c>
      <c r="C1956" s="6" t="s">
        <v>22</v>
      </c>
      <c r="D1956" s="6" t="s">
        <v>23</v>
      </c>
      <c r="E1956" s="7">
        <v>1642</v>
      </c>
      <c r="F1956" s="9">
        <v>1526.4780000000001</v>
      </c>
    </row>
    <row r="1957" spans="1:6" x14ac:dyDescent="0.15">
      <c r="A1957" s="5" t="s">
        <v>1</v>
      </c>
      <c r="B1957" s="5" t="s">
        <v>241</v>
      </c>
      <c r="C1957" s="6" t="s">
        <v>22</v>
      </c>
      <c r="D1957" s="6" t="s">
        <v>23</v>
      </c>
      <c r="E1957" s="7">
        <v>1643</v>
      </c>
      <c r="F1957" s="9">
        <v>1540.4674</v>
      </c>
    </row>
    <row r="1958" spans="1:6" x14ac:dyDescent="0.15">
      <c r="A1958" s="5" t="s">
        <v>1</v>
      </c>
      <c r="B1958" s="5" t="s">
        <v>241</v>
      </c>
      <c r="C1958" s="6" t="s">
        <v>22</v>
      </c>
      <c r="D1958" s="6" t="s">
        <v>23</v>
      </c>
      <c r="E1958" s="7">
        <v>1644</v>
      </c>
      <c r="F1958" s="9">
        <v>1594.6818000000001</v>
      </c>
    </row>
    <row r="1959" spans="1:6" x14ac:dyDescent="0.15">
      <c r="A1959" s="5" t="s">
        <v>1</v>
      </c>
      <c r="B1959" s="5" t="s">
        <v>241</v>
      </c>
      <c r="C1959" s="6" t="s">
        <v>22</v>
      </c>
      <c r="D1959" s="6" t="s">
        <v>23</v>
      </c>
      <c r="E1959" s="7">
        <v>1645</v>
      </c>
      <c r="F1959" s="9">
        <v>1583.5420999999999</v>
      </c>
    </row>
    <row r="1960" spans="1:6" x14ac:dyDescent="0.15">
      <c r="A1960" s="5" t="s">
        <v>1</v>
      </c>
      <c r="B1960" s="5" t="s">
        <v>241</v>
      </c>
      <c r="C1960" s="6" t="s">
        <v>22</v>
      </c>
      <c r="D1960" s="6" t="s">
        <v>23</v>
      </c>
      <c r="E1960" s="7">
        <v>1646</v>
      </c>
      <c r="F1960" s="9">
        <v>1598.1448</v>
      </c>
    </row>
    <row r="1961" spans="1:6" x14ac:dyDescent="0.15">
      <c r="A1961" s="5" t="s">
        <v>1</v>
      </c>
      <c r="B1961" s="5" t="s">
        <v>241</v>
      </c>
      <c r="C1961" s="6" t="s">
        <v>22</v>
      </c>
      <c r="D1961" s="6" t="s">
        <v>23</v>
      </c>
      <c r="E1961" s="7">
        <v>1647</v>
      </c>
      <c r="F1961" s="9">
        <v>1597.5425</v>
      </c>
    </row>
    <row r="1962" spans="1:6" x14ac:dyDescent="0.15">
      <c r="A1962" s="5" t="s">
        <v>1</v>
      </c>
      <c r="B1962" s="5" t="s">
        <v>241</v>
      </c>
      <c r="C1962" s="6" t="s">
        <v>22</v>
      </c>
      <c r="D1962" s="6" t="s">
        <v>23</v>
      </c>
      <c r="E1962" s="7">
        <v>1648</v>
      </c>
      <c r="F1962" s="9">
        <v>1555.8918000000001</v>
      </c>
    </row>
    <row r="1963" spans="1:6" x14ac:dyDescent="0.15">
      <c r="A1963" s="5" t="s">
        <v>1</v>
      </c>
      <c r="B1963" s="5" t="s">
        <v>241</v>
      </c>
      <c r="C1963" s="6" t="s">
        <v>22</v>
      </c>
      <c r="D1963" s="6" t="s">
        <v>23</v>
      </c>
      <c r="E1963" s="7">
        <v>1649</v>
      </c>
      <c r="F1963" s="9">
        <v>1484.6813</v>
      </c>
    </row>
    <row r="1964" spans="1:6" x14ac:dyDescent="0.15">
      <c r="A1964" s="5" t="s">
        <v>1</v>
      </c>
      <c r="B1964" s="5" t="s">
        <v>241</v>
      </c>
      <c r="C1964" s="6" t="s">
        <v>22</v>
      </c>
      <c r="D1964" s="6" t="s">
        <v>23</v>
      </c>
      <c r="E1964" s="7">
        <v>1650</v>
      </c>
      <c r="F1964" s="9">
        <v>1531.3812</v>
      </c>
    </row>
    <row r="1965" spans="1:6" x14ac:dyDescent="0.15">
      <c r="A1965" s="5" t="s">
        <v>1</v>
      </c>
      <c r="B1965" s="5" t="s">
        <v>241</v>
      </c>
      <c r="C1965" s="6" t="s">
        <v>22</v>
      </c>
      <c r="D1965" s="6" t="s">
        <v>23</v>
      </c>
      <c r="E1965" s="7">
        <v>1651</v>
      </c>
      <c r="F1965" s="9">
        <v>1562.3783000000001</v>
      </c>
    </row>
    <row r="1966" spans="1:6" x14ac:dyDescent="0.15">
      <c r="A1966" s="5" t="s">
        <v>1</v>
      </c>
      <c r="B1966" s="5" t="s">
        <v>241</v>
      </c>
      <c r="C1966" s="6" t="s">
        <v>22</v>
      </c>
      <c r="D1966" s="6" t="s">
        <v>23</v>
      </c>
      <c r="E1966" s="7">
        <v>1652</v>
      </c>
      <c r="F1966" s="9">
        <v>1581.8857</v>
      </c>
    </row>
    <row r="1967" spans="1:6" x14ac:dyDescent="0.15">
      <c r="A1967" s="5" t="s">
        <v>1</v>
      </c>
      <c r="B1967" s="5" t="s">
        <v>241</v>
      </c>
      <c r="C1967" s="6" t="s">
        <v>22</v>
      </c>
      <c r="D1967" s="6" t="s">
        <v>23</v>
      </c>
      <c r="E1967" s="7">
        <v>1653</v>
      </c>
      <c r="F1967" s="9">
        <v>1633.6826000000001</v>
      </c>
    </row>
    <row r="1968" spans="1:6" x14ac:dyDescent="0.15">
      <c r="A1968" s="5" t="s">
        <v>1</v>
      </c>
      <c r="B1968" s="5" t="s">
        <v>241</v>
      </c>
      <c r="C1968" s="6" t="s">
        <v>22</v>
      </c>
      <c r="D1968" s="6" t="s">
        <v>23</v>
      </c>
      <c r="E1968" s="7">
        <v>1654</v>
      </c>
      <c r="F1968" s="9">
        <v>1696.5060000000001</v>
      </c>
    </row>
    <row r="1969" spans="1:6" x14ac:dyDescent="0.15">
      <c r="A1969" s="5" t="s">
        <v>1</v>
      </c>
      <c r="B1969" s="5" t="s">
        <v>241</v>
      </c>
      <c r="C1969" s="6" t="s">
        <v>22</v>
      </c>
      <c r="D1969" s="6" t="s">
        <v>23</v>
      </c>
      <c r="E1969" s="7">
        <v>1655</v>
      </c>
      <c r="F1969" s="9">
        <v>1714.211</v>
      </c>
    </row>
    <row r="1970" spans="1:6" x14ac:dyDescent="0.15">
      <c r="A1970" s="5" t="s">
        <v>1</v>
      </c>
      <c r="B1970" s="5" t="s">
        <v>241</v>
      </c>
      <c r="C1970" s="6" t="s">
        <v>22</v>
      </c>
      <c r="D1970" s="6" t="s">
        <v>23</v>
      </c>
      <c r="E1970" s="7">
        <v>1656</v>
      </c>
      <c r="F1970" s="9">
        <v>1698.8097</v>
      </c>
    </row>
    <row r="1971" spans="1:6" x14ac:dyDescent="0.15">
      <c r="A1971" s="5" t="s">
        <v>1</v>
      </c>
      <c r="B1971" s="5" t="s">
        <v>241</v>
      </c>
      <c r="C1971" s="6" t="s">
        <v>22</v>
      </c>
      <c r="D1971" s="6" t="s">
        <v>23</v>
      </c>
      <c r="E1971" s="7">
        <v>1657</v>
      </c>
      <c r="F1971" s="9">
        <v>1689.8787</v>
      </c>
    </row>
    <row r="1972" spans="1:6" x14ac:dyDescent="0.15">
      <c r="A1972" s="5" t="s">
        <v>1</v>
      </c>
      <c r="B1972" s="5" t="s">
        <v>241</v>
      </c>
      <c r="C1972" s="6" t="s">
        <v>22</v>
      </c>
      <c r="D1972" s="6" t="s">
        <v>23</v>
      </c>
      <c r="E1972" s="7">
        <v>1658</v>
      </c>
      <c r="F1972" s="9">
        <v>1674.77</v>
      </c>
    </row>
    <row r="1973" spans="1:6" x14ac:dyDescent="0.15">
      <c r="A1973" s="5" t="s">
        <v>1</v>
      </c>
      <c r="B1973" s="5" t="s">
        <v>241</v>
      </c>
      <c r="C1973" s="6" t="s">
        <v>22</v>
      </c>
      <c r="D1973" s="6" t="s">
        <v>23</v>
      </c>
      <c r="E1973" s="7">
        <v>1659</v>
      </c>
      <c r="F1973" s="9">
        <v>1657.134</v>
      </c>
    </row>
    <row r="1974" spans="1:6" x14ac:dyDescent="0.15">
      <c r="A1974" s="5" t="s">
        <v>1</v>
      </c>
      <c r="B1974" s="5" t="s">
        <v>241</v>
      </c>
      <c r="C1974" s="6" t="s">
        <v>22</v>
      </c>
      <c r="D1974" s="6" t="s">
        <v>23</v>
      </c>
      <c r="E1974" s="7">
        <v>1660</v>
      </c>
      <c r="F1974" s="9">
        <v>1615.8876</v>
      </c>
    </row>
    <row r="1975" spans="1:6" x14ac:dyDescent="0.15">
      <c r="A1975" s="5" t="s">
        <v>1</v>
      </c>
      <c r="B1975" s="5" t="s">
        <v>241</v>
      </c>
      <c r="C1975" s="6" t="s">
        <v>22</v>
      </c>
      <c r="D1975" s="6" t="s">
        <v>23</v>
      </c>
      <c r="E1975" s="7">
        <v>1661</v>
      </c>
      <c r="F1975" s="9">
        <v>1588.5255</v>
      </c>
    </row>
    <row r="1976" spans="1:6" x14ac:dyDescent="0.15">
      <c r="A1976" s="5" t="s">
        <v>1</v>
      </c>
      <c r="B1976" s="5" t="s">
        <v>241</v>
      </c>
      <c r="C1976" s="6" t="s">
        <v>22</v>
      </c>
      <c r="D1976" s="6" t="s">
        <v>23</v>
      </c>
      <c r="E1976" s="7">
        <v>1662</v>
      </c>
      <c r="F1976" s="9">
        <v>1527.0074</v>
      </c>
    </row>
    <row r="1977" spans="1:6" x14ac:dyDescent="0.15">
      <c r="A1977" s="5" t="s">
        <v>1</v>
      </c>
      <c r="B1977" s="5" t="s">
        <v>241</v>
      </c>
      <c r="C1977" s="6" t="s">
        <v>22</v>
      </c>
      <c r="D1977" s="6" t="s">
        <v>23</v>
      </c>
      <c r="E1977" s="7">
        <v>1663</v>
      </c>
      <c r="F1977" s="9">
        <v>1573.4094</v>
      </c>
    </row>
    <row r="1978" spans="1:6" x14ac:dyDescent="0.15">
      <c r="A1978" s="5" t="s">
        <v>1</v>
      </c>
      <c r="B1978" s="5" t="s">
        <v>241</v>
      </c>
      <c r="C1978" s="6" t="s">
        <v>22</v>
      </c>
      <c r="D1978" s="6" t="s">
        <v>23</v>
      </c>
      <c r="E1978" s="7">
        <v>1664</v>
      </c>
      <c r="F1978" s="9">
        <v>1630.633</v>
      </c>
    </row>
    <row r="1979" spans="1:6" x14ac:dyDescent="0.15">
      <c r="A1979" s="5" t="s">
        <v>1</v>
      </c>
      <c r="B1979" s="5" t="s">
        <v>241</v>
      </c>
      <c r="C1979" s="6" t="s">
        <v>22</v>
      </c>
      <c r="D1979" s="6" t="s">
        <v>23</v>
      </c>
      <c r="E1979" s="7">
        <v>1665</v>
      </c>
      <c r="F1979" s="9">
        <v>1647.096</v>
      </c>
    </row>
    <row r="1980" spans="1:6" x14ac:dyDescent="0.15">
      <c r="A1980" s="5" t="s">
        <v>1</v>
      </c>
      <c r="B1980" s="5" t="s">
        <v>241</v>
      </c>
      <c r="C1980" s="6" t="s">
        <v>22</v>
      </c>
      <c r="D1980" s="6" t="s">
        <v>23</v>
      </c>
      <c r="E1980" s="7">
        <v>1666</v>
      </c>
      <c r="F1980" s="9">
        <v>1658.4808</v>
      </c>
    </row>
    <row r="1981" spans="1:6" x14ac:dyDescent="0.15">
      <c r="A1981" s="5" t="s">
        <v>1</v>
      </c>
      <c r="B1981" s="5" t="s">
        <v>241</v>
      </c>
      <c r="C1981" s="6" t="s">
        <v>22</v>
      </c>
      <c r="D1981" s="6" t="s">
        <v>23</v>
      </c>
      <c r="E1981" s="7">
        <v>1667</v>
      </c>
      <c r="F1981" s="9">
        <v>1698.7037</v>
      </c>
    </row>
    <row r="1982" spans="1:6" x14ac:dyDescent="0.15">
      <c r="A1982" s="5" t="s">
        <v>1</v>
      </c>
      <c r="B1982" s="5" t="s">
        <v>241</v>
      </c>
      <c r="C1982" s="6" t="s">
        <v>22</v>
      </c>
      <c r="D1982" s="6" t="s">
        <v>23</v>
      </c>
      <c r="E1982" s="7">
        <v>1668</v>
      </c>
      <c r="F1982" s="9">
        <v>1708.9491</v>
      </c>
    </row>
    <row r="1983" spans="1:6" x14ac:dyDescent="0.15">
      <c r="A1983" s="5" t="s">
        <v>1</v>
      </c>
      <c r="B1983" s="5" t="s">
        <v>241</v>
      </c>
      <c r="C1983" s="6" t="s">
        <v>22</v>
      </c>
      <c r="D1983" s="6" t="s">
        <v>23</v>
      </c>
      <c r="E1983" s="7">
        <v>1669</v>
      </c>
      <c r="F1983" s="9">
        <v>1712.47</v>
      </c>
    </row>
    <row r="1984" spans="1:6" x14ac:dyDescent="0.15">
      <c r="A1984" s="5" t="s">
        <v>1</v>
      </c>
      <c r="B1984" s="5" t="s">
        <v>241</v>
      </c>
      <c r="C1984" s="6" t="s">
        <v>22</v>
      </c>
      <c r="D1984" s="6" t="s">
        <v>23</v>
      </c>
      <c r="E1984" s="7">
        <v>1670</v>
      </c>
      <c r="F1984" s="9">
        <v>1734.0977</v>
      </c>
    </row>
    <row r="1985" spans="1:6" x14ac:dyDescent="0.15">
      <c r="A1985" s="5" t="s">
        <v>1</v>
      </c>
      <c r="B1985" s="5" t="s">
        <v>241</v>
      </c>
      <c r="C1985" s="6" t="s">
        <v>22</v>
      </c>
      <c r="D1985" s="6" t="s">
        <v>23</v>
      </c>
      <c r="E1985" s="7">
        <v>1671</v>
      </c>
      <c r="F1985" s="9">
        <v>1714.4975999999999</v>
      </c>
    </row>
    <row r="1986" spans="1:6" x14ac:dyDescent="0.15">
      <c r="A1986" s="5" t="s">
        <v>1</v>
      </c>
      <c r="B1986" s="5" t="s">
        <v>241</v>
      </c>
      <c r="C1986" s="6" t="s">
        <v>22</v>
      </c>
      <c r="D1986" s="6" t="s">
        <v>23</v>
      </c>
      <c r="E1986" s="7">
        <v>1672</v>
      </c>
      <c r="F1986" s="9">
        <v>1701.5322000000001</v>
      </c>
    </row>
    <row r="1987" spans="1:6" x14ac:dyDescent="0.15">
      <c r="A1987" s="5" t="s">
        <v>1</v>
      </c>
      <c r="B1987" s="5" t="s">
        <v>241</v>
      </c>
      <c r="C1987" s="6" t="s">
        <v>22</v>
      </c>
      <c r="D1987" s="6" t="s">
        <v>23</v>
      </c>
      <c r="E1987" s="7">
        <v>1673</v>
      </c>
      <c r="F1987" s="9">
        <v>1700.962</v>
      </c>
    </row>
    <row r="1988" spans="1:6" x14ac:dyDescent="0.15">
      <c r="A1988" s="5" t="s">
        <v>1</v>
      </c>
      <c r="B1988" s="5" t="s">
        <v>241</v>
      </c>
      <c r="C1988" s="6" t="s">
        <v>22</v>
      </c>
      <c r="D1988" s="6" t="s">
        <v>23</v>
      </c>
      <c r="E1988" s="7">
        <v>1674</v>
      </c>
      <c r="F1988" s="9">
        <v>1642.2063000000001</v>
      </c>
    </row>
    <row r="1989" spans="1:6" x14ac:dyDescent="0.15">
      <c r="A1989" s="5" t="s">
        <v>1</v>
      </c>
      <c r="B1989" s="5" t="s">
        <v>241</v>
      </c>
      <c r="C1989" s="6" t="s">
        <v>22</v>
      </c>
      <c r="D1989" s="6" t="s">
        <v>23</v>
      </c>
      <c r="E1989" s="7">
        <v>1675</v>
      </c>
      <c r="F1989" s="9">
        <v>1573.0773999999999</v>
      </c>
    </row>
    <row r="1990" spans="1:6" x14ac:dyDescent="0.15">
      <c r="A1990" s="5" t="s">
        <v>1</v>
      </c>
      <c r="B1990" s="5" t="s">
        <v>241</v>
      </c>
      <c r="C1990" s="6" t="s">
        <v>22</v>
      </c>
      <c r="D1990" s="6" t="s">
        <v>23</v>
      </c>
      <c r="E1990" s="7">
        <v>1676</v>
      </c>
      <c r="F1990" s="9">
        <v>1558.5062</v>
      </c>
    </row>
    <row r="1991" spans="1:6" x14ac:dyDescent="0.15">
      <c r="A1991" s="5" t="s">
        <v>1</v>
      </c>
      <c r="B1991" s="5" t="s">
        <v>241</v>
      </c>
      <c r="C1991" s="6" t="s">
        <v>22</v>
      </c>
      <c r="D1991" s="6" t="s">
        <v>23</v>
      </c>
      <c r="E1991" s="7">
        <v>1677</v>
      </c>
      <c r="F1991" s="9">
        <v>1608.2085</v>
      </c>
    </row>
    <row r="1992" spans="1:6" x14ac:dyDescent="0.15">
      <c r="A1992" s="5" t="s">
        <v>1</v>
      </c>
      <c r="B1992" s="5" t="s">
        <v>241</v>
      </c>
      <c r="C1992" s="6" t="s">
        <v>22</v>
      </c>
      <c r="D1992" s="6" t="s">
        <v>23</v>
      </c>
      <c r="E1992" s="7">
        <v>1678</v>
      </c>
      <c r="F1992" s="9">
        <v>1632.5715</v>
      </c>
    </row>
    <row r="1993" spans="1:6" x14ac:dyDescent="0.15">
      <c r="A1993" s="5" t="s">
        <v>1</v>
      </c>
      <c r="B1993" s="5" t="s">
        <v>241</v>
      </c>
      <c r="C1993" s="6" t="s">
        <v>22</v>
      </c>
      <c r="D1993" s="6" t="s">
        <v>23</v>
      </c>
      <c r="E1993" s="7">
        <v>1679</v>
      </c>
      <c r="F1993" s="9">
        <v>1625.2520999999999</v>
      </c>
    </row>
    <row r="1994" spans="1:6" x14ac:dyDescent="0.15">
      <c r="A1994" s="5" t="s">
        <v>1</v>
      </c>
      <c r="B1994" s="5" t="s">
        <v>241</v>
      </c>
      <c r="C1994" s="6" t="s">
        <v>22</v>
      </c>
      <c r="D1994" s="6" t="s">
        <v>23</v>
      </c>
      <c r="E1994" s="7">
        <v>1680</v>
      </c>
      <c r="F1994" s="9">
        <v>1644.0373999999999</v>
      </c>
    </row>
    <row r="1995" spans="1:6" x14ac:dyDescent="0.15">
      <c r="A1995" s="5" t="s">
        <v>1</v>
      </c>
      <c r="B1995" s="5" t="s">
        <v>241</v>
      </c>
      <c r="C1995" s="6" t="s">
        <v>22</v>
      </c>
      <c r="D1995" s="6" t="s">
        <v>23</v>
      </c>
      <c r="E1995" s="7">
        <v>1681</v>
      </c>
      <c r="F1995" s="9">
        <v>1645.4824000000001</v>
      </c>
    </row>
    <row r="1996" spans="1:6" x14ac:dyDescent="0.15">
      <c r="A1996" s="5" t="s">
        <v>1</v>
      </c>
      <c r="B1996" s="5" t="s">
        <v>241</v>
      </c>
      <c r="C1996" s="6" t="s">
        <v>22</v>
      </c>
      <c r="D1996" s="6" t="s">
        <v>23</v>
      </c>
      <c r="E1996" s="7">
        <v>1682</v>
      </c>
      <c r="F1996" s="9">
        <v>1669.5800999999999</v>
      </c>
    </row>
    <row r="1997" spans="1:6" x14ac:dyDescent="0.15">
      <c r="A1997" s="5" t="s">
        <v>1</v>
      </c>
      <c r="B1997" s="5" t="s">
        <v>241</v>
      </c>
      <c r="C1997" s="6" t="s">
        <v>22</v>
      </c>
      <c r="D1997" s="6" t="s">
        <v>23</v>
      </c>
      <c r="E1997" s="7">
        <v>1683</v>
      </c>
      <c r="F1997" s="9">
        <v>1670.6370999999999</v>
      </c>
    </row>
    <row r="1998" spans="1:6" x14ac:dyDescent="0.15">
      <c r="A1998" s="5" t="s">
        <v>1</v>
      </c>
      <c r="B1998" s="5" t="s">
        <v>241</v>
      </c>
      <c r="C1998" s="6" t="s">
        <v>22</v>
      </c>
      <c r="D1998" s="6" t="s">
        <v>23</v>
      </c>
      <c r="E1998" s="7">
        <v>1684</v>
      </c>
      <c r="F1998" s="9">
        <v>1629.7511999999999</v>
      </c>
    </row>
    <row r="1999" spans="1:6" x14ac:dyDescent="0.15">
      <c r="A1999" s="5" t="s">
        <v>1</v>
      </c>
      <c r="B1999" s="5" t="s">
        <v>241</v>
      </c>
      <c r="C1999" s="6" t="s">
        <v>22</v>
      </c>
      <c r="D1999" s="6" t="s">
        <v>23</v>
      </c>
      <c r="E1999" s="7">
        <v>1685</v>
      </c>
      <c r="F1999" s="9">
        <v>1644.4594999999999</v>
      </c>
    </row>
    <row r="2000" spans="1:6" x14ac:dyDescent="0.15">
      <c r="A2000" s="5" t="s">
        <v>1</v>
      </c>
      <c r="B2000" s="5" t="s">
        <v>241</v>
      </c>
      <c r="C2000" s="6" t="s">
        <v>22</v>
      </c>
      <c r="D2000" s="6" t="s">
        <v>23</v>
      </c>
      <c r="E2000" s="7">
        <v>1686</v>
      </c>
      <c r="F2000" s="9">
        <v>1679.5129999999999</v>
      </c>
    </row>
    <row r="2001" spans="1:6" x14ac:dyDescent="0.15">
      <c r="A2001" s="5" t="s">
        <v>1</v>
      </c>
      <c r="B2001" s="5" t="s">
        <v>241</v>
      </c>
      <c r="C2001" s="6" t="s">
        <v>22</v>
      </c>
      <c r="D2001" s="6" t="s">
        <v>23</v>
      </c>
      <c r="E2001" s="7">
        <v>1687</v>
      </c>
      <c r="F2001" s="9">
        <v>1681.2949000000001</v>
      </c>
    </row>
    <row r="2002" spans="1:6" x14ac:dyDescent="0.15">
      <c r="A2002" s="5" t="s">
        <v>1</v>
      </c>
      <c r="B2002" s="5" t="s">
        <v>241</v>
      </c>
      <c r="C2002" s="6" t="s">
        <v>22</v>
      </c>
      <c r="D2002" s="6" t="s">
        <v>23</v>
      </c>
      <c r="E2002" s="7">
        <v>1688</v>
      </c>
      <c r="F2002" s="9">
        <v>1667.0884000000001</v>
      </c>
    </row>
    <row r="2003" spans="1:6" x14ac:dyDescent="0.15">
      <c r="A2003" s="5" t="s">
        <v>1</v>
      </c>
      <c r="B2003" s="5" t="s">
        <v>241</v>
      </c>
      <c r="C2003" s="6" t="s">
        <v>22</v>
      </c>
      <c r="D2003" s="6" t="s">
        <v>23</v>
      </c>
      <c r="E2003" s="7">
        <v>1689</v>
      </c>
      <c r="F2003" s="9">
        <v>1657.4367999999999</v>
      </c>
    </row>
    <row r="2004" spans="1:6" x14ac:dyDescent="0.15">
      <c r="A2004" s="5" t="s">
        <v>1</v>
      </c>
      <c r="B2004" s="5" t="s">
        <v>241</v>
      </c>
      <c r="C2004" s="6" t="s">
        <v>22</v>
      </c>
      <c r="D2004" s="6" t="s">
        <v>23</v>
      </c>
      <c r="E2004" s="7">
        <v>1690</v>
      </c>
      <c r="F2004" s="9">
        <v>1654.9114999999999</v>
      </c>
    </row>
    <row r="2005" spans="1:6" x14ac:dyDescent="0.15">
      <c r="A2005" s="5" t="s">
        <v>1</v>
      </c>
      <c r="B2005" s="5" t="s">
        <v>241</v>
      </c>
      <c r="C2005" s="6" t="s">
        <v>22</v>
      </c>
      <c r="D2005" s="6" t="s">
        <v>23</v>
      </c>
      <c r="E2005" s="7">
        <v>1691</v>
      </c>
      <c r="F2005" s="9">
        <v>1637.8588999999999</v>
      </c>
    </row>
    <row r="2006" spans="1:6" x14ac:dyDescent="0.15">
      <c r="A2006" s="5" t="s">
        <v>1</v>
      </c>
      <c r="B2006" s="5" t="s">
        <v>241</v>
      </c>
      <c r="C2006" s="6" t="s">
        <v>22</v>
      </c>
      <c r="D2006" s="6" t="s">
        <v>23</v>
      </c>
      <c r="E2006" s="7">
        <v>1692</v>
      </c>
      <c r="F2006" s="9">
        <v>1581.0740000000001</v>
      </c>
    </row>
    <row r="2007" spans="1:6" x14ac:dyDescent="0.15">
      <c r="A2007" s="5" t="s">
        <v>1</v>
      </c>
      <c r="B2007" s="5" t="s">
        <v>241</v>
      </c>
      <c r="C2007" s="6" t="s">
        <v>22</v>
      </c>
      <c r="D2007" s="6" t="s">
        <v>23</v>
      </c>
      <c r="E2007" s="7">
        <v>1693</v>
      </c>
      <c r="F2007" s="9">
        <v>1529.7655</v>
      </c>
    </row>
    <row r="2008" spans="1:6" x14ac:dyDescent="0.15">
      <c r="A2008" s="5" t="s">
        <v>1</v>
      </c>
      <c r="B2008" s="5" t="s">
        <v>241</v>
      </c>
      <c r="C2008" s="6" t="s">
        <v>22</v>
      </c>
      <c r="D2008" s="6" t="s">
        <v>23</v>
      </c>
      <c r="E2008" s="7">
        <v>1694</v>
      </c>
      <c r="F2008" s="9">
        <v>1549.2313999999999</v>
      </c>
    </row>
    <row r="2009" spans="1:6" x14ac:dyDescent="0.15">
      <c r="A2009" s="5" t="s">
        <v>1</v>
      </c>
      <c r="B2009" s="5" t="s">
        <v>241</v>
      </c>
      <c r="C2009" s="6" t="s">
        <v>22</v>
      </c>
      <c r="D2009" s="6" t="s">
        <v>23</v>
      </c>
      <c r="E2009" s="7">
        <v>1695</v>
      </c>
      <c r="F2009" s="9">
        <v>1611.4259</v>
      </c>
    </row>
    <row r="2010" spans="1:6" x14ac:dyDescent="0.15">
      <c r="A2010" s="5" t="s">
        <v>1</v>
      </c>
      <c r="B2010" s="5" t="s">
        <v>241</v>
      </c>
      <c r="C2010" s="6" t="s">
        <v>22</v>
      </c>
      <c r="D2010" s="6" t="s">
        <v>23</v>
      </c>
      <c r="E2010" s="7">
        <v>1696</v>
      </c>
      <c r="F2010" s="9">
        <v>1655.5702000000001</v>
      </c>
    </row>
    <row r="2011" spans="1:6" x14ac:dyDescent="0.15">
      <c r="A2011" s="5" t="s">
        <v>1</v>
      </c>
      <c r="B2011" s="5" t="s">
        <v>241</v>
      </c>
      <c r="C2011" s="6" t="s">
        <v>22</v>
      </c>
      <c r="D2011" s="6" t="s">
        <v>23</v>
      </c>
      <c r="E2011" s="7">
        <v>1697</v>
      </c>
      <c r="F2011" s="9">
        <v>1640.2238</v>
      </c>
    </row>
    <row r="2012" spans="1:6" x14ac:dyDescent="0.15">
      <c r="A2012" s="5" t="s">
        <v>1</v>
      </c>
      <c r="B2012" s="5" t="s">
        <v>241</v>
      </c>
      <c r="C2012" s="6" t="s">
        <v>22</v>
      </c>
      <c r="D2012" s="6" t="s">
        <v>23</v>
      </c>
      <c r="E2012" s="7">
        <v>1698</v>
      </c>
      <c r="F2012" s="9">
        <v>1571.588</v>
      </c>
    </row>
    <row r="2013" spans="1:6" x14ac:dyDescent="0.15">
      <c r="A2013" s="5" t="s">
        <v>1</v>
      </c>
      <c r="B2013" s="5" t="s">
        <v>241</v>
      </c>
      <c r="C2013" s="6" t="s">
        <v>22</v>
      </c>
      <c r="D2013" s="6" t="s">
        <v>23</v>
      </c>
      <c r="E2013" s="7">
        <v>1699</v>
      </c>
      <c r="F2013" s="9">
        <v>1485.7681</v>
      </c>
    </row>
    <row r="2014" spans="1:6" x14ac:dyDescent="0.15">
      <c r="A2014" s="5" t="s">
        <v>1</v>
      </c>
      <c r="B2014" s="5" t="s">
        <v>241</v>
      </c>
      <c r="C2014" s="6" t="s">
        <v>22</v>
      </c>
      <c r="D2014" s="6" t="s">
        <v>23</v>
      </c>
      <c r="E2014" s="7">
        <v>1700</v>
      </c>
      <c r="F2014" s="9">
        <v>1511.1891000000001</v>
      </c>
    </row>
    <row r="2015" spans="1:6" x14ac:dyDescent="0.15">
      <c r="A2015" s="5" t="s">
        <v>1</v>
      </c>
      <c r="B2015" s="5" t="s">
        <v>241</v>
      </c>
      <c r="C2015" s="6" t="s">
        <v>22</v>
      </c>
      <c r="D2015" s="6" t="s">
        <v>23</v>
      </c>
      <c r="E2015" s="7">
        <v>1701</v>
      </c>
      <c r="F2015" s="9">
        <v>1581.3479</v>
      </c>
    </row>
    <row r="2016" spans="1:6" x14ac:dyDescent="0.15">
      <c r="A2016" s="5" t="s">
        <v>1</v>
      </c>
      <c r="B2016" s="5" t="s">
        <v>241</v>
      </c>
      <c r="C2016" s="6" t="s">
        <v>22</v>
      </c>
      <c r="D2016" s="6" t="s">
        <v>23</v>
      </c>
      <c r="E2016" s="7">
        <v>1702</v>
      </c>
      <c r="F2016" s="9">
        <v>1613.7688000000001</v>
      </c>
    </row>
    <row r="2017" spans="1:6" x14ac:dyDescent="0.15">
      <c r="A2017" s="5" t="s">
        <v>1</v>
      </c>
      <c r="B2017" s="5" t="s">
        <v>241</v>
      </c>
      <c r="C2017" s="6" t="s">
        <v>22</v>
      </c>
      <c r="D2017" s="6" t="s">
        <v>23</v>
      </c>
      <c r="E2017" s="7">
        <v>1703</v>
      </c>
      <c r="F2017" s="9">
        <v>1631.2996000000001</v>
      </c>
    </row>
    <row r="2018" spans="1:6" x14ac:dyDescent="0.15">
      <c r="A2018" s="5" t="s">
        <v>1</v>
      </c>
      <c r="B2018" s="5" t="s">
        <v>241</v>
      </c>
      <c r="C2018" s="6" t="s">
        <v>22</v>
      </c>
      <c r="D2018" s="6" t="s">
        <v>23</v>
      </c>
      <c r="E2018" s="7">
        <v>1704</v>
      </c>
      <c r="F2018" s="9">
        <v>1622.6595</v>
      </c>
    </row>
    <row r="2019" spans="1:6" x14ac:dyDescent="0.15">
      <c r="A2019" s="5" t="s">
        <v>1</v>
      </c>
      <c r="B2019" s="5" t="s">
        <v>241</v>
      </c>
      <c r="C2019" s="6" t="s">
        <v>22</v>
      </c>
      <c r="D2019" s="6" t="s">
        <v>23</v>
      </c>
      <c r="E2019" s="7">
        <v>1705</v>
      </c>
      <c r="F2019" s="9">
        <v>1638.9976999999999</v>
      </c>
    </row>
    <row r="2020" spans="1:6" x14ac:dyDescent="0.15">
      <c r="A2020" s="5" t="s">
        <v>1</v>
      </c>
      <c r="B2020" s="5" t="s">
        <v>241</v>
      </c>
      <c r="C2020" s="6" t="s">
        <v>22</v>
      </c>
      <c r="D2020" s="6" t="s">
        <v>23</v>
      </c>
      <c r="E2020" s="7">
        <v>1706</v>
      </c>
      <c r="F2020" s="9">
        <v>1672.5271</v>
      </c>
    </row>
    <row r="2021" spans="1:6" x14ac:dyDescent="0.15">
      <c r="A2021" s="5" t="s">
        <v>1</v>
      </c>
      <c r="B2021" s="5" t="s">
        <v>241</v>
      </c>
      <c r="C2021" s="6" t="s">
        <v>22</v>
      </c>
      <c r="D2021" s="6" t="s">
        <v>23</v>
      </c>
      <c r="E2021" s="7">
        <v>1707</v>
      </c>
      <c r="F2021" s="9">
        <v>1678.0659000000001</v>
      </c>
    </row>
    <row r="2022" spans="1:6" x14ac:dyDescent="0.15">
      <c r="A2022" s="5" t="s">
        <v>1</v>
      </c>
      <c r="B2022" s="5" t="s">
        <v>241</v>
      </c>
      <c r="C2022" s="6" t="s">
        <v>22</v>
      </c>
      <c r="D2022" s="6" t="s">
        <v>23</v>
      </c>
      <c r="E2022" s="7">
        <v>1708</v>
      </c>
      <c r="F2022" s="9">
        <v>1662.5764999999999</v>
      </c>
    </row>
    <row r="2023" spans="1:6" x14ac:dyDescent="0.15">
      <c r="A2023" s="5" t="s">
        <v>1</v>
      </c>
      <c r="B2023" s="5" t="s">
        <v>241</v>
      </c>
      <c r="C2023" s="6" t="s">
        <v>22</v>
      </c>
      <c r="D2023" s="6" t="s">
        <v>23</v>
      </c>
      <c r="E2023" s="7">
        <v>1709</v>
      </c>
      <c r="F2023" s="9">
        <v>1600.095</v>
      </c>
    </row>
    <row r="2024" spans="1:6" x14ac:dyDescent="0.15">
      <c r="A2024" s="5" t="s">
        <v>1</v>
      </c>
      <c r="B2024" s="5" t="s">
        <v>241</v>
      </c>
      <c r="C2024" s="6" t="s">
        <v>22</v>
      </c>
      <c r="D2024" s="6" t="s">
        <v>23</v>
      </c>
      <c r="E2024" s="7">
        <v>1710</v>
      </c>
      <c r="F2024" s="9">
        <v>1593.7854</v>
      </c>
    </row>
    <row r="2025" spans="1:6" x14ac:dyDescent="0.15">
      <c r="A2025" s="5" t="s">
        <v>1</v>
      </c>
      <c r="B2025" s="5" t="s">
        <v>241</v>
      </c>
      <c r="C2025" s="6" t="s">
        <v>22</v>
      </c>
      <c r="D2025" s="6" t="s">
        <v>23</v>
      </c>
      <c r="E2025" s="7">
        <v>1711</v>
      </c>
      <c r="F2025" s="9">
        <v>1618.5591999999999</v>
      </c>
    </row>
    <row r="2026" spans="1:6" x14ac:dyDescent="0.15">
      <c r="A2026" s="5" t="s">
        <v>1</v>
      </c>
      <c r="B2026" s="5" t="s">
        <v>241</v>
      </c>
      <c r="C2026" s="6" t="s">
        <v>22</v>
      </c>
      <c r="D2026" s="6" t="s">
        <v>23</v>
      </c>
      <c r="E2026" s="7">
        <v>1712</v>
      </c>
      <c r="F2026" s="9">
        <v>1608.5338999999999</v>
      </c>
    </row>
    <row r="2027" spans="1:6" x14ac:dyDescent="0.15">
      <c r="A2027" s="5" t="s">
        <v>1</v>
      </c>
      <c r="B2027" s="5" t="s">
        <v>241</v>
      </c>
      <c r="C2027" s="6" t="s">
        <v>22</v>
      </c>
      <c r="D2027" s="6" t="s">
        <v>23</v>
      </c>
      <c r="E2027" s="7">
        <v>1713</v>
      </c>
      <c r="F2027" s="9">
        <v>1612.942</v>
      </c>
    </row>
    <row r="2028" spans="1:6" x14ac:dyDescent="0.15">
      <c r="A2028" s="5" t="s">
        <v>1</v>
      </c>
      <c r="B2028" s="5" t="s">
        <v>241</v>
      </c>
      <c r="C2028" s="6" t="s">
        <v>22</v>
      </c>
      <c r="D2028" s="6" t="s">
        <v>23</v>
      </c>
      <c r="E2028" s="7">
        <v>1714</v>
      </c>
      <c r="F2028" s="9">
        <v>1633.6089999999999</v>
      </c>
    </row>
    <row r="2029" spans="1:6" x14ac:dyDescent="0.15">
      <c r="A2029" s="5" t="s">
        <v>1</v>
      </c>
      <c r="B2029" s="5" t="s">
        <v>241</v>
      </c>
      <c r="C2029" s="6" t="s">
        <v>22</v>
      </c>
      <c r="D2029" s="6" t="s">
        <v>23</v>
      </c>
      <c r="E2029" s="7">
        <v>1715</v>
      </c>
      <c r="F2029" s="9">
        <v>1663.1766</v>
      </c>
    </row>
    <row r="2030" spans="1:6" x14ac:dyDescent="0.15">
      <c r="A2030" s="5" t="s">
        <v>1</v>
      </c>
      <c r="B2030" s="5" t="s">
        <v>241</v>
      </c>
      <c r="C2030" s="6" t="s">
        <v>22</v>
      </c>
      <c r="D2030" s="6" t="s">
        <v>23</v>
      </c>
      <c r="E2030" s="7">
        <v>1716</v>
      </c>
      <c r="F2030" s="9">
        <v>1685.4961000000001</v>
      </c>
    </row>
    <row r="2031" spans="1:6" x14ac:dyDescent="0.15">
      <c r="A2031" s="5" t="s">
        <v>1</v>
      </c>
      <c r="B2031" s="5" t="s">
        <v>241</v>
      </c>
      <c r="C2031" s="6" t="s">
        <v>22</v>
      </c>
      <c r="D2031" s="6" t="s">
        <v>23</v>
      </c>
      <c r="E2031" s="7">
        <v>1717</v>
      </c>
      <c r="F2031" s="9">
        <v>1678.1298999999999</v>
      </c>
    </row>
    <row r="2032" spans="1:6" x14ac:dyDescent="0.15">
      <c r="A2032" s="5" t="s">
        <v>1</v>
      </c>
      <c r="B2032" s="5" t="s">
        <v>241</v>
      </c>
      <c r="C2032" s="6" t="s">
        <v>22</v>
      </c>
      <c r="D2032" s="6" t="s">
        <v>23</v>
      </c>
      <c r="E2032" s="7">
        <v>1718</v>
      </c>
      <c r="F2032" s="9">
        <v>1695.3597</v>
      </c>
    </row>
    <row r="2033" spans="1:6" x14ac:dyDescent="0.15">
      <c r="A2033" s="5" t="s">
        <v>1</v>
      </c>
      <c r="B2033" s="5" t="s">
        <v>241</v>
      </c>
      <c r="C2033" s="6" t="s">
        <v>22</v>
      </c>
      <c r="D2033" s="6" t="s">
        <v>23</v>
      </c>
      <c r="E2033" s="7">
        <v>1719</v>
      </c>
      <c r="F2033" s="9">
        <v>1682.067</v>
      </c>
    </row>
    <row r="2034" spans="1:6" x14ac:dyDescent="0.15">
      <c r="A2034" s="5" t="s">
        <v>1</v>
      </c>
      <c r="B2034" s="5" t="s">
        <v>241</v>
      </c>
      <c r="C2034" s="6" t="s">
        <v>22</v>
      </c>
      <c r="D2034" s="6" t="s">
        <v>23</v>
      </c>
      <c r="E2034" s="7">
        <v>1720</v>
      </c>
      <c r="F2034" s="9">
        <v>1669.4391000000001</v>
      </c>
    </row>
    <row r="2035" spans="1:6" x14ac:dyDescent="0.15">
      <c r="A2035" s="5" t="s">
        <v>1</v>
      </c>
      <c r="B2035" s="5" t="s">
        <v>241</v>
      </c>
      <c r="C2035" s="6" t="s">
        <v>22</v>
      </c>
      <c r="D2035" s="6" t="s">
        <v>23</v>
      </c>
      <c r="E2035" s="7">
        <v>1721</v>
      </c>
      <c r="F2035" s="9">
        <v>1720.5381</v>
      </c>
    </row>
    <row r="2036" spans="1:6" x14ac:dyDescent="0.15">
      <c r="A2036" s="5" t="s">
        <v>1</v>
      </c>
      <c r="B2036" s="5" t="s">
        <v>241</v>
      </c>
      <c r="C2036" s="6" t="s">
        <v>22</v>
      </c>
      <c r="D2036" s="6" t="s">
        <v>23</v>
      </c>
      <c r="E2036" s="7">
        <v>1722</v>
      </c>
      <c r="F2036" s="9">
        <v>1746.1176</v>
      </c>
    </row>
    <row r="2037" spans="1:6" x14ac:dyDescent="0.15">
      <c r="A2037" s="5" t="s">
        <v>1</v>
      </c>
      <c r="B2037" s="5" t="s">
        <v>241</v>
      </c>
      <c r="C2037" s="6" t="s">
        <v>22</v>
      </c>
      <c r="D2037" s="6" t="s">
        <v>23</v>
      </c>
      <c r="E2037" s="7">
        <v>1723</v>
      </c>
      <c r="F2037" s="9">
        <v>1750.807</v>
      </c>
    </row>
    <row r="2038" spans="1:6" x14ac:dyDescent="0.15">
      <c r="A2038" s="5" t="s">
        <v>1</v>
      </c>
      <c r="B2038" s="5" t="s">
        <v>241</v>
      </c>
      <c r="C2038" s="6" t="s">
        <v>22</v>
      </c>
      <c r="D2038" s="6" t="s">
        <v>23</v>
      </c>
      <c r="E2038" s="7">
        <v>1724</v>
      </c>
      <c r="F2038" s="9">
        <v>1730.0114000000001</v>
      </c>
    </row>
    <row r="2039" spans="1:6" x14ac:dyDescent="0.15">
      <c r="A2039" s="5" t="s">
        <v>1</v>
      </c>
      <c r="B2039" s="5" t="s">
        <v>241</v>
      </c>
      <c r="C2039" s="6" t="s">
        <v>22</v>
      </c>
      <c r="D2039" s="6" t="s">
        <v>23</v>
      </c>
      <c r="E2039" s="7">
        <v>1725</v>
      </c>
      <c r="F2039" s="9">
        <v>1706.8353999999999</v>
      </c>
    </row>
    <row r="2040" spans="1:6" x14ac:dyDescent="0.15">
      <c r="A2040" s="5" t="s">
        <v>1</v>
      </c>
      <c r="B2040" s="5" t="s">
        <v>241</v>
      </c>
      <c r="C2040" s="6" t="s">
        <v>22</v>
      </c>
      <c r="D2040" s="6" t="s">
        <v>23</v>
      </c>
      <c r="E2040" s="7">
        <v>1726</v>
      </c>
      <c r="F2040" s="9">
        <v>1681.1938</v>
      </c>
    </row>
    <row r="2041" spans="1:6" x14ac:dyDescent="0.15">
      <c r="A2041" s="5" t="s">
        <v>1</v>
      </c>
      <c r="B2041" s="5" t="s">
        <v>241</v>
      </c>
      <c r="C2041" s="6" t="s">
        <v>22</v>
      </c>
      <c r="D2041" s="6" t="s">
        <v>23</v>
      </c>
      <c r="E2041" s="7">
        <v>1727</v>
      </c>
      <c r="F2041" s="9">
        <v>1683.0835999999999</v>
      </c>
    </row>
    <row r="2042" spans="1:6" x14ac:dyDescent="0.15">
      <c r="A2042" s="5" t="s">
        <v>1</v>
      </c>
      <c r="B2042" s="5" t="s">
        <v>241</v>
      </c>
      <c r="C2042" s="6" t="s">
        <v>22</v>
      </c>
      <c r="D2042" s="6" t="s">
        <v>23</v>
      </c>
      <c r="E2042" s="7">
        <v>1728</v>
      </c>
      <c r="F2042" s="9">
        <v>1716.6835000000001</v>
      </c>
    </row>
    <row r="2043" spans="1:6" x14ac:dyDescent="0.15">
      <c r="A2043" s="5" t="s">
        <v>1</v>
      </c>
      <c r="B2043" s="5" t="s">
        <v>241</v>
      </c>
      <c r="C2043" s="6" t="s">
        <v>22</v>
      </c>
      <c r="D2043" s="6" t="s">
        <v>23</v>
      </c>
      <c r="E2043" s="7">
        <v>1729</v>
      </c>
      <c r="F2043" s="9">
        <v>1729.1094000000001</v>
      </c>
    </row>
    <row r="2044" spans="1:6" x14ac:dyDescent="0.15">
      <c r="A2044" s="5" t="s">
        <v>1</v>
      </c>
      <c r="B2044" s="5" t="s">
        <v>241</v>
      </c>
      <c r="C2044" s="6" t="s">
        <v>22</v>
      </c>
      <c r="D2044" s="6" t="s">
        <v>23</v>
      </c>
      <c r="E2044" s="7">
        <v>1730</v>
      </c>
      <c r="F2044" s="9">
        <v>1758.0817</v>
      </c>
    </row>
    <row r="2045" spans="1:6" x14ac:dyDescent="0.15">
      <c r="A2045" s="5" t="s">
        <v>1</v>
      </c>
      <c r="B2045" s="5" t="s">
        <v>241</v>
      </c>
      <c r="C2045" s="6" t="s">
        <v>22</v>
      </c>
      <c r="D2045" s="6" t="s">
        <v>23</v>
      </c>
      <c r="E2045" s="7">
        <v>1731</v>
      </c>
      <c r="F2045" s="9">
        <v>1735.9102</v>
      </c>
    </row>
    <row r="2046" spans="1:6" x14ac:dyDescent="0.15">
      <c r="A2046" s="5" t="s">
        <v>1</v>
      </c>
      <c r="B2046" s="5" t="s">
        <v>241</v>
      </c>
      <c r="C2046" s="6" t="s">
        <v>22</v>
      </c>
      <c r="D2046" s="6" t="s">
        <v>23</v>
      </c>
      <c r="E2046" s="7">
        <v>1732</v>
      </c>
      <c r="F2046" s="9">
        <v>1752.5530000000001</v>
      </c>
    </row>
    <row r="2047" spans="1:6" x14ac:dyDescent="0.15">
      <c r="A2047" s="5" t="s">
        <v>1</v>
      </c>
      <c r="B2047" s="5" t="s">
        <v>241</v>
      </c>
      <c r="C2047" s="6" t="s">
        <v>22</v>
      </c>
      <c r="D2047" s="6" t="s">
        <v>23</v>
      </c>
      <c r="E2047" s="7">
        <v>1733</v>
      </c>
      <c r="F2047" s="9">
        <v>1771.7555</v>
      </c>
    </row>
    <row r="2048" spans="1:6" x14ac:dyDescent="0.15">
      <c r="A2048" s="5" t="s">
        <v>1</v>
      </c>
      <c r="B2048" s="5" t="s">
        <v>241</v>
      </c>
      <c r="C2048" s="6" t="s">
        <v>22</v>
      </c>
      <c r="D2048" s="6" t="s">
        <v>23</v>
      </c>
      <c r="E2048" s="7">
        <v>1734</v>
      </c>
      <c r="F2048" s="9">
        <v>1752.4833000000001</v>
      </c>
    </row>
    <row r="2049" spans="1:6" x14ac:dyDescent="0.15">
      <c r="A2049" s="5" t="s">
        <v>1</v>
      </c>
      <c r="B2049" s="5" t="s">
        <v>241</v>
      </c>
      <c r="C2049" s="6" t="s">
        <v>22</v>
      </c>
      <c r="D2049" s="6" t="s">
        <v>23</v>
      </c>
      <c r="E2049" s="7">
        <v>1735</v>
      </c>
      <c r="F2049" s="9">
        <v>1737.3729000000001</v>
      </c>
    </row>
    <row r="2050" spans="1:6" x14ac:dyDescent="0.15">
      <c r="A2050" s="5" t="s">
        <v>1</v>
      </c>
      <c r="B2050" s="5" t="s">
        <v>241</v>
      </c>
      <c r="C2050" s="6" t="s">
        <v>22</v>
      </c>
      <c r="D2050" s="6" t="s">
        <v>23</v>
      </c>
      <c r="E2050" s="7">
        <v>1736</v>
      </c>
      <c r="F2050" s="9">
        <v>1712.1392000000001</v>
      </c>
    </row>
    <row r="2051" spans="1:6" x14ac:dyDescent="0.15">
      <c r="A2051" s="5" t="s">
        <v>1</v>
      </c>
      <c r="B2051" s="5" t="s">
        <v>241</v>
      </c>
      <c r="C2051" s="6" t="s">
        <v>22</v>
      </c>
      <c r="D2051" s="6" t="s">
        <v>23</v>
      </c>
      <c r="E2051" s="7">
        <v>1737</v>
      </c>
      <c r="F2051" s="9">
        <v>1684.0205000000001</v>
      </c>
    </row>
    <row r="2052" spans="1:6" x14ac:dyDescent="0.15">
      <c r="A2052" s="5" t="s">
        <v>1</v>
      </c>
      <c r="B2052" s="5" t="s">
        <v>241</v>
      </c>
      <c r="C2052" s="6" t="s">
        <v>22</v>
      </c>
      <c r="D2052" s="6" t="s">
        <v>23</v>
      </c>
      <c r="E2052" s="7">
        <v>1738</v>
      </c>
      <c r="F2052" s="9">
        <v>1706.8042</v>
      </c>
    </row>
    <row r="2053" spans="1:6" x14ac:dyDescent="0.15">
      <c r="A2053" s="5" t="s">
        <v>1</v>
      </c>
      <c r="B2053" s="5" t="s">
        <v>241</v>
      </c>
      <c r="C2053" s="6" t="s">
        <v>22</v>
      </c>
      <c r="D2053" s="6" t="s">
        <v>23</v>
      </c>
      <c r="E2053" s="7">
        <v>1739</v>
      </c>
      <c r="F2053" s="9">
        <v>1710.5718999999999</v>
      </c>
    </row>
    <row r="2054" spans="1:6" x14ac:dyDescent="0.15">
      <c r="A2054" s="5" t="s">
        <v>1</v>
      </c>
      <c r="B2054" s="5" t="s">
        <v>241</v>
      </c>
      <c r="C2054" s="6" t="s">
        <v>22</v>
      </c>
      <c r="D2054" s="6" t="s">
        <v>23</v>
      </c>
      <c r="E2054" s="7">
        <v>1740</v>
      </c>
      <c r="F2054" s="9">
        <v>1653.3423</v>
      </c>
    </row>
    <row r="2055" spans="1:6" x14ac:dyDescent="0.15">
      <c r="A2055" s="5" t="s">
        <v>1</v>
      </c>
      <c r="B2055" s="5" t="s">
        <v>241</v>
      </c>
      <c r="C2055" s="6" t="s">
        <v>22</v>
      </c>
      <c r="D2055" s="6" t="s">
        <v>23</v>
      </c>
      <c r="E2055" s="7">
        <v>1741</v>
      </c>
      <c r="F2055" s="9">
        <v>1626.2153000000001</v>
      </c>
    </row>
    <row r="2056" spans="1:6" x14ac:dyDescent="0.15">
      <c r="A2056" s="5" t="s">
        <v>1</v>
      </c>
      <c r="B2056" s="5" t="s">
        <v>241</v>
      </c>
      <c r="C2056" s="6" t="s">
        <v>22</v>
      </c>
      <c r="D2056" s="6" t="s">
        <v>23</v>
      </c>
      <c r="E2056" s="7">
        <v>1742</v>
      </c>
      <c r="F2056" s="9">
        <v>1667.7041999999999</v>
      </c>
    </row>
    <row r="2057" spans="1:6" x14ac:dyDescent="0.15">
      <c r="A2057" s="5" t="s">
        <v>1</v>
      </c>
      <c r="B2057" s="5" t="s">
        <v>241</v>
      </c>
      <c r="C2057" s="6" t="s">
        <v>22</v>
      </c>
      <c r="D2057" s="6" t="s">
        <v>23</v>
      </c>
      <c r="E2057" s="7">
        <v>1743</v>
      </c>
      <c r="F2057" s="9">
        <v>1713.0615</v>
      </c>
    </row>
    <row r="2058" spans="1:6" x14ac:dyDescent="0.15">
      <c r="A2058" s="5" t="s">
        <v>1</v>
      </c>
      <c r="B2058" s="5" t="s">
        <v>241</v>
      </c>
      <c r="C2058" s="6" t="s">
        <v>22</v>
      </c>
      <c r="D2058" s="6" t="s">
        <v>23</v>
      </c>
      <c r="E2058" s="7">
        <v>1744</v>
      </c>
      <c r="F2058" s="9">
        <v>1726.3339000000001</v>
      </c>
    </row>
    <row r="2059" spans="1:6" x14ac:dyDescent="0.15">
      <c r="A2059" s="5" t="s">
        <v>1</v>
      </c>
      <c r="B2059" s="5" t="s">
        <v>241</v>
      </c>
      <c r="C2059" s="6" t="s">
        <v>22</v>
      </c>
      <c r="D2059" s="6" t="s">
        <v>23</v>
      </c>
      <c r="E2059" s="7">
        <v>1745</v>
      </c>
      <c r="F2059" s="9">
        <v>1737.3284000000001</v>
      </c>
    </row>
    <row r="2060" spans="1:6" x14ac:dyDescent="0.15">
      <c r="A2060" s="5" t="s">
        <v>1</v>
      </c>
      <c r="B2060" s="5" t="s">
        <v>241</v>
      </c>
      <c r="C2060" s="6" t="s">
        <v>22</v>
      </c>
      <c r="D2060" s="6" t="s">
        <v>23</v>
      </c>
      <c r="E2060" s="7">
        <v>1746</v>
      </c>
      <c r="F2060" s="9">
        <v>1688.7045000000001</v>
      </c>
    </row>
    <row r="2061" spans="1:6" x14ac:dyDescent="0.15">
      <c r="A2061" s="5" t="s">
        <v>1</v>
      </c>
      <c r="B2061" s="5" t="s">
        <v>241</v>
      </c>
      <c r="C2061" s="6" t="s">
        <v>22</v>
      </c>
      <c r="D2061" s="6" t="s">
        <v>23</v>
      </c>
      <c r="E2061" s="7">
        <v>1747</v>
      </c>
      <c r="F2061" s="9">
        <v>1720.1537000000001</v>
      </c>
    </row>
    <row r="2062" spans="1:6" x14ac:dyDescent="0.15">
      <c r="A2062" s="5" t="s">
        <v>1</v>
      </c>
      <c r="B2062" s="5" t="s">
        <v>241</v>
      </c>
      <c r="C2062" s="6" t="s">
        <v>22</v>
      </c>
      <c r="D2062" s="6" t="s">
        <v>23</v>
      </c>
      <c r="E2062" s="7">
        <v>1748</v>
      </c>
      <c r="F2062" s="9">
        <v>1729.1713999999999</v>
      </c>
    </row>
    <row r="2063" spans="1:6" x14ac:dyDescent="0.15">
      <c r="A2063" s="5" t="s">
        <v>1</v>
      </c>
      <c r="B2063" s="5" t="s">
        <v>241</v>
      </c>
      <c r="C2063" s="6" t="s">
        <v>22</v>
      </c>
      <c r="D2063" s="6" t="s">
        <v>23</v>
      </c>
      <c r="E2063" s="7">
        <v>1749</v>
      </c>
      <c r="F2063" s="9">
        <v>1738.2494999999999</v>
      </c>
    </row>
    <row r="2064" spans="1:6" x14ac:dyDescent="0.15">
      <c r="A2064" s="5" t="s">
        <v>1</v>
      </c>
      <c r="B2064" s="5" t="s">
        <v>241</v>
      </c>
      <c r="C2064" s="6" t="s">
        <v>22</v>
      </c>
      <c r="D2064" s="6" t="s">
        <v>23</v>
      </c>
      <c r="E2064" s="7">
        <v>1750</v>
      </c>
      <c r="F2064" s="9">
        <v>1761.9381000000001</v>
      </c>
    </row>
    <row r="2065" spans="1:6" x14ac:dyDescent="0.15">
      <c r="A2065" s="5" t="s">
        <v>1</v>
      </c>
      <c r="B2065" s="5" t="s">
        <v>241</v>
      </c>
      <c r="C2065" s="6" t="s">
        <v>22</v>
      </c>
      <c r="D2065" s="6" t="s">
        <v>23</v>
      </c>
      <c r="E2065" s="7">
        <v>1751</v>
      </c>
      <c r="F2065" s="9">
        <v>1785.4755</v>
      </c>
    </row>
    <row r="2066" spans="1:6" x14ac:dyDescent="0.15">
      <c r="A2066" s="5" t="s">
        <v>1</v>
      </c>
      <c r="B2066" s="5" t="s">
        <v>241</v>
      </c>
      <c r="C2066" s="6" t="s">
        <v>22</v>
      </c>
      <c r="D2066" s="6" t="s">
        <v>23</v>
      </c>
      <c r="E2066" s="7">
        <v>1752</v>
      </c>
      <c r="F2066" s="9">
        <v>1786.8143</v>
      </c>
    </row>
    <row r="2067" spans="1:6" x14ac:dyDescent="0.15">
      <c r="A2067" s="5" t="s">
        <v>1</v>
      </c>
      <c r="B2067" s="5" t="s">
        <v>241</v>
      </c>
      <c r="C2067" s="6" t="s">
        <v>22</v>
      </c>
      <c r="D2067" s="6" t="s">
        <v>23</v>
      </c>
      <c r="E2067" s="7">
        <v>1753</v>
      </c>
      <c r="F2067" s="9">
        <v>1777.4712999999999</v>
      </c>
    </row>
    <row r="2068" spans="1:6" x14ac:dyDescent="0.15">
      <c r="A2068" s="5" t="s">
        <v>1</v>
      </c>
      <c r="B2068" s="5" t="s">
        <v>241</v>
      </c>
      <c r="C2068" s="6" t="s">
        <v>22</v>
      </c>
      <c r="D2068" s="6" t="s">
        <v>23</v>
      </c>
      <c r="E2068" s="7">
        <v>1754</v>
      </c>
      <c r="F2068" s="9">
        <v>1762.1642999999999</v>
      </c>
    </row>
    <row r="2069" spans="1:6" x14ac:dyDescent="0.15">
      <c r="A2069" s="5" t="s">
        <v>1</v>
      </c>
      <c r="B2069" s="5" t="s">
        <v>241</v>
      </c>
      <c r="C2069" s="6" t="s">
        <v>22</v>
      </c>
      <c r="D2069" s="6" t="s">
        <v>23</v>
      </c>
      <c r="E2069" s="7">
        <v>1755</v>
      </c>
      <c r="F2069" s="9">
        <v>1770.2443000000001</v>
      </c>
    </row>
    <row r="2070" spans="1:6" x14ac:dyDescent="0.15">
      <c r="A2070" s="5" t="s">
        <v>1</v>
      </c>
      <c r="B2070" s="5" t="s">
        <v>241</v>
      </c>
      <c r="C2070" s="6" t="s">
        <v>22</v>
      </c>
      <c r="D2070" s="6" t="s">
        <v>23</v>
      </c>
      <c r="E2070" s="7">
        <v>1756</v>
      </c>
      <c r="F2070" s="9">
        <v>1732.9695999999999</v>
      </c>
    </row>
    <row r="2071" spans="1:6" x14ac:dyDescent="0.15">
      <c r="A2071" s="5" t="s">
        <v>1</v>
      </c>
      <c r="B2071" s="5" t="s">
        <v>241</v>
      </c>
      <c r="C2071" s="6" t="s">
        <v>22</v>
      </c>
      <c r="D2071" s="6" t="s">
        <v>23</v>
      </c>
      <c r="E2071" s="7">
        <v>1757</v>
      </c>
      <c r="F2071" s="9">
        <v>1707.8639000000001</v>
      </c>
    </row>
    <row r="2072" spans="1:6" x14ac:dyDescent="0.15">
      <c r="A2072" s="5" t="s">
        <v>1</v>
      </c>
      <c r="B2072" s="5" t="s">
        <v>241</v>
      </c>
      <c r="C2072" s="6" t="s">
        <v>22</v>
      </c>
      <c r="D2072" s="6" t="s">
        <v>23</v>
      </c>
      <c r="E2072" s="7">
        <v>1758</v>
      </c>
      <c r="F2072" s="9">
        <v>1709.4213999999999</v>
      </c>
    </row>
    <row r="2073" spans="1:6" x14ac:dyDescent="0.15">
      <c r="A2073" s="5" t="s">
        <v>1</v>
      </c>
      <c r="B2073" s="5" t="s">
        <v>241</v>
      </c>
      <c r="C2073" s="6" t="s">
        <v>22</v>
      </c>
      <c r="D2073" s="6" t="s">
        <v>23</v>
      </c>
      <c r="E2073" s="7">
        <v>1759</v>
      </c>
      <c r="F2073" s="9">
        <v>1773.6427000000001</v>
      </c>
    </row>
    <row r="2074" spans="1:6" x14ac:dyDescent="0.15">
      <c r="A2074" s="5" t="s">
        <v>1</v>
      </c>
      <c r="B2074" s="5" t="s">
        <v>241</v>
      </c>
      <c r="C2074" s="6" t="s">
        <v>22</v>
      </c>
      <c r="D2074" s="6" t="s">
        <v>23</v>
      </c>
      <c r="E2074" s="7">
        <v>1760</v>
      </c>
      <c r="F2074" s="9">
        <v>1773.7021</v>
      </c>
    </row>
    <row r="2075" spans="1:6" x14ac:dyDescent="0.15">
      <c r="A2075" s="5" t="s">
        <v>1</v>
      </c>
      <c r="B2075" s="5" t="s">
        <v>241</v>
      </c>
      <c r="C2075" s="6" t="s">
        <v>22</v>
      </c>
      <c r="D2075" s="6" t="s">
        <v>23</v>
      </c>
      <c r="E2075" s="7">
        <v>1761</v>
      </c>
      <c r="F2075" s="9">
        <v>1755.046</v>
      </c>
    </row>
    <row r="2076" spans="1:6" x14ac:dyDescent="0.15">
      <c r="A2076" s="5" t="s">
        <v>1</v>
      </c>
      <c r="B2076" s="5" t="s">
        <v>241</v>
      </c>
      <c r="C2076" s="6" t="s">
        <v>22</v>
      </c>
      <c r="D2076" s="6" t="s">
        <v>23</v>
      </c>
      <c r="E2076" s="7">
        <v>1762</v>
      </c>
      <c r="F2076" s="9">
        <v>1651.1967999999999</v>
      </c>
    </row>
    <row r="2077" spans="1:6" x14ac:dyDescent="0.15">
      <c r="A2077" s="5" t="s">
        <v>1</v>
      </c>
      <c r="B2077" s="5" t="s">
        <v>241</v>
      </c>
      <c r="C2077" s="6" t="s">
        <v>22</v>
      </c>
      <c r="D2077" s="6" t="s">
        <v>23</v>
      </c>
      <c r="E2077" s="7">
        <v>1763</v>
      </c>
      <c r="F2077" s="9">
        <v>1683.4458</v>
      </c>
    </row>
    <row r="2078" spans="1:6" x14ac:dyDescent="0.15">
      <c r="A2078" s="5" t="s">
        <v>1</v>
      </c>
      <c r="B2078" s="5" t="s">
        <v>241</v>
      </c>
      <c r="C2078" s="6" t="s">
        <v>22</v>
      </c>
      <c r="D2078" s="6" t="s">
        <v>23</v>
      </c>
      <c r="E2078" s="7">
        <v>1764</v>
      </c>
      <c r="F2078" s="9">
        <v>1731.1179</v>
      </c>
    </row>
    <row r="2079" spans="1:6" x14ac:dyDescent="0.15">
      <c r="A2079" s="5" t="s">
        <v>1</v>
      </c>
      <c r="B2079" s="5" t="s">
        <v>241</v>
      </c>
      <c r="C2079" s="6" t="s">
        <v>22</v>
      </c>
      <c r="D2079" s="6" t="s">
        <v>23</v>
      </c>
      <c r="E2079" s="7">
        <v>1765</v>
      </c>
      <c r="F2079" s="9">
        <v>1719.3860999999999</v>
      </c>
    </row>
    <row r="2080" spans="1:6" x14ac:dyDescent="0.15">
      <c r="A2080" s="5" t="s">
        <v>1</v>
      </c>
      <c r="B2080" s="5" t="s">
        <v>241</v>
      </c>
      <c r="C2080" s="6" t="s">
        <v>22</v>
      </c>
      <c r="D2080" s="6" t="s">
        <v>23</v>
      </c>
      <c r="E2080" s="7">
        <v>1766</v>
      </c>
      <c r="F2080" s="9">
        <v>1746.6333</v>
      </c>
    </row>
    <row r="2081" spans="1:6" x14ac:dyDescent="0.15">
      <c r="A2081" s="5" t="s">
        <v>1</v>
      </c>
      <c r="B2081" s="5" t="s">
        <v>241</v>
      </c>
      <c r="C2081" s="6" t="s">
        <v>22</v>
      </c>
      <c r="D2081" s="6" t="s">
        <v>23</v>
      </c>
      <c r="E2081" s="7">
        <v>1767</v>
      </c>
      <c r="F2081" s="9">
        <v>1764.5778</v>
      </c>
    </row>
    <row r="2082" spans="1:6" x14ac:dyDescent="0.15">
      <c r="A2082" s="5" t="s">
        <v>1</v>
      </c>
      <c r="B2082" s="5" t="s">
        <v>241</v>
      </c>
      <c r="C2082" s="6" t="s">
        <v>22</v>
      </c>
      <c r="D2082" s="6" t="s">
        <v>23</v>
      </c>
      <c r="E2082" s="7">
        <v>1768</v>
      </c>
      <c r="F2082" s="9">
        <v>1770.3538000000001</v>
      </c>
    </row>
    <row r="2083" spans="1:6" x14ac:dyDescent="0.15">
      <c r="A2083" s="5" t="s">
        <v>1</v>
      </c>
      <c r="B2083" s="5" t="s">
        <v>241</v>
      </c>
      <c r="C2083" s="6" t="s">
        <v>22</v>
      </c>
      <c r="D2083" s="6" t="s">
        <v>23</v>
      </c>
      <c r="E2083" s="7">
        <v>1769</v>
      </c>
      <c r="F2083" s="9">
        <v>1758.9304</v>
      </c>
    </row>
    <row r="2084" spans="1:6" x14ac:dyDescent="0.15">
      <c r="A2084" s="5" t="s">
        <v>1</v>
      </c>
      <c r="B2084" s="5" t="s">
        <v>241</v>
      </c>
      <c r="C2084" s="6" t="s">
        <v>22</v>
      </c>
      <c r="D2084" s="6" t="s">
        <v>23</v>
      </c>
      <c r="E2084" s="7">
        <v>1770</v>
      </c>
      <c r="F2084" s="9">
        <v>1709.9960000000001</v>
      </c>
    </row>
    <row r="2085" spans="1:6" x14ac:dyDescent="0.15">
      <c r="A2085" s="5" t="s">
        <v>1</v>
      </c>
      <c r="B2085" s="5" t="s">
        <v>241</v>
      </c>
      <c r="C2085" s="6" t="s">
        <v>22</v>
      </c>
      <c r="D2085" s="6" t="s">
        <v>23</v>
      </c>
      <c r="E2085" s="7">
        <v>1771</v>
      </c>
      <c r="F2085" s="9">
        <v>1595.9060999999999</v>
      </c>
    </row>
    <row r="2086" spans="1:6" x14ac:dyDescent="0.15">
      <c r="A2086" s="5" t="s">
        <v>1</v>
      </c>
      <c r="B2086" s="5" t="s">
        <v>241</v>
      </c>
      <c r="C2086" s="6" t="s">
        <v>22</v>
      </c>
      <c r="D2086" s="6" t="s">
        <v>23</v>
      </c>
      <c r="E2086" s="7">
        <v>1772</v>
      </c>
      <c r="F2086" s="9">
        <v>1604.2036000000001</v>
      </c>
    </row>
    <row r="2087" spans="1:6" x14ac:dyDescent="0.15">
      <c r="A2087" s="5" t="s">
        <v>1</v>
      </c>
      <c r="B2087" s="5" t="s">
        <v>241</v>
      </c>
      <c r="C2087" s="6" t="s">
        <v>22</v>
      </c>
      <c r="D2087" s="6" t="s">
        <v>23</v>
      </c>
      <c r="E2087" s="7">
        <v>1773</v>
      </c>
      <c r="F2087" s="9">
        <v>1707.9177999999999</v>
      </c>
    </row>
    <row r="2088" spans="1:6" x14ac:dyDescent="0.15">
      <c r="A2088" s="5" t="s">
        <v>1</v>
      </c>
      <c r="B2088" s="5" t="s">
        <v>241</v>
      </c>
      <c r="C2088" s="6" t="s">
        <v>22</v>
      </c>
      <c r="D2088" s="6" t="s">
        <v>23</v>
      </c>
      <c r="E2088" s="7">
        <v>1774</v>
      </c>
      <c r="F2088" s="9">
        <v>1768.1804999999999</v>
      </c>
    </row>
    <row r="2089" spans="1:6" x14ac:dyDescent="0.15">
      <c r="A2089" s="5" t="s">
        <v>1</v>
      </c>
      <c r="B2089" s="5" t="s">
        <v>241</v>
      </c>
      <c r="C2089" s="6" t="s">
        <v>22</v>
      </c>
      <c r="D2089" s="6" t="s">
        <v>23</v>
      </c>
      <c r="E2089" s="7">
        <v>1775</v>
      </c>
      <c r="F2089" s="9">
        <v>1758.8208999999999</v>
      </c>
    </row>
    <row r="2090" spans="1:6" x14ac:dyDescent="0.15">
      <c r="A2090" s="5" t="s">
        <v>1</v>
      </c>
      <c r="B2090" s="5" t="s">
        <v>241</v>
      </c>
      <c r="C2090" s="6" t="s">
        <v>22</v>
      </c>
      <c r="D2090" s="6" t="s">
        <v>23</v>
      </c>
      <c r="E2090" s="7">
        <v>1776</v>
      </c>
      <c r="F2090" s="9">
        <v>1778.6161</v>
      </c>
    </row>
    <row r="2091" spans="1:6" x14ac:dyDescent="0.15">
      <c r="A2091" s="5" t="s">
        <v>1</v>
      </c>
      <c r="B2091" s="5" t="s">
        <v>241</v>
      </c>
      <c r="C2091" s="6" t="s">
        <v>22</v>
      </c>
      <c r="D2091" s="6" t="s">
        <v>23</v>
      </c>
      <c r="E2091" s="7">
        <v>1777</v>
      </c>
      <c r="F2091" s="9">
        <v>1782.3581999999999</v>
      </c>
    </row>
    <row r="2092" spans="1:6" x14ac:dyDescent="0.15">
      <c r="A2092" s="5" t="s">
        <v>1</v>
      </c>
      <c r="B2092" s="5" t="s">
        <v>241</v>
      </c>
      <c r="C2092" s="6" t="s">
        <v>22</v>
      </c>
      <c r="D2092" s="6" t="s">
        <v>23</v>
      </c>
      <c r="E2092" s="7">
        <v>1778</v>
      </c>
      <c r="F2092" s="9">
        <v>1776.2602999999999</v>
      </c>
    </row>
    <row r="2093" spans="1:6" x14ac:dyDescent="0.15">
      <c r="A2093" s="5" t="s">
        <v>1</v>
      </c>
      <c r="B2093" s="5" t="s">
        <v>241</v>
      </c>
      <c r="C2093" s="6" t="s">
        <v>22</v>
      </c>
      <c r="D2093" s="6" t="s">
        <v>23</v>
      </c>
      <c r="E2093" s="7">
        <v>1779</v>
      </c>
      <c r="F2093" s="9">
        <v>1798.5021999999999</v>
      </c>
    </row>
    <row r="2094" spans="1:6" x14ac:dyDescent="0.15">
      <c r="A2094" s="5" t="s">
        <v>1</v>
      </c>
      <c r="B2094" s="5" t="s">
        <v>241</v>
      </c>
      <c r="C2094" s="6" t="s">
        <v>22</v>
      </c>
      <c r="D2094" s="6" t="s">
        <v>23</v>
      </c>
      <c r="E2094" s="7">
        <v>1780</v>
      </c>
      <c r="F2094" s="9">
        <v>1812.0632000000001</v>
      </c>
    </row>
    <row r="2095" spans="1:6" x14ac:dyDescent="0.15">
      <c r="A2095" s="5" t="s">
        <v>1</v>
      </c>
      <c r="B2095" s="5" t="s">
        <v>241</v>
      </c>
      <c r="C2095" s="6" t="s">
        <v>22</v>
      </c>
      <c r="D2095" s="6" t="s">
        <v>23</v>
      </c>
      <c r="E2095" s="7">
        <v>1781</v>
      </c>
      <c r="F2095" s="9">
        <v>1780.3279</v>
      </c>
    </row>
    <row r="2096" spans="1:6" x14ac:dyDescent="0.15">
      <c r="A2096" s="5" t="s">
        <v>1</v>
      </c>
      <c r="B2096" s="5" t="s">
        <v>241</v>
      </c>
      <c r="C2096" s="6" t="s">
        <v>22</v>
      </c>
      <c r="D2096" s="6" t="s">
        <v>23</v>
      </c>
      <c r="E2096" s="7">
        <v>1782</v>
      </c>
      <c r="F2096" s="9">
        <v>1776.6687999999999</v>
      </c>
    </row>
    <row r="2097" spans="1:6" x14ac:dyDescent="0.15">
      <c r="A2097" s="5" t="s">
        <v>1</v>
      </c>
      <c r="B2097" s="5" t="s">
        <v>241</v>
      </c>
      <c r="C2097" s="6" t="s">
        <v>22</v>
      </c>
      <c r="D2097" s="6" t="s">
        <v>23</v>
      </c>
      <c r="E2097" s="7">
        <v>1783</v>
      </c>
      <c r="F2097" s="9">
        <v>1794.4166</v>
      </c>
    </row>
    <row r="2098" spans="1:6" x14ac:dyDescent="0.15">
      <c r="A2098" s="5" t="s">
        <v>1</v>
      </c>
      <c r="B2098" s="5" t="s">
        <v>241</v>
      </c>
      <c r="C2098" s="6" t="s">
        <v>22</v>
      </c>
      <c r="D2098" s="6" t="s">
        <v>23</v>
      </c>
      <c r="E2098" s="7">
        <v>1784</v>
      </c>
      <c r="F2098" s="9">
        <v>1793.6387999999999</v>
      </c>
    </row>
    <row r="2099" spans="1:6" x14ac:dyDescent="0.15">
      <c r="A2099" s="5" t="s">
        <v>1</v>
      </c>
      <c r="B2099" s="5" t="s">
        <v>241</v>
      </c>
      <c r="C2099" s="6" t="s">
        <v>22</v>
      </c>
      <c r="D2099" s="6" t="s">
        <v>23</v>
      </c>
      <c r="E2099" s="7">
        <v>1785</v>
      </c>
      <c r="F2099" s="9">
        <v>1791.5961</v>
      </c>
    </row>
    <row r="2100" spans="1:6" x14ac:dyDescent="0.15">
      <c r="A2100" s="5" t="s">
        <v>1</v>
      </c>
      <c r="B2100" s="5" t="s">
        <v>241</v>
      </c>
      <c r="C2100" s="6" t="s">
        <v>22</v>
      </c>
      <c r="D2100" s="6" t="s">
        <v>23</v>
      </c>
      <c r="E2100" s="7">
        <v>1786</v>
      </c>
      <c r="F2100" s="9">
        <v>1796.1755000000001</v>
      </c>
    </row>
    <row r="2101" spans="1:6" x14ac:dyDescent="0.15">
      <c r="A2101" s="5" t="s">
        <v>1</v>
      </c>
      <c r="B2101" s="5" t="s">
        <v>241</v>
      </c>
      <c r="C2101" s="6" t="s">
        <v>22</v>
      </c>
      <c r="D2101" s="6" t="s">
        <v>23</v>
      </c>
      <c r="E2101" s="7">
        <v>1787</v>
      </c>
      <c r="F2101" s="9">
        <v>1778.0862999999999</v>
      </c>
    </row>
    <row r="2102" spans="1:6" x14ac:dyDescent="0.15">
      <c r="A2102" s="5" t="s">
        <v>1</v>
      </c>
      <c r="B2102" s="5" t="s">
        <v>241</v>
      </c>
      <c r="C2102" s="6" t="s">
        <v>22</v>
      </c>
      <c r="D2102" s="6" t="s">
        <v>23</v>
      </c>
      <c r="E2102" s="7">
        <v>1788</v>
      </c>
      <c r="F2102" s="9">
        <v>1780.9387999999999</v>
      </c>
    </row>
    <row r="2103" spans="1:6" x14ac:dyDescent="0.15">
      <c r="A2103" s="5" t="s">
        <v>1</v>
      </c>
      <c r="B2103" s="5" t="s">
        <v>241</v>
      </c>
      <c r="C2103" s="6" t="s">
        <v>22</v>
      </c>
      <c r="D2103" s="6" t="s">
        <v>23</v>
      </c>
      <c r="E2103" s="7">
        <v>1789</v>
      </c>
      <c r="F2103" s="9">
        <v>1761.9445000000001</v>
      </c>
    </row>
    <row r="2104" spans="1:6" x14ac:dyDescent="0.15">
      <c r="A2104" s="5" t="s">
        <v>1</v>
      </c>
      <c r="B2104" s="5" t="s">
        <v>241</v>
      </c>
      <c r="C2104" s="6" t="s">
        <v>22</v>
      </c>
      <c r="D2104" s="6" t="s">
        <v>23</v>
      </c>
      <c r="E2104" s="7">
        <v>1790</v>
      </c>
      <c r="F2104" s="9">
        <v>1774.1470999999999</v>
      </c>
    </row>
    <row r="2105" spans="1:6" x14ac:dyDescent="0.15">
      <c r="A2105" s="5" t="s">
        <v>1</v>
      </c>
      <c r="B2105" s="5" t="s">
        <v>241</v>
      </c>
      <c r="C2105" s="6" t="s">
        <v>22</v>
      </c>
      <c r="D2105" s="6" t="s">
        <v>23</v>
      </c>
      <c r="E2105" s="7">
        <v>1791</v>
      </c>
      <c r="F2105" s="9">
        <v>1808.8876</v>
      </c>
    </row>
    <row r="2106" spans="1:6" x14ac:dyDescent="0.15">
      <c r="A2106" s="5" t="s">
        <v>1</v>
      </c>
      <c r="B2106" s="5" t="s">
        <v>241</v>
      </c>
      <c r="C2106" s="6" t="s">
        <v>22</v>
      </c>
      <c r="D2106" s="6" t="s">
        <v>23</v>
      </c>
      <c r="E2106" s="7">
        <v>1792</v>
      </c>
      <c r="F2106" s="9">
        <v>1820.4911999999999</v>
      </c>
    </row>
    <row r="2107" spans="1:6" x14ac:dyDescent="0.15">
      <c r="A2107" s="5" t="s">
        <v>1</v>
      </c>
      <c r="B2107" s="5" t="s">
        <v>241</v>
      </c>
      <c r="C2107" s="6" t="s">
        <v>22</v>
      </c>
      <c r="D2107" s="6" t="s">
        <v>23</v>
      </c>
      <c r="E2107" s="7">
        <v>1793</v>
      </c>
      <c r="F2107" s="9">
        <v>1800.3861999999999</v>
      </c>
    </row>
    <row r="2108" spans="1:6" x14ac:dyDescent="0.15">
      <c r="A2108" s="5" t="s">
        <v>1</v>
      </c>
      <c r="B2108" s="5" t="s">
        <v>241</v>
      </c>
      <c r="C2108" s="6" t="s">
        <v>22</v>
      </c>
      <c r="D2108" s="6" t="s">
        <v>23</v>
      </c>
      <c r="E2108" s="7">
        <v>1794</v>
      </c>
      <c r="F2108" s="9">
        <v>1790.6515999999999</v>
      </c>
    </row>
    <row r="2109" spans="1:6" x14ac:dyDescent="0.15">
      <c r="A2109" s="5" t="s">
        <v>1</v>
      </c>
      <c r="B2109" s="5" t="s">
        <v>241</v>
      </c>
      <c r="C2109" s="6" t="s">
        <v>22</v>
      </c>
      <c r="D2109" s="6" t="s">
        <v>23</v>
      </c>
      <c r="E2109" s="7">
        <v>1795</v>
      </c>
      <c r="F2109" s="9">
        <v>1777.8364999999999</v>
      </c>
    </row>
    <row r="2110" spans="1:6" x14ac:dyDescent="0.15">
      <c r="A2110" s="5" t="s">
        <v>1</v>
      </c>
      <c r="B2110" s="5" t="s">
        <v>241</v>
      </c>
      <c r="C2110" s="6" t="s">
        <v>22</v>
      </c>
      <c r="D2110" s="6" t="s">
        <v>23</v>
      </c>
      <c r="E2110" s="7">
        <v>1796</v>
      </c>
      <c r="F2110" s="9">
        <v>1784.9218000000001</v>
      </c>
    </row>
    <row r="2111" spans="1:6" x14ac:dyDescent="0.15">
      <c r="A2111" s="5" t="s">
        <v>1</v>
      </c>
      <c r="B2111" s="5" t="s">
        <v>241</v>
      </c>
      <c r="C2111" s="6" t="s">
        <v>22</v>
      </c>
      <c r="D2111" s="6" t="s">
        <v>23</v>
      </c>
      <c r="E2111" s="7">
        <v>1797</v>
      </c>
      <c r="F2111" s="9">
        <v>1836.4882</v>
      </c>
    </row>
    <row r="2112" spans="1:6" x14ac:dyDescent="0.15">
      <c r="A2112" s="5" t="s">
        <v>1</v>
      </c>
      <c r="B2112" s="5" t="s">
        <v>241</v>
      </c>
      <c r="C2112" s="6" t="s">
        <v>22</v>
      </c>
      <c r="D2112" s="6" t="s">
        <v>23</v>
      </c>
      <c r="E2112" s="7">
        <v>1798</v>
      </c>
      <c r="F2112" s="9">
        <v>1821.0795000000001</v>
      </c>
    </row>
    <row r="2113" spans="1:6" x14ac:dyDescent="0.15">
      <c r="A2113" s="5" t="s">
        <v>1</v>
      </c>
      <c r="B2113" s="5" t="s">
        <v>241</v>
      </c>
      <c r="C2113" s="6" t="s">
        <v>22</v>
      </c>
      <c r="D2113" s="6" t="s">
        <v>23</v>
      </c>
      <c r="E2113" s="7">
        <v>1799</v>
      </c>
      <c r="F2113" s="9">
        <v>1786.2535</v>
      </c>
    </row>
    <row r="2114" spans="1:6" x14ac:dyDescent="0.15">
      <c r="A2114" s="5" t="s">
        <v>1</v>
      </c>
      <c r="B2114" s="5" t="s">
        <v>241</v>
      </c>
      <c r="C2114" s="6" t="s">
        <v>22</v>
      </c>
      <c r="D2114" s="6" t="s">
        <v>23</v>
      </c>
      <c r="E2114" s="7">
        <v>1800</v>
      </c>
      <c r="F2114" s="9">
        <v>1786.9177999999999</v>
      </c>
    </row>
    <row r="2115" spans="1:6" x14ac:dyDescent="0.15">
      <c r="A2115" s="5" t="s">
        <v>1</v>
      </c>
      <c r="B2115" s="5" t="s">
        <v>241</v>
      </c>
      <c r="C2115" s="6" t="s">
        <v>22</v>
      </c>
      <c r="D2115" s="6" t="s">
        <v>23</v>
      </c>
      <c r="E2115" s="7">
        <v>1801</v>
      </c>
      <c r="F2115" s="9">
        <v>1780.7715000000001</v>
      </c>
    </row>
    <row r="2116" spans="1:6" x14ac:dyDescent="0.15">
      <c r="A2116" s="5" t="s">
        <v>1</v>
      </c>
      <c r="B2116" s="5" t="s">
        <v>241</v>
      </c>
      <c r="C2116" s="6" t="s">
        <v>22</v>
      </c>
      <c r="D2116" s="6" t="s">
        <v>23</v>
      </c>
      <c r="E2116" s="7">
        <v>1802</v>
      </c>
      <c r="F2116" s="9">
        <v>1796.5463</v>
      </c>
    </row>
    <row r="2117" spans="1:6" x14ac:dyDescent="0.15">
      <c r="A2117" s="5" t="s">
        <v>1</v>
      </c>
      <c r="B2117" s="5" t="s">
        <v>241</v>
      </c>
      <c r="C2117" s="6" t="s">
        <v>22</v>
      </c>
      <c r="D2117" s="6" t="s">
        <v>23</v>
      </c>
      <c r="E2117" s="7">
        <v>1803</v>
      </c>
      <c r="F2117" s="9">
        <v>1802.9662000000001</v>
      </c>
    </row>
    <row r="2118" spans="1:6" x14ac:dyDescent="0.15">
      <c r="A2118" s="5" t="s">
        <v>1</v>
      </c>
      <c r="B2118" s="5" t="s">
        <v>241</v>
      </c>
      <c r="C2118" s="6" t="s">
        <v>22</v>
      </c>
      <c r="D2118" s="6" t="s">
        <v>23</v>
      </c>
      <c r="E2118" s="7">
        <v>1804</v>
      </c>
      <c r="F2118" s="9">
        <v>1808.3966</v>
      </c>
    </row>
    <row r="2119" spans="1:6" x14ac:dyDescent="0.15">
      <c r="A2119" s="5" t="s">
        <v>1</v>
      </c>
      <c r="B2119" s="5" t="s">
        <v>241</v>
      </c>
      <c r="C2119" s="6" t="s">
        <v>22</v>
      </c>
      <c r="D2119" s="6" t="s">
        <v>23</v>
      </c>
      <c r="E2119" s="7">
        <v>1805</v>
      </c>
      <c r="F2119" s="9">
        <v>1725.1097</v>
      </c>
    </row>
    <row r="2120" spans="1:6" x14ac:dyDescent="0.15">
      <c r="A2120" s="5" t="s">
        <v>1</v>
      </c>
      <c r="B2120" s="5" t="s">
        <v>241</v>
      </c>
      <c r="C2120" s="6" t="s">
        <v>22</v>
      </c>
      <c r="D2120" s="6" t="s">
        <v>23</v>
      </c>
      <c r="E2120" s="7">
        <v>1806</v>
      </c>
      <c r="F2120" s="9">
        <v>1738.1777</v>
      </c>
    </row>
    <row r="2121" spans="1:6" x14ac:dyDescent="0.15">
      <c r="A2121" s="5" t="s">
        <v>1</v>
      </c>
      <c r="B2121" s="5" t="s">
        <v>241</v>
      </c>
      <c r="C2121" s="6" t="s">
        <v>22</v>
      </c>
      <c r="D2121" s="6" t="s">
        <v>23</v>
      </c>
      <c r="E2121" s="7">
        <v>1807</v>
      </c>
      <c r="F2121" s="9">
        <v>1740.1249</v>
      </c>
    </row>
    <row r="2122" spans="1:6" x14ac:dyDescent="0.15">
      <c r="A2122" s="5" t="s">
        <v>1</v>
      </c>
      <c r="B2122" s="5" t="s">
        <v>241</v>
      </c>
      <c r="C2122" s="6" t="s">
        <v>22</v>
      </c>
      <c r="D2122" s="6" t="s">
        <v>23</v>
      </c>
      <c r="E2122" s="7">
        <v>1808</v>
      </c>
      <c r="F2122" s="9">
        <v>1796.3077000000001</v>
      </c>
    </row>
    <row r="2123" spans="1:6" x14ac:dyDescent="0.15">
      <c r="A2123" s="5" t="s">
        <v>1</v>
      </c>
      <c r="B2123" s="5" t="s">
        <v>241</v>
      </c>
      <c r="C2123" s="6" t="s">
        <v>22</v>
      </c>
      <c r="D2123" s="6" t="s">
        <v>23</v>
      </c>
      <c r="E2123" s="7">
        <v>1809</v>
      </c>
      <c r="F2123" s="9">
        <v>1836.7467999999999</v>
      </c>
    </row>
    <row r="2124" spans="1:6" x14ac:dyDescent="0.15">
      <c r="A2124" s="5" t="s">
        <v>1</v>
      </c>
      <c r="B2124" s="5" t="s">
        <v>241</v>
      </c>
      <c r="C2124" s="6" t="s">
        <v>22</v>
      </c>
      <c r="D2124" s="6" t="s">
        <v>23</v>
      </c>
      <c r="E2124" s="7">
        <v>1810</v>
      </c>
      <c r="F2124" s="9">
        <v>1920.2607</v>
      </c>
    </row>
    <row r="2125" spans="1:6" x14ac:dyDescent="0.15">
      <c r="A2125" s="5" t="s">
        <v>1</v>
      </c>
      <c r="B2125" s="5" t="s">
        <v>241</v>
      </c>
      <c r="C2125" s="6" t="s">
        <v>22</v>
      </c>
      <c r="D2125" s="6" t="s">
        <v>23</v>
      </c>
      <c r="E2125" s="7">
        <v>1811</v>
      </c>
      <c r="F2125" s="9">
        <v>1898.1327000000001</v>
      </c>
    </row>
    <row r="2126" spans="1:6" x14ac:dyDescent="0.15">
      <c r="A2126" s="5" t="s">
        <v>1</v>
      </c>
      <c r="B2126" s="5" t="s">
        <v>241</v>
      </c>
      <c r="C2126" s="6" t="s">
        <v>22</v>
      </c>
      <c r="D2126" s="6" t="s">
        <v>23</v>
      </c>
      <c r="E2126" s="7">
        <v>1812</v>
      </c>
      <c r="F2126" s="9">
        <v>1842.7403999999999</v>
      </c>
    </row>
    <row r="2127" spans="1:6" x14ac:dyDescent="0.15">
      <c r="A2127" s="5" t="s">
        <v>1</v>
      </c>
      <c r="B2127" s="5" t="s">
        <v>241</v>
      </c>
      <c r="C2127" s="6" t="s">
        <v>22</v>
      </c>
      <c r="D2127" s="6" t="s">
        <v>23</v>
      </c>
      <c r="E2127" s="7">
        <v>1813</v>
      </c>
      <c r="F2127" s="9">
        <v>1763.2545</v>
      </c>
    </row>
    <row r="2128" spans="1:6" x14ac:dyDescent="0.15">
      <c r="A2128" s="5" t="s">
        <v>1</v>
      </c>
      <c r="B2128" s="5" t="s">
        <v>241</v>
      </c>
      <c r="C2128" s="6" t="s">
        <v>22</v>
      </c>
      <c r="D2128" s="6" t="s">
        <v>23</v>
      </c>
      <c r="E2128" s="7">
        <v>1814</v>
      </c>
      <c r="F2128" s="9">
        <v>1868.2655</v>
      </c>
    </row>
    <row r="2129" spans="1:6" x14ac:dyDescent="0.15">
      <c r="A2129" s="5" t="s">
        <v>1</v>
      </c>
      <c r="B2129" s="5" t="s">
        <v>241</v>
      </c>
      <c r="C2129" s="6" t="s">
        <v>22</v>
      </c>
      <c r="D2129" s="6" t="s">
        <v>23</v>
      </c>
      <c r="E2129" s="7">
        <v>1815</v>
      </c>
      <c r="F2129" s="9">
        <v>1917.8317</v>
      </c>
    </row>
    <row r="2130" spans="1:6" x14ac:dyDescent="0.15">
      <c r="A2130" s="5" t="s">
        <v>1</v>
      </c>
      <c r="B2130" s="5" t="s">
        <v>241</v>
      </c>
      <c r="C2130" s="6" t="s">
        <v>22</v>
      </c>
      <c r="D2130" s="6" t="s">
        <v>23</v>
      </c>
      <c r="E2130" s="7">
        <v>1816</v>
      </c>
      <c r="F2130" s="9">
        <v>1829.2746999999999</v>
      </c>
    </row>
    <row r="2131" spans="1:6" x14ac:dyDescent="0.15">
      <c r="A2131" s="5" t="s">
        <v>1</v>
      </c>
      <c r="B2131" s="5" t="s">
        <v>241</v>
      </c>
      <c r="C2131" s="6" t="s">
        <v>22</v>
      </c>
      <c r="D2131" s="6" t="s">
        <v>23</v>
      </c>
      <c r="E2131" s="7">
        <v>1817</v>
      </c>
      <c r="F2131" s="9">
        <v>1746.289</v>
      </c>
    </row>
    <row r="2132" spans="1:6" x14ac:dyDescent="0.15">
      <c r="A2132" s="5" t="s">
        <v>1</v>
      </c>
      <c r="B2132" s="5" t="s">
        <v>241</v>
      </c>
      <c r="C2132" s="6" t="s">
        <v>22</v>
      </c>
      <c r="D2132" s="6" t="s">
        <v>23</v>
      </c>
      <c r="E2132" s="7">
        <v>1818</v>
      </c>
      <c r="F2132" s="9">
        <v>1867.8698999999999</v>
      </c>
    </row>
    <row r="2133" spans="1:6" x14ac:dyDescent="0.15">
      <c r="A2133" s="5" t="s">
        <v>1</v>
      </c>
      <c r="B2133" s="5" t="s">
        <v>241</v>
      </c>
      <c r="C2133" s="6" t="s">
        <v>22</v>
      </c>
      <c r="D2133" s="6" t="s">
        <v>23</v>
      </c>
      <c r="E2133" s="7">
        <v>1819</v>
      </c>
      <c r="F2133" s="9">
        <v>1957.7445</v>
      </c>
    </row>
    <row r="2134" spans="1:6" x14ac:dyDescent="0.15">
      <c r="A2134" s="5" t="s">
        <v>1</v>
      </c>
      <c r="B2134" s="5" t="s">
        <v>241</v>
      </c>
      <c r="C2134" s="6" t="s">
        <v>22</v>
      </c>
      <c r="D2134" s="6" t="s">
        <v>23</v>
      </c>
      <c r="E2134" s="7">
        <v>1820</v>
      </c>
      <c r="F2134" s="9">
        <v>2041.1141</v>
      </c>
    </row>
    <row r="2135" spans="1:6" x14ac:dyDescent="0.15">
      <c r="A2135" s="5" t="s">
        <v>1</v>
      </c>
      <c r="B2135" s="5" t="s">
        <v>241</v>
      </c>
      <c r="C2135" s="6" t="s">
        <v>22</v>
      </c>
      <c r="D2135" s="6" t="s">
        <v>23</v>
      </c>
      <c r="E2135" s="7">
        <v>1821</v>
      </c>
      <c r="F2135" s="9">
        <v>2060.6280000000002</v>
      </c>
    </row>
    <row r="2136" spans="1:6" x14ac:dyDescent="0.15">
      <c r="A2136" s="5" t="s">
        <v>1</v>
      </c>
      <c r="B2136" s="5" t="s">
        <v>241</v>
      </c>
      <c r="C2136" s="6" t="s">
        <v>22</v>
      </c>
      <c r="D2136" s="6" t="s">
        <v>23</v>
      </c>
      <c r="E2136" s="7">
        <v>1822</v>
      </c>
      <c r="F2136" s="9">
        <v>2045.6512</v>
      </c>
    </row>
    <row r="2137" spans="1:6" x14ac:dyDescent="0.15">
      <c r="A2137" s="5" t="s">
        <v>1</v>
      </c>
      <c r="B2137" s="5" t="s">
        <v>241</v>
      </c>
      <c r="C2137" s="6" t="s">
        <v>22</v>
      </c>
      <c r="D2137" s="6" t="s">
        <v>23</v>
      </c>
      <c r="E2137" s="7">
        <v>1823</v>
      </c>
      <c r="F2137" s="9">
        <v>2028.8698999999999</v>
      </c>
    </row>
    <row r="2138" spans="1:6" x14ac:dyDescent="0.15">
      <c r="A2138" s="5" t="s">
        <v>1</v>
      </c>
      <c r="B2138" s="5" t="s">
        <v>241</v>
      </c>
      <c r="C2138" s="6" t="s">
        <v>22</v>
      </c>
      <c r="D2138" s="6" t="s">
        <v>23</v>
      </c>
      <c r="E2138" s="7">
        <v>1824</v>
      </c>
      <c r="F2138" s="9">
        <v>2135.2433999999998</v>
      </c>
    </row>
    <row r="2139" spans="1:6" x14ac:dyDescent="0.15">
      <c r="A2139" s="5" t="s">
        <v>1</v>
      </c>
      <c r="B2139" s="5" t="s">
        <v>241</v>
      </c>
      <c r="C2139" s="6" t="s">
        <v>22</v>
      </c>
      <c r="D2139" s="6" t="s">
        <v>23</v>
      </c>
      <c r="E2139" s="7">
        <v>1825</v>
      </c>
      <c r="F2139" s="9">
        <v>2141.0432000000001</v>
      </c>
    </row>
    <row r="2140" spans="1:6" x14ac:dyDescent="0.15">
      <c r="A2140" s="5" t="s">
        <v>1</v>
      </c>
      <c r="B2140" s="5" t="s">
        <v>241</v>
      </c>
      <c r="C2140" s="6" t="s">
        <v>22</v>
      </c>
      <c r="D2140" s="6" t="s">
        <v>23</v>
      </c>
      <c r="E2140" s="7">
        <v>1826</v>
      </c>
      <c r="F2140" s="9">
        <v>2144.8384000000001</v>
      </c>
    </row>
    <row r="2141" spans="1:6" x14ac:dyDescent="0.15">
      <c r="A2141" s="5" t="s">
        <v>1</v>
      </c>
      <c r="B2141" s="5" t="s">
        <v>241</v>
      </c>
      <c r="C2141" s="6" t="s">
        <v>22</v>
      </c>
      <c r="D2141" s="6" t="s">
        <v>23</v>
      </c>
      <c r="E2141" s="7">
        <v>1827</v>
      </c>
      <c r="F2141" s="9">
        <v>2100.2429999999999</v>
      </c>
    </row>
    <row r="2142" spans="1:6" x14ac:dyDescent="0.15">
      <c r="A2142" s="5" t="s">
        <v>1</v>
      </c>
      <c r="B2142" s="5" t="s">
        <v>241</v>
      </c>
      <c r="C2142" s="6" t="s">
        <v>22</v>
      </c>
      <c r="D2142" s="6" t="s">
        <v>23</v>
      </c>
      <c r="E2142" s="7">
        <v>1828</v>
      </c>
      <c r="F2142" s="9">
        <v>2046.0916</v>
      </c>
    </row>
    <row r="2143" spans="1:6" x14ac:dyDescent="0.15">
      <c r="A2143" s="5" t="s">
        <v>1</v>
      </c>
      <c r="B2143" s="5" t="s">
        <v>241</v>
      </c>
      <c r="C2143" s="6" t="s">
        <v>22</v>
      </c>
      <c r="D2143" s="6" t="s">
        <v>23</v>
      </c>
      <c r="E2143" s="7">
        <v>1829</v>
      </c>
      <c r="F2143" s="9">
        <v>2069.0475999999999</v>
      </c>
    </row>
    <row r="2144" spans="1:6" x14ac:dyDescent="0.15">
      <c r="A2144" s="5" t="s">
        <v>1</v>
      </c>
      <c r="B2144" s="5" t="s">
        <v>241</v>
      </c>
      <c r="C2144" s="6" t="s">
        <v>22</v>
      </c>
      <c r="D2144" s="6" t="s">
        <v>23</v>
      </c>
      <c r="E2144" s="7">
        <v>1830</v>
      </c>
      <c r="F2144" s="9">
        <v>2044.5804000000001</v>
      </c>
    </row>
    <row r="2145" spans="1:6" x14ac:dyDescent="0.15">
      <c r="A2145" s="5" t="s">
        <v>1</v>
      </c>
      <c r="B2145" s="5" t="s">
        <v>241</v>
      </c>
      <c r="C2145" s="6" t="s">
        <v>22</v>
      </c>
      <c r="D2145" s="6" t="s">
        <v>23</v>
      </c>
      <c r="E2145" s="7">
        <v>1831</v>
      </c>
      <c r="F2145" s="9">
        <v>2029.0862</v>
      </c>
    </row>
    <row r="2146" spans="1:6" x14ac:dyDescent="0.15">
      <c r="A2146" s="5" t="s">
        <v>1</v>
      </c>
      <c r="B2146" s="5" t="s">
        <v>241</v>
      </c>
      <c r="C2146" s="6" t="s">
        <v>22</v>
      </c>
      <c r="D2146" s="6" t="s">
        <v>23</v>
      </c>
      <c r="E2146" s="7">
        <v>1832</v>
      </c>
      <c r="F2146" s="9">
        <v>2073.2431999999999</v>
      </c>
    </row>
    <row r="2147" spans="1:6" x14ac:dyDescent="0.15">
      <c r="A2147" s="5" t="s">
        <v>1</v>
      </c>
      <c r="B2147" s="5" t="s">
        <v>241</v>
      </c>
      <c r="C2147" s="6" t="s">
        <v>22</v>
      </c>
      <c r="D2147" s="6" t="s">
        <v>23</v>
      </c>
      <c r="E2147" s="7">
        <v>1833</v>
      </c>
      <c r="F2147" s="9">
        <v>2142.0349999999999</v>
      </c>
    </row>
    <row r="2148" spans="1:6" x14ac:dyDescent="0.15">
      <c r="A2148" s="5" t="s">
        <v>1</v>
      </c>
      <c r="B2148" s="5" t="s">
        <v>241</v>
      </c>
      <c r="C2148" s="6" t="s">
        <v>22</v>
      </c>
      <c r="D2148" s="6" t="s">
        <v>23</v>
      </c>
      <c r="E2148" s="7">
        <v>1834</v>
      </c>
      <c r="F2148" s="9">
        <v>2168.9005999999999</v>
      </c>
    </row>
    <row r="2149" spans="1:6" x14ac:dyDescent="0.15">
      <c r="A2149" s="5" t="s">
        <v>1</v>
      </c>
      <c r="B2149" s="5" t="s">
        <v>241</v>
      </c>
      <c r="C2149" s="6" t="s">
        <v>22</v>
      </c>
      <c r="D2149" s="6" t="s">
        <v>23</v>
      </c>
      <c r="E2149" s="7">
        <v>1835</v>
      </c>
      <c r="F2149" s="9">
        <v>2170.5001999999999</v>
      </c>
    </row>
    <row r="2150" spans="1:6" x14ac:dyDescent="0.15">
      <c r="A2150" s="5" t="s">
        <v>1</v>
      </c>
      <c r="B2150" s="5" t="s">
        <v>241</v>
      </c>
      <c r="C2150" s="6" t="s">
        <v>22</v>
      </c>
      <c r="D2150" s="6" t="s">
        <v>23</v>
      </c>
      <c r="E2150" s="7">
        <v>1836</v>
      </c>
      <c r="F2150" s="9">
        <v>2173.3818000000001</v>
      </c>
    </row>
    <row r="2151" spans="1:6" x14ac:dyDescent="0.15">
      <c r="A2151" s="5" t="s">
        <v>1</v>
      </c>
      <c r="B2151" s="5" t="s">
        <v>241</v>
      </c>
      <c r="C2151" s="6" t="s">
        <v>22</v>
      </c>
      <c r="D2151" s="6" t="s">
        <v>23</v>
      </c>
      <c r="E2151" s="7">
        <v>1837</v>
      </c>
      <c r="F2151" s="9">
        <v>2169.2285000000002</v>
      </c>
    </row>
    <row r="2152" spans="1:6" x14ac:dyDescent="0.15">
      <c r="A2152" s="5" t="s">
        <v>1</v>
      </c>
      <c r="B2152" s="5" t="s">
        <v>241</v>
      </c>
      <c r="C2152" s="6" t="s">
        <v>22</v>
      </c>
      <c r="D2152" s="6" t="s">
        <v>23</v>
      </c>
      <c r="E2152" s="7">
        <v>1838</v>
      </c>
      <c r="F2152" s="9">
        <v>2116.1455000000001</v>
      </c>
    </row>
    <row r="2153" spans="1:6" x14ac:dyDescent="0.15">
      <c r="A2153" s="5" t="s">
        <v>1</v>
      </c>
      <c r="B2153" s="5" t="s">
        <v>241</v>
      </c>
      <c r="C2153" s="6" t="s">
        <v>22</v>
      </c>
      <c r="D2153" s="6" t="s">
        <v>23</v>
      </c>
      <c r="E2153" s="7">
        <v>1839</v>
      </c>
      <c r="F2153" s="9">
        <v>2119.0686000000001</v>
      </c>
    </row>
    <row r="2154" spans="1:6" x14ac:dyDescent="0.15">
      <c r="A2154" s="5" t="s">
        <v>1</v>
      </c>
      <c r="B2154" s="5" t="s">
        <v>241</v>
      </c>
      <c r="C2154" s="6" t="s">
        <v>22</v>
      </c>
      <c r="D2154" s="6" t="s">
        <v>23</v>
      </c>
      <c r="E2154" s="7">
        <v>1840</v>
      </c>
      <c r="F2154" s="9">
        <v>2163.846</v>
      </c>
    </row>
    <row r="2155" spans="1:6" x14ac:dyDescent="0.15">
      <c r="A2155" s="5" t="s">
        <v>1</v>
      </c>
      <c r="B2155" s="5" t="s">
        <v>241</v>
      </c>
      <c r="C2155" s="6" t="s">
        <v>22</v>
      </c>
      <c r="D2155" s="6" t="s">
        <v>23</v>
      </c>
      <c r="E2155" s="7">
        <v>1841</v>
      </c>
      <c r="F2155" s="9">
        <v>2230.6484</v>
      </c>
    </row>
    <row r="2156" spans="1:6" x14ac:dyDescent="0.15">
      <c r="A2156" s="5" t="s">
        <v>1</v>
      </c>
      <c r="B2156" s="5" t="s">
        <v>241</v>
      </c>
      <c r="C2156" s="6" t="s">
        <v>22</v>
      </c>
      <c r="D2156" s="6" t="s">
        <v>23</v>
      </c>
      <c r="E2156" s="7">
        <v>1842</v>
      </c>
      <c r="F2156" s="9">
        <v>2192.6577000000002</v>
      </c>
    </row>
    <row r="2157" spans="1:6" x14ac:dyDescent="0.15">
      <c r="A2157" s="5" t="s">
        <v>1</v>
      </c>
      <c r="B2157" s="5" t="s">
        <v>241</v>
      </c>
      <c r="C2157" s="6" t="s">
        <v>22</v>
      </c>
      <c r="D2157" s="6" t="s">
        <v>23</v>
      </c>
      <c r="E2157" s="7">
        <v>1843</v>
      </c>
      <c r="F2157" s="9">
        <v>2102.5639999999999</v>
      </c>
    </row>
    <row r="2158" spans="1:6" x14ac:dyDescent="0.15">
      <c r="A2158" s="5" t="s">
        <v>1</v>
      </c>
      <c r="B2158" s="5" t="s">
        <v>241</v>
      </c>
      <c r="C2158" s="6" t="s">
        <v>22</v>
      </c>
      <c r="D2158" s="6" t="s">
        <v>23</v>
      </c>
      <c r="E2158" s="7">
        <v>1844</v>
      </c>
      <c r="F2158" s="9">
        <v>2139.2788</v>
      </c>
    </row>
    <row r="2159" spans="1:6" x14ac:dyDescent="0.15">
      <c r="A2159" s="5" t="s">
        <v>1</v>
      </c>
      <c r="B2159" s="5" t="s">
        <v>241</v>
      </c>
      <c r="C2159" s="6" t="s">
        <v>22</v>
      </c>
      <c r="D2159" s="6" t="s">
        <v>23</v>
      </c>
      <c r="E2159" s="7">
        <v>1845</v>
      </c>
      <c r="F2159" s="9">
        <v>2158.174</v>
      </c>
    </row>
    <row r="2160" spans="1:6" x14ac:dyDescent="0.15">
      <c r="A2160" s="5" t="s">
        <v>1</v>
      </c>
      <c r="B2160" s="5" t="s">
        <v>241</v>
      </c>
      <c r="C2160" s="6" t="s">
        <v>22</v>
      </c>
      <c r="D2160" s="6" t="s">
        <v>23</v>
      </c>
      <c r="E2160" s="7">
        <v>1846</v>
      </c>
      <c r="F2160" s="9">
        <v>2086.6536000000001</v>
      </c>
    </row>
    <row r="2161" spans="1:6" x14ac:dyDescent="0.15">
      <c r="A2161" s="5" t="s">
        <v>1</v>
      </c>
      <c r="B2161" s="5" t="s">
        <v>241</v>
      </c>
      <c r="C2161" s="6" t="s">
        <v>22</v>
      </c>
      <c r="D2161" s="6" t="s">
        <v>23</v>
      </c>
      <c r="E2161" s="7">
        <v>1847</v>
      </c>
      <c r="F2161" s="9">
        <v>2064.5083</v>
      </c>
    </row>
    <row r="2162" spans="1:6" x14ac:dyDescent="0.15">
      <c r="A2162" s="5" t="s">
        <v>1</v>
      </c>
      <c r="B2162" s="5" t="s">
        <v>241</v>
      </c>
      <c r="C2162" s="6" t="s">
        <v>22</v>
      </c>
      <c r="D2162" s="6" t="s">
        <v>23</v>
      </c>
      <c r="E2162" s="7">
        <v>1848</v>
      </c>
      <c r="F2162" s="9">
        <v>2202.5587999999998</v>
      </c>
    </row>
    <row r="2163" spans="1:6" x14ac:dyDescent="0.15">
      <c r="A2163" s="5" t="s">
        <v>1</v>
      </c>
      <c r="B2163" s="5" t="s">
        <v>241</v>
      </c>
      <c r="C2163" s="6" t="s">
        <v>22</v>
      </c>
      <c r="D2163" s="6" t="s">
        <v>23</v>
      </c>
      <c r="E2163" s="7">
        <v>1849</v>
      </c>
      <c r="F2163" s="9">
        <v>2288.2741999999998</v>
      </c>
    </row>
    <row r="2164" spans="1:6" x14ac:dyDescent="0.15">
      <c r="A2164" s="5" t="s">
        <v>1</v>
      </c>
      <c r="B2164" s="5" t="s">
        <v>241</v>
      </c>
      <c r="C2164" s="6" t="s">
        <v>22</v>
      </c>
      <c r="D2164" s="6" t="s">
        <v>23</v>
      </c>
      <c r="E2164" s="7">
        <v>1850</v>
      </c>
      <c r="F2164" s="9">
        <v>2276</v>
      </c>
    </row>
    <row r="2165" spans="1:6" x14ac:dyDescent="0.15">
      <c r="A2165" s="5" t="s">
        <v>1</v>
      </c>
      <c r="B2165" s="5" t="s">
        <v>241</v>
      </c>
      <c r="C2165" s="6" t="s">
        <v>22</v>
      </c>
      <c r="D2165" s="6" t="s">
        <v>23</v>
      </c>
      <c r="E2165" s="7">
        <v>1851</v>
      </c>
      <c r="F2165" s="9">
        <v>2244</v>
      </c>
    </row>
    <row r="2166" spans="1:6" x14ac:dyDescent="0.15">
      <c r="A2166" s="5" t="s">
        <v>1</v>
      </c>
      <c r="B2166" s="5" t="s">
        <v>241</v>
      </c>
      <c r="C2166" s="6" t="s">
        <v>22</v>
      </c>
      <c r="D2166" s="6" t="s">
        <v>23</v>
      </c>
      <c r="E2166" s="7">
        <v>1852</v>
      </c>
      <c r="F2166" s="9">
        <v>2273</v>
      </c>
    </row>
    <row r="2167" spans="1:6" x14ac:dyDescent="0.15">
      <c r="A2167" s="5" t="s">
        <v>1</v>
      </c>
      <c r="B2167" s="5" t="s">
        <v>241</v>
      </c>
      <c r="C2167" s="6" t="s">
        <v>22</v>
      </c>
      <c r="D2167" s="6" t="s">
        <v>23</v>
      </c>
      <c r="E2167" s="7">
        <v>1853</v>
      </c>
      <c r="F2167" s="9">
        <v>2252</v>
      </c>
    </row>
    <row r="2168" spans="1:6" x14ac:dyDescent="0.15">
      <c r="A2168" s="5" t="s">
        <v>1</v>
      </c>
      <c r="B2168" s="5" t="s">
        <v>241</v>
      </c>
      <c r="C2168" s="6" t="s">
        <v>22</v>
      </c>
      <c r="D2168" s="6" t="s">
        <v>23</v>
      </c>
      <c r="E2168" s="7">
        <v>1854</v>
      </c>
      <c r="F2168" s="9">
        <v>2300</v>
      </c>
    </row>
    <row r="2169" spans="1:6" x14ac:dyDescent="0.15">
      <c r="A2169" s="5" t="s">
        <v>1</v>
      </c>
      <c r="B2169" s="5" t="s">
        <v>241</v>
      </c>
      <c r="C2169" s="6" t="s">
        <v>22</v>
      </c>
      <c r="D2169" s="6" t="s">
        <v>23</v>
      </c>
      <c r="E2169" s="7">
        <v>1855</v>
      </c>
      <c r="F2169" s="9">
        <v>2263</v>
      </c>
    </row>
    <row r="2170" spans="1:6" x14ac:dyDescent="0.15">
      <c r="A2170" s="5" t="s">
        <v>1</v>
      </c>
      <c r="B2170" s="5" t="s">
        <v>241</v>
      </c>
      <c r="C2170" s="6" t="s">
        <v>22</v>
      </c>
      <c r="D2170" s="6" t="s">
        <v>23</v>
      </c>
      <c r="E2170" s="7">
        <v>1856</v>
      </c>
      <c r="F2170" s="9">
        <v>2440</v>
      </c>
    </row>
    <row r="2171" spans="1:6" x14ac:dyDescent="0.15">
      <c r="A2171" s="5" t="s">
        <v>1</v>
      </c>
      <c r="B2171" s="5" t="s">
        <v>241</v>
      </c>
      <c r="C2171" s="6" t="s">
        <v>22</v>
      </c>
      <c r="D2171" s="6" t="s">
        <v>23</v>
      </c>
      <c r="E2171" s="7">
        <v>1857</v>
      </c>
      <c r="F2171" s="9">
        <v>2541</v>
      </c>
    </row>
    <row r="2172" spans="1:6" x14ac:dyDescent="0.15">
      <c r="A2172" s="5" t="s">
        <v>1</v>
      </c>
      <c r="B2172" s="5" t="s">
        <v>241</v>
      </c>
      <c r="C2172" s="6" t="s">
        <v>22</v>
      </c>
      <c r="D2172" s="6" t="s">
        <v>23</v>
      </c>
      <c r="E2172" s="7">
        <v>1858</v>
      </c>
      <c r="F2172" s="9">
        <v>2509</v>
      </c>
    </row>
    <row r="2173" spans="1:6" x14ac:dyDescent="0.15">
      <c r="A2173" s="5" t="s">
        <v>1</v>
      </c>
      <c r="B2173" s="5" t="s">
        <v>241</v>
      </c>
      <c r="C2173" s="6" t="s">
        <v>22</v>
      </c>
      <c r="D2173" s="6" t="s">
        <v>23</v>
      </c>
      <c r="E2173" s="7">
        <v>1859</v>
      </c>
      <c r="F2173" s="9">
        <v>2495</v>
      </c>
    </row>
    <row r="2174" spans="1:6" x14ac:dyDescent="0.15">
      <c r="A2174" s="5" t="s">
        <v>1</v>
      </c>
      <c r="B2174" s="5" t="s">
        <v>241</v>
      </c>
      <c r="C2174" s="6" t="s">
        <v>22</v>
      </c>
      <c r="D2174" s="6" t="s">
        <v>23</v>
      </c>
      <c r="E2174" s="7">
        <v>1860</v>
      </c>
      <c r="F2174" s="9">
        <v>2613</v>
      </c>
    </row>
    <row r="2175" spans="1:6" x14ac:dyDescent="0.15">
      <c r="A2175" s="5" t="s">
        <v>1</v>
      </c>
      <c r="B2175" s="5" t="s">
        <v>241</v>
      </c>
      <c r="C2175" s="6" t="s">
        <v>22</v>
      </c>
      <c r="D2175" s="6" t="s">
        <v>23</v>
      </c>
      <c r="E2175" s="7">
        <v>1861</v>
      </c>
      <c r="F2175" s="9">
        <v>2523</v>
      </c>
    </row>
    <row r="2176" spans="1:6" x14ac:dyDescent="0.15">
      <c r="A2176" s="5" t="s">
        <v>1</v>
      </c>
      <c r="B2176" s="5" t="s">
        <v>241</v>
      </c>
      <c r="C2176" s="6" t="s">
        <v>22</v>
      </c>
      <c r="D2176" s="6" t="s">
        <v>23</v>
      </c>
      <c r="E2176" s="7">
        <v>1862</v>
      </c>
      <c r="F2176" s="9">
        <v>2622</v>
      </c>
    </row>
    <row r="2177" spans="1:6" x14ac:dyDescent="0.15">
      <c r="A2177" s="5" t="s">
        <v>1</v>
      </c>
      <c r="B2177" s="5" t="s">
        <v>241</v>
      </c>
      <c r="C2177" s="6" t="s">
        <v>22</v>
      </c>
      <c r="D2177" s="6" t="s">
        <v>23</v>
      </c>
      <c r="E2177" s="7">
        <v>1863</v>
      </c>
      <c r="F2177" s="9">
        <v>2788</v>
      </c>
    </row>
    <row r="2178" spans="1:6" x14ac:dyDescent="0.15">
      <c r="A2178" s="5" t="s">
        <v>1</v>
      </c>
      <c r="B2178" s="5" t="s">
        <v>241</v>
      </c>
      <c r="C2178" s="6" t="s">
        <v>22</v>
      </c>
      <c r="D2178" s="6" t="s">
        <v>23</v>
      </c>
      <c r="E2178" s="7">
        <v>1864</v>
      </c>
      <c r="F2178" s="9">
        <v>2837</v>
      </c>
    </row>
    <row r="2179" spans="1:6" x14ac:dyDescent="0.15">
      <c r="A2179" s="5" t="s">
        <v>1</v>
      </c>
      <c r="B2179" s="5" t="s">
        <v>241</v>
      </c>
      <c r="C2179" s="6" t="s">
        <v>22</v>
      </c>
      <c r="D2179" s="6" t="s">
        <v>23</v>
      </c>
      <c r="E2179" s="7">
        <v>1865</v>
      </c>
      <c r="F2179" s="9">
        <v>2821</v>
      </c>
    </row>
    <row r="2180" spans="1:6" x14ac:dyDescent="0.15">
      <c r="A2180" s="5" t="s">
        <v>1</v>
      </c>
      <c r="B2180" s="5" t="s">
        <v>241</v>
      </c>
      <c r="C2180" s="6" t="s">
        <v>22</v>
      </c>
      <c r="D2180" s="6" t="s">
        <v>23</v>
      </c>
      <c r="E2180" s="7">
        <v>1866</v>
      </c>
      <c r="F2180" s="9">
        <v>2823</v>
      </c>
    </row>
    <row r="2181" spans="1:6" x14ac:dyDescent="0.15">
      <c r="A2181" s="5" t="s">
        <v>1</v>
      </c>
      <c r="B2181" s="5" t="s">
        <v>241</v>
      </c>
      <c r="C2181" s="6" t="s">
        <v>22</v>
      </c>
      <c r="D2181" s="6" t="s">
        <v>23</v>
      </c>
      <c r="E2181" s="7">
        <v>1867</v>
      </c>
      <c r="F2181" s="9">
        <v>2815</v>
      </c>
    </row>
    <row r="2182" spans="1:6" x14ac:dyDescent="0.15">
      <c r="A2182" s="5" t="s">
        <v>1</v>
      </c>
      <c r="B2182" s="5" t="s">
        <v>241</v>
      </c>
      <c r="C2182" s="6" t="s">
        <v>22</v>
      </c>
      <c r="D2182" s="6" t="s">
        <v>23</v>
      </c>
      <c r="E2182" s="7">
        <v>1868</v>
      </c>
      <c r="F2182" s="9">
        <v>2966</v>
      </c>
    </row>
    <row r="2183" spans="1:6" x14ac:dyDescent="0.15">
      <c r="A2183" s="5" t="s">
        <v>1</v>
      </c>
      <c r="B2183" s="5" t="s">
        <v>241</v>
      </c>
      <c r="C2183" s="6" t="s">
        <v>22</v>
      </c>
      <c r="D2183" s="6" t="s">
        <v>23</v>
      </c>
      <c r="E2183" s="7">
        <v>1869</v>
      </c>
      <c r="F2183" s="9">
        <v>2965</v>
      </c>
    </row>
    <row r="2184" spans="1:6" x14ac:dyDescent="0.15">
      <c r="A2184" s="5" t="s">
        <v>1</v>
      </c>
      <c r="B2184" s="5" t="s">
        <v>241</v>
      </c>
      <c r="C2184" s="6" t="s">
        <v>22</v>
      </c>
      <c r="D2184" s="6" t="s">
        <v>23</v>
      </c>
      <c r="E2184" s="7">
        <v>1870</v>
      </c>
      <c r="F2184" s="9">
        <v>2931</v>
      </c>
    </row>
    <row r="2185" spans="1:6" x14ac:dyDescent="0.15">
      <c r="A2185" s="5" t="s">
        <v>1</v>
      </c>
      <c r="B2185" s="5" t="s">
        <v>241</v>
      </c>
      <c r="C2185" s="6" t="s">
        <v>22</v>
      </c>
      <c r="D2185" s="6" t="s">
        <v>23</v>
      </c>
      <c r="E2185" s="7">
        <v>1871</v>
      </c>
      <c r="F2185" s="9">
        <v>2896</v>
      </c>
    </row>
    <row r="2186" spans="1:6" x14ac:dyDescent="0.15">
      <c r="A2186" s="5" t="s">
        <v>1</v>
      </c>
      <c r="B2186" s="5" t="s">
        <v>241</v>
      </c>
      <c r="C2186" s="6" t="s">
        <v>22</v>
      </c>
      <c r="D2186" s="6" t="s">
        <v>23</v>
      </c>
      <c r="E2186" s="7">
        <v>1872</v>
      </c>
      <c r="F2186" s="9">
        <v>3078</v>
      </c>
    </row>
    <row r="2187" spans="1:6" x14ac:dyDescent="0.15">
      <c r="A2187" s="5" t="s">
        <v>1</v>
      </c>
      <c r="B2187" s="5" t="s">
        <v>241</v>
      </c>
      <c r="C2187" s="6" t="s">
        <v>22</v>
      </c>
      <c r="D2187" s="6" t="s">
        <v>23</v>
      </c>
      <c r="E2187" s="7">
        <v>1873</v>
      </c>
      <c r="F2187" s="9">
        <v>3186</v>
      </c>
    </row>
    <row r="2188" spans="1:6" x14ac:dyDescent="0.15">
      <c r="A2188" s="5" t="s">
        <v>1</v>
      </c>
      <c r="B2188" s="5" t="s">
        <v>241</v>
      </c>
      <c r="C2188" s="6" t="s">
        <v>22</v>
      </c>
      <c r="D2188" s="6" t="s">
        <v>23</v>
      </c>
      <c r="E2188" s="7">
        <v>1874</v>
      </c>
      <c r="F2188" s="9">
        <v>3386</v>
      </c>
    </row>
    <row r="2189" spans="1:6" x14ac:dyDescent="0.15">
      <c r="A2189" s="5" t="s">
        <v>1</v>
      </c>
      <c r="B2189" s="5" t="s">
        <v>241</v>
      </c>
      <c r="C2189" s="6" t="s">
        <v>22</v>
      </c>
      <c r="D2189" s="6" t="s">
        <v>23</v>
      </c>
      <c r="E2189" s="7">
        <v>1875</v>
      </c>
      <c r="F2189" s="9">
        <v>3366</v>
      </c>
    </row>
    <row r="2190" spans="1:6" x14ac:dyDescent="0.15">
      <c r="A2190" s="5" t="s">
        <v>1</v>
      </c>
      <c r="B2190" s="5" t="s">
        <v>241</v>
      </c>
      <c r="C2190" s="6" t="s">
        <v>22</v>
      </c>
      <c r="D2190" s="6" t="s">
        <v>23</v>
      </c>
      <c r="E2190" s="7">
        <v>1876</v>
      </c>
      <c r="F2190" s="9">
        <v>3301</v>
      </c>
    </row>
    <row r="2191" spans="1:6" x14ac:dyDescent="0.15">
      <c r="A2191" s="5" t="s">
        <v>1</v>
      </c>
      <c r="B2191" s="5" t="s">
        <v>241</v>
      </c>
      <c r="C2191" s="6" t="s">
        <v>22</v>
      </c>
      <c r="D2191" s="6" t="s">
        <v>23</v>
      </c>
      <c r="E2191" s="7">
        <v>1877</v>
      </c>
      <c r="F2191" s="9">
        <v>3241</v>
      </c>
    </row>
    <row r="2192" spans="1:6" x14ac:dyDescent="0.15">
      <c r="A2192" s="5" t="s">
        <v>1</v>
      </c>
      <c r="B2192" s="5" t="s">
        <v>241</v>
      </c>
      <c r="C2192" s="6" t="s">
        <v>22</v>
      </c>
      <c r="D2192" s="6" t="s">
        <v>23</v>
      </c>
      <c r="E2192" s="7">
        <v>1878</v>
      </c>
      <c r="F2192" s="9">
        <v>3352</v>
      </c>
    </row>
    <row r="2193" spans="1:6" x14ac:dyDescent="0.15">
      <c r="A2193" s="5" t="s">
        <v>1</v>
      </c>
      <c r="B2193" s="5" t="s">
        <v>241</v>
      </c>
      <c r="C2193" s="6" t="s">
        <v>22</v>
      </c>
      <c r="D2193" s="6" t="s">
        <v>23</v>
      </c>
      <c r="E2193" s="7">
        <v>1879</v>
      </c>
      <c r="F2193" s="9">
        <v>3234</v>
      </c>
    </row>
    <row r="2194" spans="1:6" x14ac:dyDescent="0.15">
      <c r="A2194" s="5" t="s">
        <v>1</v>
      </c>
      <c r="B2194" s="5" t="s">
        <v>241</v>
      </c>
      <c r="C2194" s="6" t="s">
        <v>22</v>
      </c>
      <c r="D2194" s="6" t="s">
        <v>23</v>
      </c>
      <c r="E2194" s="7">
        <v>1880</v>
      </c>
      <c r="F2194" s="9">
        <v>3174</v>
      </c>
    </row>
    <row r="2195" spans="1:6" x14ac:dyDescent="0.15">
      <c r="A2195" s="5" t="s">
        <v>1</v>
      </c>
      <c r="B2195" s="5" t="s">
        <v>241</v>
      </c>
      <c r="C2195" s="6" t="s">
        <v>22</v>
      </c>
      <c r="D2195" s="6" t="s">
        <v>23</v>
      </c>
      <c r="E2195" s="7">
        <v>1881</v>
      </c>
      <c r="F2195" s="9">
        <v>3228</v>
      </c>
    </row>
    <row r="2196" spans="1:6" x14ac:dyDescent="0.15">
      <c r="A2196" s="5" t="s">
        <v>1</v>
      </c>
      <c r="B2196" s="5" t="s">
        <v>241</v>
      </c>
      <c r="C2196" s="6" t="s">
        <v>22</v>
      </c>
      <c r="D2196" s="6" t="s">
        <v>23</v>
      </c>
      <c r="E2196" s="7">
        <v>1882</v>
      </c>
      <c r="F2196" s="9">
        <v>3258</v>
      </c>
    </row>
    <row r="2197" spans="1:6" x14ac:dyDescent="0.15">
      <c r="A2197" s="5" t="s">
        <v>1</v>
      </c>
      <c r="B2197" s="5" t="s">
        <v>241</v>
      </c>
      <c r="C2197" s="6" t="s">
        <v>22</v>
      </c>
      <c r="D2197" s="6" t="s">
        <v>23</v>
      </c>
      <c r="E2197" s="7">
        <v>1883</v>
      </c>
      <c r="F2197" s="9">
        <v>3416</v>
      </c>
    </row>
    <row r="2198" spans="1:6" x14ac:dyDescent="0.15">
      <c r="A2198" s="5" t="s">
        <v>1</v>
      </c>
      <c r="B2198" s="5" t="s">
        <v>241</v>
      </c>
      <c r="C2198" s="6" t="s">
        <v>22</v>
      </c>
      <c r="D2198" s="6" t="s">
        <v>23</v>
      </c>
      <c r="E2198" s="7">
        <v>1884</v>
      </c>
      <c r="F2198" s="9">
        <v>3472</v>
      </c>
    </row>
    <row r="2199" spans="1:6" x14ac:dyDescent="0.15">
      <c r="A2199" s="5" t="s">
        <v>1</v>
      </c>
      <c r="B2199" s="5" t="s">
        <v>241</v>
      </c>
      <c r="C2199" s="6" t="s">
        <v>22</v>
      </c>
      <c r="D2199" s="6" t="s">
        <v>23</v>
      </c>
      <c r="E2199" s="7">
        <v>1885</v>
      </c>
      <c r="F2199" s="9">
        <v>3532</v>
      </c>
    </row>
    <row r="2200" spans="1:6" x14ac:dyDescent="0.15">
      <c r="A2200" s="5" t="s">
        <v>1</v>
      </c>
      <c r="B2200" s="5" t="s">
        <v>241</v>
      </c>
      <c r="C2200" s="6" t="s">
        <v>22</v>
      </c>
      <c r="D2200" s="6" t="s">
        <v>23</v>
      </c>
      <c r="E2200" s="7">
        <v>1886</v>
      </c>
      <c r="F2200" s="9">
        <v>3524</v>
      </c>
    </row>
    <row r="2201" spans="1:6" x14ac:dyDescent="0.15">
      <c r="A2201" s="5" t="s">
        <v>1</v>
      </c>
      <c r="B2201" s="5" t="s">
        <v>241</v>
      </c>
      <c r="C2201" s="6" t="s">
        <v>22</v>
      </c>
      <c r="D2201" s="6" t="s">
        <v>23</v>
      </c>
      <c r="E2201" s="7">
        <v>1887</v>
      </c>
      <c r="F2201" s="9">
        <v>3626</v>
      </c>
    </row>
    <row r="2202" spans="1:6" x14ac:dyDescent="0.15">
      <c r="A2202" s="5" t="s">
        <v>1</v>
      </c>
      <c r="B2202" s="5" t="s">
        <v>241</v>
      </c>
      <c r="C2202" s="6" t="s">
        <v>22</v>
      </c>
      <c r="D2202" s="6" t="s">
        <v>23</v>
      </c>
      <c r="E2202" s="7">
        <v>1888</v>
      </c>
      <c r="F2202" s="9">
        <v>3732</v>
      </c>
    </row>
    <row r="2203" spans="1:6" x14ac:dyDescent="0.15">
      <c r="A2203" s="5" t="s">
        <v>1</v>
      </c>
      <c r="B2203" s="5" t="s">
        <v>241</v>
      </c>
      <c r="C2203" s="6" t="s">
        <v>22</v>
      </c>
      <c r="D2203" s="6" t="s">
        <v>23</v>
      </c>
      <c r="E2203" s="7">
        <v>1889</v>
      </c>
      <c r="F2203" s="9">
        <v>3792</v>
      </c>
    </row>
    <row r="2204" spans="1:6" x14ac:dyDescent="0.15">
      <c r="A2204" s="5" t="s">
        <v>1</v>
      </c>
      <c r="B2204" s="5" t="s">
        <v>241</v>
      </c>
      <c r="C2204" s="6" t="s">
        <v>22</v>
      </c>
      <c r="D2204" s="6" t="s">
        <v>23</v>
      </c>
      <c r="E2204" s="7">
        <v>1890</v>
      </c>
      <c r="F2204" s="9">
        <v>3870</v>
      </c>
    </row>
    <row r="2205" spans="1:6" x14ac:dyDescent="0.15">
      <c r="A2205" s="5" t="s">
        <v>1</v>
      </c>
      <c r="B2205" s="5" t="s">
        <v>241</v>
      </c>
      <c r="C2205" s="6" t="s">
        <v>22</v>
      </c>
      <c r="D2205" s="6" t="s">
        <v>23</v>
      </c>
      <c r="E2205" s="7">
        <v>1891</v>
      </c>
      <c r="F2205" s="9">
        <v>3821</v>
      </c>
    </row>
    <row r="2206" spans="1:6" x14ac:dyDescent="0.15">
      <c r="A2206" s="5" t="s">
        <v>1</v>
      </c>
      <c r="B2206" s="5" t="s">
        <v>241</v>
      </c>
      <c r="C2206" s="6" t="s">
        <v>22</v>
      </c>
      <c r="D2206" s="6" t="s">
        <v>23</v>
      </c>
      <c r="E2206" s="7">
        <v>1892</v>
      </c>
      <c r="F2206" s="9">
        <v>3936</v>
      </c>
    </row>
    <row r="2207" spans="1:6" x14ac:dyDescent="0.15">
      <c r="A2207" s="5" t="s">
        <v>1</v>
      </c>
      <c r="B2207" s="5" t="s">
        <v>241</v>
      </c>
      <c r="C2207" s="6" t="s">
        <v>22</v>
      </c>
      <c r="D2207" s="6" t="s">
        <v>23</v>
      </c>
      <c r="E2207" s="7">
        <v>1893</v>
      </c>
      <c r="F2207" s="9">
        <v>4089</v>
      </c>
    </row>
    <row r="2208" spans="1:6" x14ac:dyDescent="0.15">
      <c r="A2208" s="5" t="s">
        <v>1</v>
      </c>
      <c r="B2208" s="5" t="s">
        <v>241</v>
      </c>
      <c r="C2208" s="6" t="s">
        <v>22</v>
      </c>
      <c r="D2208" s="6" t="s">
        <v>23</v>
      </c>
      <c r="E2208" s="7">
        <v>1894</v>
      </c>
      <c r="F2208" s="9">
        <v>4141</v>
      </c>
    </row>
    <row r="2209" spans="1:6" x14ac:dyDescent="0.15">
      <c r="A2209" s="5" t="s">
        <v>1</v>
      </c>
      <c r="B2209" s="5" t="s">
        <v>241</v>
      </c>
      <c r="C2209" s="6" t="s">
        <v>22</v>
      </c>
      <c r="D2209" s="6" t="s">
        <v>23</v>
      </c>
      <c r="E2209" s="7">
        <v>1895</v>
      </c>
      <c r="F2209" s="9">
        <v>4281</v>
      </c>
    </row>
    <row r="2210" spans="1:6" x14ac:dyDescent="0.15">
      <c r="A2210" s="5" t="s">
        <v>1</v>
      </c>
      <c r="B2210" s="5" t="s">
        <v>241</v>
      </c>
      <c r="C2210" s="6" t="s">
        <v>22</v>
      </c>
      <c r="D2210" s="6" t="s">
        <v>23</v>
      </c>
      <c r="E2210" s="7">
        <v>1896</v>
      </c>
      <c r="F2210" s="9">
        <v>4368</v>
      </c>
    </row>
    <row r="2211" spans="1:6" x14ac:dyDescent="0.15">
      <c r="A2211" s="5" t="s">
        <v>1</v>
      </c>
      <c r="B2211" s="5" t="s">
        <v>241</v>
      </c>
      <c r="C2211" s="6" t="s">
        <v>22</v>
      </c>
      <c r="D2211" s="6" t="s">
        <v>23</v>
      </c>
      <c r="E2211" s="7">
        <v>1897</v>
      </c>
      <c r="F2211" s="9">
        <v>4423</v>
      </c>
    </row>
    <row r="2212" spans="1:6" x14ac:dyDescent="0.15">
      <c r="A2212" s="5" t="s">
        <v>1</v>
      </c>
      <c r="B2212" s="5" t="s">
        <v>241</v>
      </c>
      <c r="C2212" s="6" t="s">
        <v>22</v>
      </c>
      <c r="D2212" s="6" t="s">
        <v>23</v>
      </c>
      <c r="E2212" s="7">
        <v>1898</v>
      </c>
      <c r="F2212" s="9">
        <v>4540</v>
      </c>
    </row>
    <row r="2213" spans="1:6" x14ac:dyDescent="0.15">
      <c r="A2213" s="5" t="s">
        <v>1</v>
      </c>
      <c r="B2213" s="5" t="s">
        <v>241</v>
      </c>
      <c r="C2213" s="6" t="s">
        <v>22</v>
      </c>
      <c r="D2213" s="6" t="s">
        <v>23</v>
      </c>
      <c r="E2213" s="7">
        <v>1899</v>
      </c>
      <c r="F2213" s="9">
        <v>4631</v>
      </c>
    </row>
    <row r="2214" spans="1:6" x14ac:dyDescent="0.15">
      <c r="A2214" s="5" t="s">
        <v>1</v>
      </c>
      <c r="B2214" s="5" t="s">
        <v>241</v>
      </c>
      <c r="C2214" s="6" t="s">
        <v>22</v>
      </c>
      <c r="D2214" s="6" t="s">
        <v>23</v>
      </c>
      <c r="E2214" s="7">
        <v>1900</v>
      </c>
      <c r="F2214" s="9">
        <v>4758</v>
      </c>
    </row>
    <row r="2215" spans="1:6" x14ac:dyDescent="0.15">
      <c r="A2215" s="5" t="s">
        <v>1</v>
      </c>
      <c r="B2215" s="5" t="s">
        <v>241</v>
      </c>
      <c r="C2215" s="6" t="s">
        <v>22</v>
      </c>
      <c r="D2215" s="6" t="s">
        <v>23</v>
      </c>
      <c r="E2215" s="7">
        <v>1901</v>
      </c>
      <c r="F2215" s="9">
        <v>4576</v>
      </c>
    </row>
    <row r="2216" spans="1:6" x14ac:dyDescent="0.15">
      <c r="A2216" s="5" t="s">
        <v>1</v>
      </c>
      <c r="B2216" s="5" t="s">
        <v>241</v>
      </c>
      <c r="C2216" s="6" t="s">
        <v>22</v>
      </c>
      <c r="D2216" s="6" t="s">
        <v>23</v>
      </c>
      <c r="E2216" s="7">
        <v>1902</v>
      </c>
      <c r="F2216" s="9">
        <v>4611</v>
      </c>
    </row>
    <row r="2217" spans="1:6" x14ac:dyDescent="0.15">
      <c r="A2217" s="5" t="s">
        <v>1</v>
      </c>
      <c r="B2217" s="5" t="s">
        <v>241</v>
      </c>
      <c r="C2217" s="6" t="s">
        <v>22</v>
      </c>
      <c r="D2217" s="6" t="s">
        <v>23</v>
      </c>
      <c r="E2217" s="7">
        <v>1903</v>
      </c>
      <c r="F2217" s="9">
        <v>4795</v>
      </c>
    </row>
    <row r="2218" spans="1:6" x14ac:dyDescent="0.15">
      <c r="A2218" s="5" t="s">
        <v>1</v>
      </c>
      <c r="B2218" s="5" t="s">
        <v>241</v>
      </c>
      <c r="C2218" s="6" t="s">
        <v>22</v>
      </c>
      <c r="D2218" s="6" t="s">
        <v>23</v>
      </c>
      <c r="E2218" s="7">
        <v>1904</v>
      </c>
      <c r="F2218" s="9">
        <v>4914</v>
      </c>
    </row>
    <row r="2219" spans="1:6" x14ac:dyDescent="0.15">
      <c r="A2219" s="5" t="s">
        <v>1</v>
      </c>
      <c r="B2219" s="5" t="s">
        <v>241</v>
      </c>
      <c r="C2219" s="6" t="s">
        <v>22</v>
      </c>
      <c r="D2219" s="6" t="s">
        <v>23</v>
      </c>
      <c r="E2219" s="7">
        <v>1905</v>
      </c>
      <c r="F2219" s="9">
        <v>4948</v>
      </c>
    </row>
    <row r="2220" spans="1:6" x14ac:dyDescent="0.15">
      <c r="A2220" s="5" t="s">
        <v>1</v>
      </c>
      <c r="B2220" s="5" t="s">
        <v>241</v>
      </c>
      <c r="C2220" s="6" t="s">
        <v>22</v>
      </c>
      <c r="D2220" s="6" t="s">
        <v>23</v>
      </c>
      <c r="E2220" s="7">
        <v>1906</v>
      </c>
      <c r="F2220" s="9">
        <v>5024</v>
      </c>
    </row>
    <row r="2221" spans="1:6" x14ac:dyDescent="0.15">
      <c r="A2221" s="5" t="s">
        <v>1</v>
      </c>
      <c r="B2221" s="5" t="s">
        <v>241</v>
      </c>
      <c r="C2221" s="6" t="s">
        <v>22</v>
      </c>
      <c r="D2221" s="6" t="s">
        <v>23</v>
      </c>
      <c r="E2221" s="7">
        <v>1907</v>
      </c>
      <c r="F2221" s="9">
        <v>5172</v>
      </c>
    </row>
    <row r="2222" spans="1:6" x14ac:dyDescent="0.15">
      <c r="A2222" s="5" t="s">
        <v>1</v>
      </c>
      <c r="B2222" s="5" t="s">
        <v>241</v>
      </c>
      <c r="C2222" s="6" t="s">
        <v>22</v>
      </c>
      <c r="D2222" s="6" t="s">
        <v>23</v>
      </c>
      <c r="E2222" s="7">
        <v>1908</v>
      </c>
      <c r="F2222" s="9">
        <v>5187</v>
      </c>
    </row>
    <row r="2223" spans="1:6" x14ac:dyDescent="0.15">
      <c r="A2223" s="5" t="s">
        <v>1</v>
      </c>
      <c r="B2223" s="5" t="s">
        <v>241</v>
      </c>
      <c r="C2223" s="6" t="s">
        <v>22</v>
      </c>
      <c r="D2223" s="6" t="s">
        <v>23</v>
      </c>
      <c r="E2223" s="7">
        <v>1909</v>
      </c>
      <c r="F2223" s="9">
        <v>5220</v>
      </c>
    </row>
    <row r="2224" spans="1:6" x14ac:dyDescent="0.15">
      <c r="A2224" s="5" t="s">
        <v>1</v>
      </c>
      <c r="B2224" s="5" t="s">
        <v>241</v>
      </c>
      <c r="C2224" s="6" t="s">
        <v>22</v>
      </c>
      <c r="D2224" s="6" t="s">
        <v>23</v>
      </c>
      <c r="E2224" s="7">
        <v>1910</v>
      </c>
      <c r="F2224" s="9">
        <v>5337</v>
      </c>
    </row>
    <row r="2225" spans="1:6" x14ac:dyDescent="0.15">
      <c r="A2225" s="5" t="s">
        <v>1</v>
      </c>
      <c r="B2225" s="5" t="s">
        <v>241</v>
      </c>
      <c r="C2225" s="6" t="s">
        <v>22</v>
      </c>
      <c r="D2225" s="6" t="s">
        <v>23</v>
      </c>
      <c r="E2225" s="7">
        <v>1911</v>
      </c>
      <c r="F2225" s="9">
        <v>5432</v>
      </c>
    </row>
    <row r="2226" spans="1:6" x14ac:dyDescent="0.15">
      <c r="A2226" s="5" t="s">
        <v>1</v>
      </c>
      <c r="B2226" s="5" t="s">
        <v>241</v>
      </c>
      <c r="C2226" s="6" t="s">
        <v>22</v>
      </c>
      <c r="D2226" s="6" t="s">
        <v>23</v>
      </c>
      <c r="E2226" s="7">
        <v>1912</v>
      </c>
      <c r="F2226" s="9">
        <v>5617</v>
      </c>
    </row>
    <row r="2227" spans="1:6" x14ac:dyDescent="0.15">
      <c r="A2227" s="5" t="s">
        <v>1</v>
      </c>
      <c r="B2227" s="5" t="s">
        <v>241</v>
      </c>
      <c r="C2227" s="6" t="s">
        <v>22</v>
      </c>
      <c r="D2227" s="6" t="s">
        <v>23</v>
      </c>
      <c r="E2227" s="7">
        <v>1913</v>
      </c>
      <c r="F2227" s="9">
        <v>5815</v>
      </c>
    </row>
    <row r="2228" spans="1:6" x14ac:dyDescent="0.15">
      <c r="A2228" s="5" t="s">
        <v>1</v>
      </c>
      <c r="B2228" s="5" t="s">
        <v>241</v>
      </c>
      <c r="C2228" s="6" t="s">
        <v>22</v>
      </c>
      <c r="D2228" s="6" t="s">
        <v>23</v>
      </c>
      <c r="E2228" s="7">
        <v>1914</v>
      </c>
      <c r="F2228" s="9">
        <v>4876</v>
      </c>
    </row>
    <row r="2229" spans="1:6" x14ac:dyDescent="0.15">
      <c r="A2229" s="5" t="s">
        <v>1</v>
      </c>
      <c r="B2229" s="5" t="s">
        <v>241</v>
      </c>
      <c r="C2229" s="6" t="s">
        <v>22</v>
      </c>
      <c r="D2229" s="6" t="s">
        <v>23</v>
      </c>
      <c r="E2229" s="7">
        <v>1915</v>
      </c>
      <c r="F2229" s="9">
        <v>4621</v>
      </c>
    </row>
    <row r="2230" spans="1:6" x14ac:dyDescent="0.15">
      <c r="A2230" s="5" t="s">
        <v>1</v>
      </c>
      <c r="B2230" s="5" t="s">
        <v>241</v>
      </c>
      <c r="C2230" s="6" t="s">
        <v>22</v>
      </c>
      <c r="D2230" s="6" t="s">
        <v>23</v>
      </c>
      <c r="E2230" s="7">
        <v>1916</v>
      </c>
      <c r="F2230" s="9">
        <v>4678</v>
      </c>
    </row>
    <row r="2231" spans="1:6" x14ac:dyDescent="0.15">
      <c r="A2231" s="5" t="s">
        <v>1</v>
      </c>
      <c r="B2231" s="5" t="s">
        <v>241</v>
      </c>
      <c r="C2231" s="6" t="s">
        <v>22</v>
      </c>
      <c r="D2231" s="6" t="s">
        <v>23</v>
      </c>
      <c r="E2231" s="7">
        <v>1917</v>
      </c>
      <c r="F2231" s="9">
        <v>4705</v>
      </c>
    </row>
    <row r="2232" spans="1:6" x14ac:dyDescent="0.15">
      <c r="A2232" s="5" t="s">
        <v>1</v>
      </c>
      <c r="B2232" s="5" t="s">
        <v>241</v>
      </c>
      <c r="C2232" s="6" t="s">
        <v>22</v>
      </c>
      <c r="D2232" s="6" t="s">
        <v>23</v>
      </c>
      <c r="E2232" s="7">
        <v>1918</v>
      </c>
      <c r="F2232" s="9">
        <v>4755</v>
      </c>
    </row>
    <row r="2233" spans="1:6" x14ac:dyDescent="0.15">
      <c r="A2233" s="5" t="s">
        <v>1</v>
      </c>
      <c r="B2233" s="5" t="s">
        <v>241</v>
      </c>
      <c r="C2233" s="6" t="s">
        <v>22</v>
      </c>
      <c r="D2233" s="6" t="s">
        <v>23</v>
      </c>
      <c r="E2233" s="7">
        <v>1919</v>
      </c>
      <c r="F2233" s="9">
        <v>4122</v>
      </c>
    </row>
    <row r="2234" spans="1:6" x14ac:dyDescent="0.15">
      <c r="A2234" s="5" t="s">
        <v>1</v>
      </c>
      <c r="B2234" s="5" t="s">
        <v>241</v>
      </c>
      <c r="C2234" s="6" t="s">
        <v>22</v>
      </c>
      <c r="D2234" s="6" t="s">
        <v>23</v>
      </c>
      <c r="E2234" s="7">
        <v>1920</v>
      </c>
      <c r="F2234" s="9">
        <v>4457</v>
      </c>
    </row>
    <row r="2235" spans="1:6" x14ac:dyDescent="0.15">
      <c r="A2235" s="5" t="s">
        <v>1</v>
      </c>
      <c r="B2235" s="5" t="s">
        <v>241</v>
      </c>
      <c r="C2235" s="6" t="s">
        <v>22</v>
      </c>
      <c r="D2235" s="6" t="s">
        <v>23</v>
      </c>
      <c r="E2235" s="7">
        <v>1921</v>
      </c>
      <c r="F2235" s="9">
        <v>4906</v>
      </c>
    </row>
    <row r="2236" spans="1:6" x14ac:dyDescent="0.15">
      <c r="A2236" s="5" t="s">
        <v>1</v>
      </c>
      <c r="B2236" s="5" t="s">
        <v>241</v>
      </c>
      <c r="C2236" s="6" t="s">
        <v>22</v>
      </c>
      <c r="D2236" s="6" t="s">
        <v>23</v>
      </c>
      <c r="E2236" s="7">
        <v>1922</v>
      </c>
      <c r="F2236" s="9">
        <v>5310</v>
      </c>
    </row>
    <row r="2237" spans="1:6" x14ac:dyDescent="0.15">
      <c r="A2237" s="5" t="s">
        <v>1</v>
      </c>
      <c r="B2237" s="5" t="s">
        <v>241</v>
      </c>
      <c r="C2237" s="6" t="s">
        <v>22</v>
      </c>
      <c r="D2237" s="6" t="s">
        <v>23</v>
      </c>
      <c r="E2237" s="7">
        <v>1923</v>
      </c>
      <c r="F2237" s="9">
        <v>4383</v>
      </c>
    </row>
    <row r="2238" spans="1:6" x14ac:dyDescent="0.15">
      <c r="A2238" s="5" t="s">
        <v>1</v>
      </c>
      <c r="B2238" s="5" t="s">
        <v>241</v>
      </c>
      <c r="C2238" s="6" t="s">
        <v>22</v>
      </c>
      <c r="D2238" s="6" t="s">
        <v>23</v>
      </c>
      <c r="E2238" s="7">
        <v>1924</v>
      </c>
      <c r="F2238" s="9">
        <v>5099</v>
      </c>
    </row>
    <row r="2239" spans="1:6" x14ac:dyDescent="0.15">
      <c r="A2239" s="5" t="s">
        <v>1</v>
      </c>
      <c r="B2239" s="5" t="s">
        <v>241</v>
      </c>
      <c r="C2239" s="6" t="s">
        <v>22</v>
      </c>
      <c r="D2239" s="6" t="s">
        <v>23</v>
      </c>
      <c r="E2239" s="7">
        <v>1925</v>
      </c>
      <c r="F2239" s="9">
        <v>5630</v>
      </c>
    </row>
    <row r="2240" spans="1:6" x14ac:dyDescent="0.15">
      <c r="A2240" s="5" t="s">
        <v>1</v>
      </c>
      <c r="B2240" s="5" t="s">
        <v>241</v>
      </c>
      <c r="C2240" s="6" t="s">
        <v>22</v>
      </c>
      <c r="D2240" s="6" t="s">
        <v>23</v>
      </c>
      <c r="E2240" s="7">
        <v>1926</v>
      </c>
      <c r="F2240" s="9">
        <v>5746</v>
      </c>
    </row>
    <row r="2241" spans="1:6" x14ac:dyDescent="0.15">
      <c r="A2241" s="5" t="s">
        <v>1</v>
      </c>
      <c r="B2241" s="5" t="s">
        <v>241</v>
      </c>
      <c r="C2241" s="6" t="s">
        <v>22</v>
      </c>
      <c r="D2241" s="6" t="s">
        <v>23</v>
      </c>
      <c r="E2241" s="7">
        <v>1927</v>
      </c>
      <c r="F2241" s="9">
        <v>6282</v>
      </c>
    </row>
    <row r="2242" spans="1:6" x14ac:dyDescent="0.15">
      <c r="A2242" s="5" t="s">
        <v>1</v>
      </c>
      <c r="B2242" s="5" t="s">
        <v>241</v>
      </c>
      <c r="C2242" s="6" t="s">
        <v>22</v>
      </c>
      <c r="D2242" s="6" t="s">
        <v>23</v>
      </c>
      <c r="E2242" s="7">
        <v>1928</v>
      </c>
      <c r="F2242" s="9">
        <v>6519</v>
      </c>
    </row>
    <row r="2243" spans="1:6" x14ac:dyDescent="0.15">
      <c r="A2243" s="5" t="s">
        <v>1</v>
      </c>
      <c r="B2243" s="5" t="s">
        <v>241</v>
      </c>
      <c r="C2243" s="6" t="s">
        <v>22</v>
      </c>
      <c r="D2243" s="6" t="s">
        <v>23</v>
      </c>
      <c r="E2243" s="7">
        <v>1929</v>
      </c>
      <c r="F2243" s="9">
        <v>6457</v>
      </c>
    </row>
    <row r="2244" spans="1:6" x14ac:dyDescent="0.15">
      <c r="A2244" s="5" t="s">
        <v>1</v>
      </c>
      <c r="B2244" s="5" t="s">
        <v>241</v>
      </c>
      <c r="C2244" s="6" t="s">
        <v>22</v>
      </c>
      <c r="D2244" s="6" t="s">
        <v>23</v>
      </c>
      <c r="E2244" s="7">
        <v>1930</v>
      </c>
      <c r="F2244" s="9">
        <v>6333</v>
      </c>
    </row>
    <row r="2245" spans="1:6" x14ac:dyDescent="0.15">
      <c r="A2245" s="5" t="s">
        <v>1</v>
      </c>
      <c r="B2245" s="5" t="s">
        <v>241</v>
      </c>
      <c r="C2245" s="6" t="s">
        <v>22</v>
      </c>
      <c r="D2245" s="6" t="s">
        <v>23</v>
      </c>
      <c r="E2245" s="7">
        <v>1931</v>
      </c>
      <c r="F2245" s="9">
        <v>5821</v>
      </c>
    </row>
    <row r="2246" spans="1:6" x14ac:dyDescent="0.15">
      <c r="A2246" s="5" t="s">
        <v>1</v>
      </c>
      <c r="B2246" s="5" t="s">
        <v>241</v>
      </c>
      <c r="C2246" s="6" t="s">
        <v>22</v>
      </c>
      <c r="D2246" s="6" t="s">
        <v>23</v>
      </c>
      <c r="E2246" s="7">
        <v>1932</v>
      </c>
      <c r="F2246" s="9">
        <v>5359</v>
      </c>
    </row>
    <row r="2247" spans="1:6" x14ac:dyDescent="0.15">
      <c r="A2247" s="5" t="s">
        <v>1</v>
      </c>
      <c r="B2247" s="5" t="s">
        <v>241</v>
      </c>
      <c r="C2247" s="6" t="s">
        <v>22</v>
      </c>
      <c r="D2247" s="6" t="s">
        <v>23</v>
      </c>
      <c r="E2247" s="7">
        <v>1933</v>
      </c>
      <c r="F2247" s="9">
        <v>5668</v>
      </c>
    </row>
    <row r="2248" spans="1:6" x14ac:dyDescent="0.15">
      <c r="A2248" s="5" t="s">
        <v>1</v>
      </c>
      <c r="B2248" s="5" t="s">
        <v>241</v>
      </c>
      <c r="C2248" s="6" t="s">
        <v>22</v>
      </c>
      <c r="D2248" s="6" t="s">
        <v>23</v>
      </c>
      <c r="E2248" s="7">
        <v>1934</v>
      </c>
      <c r="F2248" s="9">
        <v>6150</v>
      </c>
    </row>
    <row r="2249" spans="1:6" x14ac:dyDescent="0.15">
      <c r="A2249" s="5" t="s">
        <v>1</v>
      </c>
      <c r="B2249" s="5" t="s">
        <v>241</v>
      </c>
      <c r="C2249" s="6" t="s">
        <v>22</v>
      </c>
      <c r="D2249" s="6" t="s">
        <v>23</v>
      </c>
      <c r="E2249" s="7">
        <v>1935</v>
      </c>
      <c r="F2249" s="9">
        <v>6567</v>
      </c>
    </row>
    <row r="2250" spans="1:6" x14ac:dyDescent="0.15">
      <c r="A2250" s="5" t="s">
        <v>1</v>
      </c>
      <c r="B2250" s="5" t="s">
        <v>241</v>
      </c>
      <c r="C2250" s="6" t="s">
        <v>22</v>
      </c>
      <c r="D2250" s="6" t="s">
        <v>23</v>
      </c>
      <c r="E2250" s="7">
        <v>1936</v>
      </c>
      <c r="F2250" s="9">
        <v>7095</v>
      </c>
    </row>
    <row r="2251" spans="1:6" x14ac:dyDescent="0.15">
      <c r="A2251" s="5" t="s">
        <v>1</v>
      </c>
      <c r="B2251" s="5" t="s">
        <v>241</v>
      </c>
      <c r="C2251" s="6" t="s">
        <v>22</v>
      </c>
      <c r="D2251" s="6" t="s">
        <v>23</v>
      </c>
      <c r="E2251" s="7">
        <v>1937</v>
      </c>
      <c r="F2251" s="9">
        <v>7468</v>
      </c>
    </row>
    <row r="2252" spans="1:6" x14ac:dyDescent="0.15">
      <c r="A2252" s="5" t="s">
        <v>1</v>
      </c>
      <c r="B2252" s="5" t="s">
        <v>241</v>
      </c>
      <c r="C2252" s="6" t="s">
        <v>22</v>
      </c>
      <c r="D2252" s="6" t="s">
        <v>23</v>
      </c>
      <c r="E2252" s="7">
        <v>1938</v>
      </c>
      <c r="F2252" s="9">
        <v>7960</v>
      </c>
    </row>
    <row r="2253" spans="1:6" x14ac:dyDescent="0.15">
      <c r="A2253" s="5" t="s">
        <v>1</v>
      </c>
      <c r="B2253" s="5" t="s">
        <v>241</v>
      </c>
      <c r="C2253" s="6" t="s">
        <v>22</v>
      </c>
      <c r="D2253" s="6" t="s">
        <v>23</v>
      </c>
      <c r="E2253" s="7">
        <v>1939</v>
      </c>
      <c r="F2253" s="9">
        <v>8617</v>
      </c>
    </row>
    <row r="2254" spans="1:6" x14ac:dyDescent="0.15">
      <c r="A2254" s="5" t="s">
        <v>1</v>
      </c>
      <c r="B2254" s="5" t="s">
        <v>241</v>
      </c>
      <c r="C2254" s="6" t="s">
        <v>22</v>
      </c>
      <c r="D2254" s="6" t="s">
        <v>23</v>
      </c>
      <c r="E2254" s="7">
        <v>1940</v>
      </c>
      <c r="F2254" s="9">
        <v>8612</v>
      </c>
    </row>
    <row r="2255" spans="1:6" x14ac:dyDescent="0.15">
      <c r="A2255" s="5" t="s">
        <v>1</v>
      </c>
      <c r="B2255" s="5" t="s">
        <v>241</v>
      </c>
      <c r="C2255" s="6" t="s">
        <v>22</v>
      </c>
      <c r="D2255" s="6" t="s">
        <v>23</v>
      </c>
      <c r="E2255" s="7">
        <v>1941</v>
      </c>
      <c r="F2255" s="9">
        <v>9103</v>
      </c>
    </row>
    <row r="2256" spans="1:6" x14ac:dyDescent="0.15">
      <c r="A2256" s="5" t="s">
        <v>1</v>
      </c>
      <c r="B2256" s="5" t="s">
        <v>241</v>
      </c>
      <c r="C2256" s="6" t="s">
        <v>22</v>
      </c>
      <c r="D2256" s="6" t="s">
        <v>23</v>
      </c>
      <c r="E2256" s="7">
        <v>1942</v>
      </c>
      <c r="F2256" s="9">
        <v>9149</v>
      </c>
    </row>
    <row r="2257" spans="1:6" x14ac:dyDescent="0.15">
      <c r="A2257" s="5" t="s">
        <v>1</v>
      </c>
      <c r="B2257" s="5" t="s">
        <v>241</v>
      </c>
      <c r="C2257" s="6" t="s">
        <v>22</v>
      </c>
      <c r="D2257" s="6" t="s">
        <v>23</v>
      </c>
      <c r="E2257" s="7">
        <v>1943</v>
      </c>
      <c r="F2257" s="9">
        <v>9389</v>
      </c>
    </row>
    <row r="2258" spans="1:6" x14ac:dyDescent="0.15">
      <c r="A2258" s="5" t="s">
        <v>1</v>
      </c>
      <c r="B2258" s="5" t="s">
        <v>241</v>
      </c>
      <c r="C2258" s="6" t="s">
        <v>22</v>
      </c>
      <c r="D2258" s="6" t="s">
        <v>23</v>
      </c>
      <c r="E2258" s="7">
        <v>1944</v>
      </c>
      <c r="F2258" s="9">
        <v>9698</v>
      </c>
    </row>
    <row r="2259" spans="1:6" x14ac:dyDescent="0.15">
      <c r="A2259" s="5" t="s">
        <v>1</v>
      </c>
      <c r="B2259" s="5" t="s">
        <v>241</v>
      </c>
      <c r="C2259" s="6" t="s">
        <v>22</v>
      </c>
      <c r="D2259" s="6" t="s">
        <v>23</v>
      </c>
      <c r="E2259" s="7">
        <v>1945</v>
      </c>
      <c r="F2259" s="9">
        <v>7195</v>
      </c>
    </row>
    <row r="2260" spans="1:6" x14ac:dyDescent="0.15">
      <c r="A2260" s="5" t="s">
        <v>1</v>
      </c>
      <c r="B2260" s="5" t="s">
        <v>241</v>
      </c>
      <c r="C2260" s="6" t="s">
        <v>22</v>
      </c>
      <c r="D2260" s="6" t="s">
        <v>23</v>
      </c>
      <c r="E2260" s="7">
        <v>1946</v>
      </c>
      <c r="F2260" s="9">
        <v>3534</v>
      </c>
    </row>
    <row r="2261" spans="1:6" x14ac:dyDescent="0.15">
      <c r="A2261" s="5" t="s">
        <v>1</v>
      </c>
      <c r="B2261" s="5" t="s">
        <v>241</v>
      </c>
      <c r="C2261" s="6" t="s">
        <v>22</v>
      </c>
      <c r="D2261" s="6" t="s">
        <v>23</v>
      </c>
      <c r="E2261" s="7">
        <v>1947</v>
      </c>
      <c r="F2261" s="9">
        <v>3883</v>
      </c>
    </row>
    <row r="2262" spans="1:6" x14ac:dyDescent="0.15">
      <c r="A2262" s="5" t="s">
        <v>1</v>
      </c>
      <c r="B2262" s="5" t="s">
        <v>241</v>
      </c>
      <c r="C2262" s="6" t="s">
        <v>22</v>
      </c>
      <c r="D2262" s="6" t="s">
        <v>23</v>
      </c>
      <c r="E2262" s="7">
        <v>1948</v>
      </c>
      <c r="F2262" s="9">
        <v>4517</v>
      </c>
    </row>
    <row r="2263" spans="1:6" x14ac:dyDescent="0.15">
      <c r="A2263" s="5" t="s">
        <v>1</v>
      </c>
      <c r="B2263" s="5" t="s">
        <v>241</v>
      </c>
      <c r="C2263" s="6" t="s">
        <v>22</v>
      </c>
      <c r="D2263" s="6" t="s">
        <v>23</v>
      </c>
      <c r="E2263" s="7">
        <v>1949</v>
      </c>
      <c r="F2263" s="9">
        <v>5231</v>
      </c>
    </row>
    <row r="2264" spans="1:6" x14ac:dyDescent="0.15">
      <c r="A2264" s="5" t="s">
        <v>1</v>
      </c>
      <c r="B2264" s="5" t="s">
        <v>241</v>
      </c>
      <c r="C2264" s="6" t="s">
        <v>22</v>
      </c>
      <c r="D2264" s="6" t="s">
        <v>23</v>
      </c>
      <c r="E2264" s="7">
        <v>1950</v>
      </c>
      <c r="F2264" s="9">
        <v>6186</v>
      </c>
    </row>
    <row r="2265" spans="1:6" x14ac:dyDescent="0.15">
      <c r="A2265" s="5" t="s">
        <v>1</v>
      </c>
      <c r="B2265" s="5" t="s">
        <v>241</v>
      </c>
      <c r="C2265" s="6" t="s">
        <v>22</v>
      </c>
      <c r="D2265" s="6" t="s">
        <v>23</v>
      </c>
      <c r="E2265" s="7">
        <v>1951</v>
      </c>
      <c r="F2265" s="9">
        <v>6704</v>
      </c>
    </row>
    <row r="2266" spans="1:6" x14ac:dyDescent="0.15">
      <c r="A2266" s="5" t="s">
        <v>1</v>
      </c>
      <c r="B2266" s="5" t="s">
        <v>241</v>
      </c>
      <c r="C2266" s="6" t="s">
        <v>22</v>
      </c>
      <c r="D2266" s="6" t="s">
        <v>23</v>
      </c>
      <c r="E2266" s="7">
        <v>1952</v>
      </c>
      <c r="F2266" s="9">
        <v>7257</v>
      </c>
    </row>
    <row r="2267" spans="1:6" x14ac:dyDescent="0.15">
      <c r="A2267" s="5" t="s">
        <v>1</v>
      </c>
      <c r="B2267" s="5" t="s">
        <v>241</v>
      </c>
      <c r="C2267" s="6" t="s">
        <v>22</v>
      </c>
      <c r="D2267" s="6" t="s">
        <v>23</v>
      </c>
      <c r="E2267" s="7">
        <v>1953</v>
      </c>
      <c r="F2267" s="9">
        <v>7818</v>
      </c>
    </row>
    <row r="2268" spans="1:6" x14ac:dyDescent="0.15">
      <c r="A2268" s="5" t="s">
        <v>1</v>
      </c>
      <c r="B2268" s="5" t="s">
        <v>241</v>
      </c>
      <c r="C2268" s="6" t="s">
        <v>22</v>
      </c>
      <c r="D2268" s="6" t="s">
        <v>23</v>
      </c>
      <c r="E2268" s="7">
        <v>1954</v>
      </c>
      <c r="F2268" s="9">
        <v>8364</v>
      </c>
    </row>
    <row r="2269" spans="1:6" x14ac:dyDescent="0.15">
      <c r="A2269" s="5" t="s">
        <v>1</v>
      </c>
      <c r="B2269" s="5" t="s">
        <v>241</v>
      </c>
      <c r="C2269" s="6" t="s">
        <v>22</v>
      </c>
      <c r="D2269" s="6" t="s">
        <v>23</v>
      </c>
      <c r="E2269" s="7">
        <v>1955</v>
      </c>
      <c r="F2269" s="9">
        <v>9240</v>
      </c>
    </row>
    <row r="2270" spans="1:6" x14ac:dyDescent="0.15">
      <c r="A2270" s="5" t="s">
        <v>1</v>
      </c>
      <c r="B2270" s="5" t="s">
        <v>241</v>
      </c>
      <c r="C2270" s="6" t="s">
        <v>22</v>
      </c>
      <c r="D2270" s="6" t="s">
        <v>23</v>
      </c>
      <c r="E2270" s="7">
        <v>1956</v>
      </c>
      <c r="F2270" s="9">
        <v>9846</v>
      </c>
    </row>
    <row r="2271" spans="1:6" x14ac:dyDescent="0.15">
      <c r="A2271" s="5" t="s">
        <v>1</v>
      </c>
      <c r="B2271" s="5" t="s">
        <v>241</v>
      </c>
      <c r="C2271" s="6" t="s">
        <v>22</v>
      </c>
      <c r="D2271" s="6" t="s">
        <v>23</v>
      </c>
      <c r="E2271" s="7">
        <v>1957</v>
      </c>
      <c r="F2271" s="9">
        <v>10348</v>
      </c>
    </row>
    <row r="2272" spans="1:6" x14ac:dyDescent="0.15">
      <c r="A2272" s="5" t="s">
        <v>1</v>
      </c>
      <c r="B2272" s="5" t="s">
        <v>241</v>
      </c>
      <c r="C2272" s="6" t="s">
        <v>22</v>
      </c>
      <c r="D2272" s="6" t="s">
        <v>23</v>
      </c>
      <c r="E2272" s="7">
        <v>1958</v>
      </c>
      <c r="F2272" s="9">
        <v>10739</v>
      </c>
    </row>
    <row r="2273" spans="1:6" x14ac:dyDescent="0.15">
      <c r="A2273" s="5" t="s">
        <v>1</v>
      </c>
      <c r="B2273" s="5" t="s">
        <v>241</v>
      </c>
      <c r="C2273" s="6" t="s">
        <v>22</v>
      </c>
      <c r="D2273" s="6" t="s">
        <v>23</v>
      </c>
      <c r="E2273" s="7">
        <v>1959</v>
      </c>
      <c r="F2273" s="9">
        <v>11440</v>
      </c>
    </row>
    <row r="2274" spans="1:6" x14ac:dyDescent="0.15">
      <c r="A2274" s="5" t="s">
        <v>1</v>
      </c>
      <c r="B2274" s="5" t="s">
        <v>241</v>
      </c>
      <c r="C2274" s="6" t="s">
        <v>22</v>
      </c>
      <c r="D2274" s="6" t="s">
        <v>23</v>
      </c>
      <c r="E2274" s="7">
        <v>1960</v>
      </c>
      <c r="F2274" s="9">
        <v>12282</v>
      </c>
    </row>
    <row r="2275" spans="1:6" x14ac:dyDescent="0.15">
      <c r="A2275" s="5" t="s">
        <v>1</v>
      </c>
      <c r="B2275" s="5" t="s">
        <v>241</v>
      </c>
      <c r="C2275" s="6" t="s">
        <v>22</v>
      </c>
      <c r="D2275" s="6" t="s">
        <v>23</v>
      </c>
      <c r="E2275" s="7">
        <v>1961</v>
      </c>
      <c r="F2275" s="9">
        <v>12675</v>
      </c>
    </row>
    <row r="2276" spans="1:6" x14ac:dyDescent="0.15">
      <c r="A2276" s="5" t="s">
        <v>1</v>
      </c>
      <c r="B2276" s="5" t="s">
        <v>241</v>
      </c>
      <c r="C2276" s="6" t="s">
        <v>22</v>
      </c>
      <c r="D2276" s="6" t="s">
        <v>23</v>
      </c>
      <c r="E2276" s="7">
        <v>1962</v>
      </c>
      <c r="F2276" s="9">
        <v>13106</v>
      </c>
    </row>
    <row r="2277" spans="1:6" x14ac:dyDescent="0.15">
      <c r="A2277" s="5" t="s">
        <v>1</v>
      </c>
      <c r="B2277" s="5" t="s">
        <v>241</v>
      </c>
      <c r="C2277" s="6" t="s">
        <v>22</v>
      </c>
      <c r="D2277" s="6" t="s">
        <v>23</v>
      </c>
      <c r="E2277" s="7">
        <v>1963</v>
      </c>
      <c r="F2277" s="9">
        <v>13367</v>
      </c>
    </row>
    <row r="2278" spans="1:6" x14ac:dyDescent="0.15">
      <c r="A2278" s="5" t="s">
        <v>1</v>
      </c>
      <c r="B2278" s="5" t="s">
        <v>241</v>
      </c>
      <c r="C2278" s="6" t="s">
        <v>22</v>
      </c>
      <c r="D2278" s="6" t="s">
        <v>23</v>
      </c>
      <c r="E2278" s="7">
        <v>1964</v>
      </c>
      <c r="F2278" s="9">
        <v>14062</v>
      </c>
    </row>
    <row r="2279" spans="1:6" x14ac:dyDescent="0.15">
      <c r="A2279" s="5" t="s">
        <v>1</v>
      </c>
      <c r="B2279" s="5" t="s">
        <v>241</v>
      </c>
      <c r="C2279" s="6" t="s">
        <v>22</v>
      </c>
      <c r="D2279" s="6" t="s">
        <v>23</v>
      </c>
      <c r="E2279" s="7">
        <v>1965</v>
      </c>
      <c r="F2279" s="9">
        <v>14642</v>
      </c>
    </row>
    <row r="2280" spans="1:6" x14ac:dyDescent="0.15">
      <c r="A2280" s="5" t="s">
        <v>1</v>
      </c>
      <c r="B2280" s="5" t="s">
        <v>241</v>
      </c>
      <c r="C2280" s="6" t="s">
        <v>22</v>
      </c>
      <c r="D2280" s="6" t="s">
        <v>23</v>
      </c>
      <c r="E2280" s="7">
        <v>1966</v>
      </c>
      <c r="F2280" s="9">
        <v>14964</v>
      </c>
    </row>
    <row r="2281" spans="1:6" x14ac:dyDescent="0.15">
      <c r="A2281" s="5" t="s">
        <v>1</v>
      </c>
      <c r="B2281" s="5" t="s">
        <v>241</v>
      </c>
      <c r="C2281" s="6" t="s">
        <v>22</v>
      </c>
      <c r="D2281" s="6" t="s">
        <v>23</v>
      </c>
      <c r="E2281" s="7">
        <v>1967</v>
      </c>
      <c r="F2281" s="9">
        <v>14979</v>
      </c>
    </row>
    <row r="2282" spans="1:6" x14ac:dyDescent="0.15">
      <c r="A2282" s="5" t="s">
        <v>1</v>
      </c>
      <c r="B2282" s="5" t="s">
        <v>241</v>
      </c>
      <c r="C2282" s="6" t="s">
        <v>22</v>
      </c>
      <c r="D2282" s="6" t="s">
        <v>23</v>
      </c>
      <c r="E2282" s="7">
        <v>1968</v>
      </c>
      <c r="F2282" s="9">
        <v>15723</v>
      </c>
    </row>
    <row r="2283" spans="1:6" x14ac:dyDescent="0.15">
      <c r="A2283" s="5" t="s">
        <v>1</v>
      </c>
      <c r="B2283" s="5" t="s">
        <v>241</v>
      </c>
      <c r="C2283" s="6" t="s">
        <v>22</v>
      </c>
      <c r="D2283" s="6" t="s">
        <v>23</v>
      </c>
      <c r="E2283" s="7">
        <v>1969</v>
      </c>
      <c r="F2283" s="9">
        <v>16641</v>
      </c>
    </row>
    <row r="2284" spans="1:6" x14ac:dyDescent="0.15">
      <c r="A2284" s="5" t="s">
        <v>1</v>
      </c>
      <c r="B2284" s="5" t="s">
        <v>241</v>
      </c>
      <c r="C2284" s="6" t="s">
        <v>22</v>
      </c>
      <c r="D2284" s="6" t="s">
        <v>23</v>
      </c>
      <c r="E2284" s="7">
        <v>1970</v>
      </c>
      <c r="F2284" s="9">
        <v>17277</v>
      </c>
    </row>
    <row r="2285" spans="1:6" x14ac:dyDescent="0.15">
      <c r="A2285" s="5" t="s">
        <v>1</v>
      </c>
      <c r="B2285" s="5" t="s">
        <v>241</v>
      </c>
      <c r="C2285" s="6" t="s">
        <v>22</v>
      </c>
      <c r="D2285" s="6" t="s">
        <v>23</v>
      </c>
      <c r="E2285" s="7">
        <v>1971</v>
      </c>
      <c r="F2285" s="9">
        <v>17657</v>
      </c>
    </row>
    <row r="2286" spans="1:6" x14ac:dyDescent="0.15">
      <c r="A2286" s="5" t="s">
        <v>1</v>
      </c>
      <c r="B2286" s="5" t="s">
        <v>241</v>
      </c>
      <c r="C2286" s="6" t="s">
        <v>22</v>
      </c>
      <c r="D2286" s="6" t="s">
        <v>23</v>
      </c>
      <c r="E2286" s="7">
        <v>1972</v>
      </c>
      <c r="F2286" s="9">
        <v>18301</v>
      </c>
    </row>
    <row r="2287" spans="1:6" x14ac:dyDescent="0.15">
      <c r="A2287" s="5" t="s">
        <v>1</v>
      </c>
      <c r="B2287" s="5" t="s">
        <v>241</v>
      </c>
      <c r="C2287" s="6" t="s">
        <v>22</v>
      </c>
      <c r="D2287" s="6" t="s">
        <v>23</v>
      </c>
      <c r="E2287" s="7">
        <v>1973</v>
      </c>
      <c r="F2287" s="9">
        <v>19074</v>
      </c>
    </row>
    <row r="2288" spans="1:6" x14ac:dyDescent="0.15">
      <c r="A2288" s="5" t="s">
        <v>1</v>
      </c>
      <c r="B2288" s="5" t="s">
        <v>241</v>
      </c>
      <c r="C2288" s="6" t="s">
        <v>22</v>
      </c>
      <c r="D2288" s="6" t="s">
        <v>23</v>
      </c>
      <c r="E2288" s="7">
        <v>1974</v>
      </c>
      <c r="F2288" s="9">
        <v>19228</v>
      </c>
    </row>
    <row r="2289" spans="1:6" x14ac:dyDescent="0.15">
      <c r="A2289" s="5" t="s">
        <v>1</v>
      </c>
      <c r="B2289" s="5" t="s">
        <v>241</v>
      </c>
      <c r="C2289" s="6" t="s">
        <v>22</v>
      </c>
      <c r="D2289" s="6" t="s">
        <v>23</v>
      </c>
      <c r="E2289" s="7">
        <v>1975</v>
      </c>
      <c r="F2289" s="9">
        <v>19193</v>
      </c>
    </row>
    <row r="2290" spans="1:6" x14ac:dyDescent="0.15">
      <c r="A2290" s="5" t="s">
        <v>1</v>
      </c>
      <c r="B2290" s="5" t="s">
        <v>241</v>
      </c>
      <c r="C2290" s="6" t="s">
        <v>22</v>
      </c>
      <c r="D2290" s="6" t="s">
        <v>23</v>
      </c>
      <c r="E2290" s="7">
        <v>1976</v>
      </c>
      <c r="F2290" s="9">
        <v>20218</v>
      </c>
    </row>
    <row r="2291" spans="1:6" x14ac:dyDescent="0.15">
      <c r="A2291" s="5" t="s">
        <v>1</v>
      </c>
      <c r="B2291" s="5" t="s">
        <v>241</v>
      </c>
      <c r="C2291" s="6" t="s">
        <v>22</v>
      </c>
      <c r="D2291" s="6" t="s">
        <v>23</v>
      </c>
      <c r="E2291" s="7">
        <v>1977</v>
      </c>
      <c r="F2291" s="9">
        <v>20837</v>
      </c>
    </row>
    <row r="2292" spans="1:6" x14ac:dyDescent="0.15">
      <c r="A2292" s="5" t="s">
        <v>1</v>
      </c>
      <c r="B2292" s="5" t="s">
        <v>241</v>
      </c>
      <c r="C2292" s="6" t="s">
        <v>22</v>
      </c>
      <c r="D2292" s="6" t="s">
        <v>23</v>
      </c>
      <c r="E2292" s="7">
        <v>1978</v>
      </c>
      <c r="F2292" s="9">
        <v>21447</v>
      </c>
    </row>
    <row r="2293" spans="1:6" x14ac:dyDescent="0.15">
      <c r="A2293" s="5" t="s">
        <v>1</v>
      </c>
      <c r="B2293" s="5" t="s">
        <v>241</v>
      </c>
      <c r="C2293" s="6" t="s">
        <v>22</v>
      </c>
      <c r="D2293" s="6" t="s">
        <v>23</v>
      </c>
      <c r="E2293" s="7">
        <v>1979</v>
      </c>
      <c r="F2293" s="9">
        <v>22305</v>
      </c>
    </row>
    <row r="2294" spans="1:6" x14ac:dyDescent="0.15">
      <c r="A2294" s="5" t="s">
        <v>1</v>
      </c>
      <c r="B2294" s="5" t="s">
        <v>241</v>
      </c>
      <c r="C2294" s="6" t="s">
        <v>22</v>
      </c>
      <c r="D2294" s="6" t="s">
        <v>23</v>
      </c>
      <c r="E2294" s="7">
        <v>1980</v>
      </c>
      <c r="F2294" s="9">
        <v>22497</v>
      </c>
    </row>
    <row r="2295" spans="1:6" x14ac:dyDescent="0.15">
      <c r="A2295" s="5" t="s">
        <v>1</v>
      </c>
      <c r="B2295" s="5" t="s">
        <v>241</v>
      </c>
      <c r="C2295" s="6" t="s">
        <v>22</v>
      </c>
      <c r="D2295" s="6" t="s">
        <v>23</v>
      </c>
      <c r="E2295" s="7">
        <v>1981</v>
      </c>
      <c r="F2295" s="9">
        <v>22553</v>
      </c>
    </row>
    <row r="2296" spans="1:6" x14ac:dyDescent="0.15">
      <c r="A2296" s="5" t="s">
        <v>1</v>
      </c>
      <c r="B2296" s="5" t="s">
        <v>241</v>
      </c>
      <c r="C2296" s="6" t="s">
        <v>22</v>
      </c>
      <c r="D2296" s="6" t="s">
        <v>23</v>
      </c>
      <c r="E2296" s="7">
        <v>1982</v>
      </c>
      <c r="F2296" s="9">
        <v>22380</v>
      </c>
    </row>
    <row r="2297" spans="1:6" x14ac:dyDescent="0.15">
      <c r="A2297" s="5" t="s">
        <v>1</v>
      </c>
      <c r="B2297" s="5" t="s">
        <v>241</v>
      </c>
      <c r="C2297" s="6" t="s">
        <v>22</v>
      </c>
      <c r="D2297" s="6" t="s">
        <v>23</v>
      </c>
      <c r="E2297" s="7">
        <v>1983</v>
      </c>
      <c r="F2297" s="9">
        <v>22840</v>
      </c>
    </row>
    <row r="2298" spans="1:6" x14ac:dyDescent="0.15">
      <c r="A2298" s="5" t="s">
        <v>1</v>
      </c>
      <c r="B2298" s="5" t="s">
        <v>241</v>
      </c>
      <c r="C2298" s="6" t="s">
        <v>22</v>
      </c>
      <c r="D2298" s="6" t="s">
        <v>23</v>
      </c>
      <c r="E2298" s="7">
        <v>1984</v>
      </c>
      <c r="F2298" s="9">
        <v>23564</v>
      </c>
    </row>
    <row r="2299" spans="1:6" x14ac:dyDescent="0.15">
      <c r="A2299" s="5" t="s">
        <v>1</v>
      </c>
      <c r="B2299" s="5" t="s">
        <v>241</v>
      </c>
      <c r="C2299" s="6" t="s">
        <v>22</v>
      </c>
      <c r="D2299" s="6" t="s">
        <v>23</v>
      </c>
      <c r="E2299" s="7">
        <v>1985</v>
      </c>
      <c r="F2299" s="9">
        <v>24133</v>
      </c>
    </row>
    <row r="2300" spans="1:6" x14ac:dyDescent="0.15">
      <c r="A2300" s="5" t="s">
        <v>1</v>
      </c>
      <c r="B2300" s="5" t="s">
        <v>241</v>
      </c>
      <c r="C2300" s="6" t="s">
        <v>22</v>
      </c>
      <c r="D2300" s="6" t="s">
        <v>23</v>
      </c>
      <c r="E2300" s="7">
        <v>1986</v>
      </c>
      <c r="F2300" s="9">
        <v>24657</v>
      </c>
    </row>
    <row r="2301" spans="1:6" x14ac:dyDescent="0.15">
      <c r="A2301" s="5" t="s">
        <v>1</v>
      </c>
      <c r="B2301" s="5" t="s">
        <v>241</v>
      </c>
      <c r="C2301" s="6" t="s">
        <v>22</v>
      </c>
      <c r="D2301" s="6" t="s">
        <v>23</v>
      </c>
      <c r="E2301" s="7">
        <v>1987</v>
      </c>
      <c r="F2301" s="9">
        <v>25027</v>
      </c>
    </row>
    <row r="2302" spans="1:6" x14ac:dyDescent="0.15">
      <c r="A2302" s="5" t="s">
        <v>1</v>
      </c>
      <c r="B2302" s="5" t="s">
        <v>241</v>
      </c>
      <c r="C2302" s="6" t="s">
        <v>22</v>
      </c>
      <c r="D2302" s="6" t="s">
        <v>23</v>
      </c>
      <c r="E2302" s="7">
        <v>1988</v>
      </c>
      <c r="F2302" s="9">
        <v>25759</v>
      </c>
    </row>
    <row r="2303" spans="1:6" x14ac:dyDescent="0.15">
      <c r="A2303" s="5" t="s">
        <v>1</v>
      </c>
      <c r="B2303" s="5" t="s">
        <v>241</v>
      </c>
      <c r="C2303" s="6" t="s">
        <v>22</v>
      </c>
      <c r="D2303" s="6" t="s">
        <v>23</v>
      </c>
      <c r="E2303" s="7">
        <v>1989</v>
      </c>
      <c r="F2303" s="9">
        <v>26393</v>
      </c>
    </row>
    <row r="2304" spans="1:6" x14ac:dyDescent="0.15">
      <c r="A2304" s="5" t="s">
        <v>1</v>
      </c>
      <c r="B2304" s="5" t="s">
        <v>241</v>
      </c>
      <c r="C2304" s="6" t="s">
        <v>22</v>
      </c>
      <c r="D2304" s="6" t="s">
        <v>23</v>
      </c>
      <c r="E2304" s="7">
        <v>1990</v>
      </c>
      <c r="F2304" s="9">
        <v>25391</v>
      </c>
    </row>
    <row r="2305" spans="1:6" x14ac:dyDescent="0.15">
      <c r="A2305" s="5" t="s">
        <v>1</v>
      </c>
      <c r="B2305" s="5" t="s">
        <v>241</v>
      </c>
      <c r="C2305" s="6" t="s">
        <v>22</v>
      </c>
      <c r="D2305" s="6" t="s">
        <v>23</v>
      </c>
      <c r="E2305" s="7">
        <v>1991</v>
      </c>
      <c r="F2305" s="9">
        <v>26769.96</v>
      </c>
    </row>
    <row r="2306" spans="1:6" x14ac:dyDescent="0.15">
      <c r="A2306" s="5" t="s">
        <v>1</v>
      </c>
      <c r="B2306" s="5" t="s">
        <v>241</v>
      </c>
      <c r="C2306" s="6" t="s">
        <v>22</v>
      </c>
      <c r="D2306" s="6" t="s">
        <v>23</v>
      </c>
      <c r="E2306" s="7">
        <v>1992</v>
      </c>
      <c r="F2306" s="9">
        <v>27385.055</v>
      </c>
    </row>
    <row r="2307" spans="1:6" x14ac:dyDescent="0.15">
      <c r="A2307" s="5" t="s">
        <v>1</v>
      </c>
      <c r="B2307" s="5" t="s">
        <v>241</v>
      </c>
      <c r="C2307" s="6" t="s">
        <v>22</v>
      </c>
      <c r="D2307" s="6" t="s">
        <v>23</v>
      </c>
      <c r="E2307" s="7">
        <v>1993</v>
      </c>
      <c r="F2307" s="9">
        <v>27250.701000000001</v>
      </c>
    </row>
    <row r="2308" spans="1:6" x14ac:dyDescent="0.15">
      <c r="A2308" s="5" t="s">
        <v>1</v>
      </c>
      <c r="B2308" s="5" t="s">
        <v>241</v>
      </c>
      <c r="C2308" s="6" t="s">
        <v>22</v>
      </c>
      <c r="D2308" s="6" t="s">
        <v>23</v>
      </c>
      <c r="E2308" s="7">
        <v>1994</v>
      </c>
      <c r="F2308" s="9">
        <v>28140.057000000001</v>
      </c>
    </row>
    <row r="2309" spans="1:6" x14ac:dyDescent="0.15">
      <c r="A2309" s="5" t="s">
        <v>1</v>
      </c>
      <c r="B2309" s="5" t="s">
        <v>241</v>
      </c>
      <c r="C2309" s="6" t="s">
        <v>22</v>
      </c>
      <c r="D2309" s="6" t="s">
        <v>23</v>
      </c>
      <c r="E2309" s="7">
        <v>1995</v>
      </c>
      <c r="F2309" s="9">
        <v>28868.945</v>
      </c>
    </row>
    <row r="2310" spans="1:6" x14ac:dyDescent="0.15">
      <c r="A2310" s="5" t="s">
        <v>1</v>
      </c>
      <c r="B2310" s="5" t="s">
        <v>241</v>
      </c>
      <c r="C2310" s="6" t="s">
        <v>22</v>
      </c>
      <c r="D2310" s="6" t="s">
        <v>23</v>
      </c>
      <c r="E2310" s="7">
        <v>1996</v>
      </c>
      <c r="F2310" s="9">
        <v>29349.982</v>
      </c>
    </row>
    <row r="2311" spans="1:6" x14ac:dyDescent="0.15">
      <c r="A2311" s="5" t="s">
        <v>1</v>
      </c>
      <c r="B2311" s="5" t="s">
        <v>241</v>
      </c>
      <c r="C2311" s="6" t="s">
        <v>22</v>
      </c>
      <c r="D2311" s="6" t="s">
        <v>23</v>
      </c>
      <c r="E2311" s="7">
        <v>1997</v>
      </c>
      <c r="F2311" s="9">
        <v>30186.945</v>
      </c>
    </row>
    <row r="2312" spans="1:6" x14ac:dyDescent="0.15">
      <c r="A2312" s="5" t="s">
        <v>1</v>
      </c>
      <c r="B2312" s="5" t="s">
        <v>241</v>
      </c>
      <c r="C2312" s="6" t="s">
        <v>22</v>
      </c>
      <c r="D2312" s="6" t="s">
        <v>23</v>
      </c>
      <c r="E2312" s="7">
        <v>1998</v>
      </c>
      <c r="F2312" s="9">
        <v>31129.583999999999</v>
      </c>
    </row>
    <row r="2313" spans="1:6" x14ac:dyDescent="0.15">
      <c r="A2313" s="5" t="s">
        <v>1</v>
      </c>
      <c r="B2313" s="5" t="s">
        <v>241</v>
      </c>
      <c r="C2313" s="6" t="s">
        <v>22</v>
      </c>
      <c r="D2313" s="6" t="s">
        <v>23</v>
      </c>
      <c r="E2313" s="7">
        <v>1999</v>
      </c>
      <c r="F2313" s="9">
        <v>32087.603999999999</v>
      </c>
    </row>
    <row r="2314" spans="1:6" x14ac:dyDescent="0.15">
      <c r="A2314" s="5" t="s">
        <v>1</v>
      </c>
      <c r="B2314" s="5" t="s">
        <v>241</v>
      </c>
      <c r="C2314" s="6" t="s">
        <v>22</v>
      </c>
      <c r="D2314" s="6" t="s">
        <v>23</v>
      </c>
      <c r="E2314" s="7">
        <v>2000</v>
      </c>
      <c r="F2314" s="9">
        <v>33367.285000000003</v>
      </c>
    </row>
    <row r="2315" spans="1:6" x14ac:dyDescent="0.15">
      <c r="A2315" s="5" t="s">
        <v>1</v>
      </c>
      <c r="B2315" s="5" t="s">
        <v>241</v>
      </c>
      <c r="C2315" s="6" t="s">
        <v>22</v>
      </c>
      <c r="D2315" s="6" t="s">
        <v>23</v>
      </c>
      <c r="E2315" s="7">
        <v>2001</v>
      </c>
      <c r="F2315" s="9">
        <v>34260.29</v>
      </c>
    </row>
    <row r="2316" spans="1:6" x14ac:dyDescent="0.15">
      <c r="A2316" s="5" t="s">
        <v>1</v>
      </c>
      <c r="B2316" s="5" t="s">
        <v>241</v>
      </c>
      <c r="C2316" s="6" t="s">
        <v>22</v>
      </c>
      <c r="D2316" s="6" t="s">
        <v>23</v>
      </c>
      <c r="E2316" s="7">
        <v>2002</v>
      </c>
      <c r="F2316" s="9">
        <v>34590.93</v>
      </c>
    </row>
    <row r="2317" spans="1:6" x14ac:dyDescent="0.15">
      <c r="A2317" s="5" t="s">
        <v>1</v>
      </c>
      <c r="B2317" s="5" t="s">
        <v>241</v>
      </c>
      <c r="C2317" s="6" t="s">
        <v>22</v>
      </c>
      <c r="D2317" s="6" t="s">
        <v>23</v>
      </c>
      <c r="E2317" s="7">
        <v>2003</v>
      </c>
      <c r="F2317" s="9">
        <v>34716.44</v>
      </c>
    </row>
    <row r="2318" spans="1:6" x14ac:dyDescent="0.15">
      <c r="A2318" s="5" t="s">
        <v>1</v>
      </c>
      <c r="B2318" s="5" t="s">
        <v>241</v>
      </c>
      <c r="C2318" s="6" t="s">
        <v>22</v>
      </c>
      <c r="D2318" s="6" t="s">
        <v>23</v>
      </c>
      <c r="E2318" s="7">
        <v>2004</v>
      </c>
      <c r="F2318" s="9">
        <v>35528.714999999997</v>
      </c>
    </row>
    <row r="2319" spans="1:6" x14ac:dyDescent="0.15">
      <c r="A2319" s="5" t="s">
        <v>1</v>
      </c>
      <c r="B2319" s="5" t="s">
        <v>241</v>
      </c>
      <c r="C2319" s="6" t="s">
        <v>22</v>
      </c>
      <c r="D2319" s="6" t="s">
        <v>23</v>
      </c>
      <c r="E2319" s="7">
        <v>2005</v>
      </c>
      <c r="F2319" s="9">
        <v>36205.574000000001</v>
      </c>
    </row>
    <row r="2320" spans="1:6" x14ac:dyDescent="0.15">
      <c r="A2320" s="5" t="s">
        <v>1</v>
      </c>
      <c r="B2320" s="5" t="s">
        <v>241</v>
      </c>
      <c r="C2320" s="6" t="s">
        <v>22</v>
      </c>
      <c r="D2320" s="6" t="s">
        <v>23</v>
      </c>
      <c r="E2320" s="7">
        <v>2006</v>
      </c>
      <c r="F2320" s="9">
        <v>38014.137000000002</v>
      </c>
    </row>
    <row r="2321" spans="1:6" x14ac:dyDescent="0.15">
      <c r="A2321" s="5" t="s">
        <v>1</v>
      </c>
      <c r="B2321" s="5" t="s">
        <v>241</v>
      </c>
      <c r="C2321" s="6" t="s">
        <v>22</v>
      </c>
      <c r="D2321" s="6" t="s">
        <v>23</v>
      </c>
      <c r="E2321" s="7">
        <v>2007</v>
      </c>
      <c r="F2321" s="9">
        <v>39752.207000000002</v>
      </c>
    </row>
    <row r="2322" spans="1:6" x14ac:dyDescent="0.15">
      <c r="A2322" s="5" t="s">
        <v>1</v>
      </c>
      <c r="B2322" s="5" t="s">
        <v>241</v>
      </c>
      <c r="C2322" s="6" t="s">
        <v>22</v>
      </c>
      <c r="D2322" s="6" t="s">
        <v>23</v>
      </c>
      <c r="E2322" s="7">
        <v>2008</v>
      </c>
      <c r="F2322" s="9">
        <v>40715.434000000001</v>
      </c>
    </row>
    <row r="2323" spans="1:6" x14ac:dyDescent="0.15">
      <c r="A2323" s="5" t="s">
        <v>1</v>
      </c>
      <c r="B2323" s="5" t="s">
        <v>241</v>
      </c>
      <c r="C2323" s="6" t="s">
        <v>22</v>
      </c>
      <c r="D2323" s="6" t="s">
        <v>23</v>
      </c>
      <c r="E2323" s="7">
        <v>2009</v>
      </c>
      <c r="F2323" s="9">
        <v>38962.938000000002</v>
      </c>
    </row>
    <row r="2324" spans="1:6" x14ac:dyDescent="0.15">
      <c r="A2324" s="5" t="s">
        <v>1</v>
      </c>
      <c r="B2324" s="5" t="s">
        <v>241</v>
      </c>
      <c r="C2324" s="6" t="s">
        <v>22</v>
      </c>
      <c r="D2324" s="6" t="s">
        <v>23</v>
      </c>
      <c r="E2324" s="7">
        <v>2010</v>
      </c>
      <c r="F2324" s="9">
        <v>41109.582000000002</v>
      </c>
    </row>
    <row r="2325" spans="1:6" x14ac:dyDescent="0.15">
      <c r="A2325" s="5" t="s">
        <v>1</v>
      </c>
      <c r="B2325" s="5" t="s">
        <v>241</v>
      </c>
      <c r="C2325" s="6" t="s">
        <v>22</v>
      </c>
      <c r="D2325" s="6" t="s">
        <v>23</v>
      </c>
      <c r="E2325" s="7">
        <v>2011</v>
      </c>
      <c r="F2325" s="9">
        <v>43189</v>
      </c>
    </row>
    <row r="2326" spans="1:6" x14ac:dyDescent="0.15">
      <c r="A2326" s="5" t="s">
        <v>1</v>
      </c>
      <c r="B2326" s="5" t="s">
        <v>241</v>
      </c>
      <c r="C2326" s="6" t="s">
        <v>22</v>
      </c>
      <c r="D2326" s="6" t="s">
        <v>23</v>
      </c>
      <c r="E2326" s="7">
        <v>2012</v>
      </c>
      <c r="F2326" s="9">
        <v>43288.32</v>
      </c>
    </row>
    <row r="2327" spans="1:6" x14ac:dyDescent="0.15">
      <c r="A2327" s="5" t="s">
        <v>1</v>
      </c>
      <c r="B2327" s="5" t="s">
        <v>241</v>
      </c>
      <c r="C2327" s="6" t="s">
        <v>22</v>
      </c>
      <c r="D2327" s="6" t="s">
        <v>23</v>
      </c>
      <c r="E2327" s="7">
        <v>2013</v>
      </c>
      <c r="F2327" s="9">
        <v>43359.137000000002</v>
      </c>
    </row>
    <row r="2328" spans="1:6" x14ac:dyDescent="0.15">
      <c r="A2328" s="5" t="s">
        <v>1</v>
      </c>
      <c r="B2328" s="5" t="s">
        <v>241</v>
      </c>
      <c r="C2328" s="6" t="s">
        <v>22</v>
      </c>
      <c r="D2328" s="6" t="s">
        <v>23</v>
      </c>
      <c r="E2328" s="7">
        <v>2014</v>
      </c>
      <c r="F2328" s="9">
        <v>44132.758000000002</v>
      </c>
    </row>
    <row r="2329" spans="1:6" x14ac:dyDescent="0.15">
      <c r="A2329" s="5" t="s">
        <v>1</v>
      </c>
      <c r="B2329" s="5" t="s">
        <v>241</v>
      </c>
      <c r="C2329" s="6" t="s">
        <v>22</v>
      </c>
      <c r="D2329" s="6" t="s">
        <v>23</v>
      </c>
      <c r="E2329" s="7">
        <v>2015</v>
      </c>
      <c r="F2329" s="9">
        <v>44405.167999999998</v>
      </c>
    </row>
    <row r="2330" spans="1:6" x14ac:dyDescent="0.15">
      <c r="A2330" s="5" t="s">
        <v>1</v>
      </c>
      <c r="B2330" s="5" t="s">
        <v>241</v>
      </c>
      <c r="C2330" s="6" t="s">
        <v>22</v>
      </c>
      <c r="D2330" s="6" t="s">
        <v>23</v>
      </c>
      <c r="E2330" s="7">
        <v>2016</v>
      </c>
      <c r="F2330" s="9">
        <v>45030.47</v>
      </c>
    </row>
    <row r="2331" spans="1:6" x14ac:dyDescent="0.15">
      <c r="A2331" s="5" t="s">
        <v>1</v>
      </c>
      <c r="B2331" s="5" t="s">
        <v>241</v>
      </c>
      <c r="C2331" s="6" t="s">
        <v>22</v>
      </c>
      <c r="D2331" s="6" t="s">
        <v>23</v>
      </c>
      <c r="E2331" s="7">
        <v>2017</v>
      </c>
      <c r="F2331" s="9">
        <v>46065.1</v>
      </c>
    </row>
    <row r="2332" spans="1:6" x14ac:dyDescent="0.15">
      <c r="A2332" s="5" t="s">
        <v>1</v>
      </c>
      <c r="B2332" s="5" t="s">
        <v>241</v>
      </c>
      <c r="C2332" s="6" t="s">
        <v>22</v>
      </c>
      <c r="D2332" s="6" t="s">
        <v>23</v>
      </c>
      <c r="E2332" s="7">
        <v>2018</v>
      </c>
      <c r="F2332" s="9">
        <v>46377.39</v>
      </c>
    </row>
    <row r="2333" spans="1:6" x14ac:dyDescent="0.15">
      <c r="A2333" s="5" t="s">
        <v>1</v>
      </c>
      <c r="B2333" s="5" t="s">
        <v>241</v>
      </c>
      <c r="C2333" s="6" t="s">
        <v>22</v>
      </c>
      <c r="D2333" s="6" t="s">
        <v>23</v>
      </c>
      <c r="E2333" s="7">
        <v>2019</v>
      </c>
      <c r="F2333" s="9">
        <v>46761.945</v>
      </c>
    </row>
    <row r="2334" spans="1:6" x14ac:dyDescent="0.15">
      <c r="A2334" s="5" t="s">
        <v>1</v>
      </c>
      <c r="B2334" s="5" t="s">
        <v>241</v>
      </c>
      <c r="C2334" s="6" t="s">
        <v>22</v>
      </c>
      <c r="D2334" s="6" t="s">
        <v>23</v>
      </c>
      <c r="E2334" s="7">
        <v>2020</v>
      </c>
      <c r="F2334" s="9">
        <v>44996.43</v>
      </c>
    </row>
    <row r="2335" spans="1:6" x14ac:dyDescent="0.15">
      <c r="A2335" s="5" t="s">
        <v>1</v>
      </c>
      <c r="B2335" s="5" t="s">
        <v>241</v>
      </c>
      <c r="C2335" s="6" t="s">
        <v>22</v>
      </c>
      <c r="D2335" s="6" t="s">
        <v>23</v>
      </c>
      <c r="E2335" s="7">
        <v>2021</v>
      </c>
      <c r="F2335" s="9">
        <v>46159.05</v>
      </c>
    </row>
    <row r="2336" spans="1:6" x14ac:dyDescent="0.15">
      <c r="A2336" s="5" t="s">
        <v>1</v>
      </c>
      <c r="B2336" s="5" t="s">
        <v>241</v>
      </c>
      <c r="C2336" s="6" t="s">
        <v>22</v>
      </c>
      <c r="D2336" s="6" t="s">
        <v>23</v>
      </c>
      <c r="E2336" s="7">
        <v>2022</v>
      </c>
      <c r="F2336" s="9">
        <v>46647.792999999998</v>
      </c>
    </row>
    <row r="2337" spans="1:6" x14ac:dyDescent="0.15">
      <c r="A2337" s="5" t="s">
        <v>1</v>
      </c>
      <c r="B2337" s="5" t="s">
        <v>241</v>
      </c>
      <c r="C2337" s="6" t="s">
        <v>24</v>
      </c>
      <c r="D2337" s="6" t="s">
        <v>25</v>
      </c>
      <c r="E2337" s="7">
        <v>1</v>
      </c>
      <c r="F2337" s="9">
        <v>1275</v>
      </c>
    </row>
    <row r="2338" spans="1:6" x14ac:dyDescent="0.15">
      <c r="A2338" s="5" t="s">
        <v>1</v>
      </c>
      <c r="B2338" s="5" t="s">
        <v>241</v>
      </c>
      <c r="C2338" s="6" t="s">
        <v>24</v>
      </c>
      <c r="D2338" s="6" t="s">
        <v>25</v>
      </c>
      <c r="E2338" s="7">
        <v>1833</v>
      </c>
      <c r="F2338" s="9">
        <v>1537</v>
      </c>
    </row>
    <row r="2339" spans="1:6" x14ac:dyDescent="0.15">
      <c r="A2339" s="5" t="s">
        <v>1</v>
      </c>
      <c r="B2339" s="5" t="s">
        <v>241</v>
      </c>
      <c r="C2339" s="6" t="s">
        <v>24</v>
      </c>
      <c r="D2339" s="6" t="s">
        <v>25</v>
      </c>
      <c r="E2339" s="7">
        <v>1834</v>
      </c>
      <c r="F2339" s="9">
        <v>1635</v>
      </c>
    </row>
    <row r="2340" spans="1:6" x14ac:dyDescent="0.15">
      <c r="A2340" s="5" t="s">
        <v>1</v>
      </c>
      <c r="B2340" s="5" t="s">
        <v>241</v>
      </c>
      <c r="C2340" s="6" t="s">
        <v>24</v>
      </c>
      <c r="D2340" s="6" t="s">
        <v>25</v>
      </c>
      <c r="E2340" s="7">
        <v>1835</v>
      </c>
      <c r="F2340" s="9">
        <v>2138</v>
      </c>
    </row>
    <row r="2341" spans="1:6" x14ac:dyDescent="0.15">
      <c r="A2341" s="5" t="s">
        <v>1</v>
      </c>
      <c r="B2341" s="5" t="s">
        <v>241</v>
      </c>
      <c r="C2341" s="6" t="s">
        <v>24</v>
      </c>
      <c r="D2341" s="6" t="s">
        <v>25</v>
      </c>
      <c r="E2341" s="7">
        <v>1836</v>
      </c>
      <c r="F2341" s="9">
        <v>2067</v>
      </c>
    </row>
    <row r="2342" spans="1:6" x14ac:dyDescent="0.15">
      <c r="A2342" s="5" t="s">
        <v>1</v>
      </c>
      <c r="B2342" s="5" t="s">
        <v>241</v>
      </c>
      <c r="C2342" s="6" t="s">
        <v>24</v>
      </c>
      <c r="D2342" s="6" t="s">
        <v>25</v>
      </c>
      <c r="E2342" s="7">
        <v>1837</v>
      </c>
      <c r="F2342" s="9">
        <v>2120</v>
      </c>
    </row>
    <row r="2343" spans="1:6" x14ac:dyDescent="0.15">
      <c r="A2343" s="5" t="s">
        <v>1</v>
      </c>
      <c r="B2343" s="5" t="s">
        <v>241</v>
      </c>
      <c r="C2343" s="6" t="s">
        <v>24</v>
      </c>
      <c r="D2343" s="6" t="s">
        <v>25</v>
      </c>
      <c r="E2343" s="7">
        <v>1838</v>
      </c>
      <c r="F2343" s="9">
        <v>2230</v>
      </c>
    </row>
    <row r="2344" spans="1:6" x14ac:dyDescent="0.15">
      <c r="A2344" s="5" t="s">
        <v>1</v>
      </c>
      <c r="B2344" s="5" t="s">
        <v>241</v>
      </c>
      <c r="C2344" s="6" t="s">
        <v>24</v>
      </c>
      <c r="D2344" s="6" t="s">
        <v>25</v>
      </c>
      <c r="E2344" s="7">
        <v>1839</v>
      </c>
      <c r="F2344" s="9">
        <v>2020</v>
      </c>
    </row>
    <row r="2345" spans="1:6" x14ac:dyDescent="0.15">
      <c r="A2345" s="5" t="s">
        <v>1</v>
      </c>
      <c r="B2345" s="5" t="s">
        <v>241</v>
      </c>
      <c r="C2345" s="6" t="s">
        <v>24</v>
      </c>
      <c r="D2345" s="6" t="s">
        <v>25</v>
      </c>
      <c r="E2345" s="7">
        <v>1840</v>
      </c>
      <c r="F2345" s="9">
        <v>1932</v>
      </c>
    </row>
    <row r="2346" spans="1:6" x14ac:dyDescent="0.15">
      <c r="A2346" s="5" t="s">
        <v>1</v>
      </c>
      <c r="B2346" s="5" t="s">
        <v>241</v>
      </c>
      <c r="C2346" s="6" t="s">
        <v>24</v>
      </c>
      <c r="D2346" s="6" t="s">
        <v>25</v>
      </c>
      <c r="E2346" s="7">
        <v>1841</v>
      </c>
      <c r="F2346" s="9">
        <v>1918</v>
      </c>
    </row>
    <row r="2347" spans="1:6" x14ac:dyDescent="0.15">
      <c r="A2347" s="5" t="s">
        <v>1</v>
      </c>
      <c r="B2347" s="5" t="s">
        <v>241</v>
      </c>
      <c r="C2347" s="6" t="s">
        <v>24</v>
      </c>
      <c r="D2347" s="6" t="s">
        <v>25</v>
      </c>
      <c r="E2347" s="7">
        <v>1842</v>
      </c>
      <c r="F2347" s="9">
        <v>1959</v>
      </c>
    </row>
    <row r="2348" spans="1:6" x14ac:dyDescent="0.15">
      <c r="A2348" s="5" t="s">
        <v>1</v>
      </c>
      <c r="B2348" s="5" t="s">
        <v>241</v>
      </c>
      <c r="C2348" s="6" t="s">
        <v>24</v>
      </c>
      <c r="D2348" s="6" t="s">
        <v>25</v>
      </c>
      <c r="E2348" s="7">
        <v>1843</v>
      </c>
      <c r="F2348" s="9">
        <v>1653</v>
      </c>
    </row>
    <row r="2349" spans="1:6" x14ac:dyDescent="0.15">
      <c r="A2349" s="5" t="s">
        <v>1</v>
      </c>
      <c r="B2349" s="5" t="s">
        <v>241</v>
      </c>
      <c r="C2349" s="6" t="s">
        <v>24</v>
      </c>
      <c r="D2349" s="6" t="s">
        <v>25</v>
      </c>
      <c r="E2349" s="7">
        <v>1844</v>
      </c>
      <c r="F2349" s="9">
        <v>1602</v>
      </c>
    </row>
    <row r="2350" spans="1:6" x14ac:dyDescent="0.15">
      <c r="A2350" s="5" t="s">
        <v>1</v>
      </c>
      <c r="B2350" s="5" t="s">
        <v>241</v>
      </c>
      <c r="C2350" s="6" t="s">
        <v>24</v>
      </c>
      <c r="D2350" s="6" t="s">
        <v>25</v>
      </c>
      <c r="E2350" s="7">
        <v>1845</v>
      </c>
      <c r="F2350" s="9">
        <v>1543</v>
      </c>
    </row>
    <row r="2351" spans="1:6" x14ac:dyDescent="0.15">
      <c r="A2351" s="5" t="s">
        <v>1</v>
      </c>
      <c r="B2351" s="5" t="s">
        <v>241</v>
      </c>
      <c r="C2351" s="6" t="s">
        <v>24</v>
      </c>
      <c r="D2351" s="6" t="s">
        <v>25</v>
      </c>
      <c r="E2351" s="7">
        <v>1846</v>
      </c>
      <c r="F2351" s="9">
        <v>1691</v>
      </c>
    </row>
    <row r="2352" spans="1:6" x14ac:dyDescent="0.15">
      <c r="A2352" s="5" t="s">
        <v>1</v>
      </c>
      <c r="B2352" s="5" t="s">
        <v>241</v>
      </c>
      <c r="C2352" s="6" t="s">
        <v>24</v>
      </c>
      <c r="D2352" s="6" t="s">
        <v>25</v>
      </c>
      <c r="E2352" s="7">
        <v>1847</v>
      </c>
      <c r="F2352" s="9">
        <v>1441</v>
      </c>
    </row>
    <row r="2353" spans="1:6" x14ac:dyDescent="0.15">
      <c r="A2353" s="5" t="s">
        <v>1</v>
      </c>
      <c r="B2353" s="5" t="s">
        <v>241</v>
      </c>
      <c r="C2353" s="6" t="s">
        <v>24</v>
      </c>
      <c r="D2353" s="6" t="s">
        <v>25</v>
      </c>
      <c r="E2353" s="7">
        <v>1848</v>
      </c>
      <c r="F2353" s="9">
        <v>1554</v>
      </c>
    </row>
    <row r="2354" spans="1:6" x14ac:dyDescent="0.15">
      <c r="A2354" s="5" t="s">
        <v>1</v>
      </c>
      <c r="B2354" s="5" t="s">
        <v>241</v>
      </c>
      <c r="C2354" s="6" t="s">
        <v>24</v>
      </c>
      <c r="D2354" s="6" t="s">
        <v>25</v>
      </c>
      <c r="E2354" s="7">
        <v>1849</v>
      </c>
      <c r="F2354" s="9">
        <v>1591</v>
      </c>
    </row>
    <row r="2355" spans="1:6" x14ac:dyDescent="0.15">
      <c r="A2355" s="5" t="s">
        <v>1</v>
      </c>
      <c r="B2355" s="5" t="s">
        <v>241</v>
      </c>
      <c r="C2355" s="6" t="s">
        <v>24</v>
      </c>
      <c r="D2355" s="6" t="s">
        <v>25</v>
      </c>
      <c r="E2355" s="7">
        <v>1850</v>
      </c>
      <c r="F2355" s="9">
        <v>1607</v>
      </c>
    </row>
    <row r="2356" spans="1:6" x14ac:dyDescent="0.15">
      <c r="A2356" s="5" t="s">
        <v>1</v>
      </c>
      <c r="B2356" s="5" t="s">
        <v>241</v>
      </c>
      <c r="C2356" s="6" t="s">
        <v>24</v>
      </c>
      <c r="D2356" s="6" t="s">
        <v>25</v>
      </c>
      <c r="E2356" s="7">
        <v>1851</v>
      </c>
      <c r="F2356" s="9">
        <v>1969</v>
      </c>
    </row>
    <row r="2357" spans="1:6" x14ac:dyDescent="0.15">
      <c r="A2357" s="5" t="s">
        <v>1</v>
      </c>
      <c r="B2357" s="5" t="s">
        <v>241</v>
      </c>
      <c r="C2357" s="6" t="s">
        <v>24</v>
      </c>
      <c r="D2357" s="6" t="s">
        <v>25</v>
      </c>
      <c r="E2357" s="7">
        <v>1852</v>
      </c>
      <c r="F2357" s="9">
        <v>1663</v>
      </c>
    </row>
    <row r="2358" spans="1:6" x14ac:dyDescent="0.15">
      <c r="A2358" s="5" t="s">
        <v>1</v>
      </c>
      <c r="B2358" s="5" t="s">
        <v>241</v>
      </c>
      <c r="C2358" s="6" t="s">
        <v>24</v>
      </c>
      <c r="D2358" s="6" t="s">
        <v>25</v>
      </c>
      <c r="E2358" s="7">
        <v>1853</v>
      </c>
      <c r="F2358" s="9">
        <v>1822</v>
      </c>
    </row>
    <row r="2359" spans="1:6" x14ac:dyDescent="0.15">
      <c r="A2359" s="5" t="s">
        <v>1</v>
      </c>
      <c r="B2359" s="5" t="s">
        <v>241</v>
      </c>
      <c r="C2359" s="6" t="s">
        <v>24</v>
      </c>
      <c r="D2359" s="6" t="s">
        <v>25</v>
      </c>
      <c r="E2359" s="7">
        <v>1854</v>
      </c>
      <c r="F2359" s="9">
        <v>1908</v>
      </c>
    </row>
    <row r="2360" spans="1:6" x14ac:dyDescent="0.15">
      <c r="A2360" s="5" t="s">
        <v>1</v>
      </c>
      <c r="B2360" s="5" t="s">
        <v>241</v>
      </c>
      <c r="C2360" s="6" t="s">
        <v>24</v>
      </c>
      <c r="D2360" s="6" t="s">
        <v>25</v>
      </c>
      <c r="E2360" s="7">
        <v>1855</v>
      </c>
      <c r="F2360" s="9">
        <v>2007</v>
      </c>
    </row>
    <row r="2361" spans="1:6" x14ac:dyDescent="0.15">
      <c r="A2361" s="5" t="s">
        <v>1</v>
      </c>
      <c r="B2361" s="5" t="s">
        <v>241</v>
      </c>
      <c r="C2361" s="6" t="s">
        <v>24</v>
      </c>
      <c r="D2361" s="6" t="s">
        <v>25</v>
      </c>
      <c r="E2361" s="7">
        <v>1856</v>
      </c>
      <c r="F2361" s="9">
        <v>1757</v>
      </c>
    </row>
    <row r="2362" spans="1:6" x14ac:dyDescent="0.15">
      <c r="A2362" s="5" t="s">
        <v>1</v>
      </c>
      <c r="B2362" s="5" t="s">
        <v>241</v>
      </c>
      <c r="C2362" s="6" t="s">
        <v>24</v>
      </c>
      <c r="D2362" s="6" t="s">
        <v>25</v>
      </c>
      <c r="E2362" s="7">
        <v>1857</v>
      </c>
      <c r="F2362" s="9">
        <v>2278</v>
      </c>
    </row>
    <row r="2363" spans="1:6" x14ac:dyDescent="0.15">
      <c r="A2363" s="5" t="s">
        <v>1</v>
      </c>
      <c r="B2363" s="5" t="s">
        <v>241</v>
      </c>
      <c r="C2363" s="6" t="s">
        <v>24</v>
      </c>
      <c r="D2363" s="6" t="s">
        <v>25</v>
      </c>
      <c r="E2363" s="7">
        <v>1858</v>
      </c>
      <c r="F2363" s="9">
        <v>2197</v>
      </c>
    </row>
    <row r="2364" spans="1:6" x14ac:dyDescent="0.15">
      <c r="A2364" s="5" t="s">
        <v>1</v>
      </c>
      <c r="B2364" s="5" t="s">
        <v>241</v>
      </c>
      <c r="C2364" s="6" t="s">
        <v>24</v>
      </c>
      <c r="D2364" s="6" t="s">
        <v>25</v>
      </c>
      <c r="E2364" s="7">
        <v>1859</v>
      </c>
      <c r="F2364" s="9">
        <v>2161</v>
      </c>
    </row>
    <row r="2365" spans="1:6" x14ac:dyDescent="0.15">
      <c r="A2365" s="5" t="s">
        <v>1</v>
      </c>
      <c r="B2365" s="5" t="s">
        <v>241</v>
      </c>
      <c r="C2365" s="6" t="s">
        <v>24</v>
      </c>
      <c r="D2365" s="6" t="s">
        <v>25</v>
      </c>
      <c r="E2365" s="7">
        <v>1860</v>
      </c>
      <c r="F2365" s="9">
        <v>2125</v>
      </c>
    </row>
    <row r="2366" spans="1:6" x14ac:dyDescent="0.15">
      <c r="A2366" s="5" t="s">
        <v>1</v>
      </c>
      <c r="B2366" s="5" t="s">
        <v>241</v>
      </c>
      <c r="C2366" s="6" t="s">
        <v>24</v>
      </c>
      <c r="D2366" s="6" t="s">
        <v>25</v>
      </c>
      <c r="E2366" s="7">
        <v>1861</v>
      </c>
      <c r="F2366" s="9">
        <v>2262</v>
      </c>
    </row>
    <row r="2367" spans="1:6" x14ac:dyDescent="0.15">
      <c r="A2367" s="5" t="s">
        <v>1</v>
      </c>
      <c r="B2367" s="5" t="s">
        <v>241</v>
      </c>
      <c r="C2367" s="6" t="s">
        <v>24</v>
      </c>
      <c r="D2367" s="6" t="s">
        <v>25</v>
      </c>
      <c r="E2367" s="7">
        <v>1862</v>
      </c>
      <c r="F2367" s="9">
        <v>2283</v>
      </c>
    </row>
    <row r="2368" spans="1:6" x14ac:dyDescent="0.15">
      <c r="A2368" s="5" t="s">
        <v>1</v>
      </c>
      <c r="B2368" s="5" t="s">
        <v>241</v>
      </c>
      <c r="C2368" s="6" t="s">
        <v>24</v>
      </c>
      <c r="D2368" s="6" t="s">
        <v>25</v>
      </c>
      <c r="E2368" s="7">
        <v>1863</v>
      </c>
      <c r="F2368" s="9">
        <v>2039</v>
      </c>
    </row>
    <row r="2369" spans="1:6" x14ac:dyDescent="0.15">
      <c r="A2369" s="5" t="s">
        <v>1</v>
      </c>
      <c r="B2369" s="5" t="s">
        <v>241</v>
      </c>
      <c r="C2369" s="6" t="s">
        <v>24</v>
      </c>
      <c r="D2369" s="6" t="s">
        <v>25</v>
      </c>
      <c r="E2369" s="7">
        <v>1864</v>
      </c>
      <c r="F2369" s="9">
        <v>1854</v>
      </c>
    </row>
    <row r="2370" spans="1:6" x14ac:dyDescent="0.15">
      <c r="A2370" s="5" t="s">
        <v>1</v>
      </c>
      <c r="B2370" s="5" t="s">
        <v>241</v>
      </c>
      <c r="C2370" s="6" t="s">
        <v>24</v>
      </c>
      <c r="D2370" s="6" t="s">
        <v>25</v>
      </c>
      <c r="E2370" s="7">
        <v>1865</v>
      </c>
      <c r="F2370" s="9">
        <v>1981</v>
      </c>
    </row>
    <row r="2371" spans="1:6" x14ac:dyDescent="0.15">
      <c r="A2371" s="5" t="s">
        <v>1</v>
      </c>
      <c r="B2371" s="5" t="s">
        <v>241</v>
      </c>
      <c r="C2371" s="6" t="s">
        <v>24</v>
      </c>
      <c r="D2371" s="6" t="s">
        <v>25</v>
      </c>
      <c r="E2371" s="7">
        <v>1866</v>
      </c>
      <c r="F2371" s="9">
        <v>1890</v>
      </c>
    </row>
    <row r="2372" spans="1:6" x14ac:dyDescent="0.15">
      <c r="A2372" s="5" t="s">
        <v>1</v>
      </c>
      <c r="B2372" s="5" t="s">
        <v>241</v>
      </c>
      <c r="C2372" s="6" t="s">
        <v>24</v>
      </c>
      <c r="D2372" s="6" t="s">
        <v>25</v>
      </c>
      <c r="E2372" s="7">
        <v>1867</v>
      </c>
      <c r="F2372" s="9">
        <v>1997</v>
      </c>
    </row>
    <row r="2373" spans="1:6" x14ac:dyDescent="0.15">
      <c r="A2373" s="5" t="s">
        <v>1</v>
      </c>
      <c r="B2373" s="5" t="s">
        <v>241</v>
      </c>
      <c r="C2373" s="6" t="s">
        <v>24</v>
      </c>
      <c r="D2373" s="6" t="s">
        <v>25</v>
      </c>
      <c r="E2373" s="7">
        <v>1868</v>
      </c>
      <c r="F2373" s="9">
        <v>2020</v>
      </c>
    </row>
    <row r="2374" spans="1:6" x14ac:dyDescent="0.15">
      <c r="A2374" s="5" t="s">
        <v>1</v>
      </c>
      <c r="B2374" s="5" t="s">
        <v>241</v>
      </c>
      <c r="C2374" s="6" t="s">
        <v>24</v>
      </c>
      <c r="D2374" s="6" t="s">
        <v>25</v>
      </c>
      <c r="E2374" s="7">
        <v>1869</v>
      </c>
      <c r="F2374" s="9">
        <v>1992</v>
      </c>
    </row>
    <row r="2375" spans="1:6" x14ac:dyDescent="0.15">
      <c r="A2375" s="5" t="s">
        <v>1</v>
      </c>
      <c r="B2375" s="5" t="s">
        <v>241</v>
      </c>
      <c r="C2375" s="6" t="s">
        <v>24</v>
      </c>
      <c r="D2375" s="6" t="s">
        <v>25</v>
      </c>
      <c r="E2375" s="7">
        <v>1870</v>
      </c>
      <c r="F2375" s="9">
        <v>1938</v>
      </c>
    </row>
    <row r="2376" spans="1:6" x14ac:dyDescent="0.15">
      <c r="A2376" s="5" t="s">
        <v>1</v>
      </c>
      <c r="B2376" s="5" t="s">
        <v>241</v>
      </c>
      <c r="C2376" s="6" t="s">
        <v>24</v>
      </c>
      <c r="D2376" s="6" t="s">
        <v>25</v>
      </c>
      <c r="E2376" s="7">
        <v>1871</v>
      </c>
      <c r="F2376" s="9">
        <v>1859</v>
      </c>
    </row>
    <row r="2377" spans="1:6" x14ac:dyDescent="0.15">
      <c r="A2377" s="5" t="s">
        <v>1</v>
      </c>
      <c r="B2377" s="5" t="s">
        <v>241</v>
      </c>
      <c r="C2377" s="6" t="s">
        <v>24</v>
      </c>
      <c r="D2377" s="6" t="s">
        <v>25</v>
      </c>
      <c r="E2377" s="7">
        <v>1872</v>
      </c>
      <c r="F2377" s="9">
        <v>1806</v>
      </c>
    </row>
    <row r="2378" spans="1:6" x14ac:dyDescent="0.15">
      <c r="A2378" s="5" t="s">
        <v>1</v>
      </c>
      <c r="B2378" s="5" t="s">
        <v>241</v>
      </c>
      <c r="C2378" s="6" t="s">
        <v>24</v>
      </c>
      <c r="D2378" s="6" t="s">
        <v>25</v>
      </c>
      <c r="E2378" s="7">
        <v>1873</v>
      </c>
      <c r="F2378" s="9">
        <v>2128</v>
      </c>
    </row>
    <row r="2379" spans="1:6" x14ac:dyDescent="0.15">
      <c r="A2379" s="5" t="s">
        <v>1</v>
      </c>
      <c r="B2379" s="5" t="s">
        <v>241</v>
      </c>
      <c r="C2379" s="6" t="s">
        <v>24</v>
      </c>
      <c r="D2379" s="6" t="s">
        <v>25</v>
      </c>
      <c r="E2379" s="7">
        <v>1874</v>
      </c>
      <c r="F2379" s="9">
        <v>2013</v>
      </c>
    </row>
    <row r="2380" spans="1:6" x14ac:dyDescent="0.15">
      <c r="A2380" s="5" t="s">
        <v>1</v>
      </c>
      <c r="B2380" s="5" t="s">
        <v>241</v>
      </c>
      <c r="C2380" s="6" t="s">
        <v>24</v>
      </c>
      <c r="D2380" s="6" t="s">
        <v>25</v>
      </c>
      <c r="E2380" s="7">
        <v>1875</v>
      </c>
      <c r="F2380" s="9">
        <v>1929</v>
      </c>
    </row>
    <row r="2381" spans="1:6" x14ac:dyDescent="0.15">
      <c r="A2381" s="5" t="s">
        <v>1</v>
      </c>
      <c r="B2381" s="5" t="s">
        <v>241</v>
      </c>
      <c r="C2381" s="6" t="s">
        <v>24</v>
      </c>
      <c r="D2381" s="6" t="s">
        <v>25</v>
      </c>
      <c r="E2381" s="7">
        <v>1876</v>
      </c>
      <c r="F2381" s="9">
        <v>1921</v>
      </c>
    </row>
    <row r="2382" spans="1:6" x14ac:dyDescent="0.15">
      <c r="A2382" s="5" t="s">
        <v>1</v>
      </c>
      <c r="B2382" s="5" t="s">
        <v>241</v>
      </c>
      <c r="C2382" s="6" t="s">
        <v>24</v>
      </c>
      <c r="D2382" s="6" t="s">
        <v>25</v>
      </c>
      <c r="E2382" s="7">
        <v>1877</v>
      </c>
      <c r="F2382" s="9">
        <v>1804</v>
      </c>
    </row>
    <row r="2383" spans="1:6" x14ac:dyDescent="0.15">
      <c r="A2383" s="5" t="s">
        <v>1</v>
      </c>
      <c r="B2383" s="5" t="s">
        <v>241</v>
      </c>
      <c r="C2383" s="6" t="s">
        <v>24</v>
      </c>
      <c r="D2383" s="6" t="s">
        <v>25</v>
      </c>
      <c r="E2383" s="7">
        <v>1878</v>
      </c>
      <c r="F2383" s="9">
        <v>1985</v>
      </c>
    </row>
    <row r="2384" spans="1:6" x14ac:dyDescent="0.15">
      <c r="A2384" s="5" t="s">
        <v>1</v>
      </c>
      <c r="B2384" s="5" t="s">
        <v>241</v>
      </c>
      <c r="C2384" s="6" t="s">
        <v>24</v>
      </c>
      <c r="D2384" s="6" t="s">
        <v>25</v>
      </c>
      <c r="E2384" s="7">
        <v>1879</v>
      </c>
      <c r="F2384" s="9">
        <v>2063</v>
      </c>
    </row>
    <row r="2385" spans="1:6" x14ac:dyDescent="0.15">
      <c r="A2385" s="5" t="s">
        <v>1</v>
      </c>
      <c r="B2385" s="5" t="s">
        <v>241</v>
      </c>
      <c r="C2385" s="6" t="s">
        <v>24</v>
      </c>
      <c r="D2385" s="6" t="s">
        <v>25</v>
      </c>
      <c r="E2385" s="7">
        <v>1880</v>
      </c>
      <c r="F2385" s="9">
        <v>2028</v>
      </c>
    </row>
    <row r="2386" spans="1:6" x14ac:dyDescent="0.15">
      <c r="A2386" s="5" t="s">
        <v>1</v>
      </c>
      <c r="B2386" s="5" t="s">
        <v>241</v>
      </c>
      <c r="C2386" s="6" t="s">
        <v>24</v>
      </c>
      <c r="D2386" s="6" t="s">
        <v>25</v>
      </c>
      <c r="E2386" s="7">
        <v>1881</v>
      </c>
      <c r="F2386" s="9">
        <v>1970</v>
      </c>
    </row>
    <row r="2387" spans="1:6" x14ac:dyDescent="0.15">
      <c r="A2387" s="5" t="s">
        <v>1</v>
      </c>
      <c r="B2387" s="5" t="s">
        <v>241</v>
      </c>
      <c r="C2387" s="6" t="s">
        <v>24</v>
      </c>
      <c r="D2387" s="6" t="s">
        <v>25</v>
      </c>
      <c r="E2387" s="7">
        <v>1882</v>
      </c>
      <c r="F2387" s="9">
        <v>2098</v>
      </c>
    </row>
    <row r="2388" spans="1:6" x14ac:dyDescent="0.15">
      <c r="A2388" s="5" t="s">
        <v>1</v>
      </c>
      <c r="B2388" s="5" t="s">
        <v>241</v>
      </c>
      <c r="C2388" s="6" t="s">
        <v>24</v>
      </c>
      <c r="D2388" s="6" t="s">
        <v>25</v>
      </c>
      <c r="E2388" s="7">
        <v>1883</v>
      </c>
      <c r="F2388" s="9">
        <v>2091</v>
      </c>
    </row>
    <row r="2389" spans="1:6" x14ac:dyDescent="0.15">
      <c r="A2389" s="5" t="s">
        <v>1</v>
      </c>
      <c r="B2389" s="5" t="s">
        <v>241</v>
      </c>
      <c r="C2389" s="6" t="s">
        <v>24</v>
      </c>
      <c r="D2389" s="6" t="s">
        <v>25</v>
      </c>
      <c r="E2389" s="7">
        <v>1884</v>
      </c>
      <c r="F2389" s="9">
        <v>2351</v>
      </c>
    </row>
    <row r="2390" spans="1:6" x14ac:dyDescent="0.15">
      <c r="A2390" s="5" t="s">
        <v>1</v>
      </c>
      <c r="B2390" s="5" t="s">
        <v>241</v>
      </c>
      <c r="C2390" s="6" t="s">
        <v>24</v>
      </c>
      <c r="D2390" s="6" t="s">
        <v>25</v>
      </c>
      <c r="E2390" s="7">
        <v>1885</v>
      </c>
      <c r="F2390" s="9">
        <v>2536</v>
      </c>
    </row>
    <row r="2391" spans="1:6" x14ac:dyDescent="0.15">
      <c r="A2391" s="5" t="s">
        <v>1</v>
      </c>
      <c r="B2391" s="5" t="s">
        <v>241</v>
      </c>
      <c r="C2391" s="6" t="s">
        <v>24</v>
      </c>
      <c r="D2391" s="6" t="s">
        <v>25</v>
      </c>
      <c r="E2391" s="7">
        <v>1886</v>
      </c>
      <c r="F2391" s="9">
        <v>2426</v>
      </c>
    </row>
    <row r="2392" spans="1:6" x14ac:dyDescent="0.15">
      <c r="A2392" s="5" t="s">
        <v>1</v>
      </c>
      <c r="B2392" s="5" t="s">
        <v>241</v>
      </c>
      <c r="C2392" s="6" t="s">
        <v>24</v>
      </c>
      <c r="D2392" s="6" t="s">
        <v>25</v>
      </c>
      <c r="E2392" s="7">
        <v>1887</v>
      </c>
      <c r="F2392" s="9">
        <v>2511</v>
      </c>
    </row>
    <row r="2393" spans="1:6" x14ac:dyDescent="0.15">
      <c r="A2393" s="5" t="s">
        <v>1</v>
      </c>
      <c r="B2393" s="5" t="s">
        <v>241</v>
      </c>
      <c r="C2393" s="6" t="s">
        <v>24</v>
      </c>
      <c r="D2393" s="6" t="s">
        <v>25</v>
      </c>
      <c r="E2393" s="7">
        <v>1888</v>
      </c>
      <c r="F2393" s="9">
        <v>2566</v>
      </c>
    </row>
    <row r="2394" spans="1:6" x14ac:dyDescent="0.15">
      <c r="A2394" s="5" t="s">
        <v>1</v>
      </c>
      <c r="B2394" s="5" t="s">
        <v>241</v>
      </c>
      <c r="C2394" s="6" t="s">
        <v>24</v>
      </c>
      <c r="D2394" s="6" t="s">
        <v>25</v>
      </c>
      <c r="E2394" s="7">
        <v>1889</v>
      </c>
      <c r="F2394" s="9">
        <v>2391</v>
      </c>
    </row>
    <row r="2395" spans="1:6" x14ac:dyDescent="0.15">
      <c r="A2395" s="5" t="s">
        <v>1</v>
      </c>
      <c r="B2395" s="5" t="s">
        <v>241</v>
      </c>
      <c r="C2395" s="6" t="s">
        <v>24</v>
      </c>
      <c r="D2395" s="6" t="s">
        <v>25</v>
      </c>
      <c r="E2395" s="7">
        <v>1890</v>
      </c>
      <c r="F2395" s="9">
        <v>2257</v>
      </c>
    </row>
    <row r="2396" spans="1:6" x14ac:dyDescent="0.15">
      <c r="A2396" s="5" t="s">
        <v>1</v>
      </c>
      <c r="B2396" s="5" t="s">
        <v>241</v>
      </c>
      <c r="C2396" s="6" t="s">
        <v>24</v>
      </c>
      <c r="D2396" s="6" t="s">
        <v>25</v>
      </c>
      <c r="E2396" s="7">
        <v>1891</v>
      </c>
      <c r="F2396" s="9">
        <v>1967</v>
      </c>
    </row>
    <row r="2397" spans="1:6" x14ac:dyDescent="0.15">
      <c r="A2397" s="5" t="s">
        <v>1</v>
      </c>
      <c r="B2397" s="5" t="s">
        <v>241</v>
      </c>
      <c r="C2397" s="6" t="s">
        <v>24</v>
      </c>
      <c r="D2397" s="6" t="s">
        <v>25</v>
      </c>
      <c r="E2397" s="7">
        <v>1892</v>
      </c>
      <c r="F2397" s="9">
        <v>2053</v>
      </c>
    </row>
    <row r="2398" spans="1:6" x14ac:dyDescent="0.15">
      <c r="A2398" s="5" t="s">
        <v>1</v>
      </c>
      <c r="B2398" s="5" t="s">
        <v>241</v>
      </c>
      <c r="C2398" s="6" t="s">
        <v>24</v>
      </c>
      <c r="D2398" s="6" t="s">
        <v>25</v>
      </c>
      <c r="E2398" s="7">
        <v>1893</v>
      </c>
      <c r="F2398" s="9">
        <v>2185</v>
      </c>
    </row>
    <row r="2399" spans="1:6" x14ac:dyDescent="0.15">
      <c r="A2399" s="5" t="s">
        <v>1</v>
      </c>
      <c r="B2399" s="5" t="s">
        <v>241</v>
      </c>
      <c r="C2399" s="6" t="s">
        <v>24</v>
      </c>
      <c r="D2399" s="6" t="s">
        <v>25</v>
      </c>
      <c r="E2399" s="7">
        <v>1894</v>
      </c>
      <c r="F2399" s="9">
        <v>2233</v>
      </c>
    </row>
    <row r="2400" spans="1:6" x14ac:dyDescent="0.15">
      <c r="A2400" s="5" t="s">
        <v>1</v>
      </c>
      <c r="B2400" s="5" t="s">
        <v>241</v>
      </c>
      <c r="C2400" s="6" t="s">
        <v>24</v>
      </c>
      <c r="D2400" s="6" t="s">
        <v>25</v>
      </c>
      <c r="E2400" s="7">
        <v>1895</v>
      </c>
      <c r="F2400" s="9">
        <v>2149</v>
      </c>
    </row>
    <row r="2401" spans="1:6" x14ac:dyDescent="0.15">
      <c r="A2401" s="5" t="s">
        <v>1</v>
      </c>
      <c r="B2401" s="5" t="s">
        <v>241</v>
      </c>
      <c r="C2401" s="6" t="s">
        <v>24</v>
      </c>
      <c r="D2401" s="6" t="s">
        <v>25</v>
      </c>
      <c r="E2401" s="7">
        <v>1896</v>
      </c>
      <c r="F2401" s="9">
        <v>2359</v>
      </c>
    </row>
    <row r="2402" spans="1:6" x14ac:dyDescent="0.15">
      <c r="A2402" s="5" t="s">
        <v>1</v>
      </c>
      <c r="B2402" s="5" t="s">
        <v>241</v>
      </c>
      <c r="C2402" s="6" t="s">
        <v>24</v>
      </c>
      <c r="D2402" s="6" t="s">
        <v>25</v>
      </c>
      <c r="E2402" s="7">
        <v>1897</v>
      </c>
      <c r="F2402" s="9">
        <v>2004</v>
      </c>
    </row>
    <row r="2403" spans="1:6" x14ac:dyDescent="0.15">
      <c r="A2403" s="5" t="s">
        <v>1</v>
      </c>
      <c r="B2403" s="5" t="s">
        <v>241</v>
      </c>
      <c r="C2403" s="6" t="s">
        <v>24</v>
      </c>
      <c r="D2403" s="6" t="s">
        <v>25</v>
      </c>
      <c r="E2403" s="7">
        <v>1898</v>
      </c>
      <c r="F2403" s="9">
        <v>2165</v>
      </c>
    </row>
    <row r="2404" spans="1:6" x14ac:dyDescent="0.15">
      <c r="A2404" s="5" t="s">
        <v>1</v>
      </c>
      <c r="B2404" s="5" t="s">
        <v>241</v>
      </c>
      <c r="C2404" s="6" t="s">
        <v>24</v>
      </c>
      <c r="D2404" s="6" t="s">
        <v>25</v>
      </c>
      <c r="E2404" s="7">
        <v>1899</v>
      </c>
      <c r="F2404" s="9">
        <v>2209</v>
      </c>
    </row>
    <row r="2405" spans="1:6" x14ac:dyDescent="0.15">
      <c r="A2405" s="5" t="s">
        <v>1</v>
      </c>
      <c r="B2405" s="5" t="s">
        <v>241</v>
      </c>
      <c r="C2405" s="6" t="s">
        <v>24</v>
      </c>
      <c r="D2405" s="6" t="s">
        <v>25</v>
      </c>
      <c r="E2405" s="7">
        <v>1900</v>
      </c>
      <c r="F2405" s="9">
        <v>1972</v>
      </c>
    </row>
    <row r="2406" spans="1:6" x14ac:dyDescent="0.15">
      <c r="A2406" s="5" t="s">
        <v>1</v>
      </c>
      <c r="B2406" s="5" t="s">
        <v>241</v>
      </c>
      <c r="C2406" s="6" t="s">
        <v>24</v>
      </c>
      <c r="D2406" s="6" t="s">
        <v>25</v>
      </c>
      <c r="E2406" s="7">
        <v>1901</v>
      </c>
      <c r="F2406" s="9">
        <v>1890</v>
      </c>
    </row>
    <row r="2407" spans="1:6" x14ac:dyDescent="0.15">
      <c r="A2407" s="5" t="s">
        <v>1</v>
      </c>
      <c r="B2407" s="5" t="s">
        <v>241</v>
      </c>
      <c r="C2407" s="6" t="s">
        <v>24</v>
      </c>
      <c r="D2407" s="6" t="s">
        <v>25</v>
      </c>
      <c r="E2407" s="7">
        <v>1902</v>
      </c>
      <c r="F2407" s="9">
        <v>2423</v>
      </c>
    </row>
    <row r="2408" spans="1:6" x14ac:dyDescent="0.15">
      <c r="A2408" s="5" t="s">
        <v>1</v>
      </c>
      <c r="B2408" s="5" t="s">
        <v>241</v>
      </c>
      <c r="C2408" s="6" t="s">
        <v>24</v>
      </c>
      <c r="D2408" s="6" t="s">
        <v>25</v>
      </c>
      <c r="E2408" s="7">
        <v>1903</v>
      </c>
      <c r="F2408" s="9">
        <v>2367</v>
      </c>
    </row>
    <row r="2409" spans="1:6" x14ac:dyDescent="0.15">
      <c r="A2409" s="5" t="s">
        <v>1</v>
      </c>
      <c r="B2409" s="5" t="s">
        <v>241</v>
      </c>
      <c r="C2409" s="6" t="s">
        <v>24</v>
      </c>
      <c r="D2409" s="6" t="s">
        <v>25</v>
      </c>
      <c r="E2409" s="7">
        <v>1904</v>
      </c>
      <c r="F2409" s="9">
        <v>2498</v>
      </c>
    </row>
    <row r="2410" spans="1:6" x14ac:dyDescent="0.15">
      <c r="A2410" s="5" t="s">
        <v>1</v>
      </c>
      <c r="B2410" s="5" t="s">
        <v>241</v>
      </c>
      <c r="C2410" s="6" t="s">
        <v>24</v>
      </c>
      <c r="D2410" s="6" t="s">
        <v>25</v>
      </c>
      <c r="E2410" s="7">
        <v>1905</v>
      </c>
      <c r="F2410" s="9">
        <v>2560</v>
      </c>
    </row>
    <row r="2411" spans="1:6" x14ac:dyDescent="0.15">
      <c r="A2411" s="5" t="s">
        <v>1</v>
      </c>
      <c r="B2411" s="5" t="s">
        <v>241</v>
      </c>
      <c r="C2411" s="6" t="s">
        <v>24</v>
      </c>
      <c r="D2411" s="6" t="s">
        <v>25</v>
      </c>
      <c r="E2411" s="7">
        <v>1906</v>
      </c>
      <c r="F2411" s="9">
        <v>2530</v>
      </c>
    </row>
    <row r="2412" spans="1:6" x14ac:dyDescent="0.15">
      <c r="A2412" s="5" t="s">
        <v>1</v>
      </c>
      <c r="B2412" s="5" t="s">
        <v>241</v>
      </c>
      <c r="C2412" s="6" t="s">
        <v>24</v>
      </c>
      <c r="D2412" s="6" t="s">
        <v>25</v>
      </c>
      <c r="E2412" s="7">
        <v>1907</v>
      </c>
      <c r="F2412" s="9">
        <v>2565</v>
      </c>
    </row>
    <row r="2413" spans="1:6" x14ac:dyDescent="0.15">
      <c r="A2413" s="5" t="s">
        <v>1</v>
      </c>
      <c r="B2413" s="5" t="s">
        <v>241</v>
      </c>
      <c r="C2413" s="6" t="s">
        <v>24</v>
      </c>
      <c r="D2413" s="6" t="s">
        <v>25</v>
      </c>
      <c r="E2413" s="7">
        <v>1908</v>
      </c>
      <c r="F2413" s="9">
        <v>2550</v>
      </c>
    </row>
    <row r="2414" spans="1:6" x14ac:dyDescent="0.15">
      <c r="A2414" s="5" t="s">
        <v>1</v>
      </c>
      <c r="B2414" s="5" t="s">
        <v>241</v>
      </c>
      <c r="C2414" s="6" t="s">
        <v>24</v>
      </c>
      <c r="D2414" s="6" t="s">
        <v>25</v>
      </c>
      <c r="E2414" s="7">
        <v>1909</v>
      </c>
      <c r="F2414" s="9">
        <v>2601</v>
      </c>
    </row>
    <row r="2415" spans="1:6" x14ac:dyDescent="0.15">
      <c r="A2415" s="5" t="s">
        <v>1</v>
      </c>
      <c r="B2415" s="5" t="s">
        <v>241</v>
      </c>
      <c r="C2415" s="6" t="s">
        <v>24</v>
      </c>
      <c r="D2415" s="6" t="s">
        <v>25</v>
      </c>
      <c r="E2415" s="7">
        <v>1910</v>
      </c>
      <c r="F2415" s="9">
        <v>2592</v>
      </c>
    </row>
    <row r="2416" spans="1:6" x14ac:dyDescent="0.15">
      <c r="A2416" s="5" t="s">
        <v>1</v>
      </c>
      <c r="B2416" s="5" t="s">
        <v>241</v>
      </c>
      <c r="C2416" s="6" t="s">
        <v>24</v>
      </c>
      <c r="D2416" s="6" t="s">
        <v>25</v>
      </c>
      <c r="E2416" s="7">
        <v>1911</v>
      </c>
      <c r="F2416" s="9">
        <v>3231</v>
      </c>
    </row>
    <row r="2417" spans="1:6" x14ac:dyDescent="0.15">
      <c r="A2417" s="5" t="s">
        <v>1</v>
      </c>
      <c r="B2417" s="5" t="s">
        <v>241</v>
      </c>
      <c r="C2417" s="6" t="s">
        <v>24</v>
      </c>
      <c r="D2417" s="6" t="s">
        <v>25</v>
      </c>
      <c r="E2417" s="7">
        <v>1912</v>
      </c>
      <c r="F2417" s="9">
        <v>3135</v>
      </c>
    </row>
    <row r="2418" spans="1:6" x14ac:dyDescent="0.15">
      <c r="A2418" s="5" t="s">
        <v>1</v>
      </c>
      <c r="B2418" s="5" t="s">
        <v>241</v>
      </c>
      <c r="C2418" s="6" t="s">
        <v>24</v>
      </c>
      <c r="D2418" s="6" t="s">
        <v>25</v>
      </c>
      <c r="E2418" s="7">
        <v>1913</v>
      </c>
      <c r="F2418" s="9">
        <v>1876</v>
      </c>
    </row>
    <row r="2419" spans="1:6" x14ac:dyDescent="0.15">
      <c r="A2419" s="5" t="s">
        <v>1</v>
      </c>
      <c r="B2419" s="5" t="s">
        <v>241</v>
      </c>
      <c r="C2419" s="6" t="s">
        <v>24</v>
      </c>
      <c r="D2419" s="6" t="s">
        <v>25</v>
      </c>
      <c r="E2419" s="7">
        <v>1914</v>
      </c>
      <c r="F2419" s="9">
        <v>2394</v>
      </c>
    </row>
    <row r="2420" spans="1:6" x14ac:dyDescent="0.15">
      <c r="A2420" s="5" t="s">
        <v>1</v>
      </c>
      <c r="B2420" s="5" t="s">
        <v>241</v>
      </c>
      <c r="C2420" s="6" t="s">
        <v>24</v>
      </c>
      <c r="D2420" s="6" t="s">
        <v>25</v>
      </c>
      <c r="E2420" s="7">
        <v>1915</v>
      </c>
      <c r="F2420" s="9">
        <v>1822</v>
      </c>
    </row>
    <row r="2421" spans="1:6" x14ac:dyDescent="0.15">
      <c r="A2421" s="5" t="s">
        <v>1</v>
      </c>
      <c r="B2421" s="5" t="s">
        <v>241</v>
      </c>
      <c r="C2421" s="6" t="s">
        <v>24</v>
      </c>
      <c r="D2421" s="6" t="s">
        <v>25</v>
      </c>
      <c r="E2421" s="7">
        <v>1916</v>
      </c>
      <c r="F2421" s="9">
        <v>1549</v>
      </c>
    </row>
    <row r="2422" spans="1:6" x14ac:dyDescent="0.15">
      <c r="A2422" s="5" t="s">
        <v>1</v>
      </c>
      <c r="B2422" s="5" t="s">
        <v>241</v>
      </c>
      <c r="C2422" s="6" t="s">
        <v>24</v>
      </c>
      <c r="D2422" s="6" t="s">
        <v>25</v>
      </c>
      <c r="E2422" s="7">
        <v>1917</v>
      </c>
      <c r="F2422" s="9">
        <v>1352</v>
      </c>
    </row>
    <row r="2423" spans="1:6" x14ac:dyDescent="0.15">
      <c r="A2423" s="5" t="s">
        <v>1</v>
      </c>
      <c r="B2423" s="5" t="s">
        <v>241</v>
      </c>
      <c r="C2423" s="6" t="s">
        <v>24</v>
      </c>
      <c r="D2423" s="6" t="s">
        <v>25</v>
      </c>
      <c r="E2423" s="7">
        <v>1918</v>
      </c>
      <c r="F2423" s="9">
        <v>2279</v>
      </c>
    </row>
    <row r="2424" spans="1:6" x14ac:dyDescent="0.15">
      <c r="A2424" s="5" t="s">
        <v>1</v>
      </c>
      <c r="B2424" s="5" t="s">
        <v>241</v>
      </c>
      <c r="C2424" s="6" t="s">
        <v>24</v>
      </c>
      <c r="D2424" s="6" t="s">
        <v>25</v>
      </c>
      <c r="E2424" s="7">
        <v>1919</v>
      </c>
      <c r="F2424" s="9">
        <v>2031</v>
      </c>
    </row>
    <row r="2425" spans="1:6" x14ac:dyDescent="0.15">
      <c r="A2425" s="5" t="s">
        <v>1</v>
      </c>
      <c r="B2425" s="5" t="s">
        <v>241</v>
      </c>
      <c r="C2425" s="6" t="s">
        <v>24</v>
      </c>
      <c r="D2425" s="6" t="s">
        <v>25</v>
      </c>
      <c r="E2425" s="7">
        <v>1920</v>
      </c>
      <c r="F2425" s="9">
        <v>2284</v>
      </c>
    </row>
    <row r="2426" spans="1:6" x14ac:dyDescent="0.15">
      <c r="A2426" s="5" t="s">
        <v>1</v>
      </c>
      <c r="B2426" s="5" t="s">
        <v>241</v>
      </c>
      <c r="C2426" s="6" t="s">
        <v>24</v>
      </c>
      <c r="D2426" s="6" t="s">
        <v>25</v>
      </c>
      <c r="E2426" s="7">
        <v>1921</v>
      </c>
      <c r="F2426" s="9">
        <v>3057</v>
      </c>
    </row>
    <row r="2427" spans="1:6" x14ac:dyDescent="0.15">
      <c r="A2427" s="5" t="s">
        <v>1</v>
      </c>
      <c r="B2427" s="5" t="s">
        <v>241</v>
      </c>
      <c r="C2427" s="6" t="s">
        <v>24</v>
      </c>
      <c r="D2427" s="6" t="s">
        <v>25</v>
      </c>
      <c r="E2427" s="7">
        <v>1922</v>
      </c>
      <c r="F2427" s="9">
        <v>3129</v>
      </c>
    </row>
    <row r="2428" spans="1:6" x14ac:dyDescent="0.15">
      <c r="A2428" s="5" t="s">
        <v>1</v>
      </c>
      <c r="B2428" s="5" t="s">
        <v>241</v>
      </c>
      <c r="C2428" s="6" t="s">
        <v>24</v>
      </c>
      <c r="D2428" s="6" t="s">
        <v>25</v>
      </c>
      <c r="E2428" s="7">
        <v>1923</v>
      </c>
      <c r="F2428" s="9">
        <v>3169</v>
      </c>
    </row>
    <row r="2429" spans="1:6" x14ac:dyDescent="0.15">
      <c r="A2429" s="5" t="s">
        <v>1</v>
      </c>
      <c r="B2429" s="5" t="s">
        <v>241</v>
      </c>
      <c r="C2429" s="6" t="s">
        <v>24</v>
      </c>
      <c r="D2429" s="6" t="s">
        <v>25</v>
      </c>
      <c r="E2429" s="7">
        <v>1924</v>
      </c>
      <c r="F2429" s="9">
        <v>3279</v>
      </c>
    </row>
    <row r="2430" spans="1:6" x14ac:dyDescent="0.15">
      <c r="A2430" s="5" t="s">
        <v>1</v>
      </c>
      <c r="B2430" s="5" t="s">
        <v>241</v>
      </c>
      <c r="C2430" s="6" t="s">
        <v>24</v>
      </c>
      <c r="D2430" s="6" t="s">
        <v>25</v>
      </c>
      <c r="E2430" s="7">
        <v>1925</v>
      </c>
      <c r="F2430" s="9">
        <v>3411</v>
      </c>
    </row>
    <row r="2431" spans="1:6" x14ac:dyDescent="0.15">
      <c r="A2431" s="5" t="s">
        <v>1</v>
      </c>
      <c r="B2431" s="5" t="s">
        <v>241</v>
      </c>
      <c r="C2431" s="6" t="s">
        <v>24</v>
      </c>
      <c r="D2431" s="6" t="s">
        <v>25</v>
      </c>
      <c r="E2431" s="7">
        <v>1926</v>
      </c>
      <c r="F2431" s="9">
        <v>3475</v>
      </c>
    </row>
    <row r="2432" spans="1:6" x14ac:dyDescent="0.15">
      <c r="A2432" s="5" t="s">
        <v>1</v>
      </c>
      <c r="B2432" s="5" t="s">
        <v>241</v>
      </c>
      <c r="C2432" s="6" t="s">
        <v>24</v>
      </c>
      <c r="D2432" s="6" t="s">
        <v>25</v>
      </c>
      <c r="E2432" s="7">
        <v>1927</v>
      </c>
      <c r="F2432" s="9">
        <v>3539</v>
      </c>
    </row>
    <row r="2433" spans="1:6" x14ac:dyDescent="0.15">
      <c r="A2433" s="5" t="s">
        <v>1</v>
      </c>
      <c r="B2433" s="5" t="s">
        <v>241</v>
      </c>
      <c r="C2433" s="6" t="s">
        <v>24</v>
      </c>
      <c r="D2433" s="6" t="s">
        <v>25</v>
      </c>
      <c r="E2433" s="7">
        <v>1928</v>
      </c>
      <c r="F2433" s="9">
        <v>3561</v>
      </c>
    </row>
    <row r="2434" spans="1:6" x14ac:dyDescent="0.15">
      <c r="A2434" s="5" t="s">
        <v>1</v>
      </c>
      <c r="B2434" s="5" t="s">
        <v>241</v>
      </c>
      <c r="C2434" s="6" t="s">
        <v>24</v>
      </c>
      <c r="D2434" s="6" t="s">
        <v>25</v>
      </c>
      <c r="E2434" s="7">
        <v>1929</v>
      </c>
      <c r="F2434" s="9">
        <v>3733</v>
      </c>
    </row>
    <row r="2435" spans="1:6" x14ac:dyDescent="0.15">
      <c r="A2435" s="5" t="s">
        <v>1</v>
      </c>
      <c r="B2435" s="5" t="s">
        <v>241</v>
      </c>
      <c r="C2435" s="6" t="s">
        <v>24</v>
      </c>
      <c r="D2435" s="6" t="s">
        <v>25</v>
      </c>
      <c r="E2435" s="7">
        <v>1930</v>
      </c>
      <c r="F2435" s="9">
        <v>3599</v>
      </c>
    </row>
    <row r="2436" spans="1:6" x14ac:dyDescent="0.15">
      <c r="A2436" s="5" t="s">
        <v>1</v>
      </c>
      <c r="B2436" s="5" t="s">
        <v>241</v>
      </c>
      <c r="C2436" s="6" t="s">
        <v>24</v>
      </c>
      <c r="D2436" s="6" t="s">
        <v>25</v>
      </c>
      <c r="E2436" s="7">
        <v>1931</v>
      </c>
      <c r="F2436" s="9">
        <v>3402</v>
      </c>
    </row>
    <row r="2437" spans="1:6" x14ac:dyDescent="0.15">
      <c r="A2437" s="5" t="s">
        <v>1</v>
      </c>
      <c r="B2437" s="5" t="s">
        <v>241</v>
      </c>
      <c r="C2437" s="6" t="s">
        <v>24</v>
      </c>
      <c r="D2437" s="6" t="s">
        <v>25</v>
      </c>
      <c r="E2437" s="7">
        <v>1932</v>
      </c>
      <c r="F2437" s="9">
        <v>3649</v>
      </c>
    </row>
    <row r="2438" spans="1:6" x14ac:dyDescent="0.15">
      <c r="A2438" s="5" t="s">
        <v>1</v>
      </c>
      <c r="B2438" s="5" t="s">
        <v>241</v>
      </c>
      <c r="C2438" s="6" t="s">
        <v>24</v>
      </c>
      <c r="D2438" s="6" t="s">
        <v>25</v>
      </c>
      <c r="E2438" s="7">
        <v>1933</v>
      </c>
      <c r="F2438" s="9">
        <v>3818</v>
      </c>
    </row>
    <row r="2439" spans="1:6" x14ac:dyDescent="0.15">
      <c r="A2439" s="5" t="s">
        <v>1</v>
      </c>
      <c r="B2439" s="5" t="s">
        <v>241</v>
      </c>
      <c r="C2439" s="6" t="s">
        <v>24</v>
      </c>
      <c r="D2439" s="6" t="s">
        <v>25</v>
      </c>
      <c r="E2439" s="7">
        <v>1934</v>
      </c>
      <c r="F2439" s="9">
        <v>3854</v>
      </c>
    </row>
    <row r="2440" spans="1:6" x14ac:dyDescent="0.15">
      <c r="A2440" s="5" t="s">
        <v>1</v>
      </c>
      <c r="B2440" s="5" t="s">
        <v>241</v>
      </c>
      <c r="C2440" s="6" t="s">
        <v>24</v>
      </c>
      <c r="D2440" s="6" t="s">
        <v>25</v>
      </c>
      <c r="E2440" s="7">
        <v>1935</v>
      </c>
      <c r="F2440" s="9">
        <v>3953</v>
      </c>
    </row>
    <row r="2441" spans="1:6" x14ac:dyDescent="0.15">
      <c r="A2441" s="5" t="s">
        <v>1</v>
      </c>
      <c r="B2441" s="5" t="s">
        <v>241</v>
      </c>
      <c r="C2441" s="6" t="s">
        <v>24</v>
      </c>
      <c r="D2441" s="6" t="s">
        <v>25</v>
      </c>
      <c r="E2441" s="7">
        <v>1936</v>
      </c>
      <c r="F2441" s="9">
        <v>3913</v>
      </c>
    </row>
    <row r="2442" spans="1:6" x14ac:dyDescent="0.15">
      <c r="A2442" s="5" t="s">
        <v>1</v>
      </c>
      <c r="B2442" s="5" t="s">
        <v>241</v>
      </c>
      <c r="C2442" s="6" t="s">
        <v>24</v>
      </c>
      <c r="D2442" s="6" t="s">
        <v>25</v>
      </c>
      <c r="E2442" s="7">
        <v>1937</v>
      </c>
      <c r="F2442" s="9">
        <v>4414</v>
      </c>
    </row>
    <row r="2443" spans="1:6" x14ac:dyDescent="0.15">
      <c r="A2443" s="5" t="s">
        <v>1</v>
      </c>
      <c r="B2443" s="5" t="s">
        <v>241</v>
      </c>
      <c r="C2443" s="6" t="s">
        <v>24</v>
      </c>
      <c r="D2443" s="6" t="s">
        <v>25</v>
      </c>
      <c r="E2443" s="7">
        <v>1938</v>
      </c>
      <c r="F2443" s="9">
        <v>4267</v>
      </c>
    </row>
    <row r="2444" spans="1:6" x14ac:dyDescent="0.15">
      <c r="A2444" s="5" t="s">
        <v>1</v>
      </c>
      <c r="B2444" s="5" t="s">
        <v>241</v>
      </c>
      <c r="C2444" s="6" t="s">
        <v>24</v>
      </c>
      <c r="D2444" s="6" t="s">
        <v>25</v>
      </c>
      <c r="E2444" s="7">
        <v>1939</v>
      </c>
      <c r="F2444" s="9">
        <v>4205</v>
      </c>
    </row>
    <row r="2445" spans="1:6" x14ac:dyDescent="0.15">
      <c r="A2445" s="5" t="s">
        <v>1</v>
      </c>
      <c r="B2445" s="5" t="s">
        <v>241</v>
      </c>
      <c r="C2445" s="6" t="s">
        <v>24</v>
      </c>
      <c r="D2445" s="6" t="s">
        <v>25</v>
      </c>
      <c r="E2445" s="7">
        <v>1940</v>
      </c>
      <c r="F2445" s="9">
        <v>3543</v>
      </c>
    </row>
    <row r="2446" spans="1:6" x14ac:dyDescent="0.15">
      <c r="A2446" s="5" t="s">
        <v>1</v>
      </c>
      <c r="B2446" s="5" t="s">
        <v>241</v>
      </c>
      <c r="C2446" s="6" t="s">
        <v>24</v>
      </c>
      <c r="D2446" s="6" t="s">
        <v>25</v>
      </c>
      <c r="E2446" s="7">
        <v>1941</v>
      </c>
      <c r="F2446" s="9">
        <v>2987</v>
      </c>
    </row>
    <row r="2447" spans="1:6" x14ac:dyDescent="0.15">
      <c r="A2447" s="5" t="s">
        <v>1</v>
      </c>
      <c r="B2447" s="5" t="s">
        <v>241</v>
      </c>
      <c r="C2447" s="6" t="s">
        <v>24</v>
      </c>
      <c r="D2447" s="6" t="s">
        <v>25</v>
      </c>
      <c r="E2447" s="7">
        <v>1942</v>
      </c>
      <c r="F2447" s="9">
        <v>2517</v>
      </c>
    </row>
    <row r="2448" spans="1:6" x14ac:dyDescent="0.15">
      <c r="A2448" s="5" t="s">
        <v>1</v>
      </c>
      <c r="B2448" s="5" t="s">
        <v>241</v>
      </c>
      <c r="C2448" s="6" t="s">
        <v>24</v>
      </c>
      <c r="D2448" s="6" t="s">
        <v>25</v>
      </c>
      <c r="E2448" s="7">
        <v>1943</v>
      </c>
      <c r="F2448" s="9">
        <v>2115</v>
      </c>
    </row>
    <row r="2449" spans="1:6" x14ac:dyDescent="0.15">
      <c r="A2449" s="5" t="s">
        <v>1</v>
      </c>
      <c r="B2449" s="5" t="s">
        <v>241</v>
      </c>
      <c r="C2449" s="6" t="s">
        <v>24</v>
      </c>
      <c r="D2449" s="6" t="s">
        <v>25</v>
      </c>
      <c r="E2449" s="7">
        <v>1944</v>
      </c>
      <c r="F2449" s="9">
        <v>1779</v>
      </c>
    </row>
    <row r="2450" spans="1:6" x14ac:dyDescent="0.15">
      <c r="A2450" s="5" t="s">
        <v>1</v>
      </c>
      <c r="B2450" s="5" t="s">
        <v>241</v>
      </c>
      <c r="C2450" s="6" t="s">
        <v>24</v>
      </c>
      <c r="D2450" s="6" t="s">
        <v>25</v>
      </c>
      <c r="E2450" s="7">
        <v>1945</v>
      </c>
      <c r="F2450" s="9">
        <v>1495</v>
      </c>
    </row>
    <row r="2451" spans="1:6" x14ac:dyDescent="0.15">
      <c r="A2451" s="5" t="s">
        <v>1</v>
      </c>
      <c r="B2451" s="5" t="s">
        <v>241</v>
      </c>
      <c r="C2451" s="6" t="s">
        <v>24</v>
      </c>
      <c r="D2451" s="6" t="s">
        <v>25</v>
      </c>
      <c r="E2451" s="7">
        <v>1946</v>
      </c>
      <c r="F2451" s="9">
        <v>2209</v>
      </c>
    </row>
    <row r="2452" spans="1:6" x14ac:dyDescent="0.15">
      <c r="A2452" s="5" t="s">
        <v>1</v>
      </c>
      <c r="B2452" s="5" t="s">
        <v>241</v>
      </c>
      <c r="C2452" s="6" t="s">
        <v>24</v>
      </c>
      <c r="D2452" s="6" t="s">
        <v>25</v>
      </c>
      <c r="E2452" s="7">
        <v>1947</v>
      </c>
      <c r="F2452" s="9">
        <v>2810</v>
      </c>
    </row>
    <row r="2453" spans="1:6" x14ac:dyDescent="0.15">
      <c r="A2453" s="5" t="s">
        <v>1</v>
      </c>
      <c r="B2453" s="5" t="s">
        <v>241</v>
      </c>
      <c r="C2453" s="6" t="s">
        <v>24</v>
      </c>
      <c r="D2453" s="6" t="s">
        <v>25</v>
      </c>
      <c r="E2453" s="7">
        <v>1948</v>
      </c>
      <c r="F2453" s="9">
        <v>2866</v>
      </c>
    </row>
    <row r="2454" spans="1:6" x14ac:dyDescent="0.15">
      <c r="A2454" s="5" t="s">
        <v>1</v>
      </c>
      <c r="B2454" s="5" t="s">
        <v>241</v>
      </c>
      <c r="C2454" s="6" t="s">
        <v>24</v>
      </c>
      <c r="D2454" s="6" t="s">
        <v>25</v>
      </c>
      <c r="E2454" s="7">
        <v>1949</v>
      </c>
      <c r="F2454" s="9">
        <v>2979</v>
      </c>
    </row>
    <row r="2455" spans="1:6" x14ac:dyDescent="0.15">
      <c r="A2455" s="5" t="s">
        <v>1</v>
      </c>
      <c r="B2455" s="5" t="s">
        <v>241</v>
      </c>
      <c r="C2455" s="6" t="s">
        <v>24</v>
      </c>
      <c r="D2455" s="6" t="s">
        <v>25</v>
      </c>
      <c r="E2455" s="7">
        <v>1950</v>
      </c>
      <c r="F2455" s="9">
        <v>3052</v>
      </c>
    </row>
    <row r="2456" spans="1:6" x14ac:dyDescent="0.15">
      <c r="A2456" s="5" t="s">
        <v>1</v>
      </c>
      <c r="B2456" s="5" t="s">
        <v>241</v>
      </c>
      <c r="C2456" s="6" t="s">
        <v>24</v>
      </c>
      <c r="D2456" s="6" t="s">
        <v>25</v>
      </c>
      <c r="E2456" s="7">
        <v>1951</v>
      </c>
      <c r="F2456" s="9">
        <v>3287</v>
      </c>
    </row>
    <row r="2457" spans="1:6" x14ac:dyDescent="0.15">
      <c r="A2457" s="5" t="s">
        <v>1</v>
      </c>
      <c r="B2457" s="5" t="s">
        <v>241</v>
      </c>
      <c r="C2457" s="6" t="s">
        <v>24</v>
      </c>
      <c r="D2457" s="6" t="s">
        <v>25</v>
      </c>
      <c r="E2457" s="7">
        <v>1952</v>
      </c>
      <c r="F2457" s="9">
        <v>3272</v>
      </c>
    </row>
    <row r="2458" spans="1:6" x14ac:dyDescent="0.15">
      <c r="A2458" s="5" t="s">
        <v>1</v>
      </c>
      <c r="B2458" s="5" t="s">
        <v>241</v>
      </c>
      <c r="C2458" s="6" t="s">
        <v>24</v>
      </c>
      <c r="D2458" s="6" t="s">
        <v>25</v>
      </c>
      <c r="E2458" s="7">
        <v>1953</v>
      </c>
      <c r="F2458" s="9">
        <v>3681</v>
      </c>
    </row>
    <row r="2459" spans="1:6" x14ac:dyDescent="0.15">
      <c r="A2459" s="5" t="s">
        <v>1</v>
      </c>
      <c r="B2459" s="5" t="s">
        <v>241</v>
      </c>
      <c r="C2459" s="6" t="s">
        <v>24</v>
      </c>
      <c r="D2459" s="6" t="s">
        <v>25</v>
      </c>
      <c r="E2459" s="7">
        <v>1954</v>
      </c>
      <c r="F2459" s="9">
        <v>3759</v>
      </c>
    </row>
    <row r="2460" spans="1:6" x14ac:dyDescent="0.15">
      <c r="A2460" s="5" t="s">
        <v>1</v>
      </c>
      <c r="B2460" s="5" t="s">
        <v>241</v>
      </c>
      <c r="C2460" s="6" t="s">
        <v>24</v>
      </c>
      <c r="D2460" s="6" t="s">
        <v>25</v>
      </c>
      <c r="E2460" s="7">
        <v>1955</v>
      </c>
      <c r="F2460" s="9">
        <v>4007</v>
      </c>
    </row>
    <row r="2461" spans="1:6" x14ac:dyDescent="0.15">
      <c r="A2461" s="5" t="s">
        <v>1</v>
      </c>
      <c r="B2461" s="5" t="s">
        <v>241</v>
      </c>
      <c r="C2461" s="6" t="s">
        <v>24</v>
      </c>
      <c r="D2461" s="6" t="s">
        <v>25</v>
      </c>
      <c r="E2461" s="7">
        <v>1956</v>
      </c>
      <c r="F2461" s="9">
        <v>4313</v>
      </c>
    </row>
    <row r="2462" spans="1:6" x14ac:dyDescent="0.15">
      <c r="A2462" s="5" t="s">
        <v>1</v>
      </c>
      <c r="B2462" s="5" t="s">
        <v>241</v>
      </c>
      <c r="C2462" s="6" t="s">
        <v>24</v>
      </c>
      <c r="D2462" s="6" t="s">
        <v>25</v>
      </c>
      <c r="E2462" s="7">
        <v>1957</v>
      </c>
      <c r="F2462" s="9">
        <v>4557</v>
      </c>
    </row>
    <row r="2463" spans="1:6" x14ac:dyDescent="0.15">
      <c r="A2463" s="5" t="s">
        <v>1</v>
      </c>
      <c r="B2463" s="5" t="s">
        <v>241</v>
      </c>
      <c r="C2463" s="6" t="s">
        <v>24</v>
      </c>
      <c r="D2463" s="6" t="s">
        <v>25</v>
      </c>
      <c r="E2463" s="7">
        <v>1958</v>
      </c>
      <c r="F2463" s="9">
        <v>4723</v>
      </c>
    </row>
    <row r="2464" spans="1:6" x14ac:dyDescent="0.15">
      <c r="A2464" s="5" t="s">
        <v>1</v>
      </c>
      <c r="B2464" s="5" t="s">
        <v>241</v>
      </c>
      <c r="C2464" s="6" t="s">
        <v>24</v>
      </c>
      <c r="D2464" s="6" t="s">
        <v>25</v>
      </c>
      <c r="E2464" s="7">
        <v>1959</v>
      </c>
      <c r="F2464" s="9">
        <v>4846</v>
      </c>
    </row>
    <row r="2465" spans="1:6" x14ac:dyDescent="0.15">
      <c r="A2465" s="5" t="s">
        <v>1</v>
      </c>
      <c r="B2465" s="5" t="s">
        <v>241</v>
      </c>
      <c r="C2465" s="6" t="s">
        <v>24</v>
      </c>
      <c r="D2465" s="6" t="s">
        <v>25</v>
      </c>
      <c r="E2465" s="7">
        <v>1960</v>
      </c>
      <c r="F2465" s="9">
        <v>5015</v>
      </c>
    </row>
    <row r="2466" spans="1:6" x14ac:dyDescent="0.15">
      <c r="A2466" s="5" t="s">
        <v>1</v>
      </c>
      <c r="B2466" s="5" t="s">
        <v>241</v>
      </c>
      <c r="C2466" s="6" t="s">
        <v>24</v>
      </c>
      <c r="D2466" s="6" t="s">
        <v>25</v>
      </c>
      <c r="E2466" s="7">
        <v>1961</v>
      </c>
      <c r="F2466" s="9">
        <v>5408</v>
      </c>
    </row>
    <row r="2467" spans="1:6" x14ac:dyDescent="0.15">
      <c r="A2467" s="5" t="s">
        <v>1</v>
      </c>
      <c r="B2467" s="5" t="s">
        <v>241</v>
      </c>
      <c r="C2467" s="6" t="s">
        <v>24</v>
      </c>
      <c r="D2467" s="6" t="s">
        <v>25</v>
      </c>
      <c r="E2467" s="7">
        <v>1962</v>
      </c>
      <c r="F2467" s="9">
        <v>5577</v>
      </c>
    </row>
    <row r="2468" spans="1:6" x14ac:dyDescent="0.15">
      <c r="A2468" s="5" t="s">
        <v>1</v>
      </c>
      <c r="B2468" s="5" t="s">
        <v>241</v>
      </c>
      <c r="C2468" s="6" t="s">
        <v>24</v>
      </c>
      <c r="D2468" s="6" t="s">
        <v>25</v>
      </c>
      <c r="E2468" s="7">
        <v>1963</v>
      </c>
      <c r="F2468" s="9">
        <v>6122</v>
      </c>
    </row>
    <row r="2469" spans="1:6" x14ac:dyDescent="0.15">
      <c r="A2469" s="5" t="s">
        <v>1</v>
      </c>
      <c r="B2469" s="5" t="s">
        <v>241</v>
      </c>
      <c r="C2469" s="6" t="s">
        <v>24</v>
      </c>
      <c r="D2469" s="6" t="s">
        <v>25</v>
      </c>
      <c r="E2469" s="7">
        <v>1964</v>
      </c>
      <c r="F2469" s="9">
        <v>6601</v>
      </c>
    </row>
    <row r="2470" spans="1:6" x14ac:dyDescent="0.15">
      <c r="A2470" s="5" t="s">
        <v>1</v>
      </c>
      <c r="B2470" s="5" t="s">
        <v>241</v>
      </c>
      <c r="C2470" s="6" t="s">
        <v>24</v>
      </c>
      <c r="D2470" s="6" t="s">
        <v>25</v>
      </c>
      <c r="E2470" s="7">
        <v>1965</v>
      </c>
      <c r="F2470" s="9">
        <v>7187</v>
      </c>
    </row>
    <row r="2471" spans="1:6" x14ac:dyDescent="0.15">
      <c r="A2471" s="5" t="s">
        <v>1</v>
      </c>
      <c r="B2471" s="5" t="s">
        <v>241</v>
      </c>
      <c r="C2471" s="6" t="s">
        <v>24</v>
      </c>
      <c r="D2471" s="6" t="s">
        <v>25</v>
      </c>
      <c r="E2471" s="7">
        <v>1966</v>
      </c>
      <c r="F2471" s="9">
        <v>7570</v>
      </c>
    </row>
    <row r="2472" spans="1:6" x14ac:dyDescent="0.15">
      <c r="A2472" s="5" t="s">
        <v>1</v>
      </c>
      <c r="B2472" s="5" t="s">
        <v>241</v>
      </c>
      <c r="C2472" s="6" t="s">
        <v>24</v>
      </c>
      <c r="D2472" s="6" t="s">
        <v>25</v>
      </c>
      <c r="E2472" s="7">
        <v>1967</v>
      </c>
      <c r="F2472" s="9">
        <v>7892</v>
      </c>
    </row>
    <row r="2473" spans="1:6" x14ac:dyDescent="0.15">
      <c r="A2473" s="5" t="s">
        <v>1</v>
      </c>
      <c r="B2473" s="5" t="s">
        <v>241</v>
      </c>
      <c r="C2473" s="6" t="s">
        <v>24</v>
      </c>
      <c r="D2473" s="6" t="s">
        <v>25</v>
      </c>
      <c r="E2473" s="7">
        <v>1968</v>
      </c>
      <c r="F2473" s="9">
        <v>8394</v>
      </c>
    </row>
    <row r="2474" spans="1:6" x14ac:dyDescent="0.15">
      <c r="A2474" s="5" t="s">
        <v>1</v>
      </c>
      <c r="B2474" s="5" t="s">
        <v>241</v>
      </c>
      <c r="C2474" s="6" t="s">
        <v>24</v>
      </c>
      <c r="D2474" s="6" t="s">
        <v>25</v>
      </c>
      <c r="E2474" s="7">
        <v>1969</v>
      </c>
      <c r="F2474" s="9">
        <v>9191</v>
      </c>
    </row>
    <row r="2475" spans="1:6" x14ac:dyDescent="0.15">
      <c r="A2475" s="5" t="s">
        <v>1</v>
      </c>
      <c r="B2475" s="5" t="s">
        <v>241</v>
      </c>
      <c r="C2475" s="6" t="s">
        <v>24</v>
      </c>
      <c r="D2475" s="6" t="s">
        <v>25</v>
      </c>
      <c r="E2475" s="7">
        <v>1970</v>
      </c>
      <c r="F2475" s="9">
        <v>9900</v>
      </c>
    </row>
    <row r="2476" spans="1:6" x14ac:dyDescent="0.15">
      <c r="A2476" s="5" t="s">
        <v>1</v>
      </c>
      <c r="B2476" s="5" t="s">
        <v>241</v>
      </c>
      <c r="C2476" s="6" t="s">
        <v>24</v>
      </c>
      <c r="D2476" s="6" t="s">
        <v>25</v>
      </c>
      <c r="E2476" s="7">
        <v>1971</v>
      </c>
      <c r="F2476" s="9">
        <v>10559</v>
      </c>
    </row>
    <row r="2477" spans="1:6" x14ac:dyDescent="0.15">
      <c r="A2477" s="5" t="s">
        <v>1</v>
      </c>
      <c r="B2477" s="5" t="s">
        <v>241</v>
      </c>
      <c r="C2477" s="6" t="s">
        <v>24</v>
      </c>
      <c r="D2477" s="6" t="s">
        <v>25</v>
      </c>
      <c r="E2477" s="7">
        <v>1972</v>
      </c>
      <c r="F2477" s="9">
        <v>11795</v>
      </c>
    </row>
    <row r="2478" spans="1:6" x14ac:dyDescent="0.15">
      <c r="A2478" s="5" t="s">
        <v>1</v>
      </c>
      <c r="B2478" s="5" t="s">
        <v>241</v>
      </c>
      <c r="C2478" s="6" t="s">
        <v>24</v>
      </c>
      <c r="D2478" s="6" t="s">
        <v>25</v>
      </c>
      <c r="E2478" s="7">
        <v>1973</v>
      </c>
      <c r="F2478" s="9">
        <v>12202</v>
      </c>
    </row>
    <row r="2479" spans="1:6" x14ac:dyDescent="0.15">
      <c r="A2479" s="5" t="s">
        <v>1</v>
      </c>
      <c r="B2479" s="5" t="s">
        <v>241</v>
      </c>
      <c r="C2479" s="6" t="s">
        <v>24</v>
      </c>
      <c r="D2479" s="6" t="s">
        <v>25</v>
      </c>
      <c r="E2479" s="7">
        <v>1974</v>
      </c>
      <c r="F2479" s="9">
        <v>11716</v>
      </c>
    </row>
    <row r="2480" spans="1:6" x14ac:dyDescent="0.15">
      <c r="A2480" s="5" t="s">
        <v>1</v>
      </c>
      <c r="B2480" s="5" t="s">
        <v>241</v>
      </c>
      <c r="C2480" s="6" t="s">
        <v>24</v>
      </c>
      <c r="D2480" s="6" t="s">
        <v>25</v>
      </c>
      <c r="E2480" s="7">
        <v>1975</v>
      </c>
      <c r="F2480" s="9">
        <v>12309</v>
      </c>
    </row>
    <row r="2481" spans="1:6" x14ac:dyDescent="0.15">
      <c r="A2481" s="5" t="s">
        <v>1</v>
      </c>
      <c r="B2481" s="5" t="s">
        <v>241</v>
      </c>
      <c r="C2481" s="6" t="s">
        <v>24</v>
      </c>
      <c r="D2481" s="6" t="s">
        <v>25</v>
      </c>
      <c r="E2481" s="7">
        <v>1976</v>
      </c>
      <c r="F2481" s="9">
        <v>12919</v>
      </c>
    </row>
    <row r="2482" spans="1:6" x14ac:dyDescent="0.15">
      <c r="A2482" s="5" t="s">
        <v>1</v>
      </c>
      <c r="B2482" s="5" t="s">
        <v>241</v>
      </c>
      <c r="C2482" s="6" t="s">
        <v>24</v>
      </c>
      <c r="D2482" s="6" t="s">
        <v>25</v>
      </c>
      <c r="E2482" s="7">
        <v>1977</v>
      </c>
      <c r="F2482" s="9">
        <v>13158</v>
      </c>
    </row>
    <row r="2483" spans="1:6" x14ac:dyDescent="0.15">
      <c r="A2483" s="5" t="s">
        <v>1</v>
      </c>
      <c r="B2483" s="5" t="s">
        <v>241</v>
      </c>
      <c r="C2483" s="6" t="s">
        <v>24</v>
      </c>
      <c r="D2483" s="6" t="s">
        <v>25</v>
      </c>
      <c r="E2483" s="7">
        <v>1978</v>
      </c>
      <c r="F2483" s="9">
        <v>13860</v>
      </c>
    </row>
    <row r="2484" spans="1:6" x14ac:dyDescent="0.15">
      <c r="A2484" s="5" t="s">
        <v>1</v>
      </c>
      <c r="B2484" s="5" t="s">
        <v>241</v>
      </c>
      <c r="C2484" s="6" t="s">
        <v>24</v>
      </c>
      <c r="D2484" s="6" t="s">
        <v>25</v>
      </c>
      <c r="E2484" s="7">
        <v>1979</v>
      </c>
      <c r="F2484" s="9">
        <v>14193</v>
      </c>
    </row>
    <row r="2485" spans="1:6" x14ac:dyDescent="0.15">
      <c r="A2485" s="5" t="s">
        <v>1</v>
      </c>
      <c r="B2485" s="5" t="s">
        <v>241</v>
      </c>
      <c r="C2485" s="6" t="s">
        <v>24</v>
      </c>
      <c r="D2485" s="6" t="s">
        <v>25</v>
      </c>
      <c r="E2485" s="7">
        <v>1980</v>
      </c>
      <c r="F2485" s="9">
        <v>14300</v>
      </c>
    </row>
    <row r="2486" spans="1:6" x14ac:dyDescent="0.15">
      <c r="A2486" s="5" t="s">
        <v>1</v>
      </c>
      <c r="B2486" s="5" t="s">
        <v>241</v>
      </c>
      <c r="C2486" s="6" t="s">
        <v>24</v>
      </c>
      <c r="D2486" s="6" t="s">
        <v>25</v>
      </c>
      <c r="E2486" s="7">
        <v>1981</v>
      </c>
      <c r="F2486" s="9">
        <v>14180</v>
      </c>
    </row>
    <row r="2487" spans="1:6" x14ac:dyDescent="0.15">
      <c r="A2487" s="5" t="s">
        <v>1</v>
      </c>
      <c r="B2487" s="5" t="s">
        <v>241</v>
      </c>
      <c r="C2487" s="6" t="s">
        <v>24</v>
      </c>
      <c r="D2487" s="6" t="s">
        <v>25</v>
      </c>
      <c r="E2487" s="7">
        <v>1982</v>
      </c>
      <c r="F2487" s="9">
        <v>14153</v>
      </c>
    </row>
    <row r="2488" spans="1:6" x14ac:dyDescent="0.15">
      <c r="A2488" s="5" t="s">
        <v>1</v>
      </c>
      <c r="B2488" s="5" t="s">
        <v>241</v>
      </c>
      <c r="C2488" s="6" t="s">
        <v>24</v>
      </c>
      <c r="D2488" s="6" t="s">
        <v>25</v>
      </c>
      <c r="E2488" s="7">
        <v>1983</v>
      </c>
      <c r="F2488" s="9">
        <v>14132</v>
      </c>
    </row>
    <row r="2489" spans="1:6" x14ac:dyDescent="0.15">
      <c r="A2489" s="5" t="s">
        <v>1</v>
      </c>
      <c r="B2489" s="5" t="s">
        <v>241</v>
      </c>
      <c r="C2489" s="6" t="s">
        <v>24</v>
      </c>
      <c r="D2489" s="6" t="s">
        <v>25</v>
      </c>
      <c r="E2489" s="7">
        <v>1984</v>
      </c>
      <c r="F2489" s="9">
        <v>14453</v>
      </c>
    </row>
    <row r="2490" spans="1:6" x14ac:dyDescent="0.15">
      <c r="A2490" s="5" t="s">
        <v>1</v>
      </c>
      <c r="B2490" s="5" t="s">
        <v>241</v>
      </c>
      <c r="C2490" s="6" t="s">
        <v>24</v>
      </c>
      <c r="D2490" s="6" t="s">
        <v>25</v>
      </c>
      <c r="E2490" s="7">
        <v>1985</v>
      </c>
      <c r="F2490" s="9">
        <v>14850</v>
      </c>
    </row>
    <row r="2491" spans="1:6" x14ac:dyDescent="0.15">
      <c r="A2491" s="5" t="s">
        <v>1</v>
      </c>
      <c r="B2491" s="5" t="s">
        <v>241</v>
      </c>
      <c r="C2491" s="6" t="s">
        <v>24</v>
      </c>
      <c r="D2491" s="6" t="s">
        <v>25</v>
      </c>
      <c r="E2491" s="7">
        <v>1986</v>
      </c>
      <c r="F2491" s="9">
        <v>15047</v>
      </c>
    </row>
    <row r="2492" spans="1:6" x14ac:dyDescent="0.15">
      <c r="A2492" s="5" t="s">
        <v>1</v>
      </c>
      <c r="B2492" s="5" t="s">
        <v>241</v>
      </c>
      <c r="C2492" s="6" t="s">
        <v>24</v>
      </c>
      <c r="D2492" s="6" t="s">
        <v>25</v>
      </c>
      <c r="E2492" s="7">
        <v>1987</v>
      </c>
      <c r="F2492" s="9">
        <v>14944</v>
      </c>
    </row>
    <row r="2493" spans="1:6" x14ac:dyDescent="0.15">
      <c r="A2493" s="5" t="s">
        <v>1</v>
      </c>
      <c r="B2493" s="5" t="s">
        <v>241</v>
      </c>
      <c r="C2493" s="6" t="s">
        <v>24</v>
      </c>
      <c r="D2493" s="6" t="s">
        <v>25</v>
      </c>
      <c r="E2493" s="7">
        <v>1988</v>
      </c>
      <c r="F2493" s="9">
        <v>15596</v>
      </c>
    </row>
    <row r="2494" spans="1:6" x14ac:dyDescent="0.15">
      <c r="A2494" s="5" t="s">
        <v>1</v>
      </c>
      <c r="B2494" s="5" t="s">
        <v>241</v>
      </c>
      <c r="C2494" s="6" t="s">
        <v>24</v>
      </c>
      <c r="D2494" s="6" t="s">
        <v>25</v>
      </c>
      <c r="E2494" s="7">
        <v>1989</v>
      </c>
      <c r="F2494" s="9">
        <v>16117</v>
      </c>
    </row>
    <row r="2495" spans="1:6" x14ac:dyDescent="0.15">
      <c r="A2495" s="5" t="s">
        <v>1</v>
      </c>
      <c r="B2495" s="5" t="s">
        <v>241</v>
      </c>
      <c r="C2495" s="6" t="s">
        <v>24</v>
      </c>
      <c r="D2495" s="6" t="s">
        <v>25</v>
      </c>
      <c r="E2495" s="7">
        <v>1990</v>
      </c>
      <c r="F2495" s="9">
        <v>15964</v>
      </c>
    </row>
    <row r="2496" spans="1:6" x14ac:dyDescent="0.15">
      <c r="A2496" s="5" t="s">
        <v>1</v>
      </c>
      <c r="B2496" s="5" t="s">
        <v>241</v>
      </c>
      <c r="C2496" s="6" t="s">
        <v>24</v>
      </c>
      <c r="D2496" s="6" t="s">
        <v>25</v>
      </c>
      <c r="E2496" s="7">
        <v>1991</v>
      </c>
      <c r="F2496" s="9">
        <v>16409.689999999999</v>
      </c>
    </row>
    <row r="2497" spans="1:6" x14ac:dyDescent="0.15">
      <c r="A2497" s="5" t="s">
        <v>1</v>
      </c>
      <c r="B2497" s="5" t="s">
        <v>241</v>
      </c>
      <c r="C2497" s="6" t="s">
        <v>24</v>
      </c>
      <c r="D2497" s="6" t="s">
        <v>25</v>
      </c>
      <c r="E2497" s="7">
        <v>1992</v>
      </c>
      <c r="F2497" s="9">
        <v>16545.963</v>
      </c>
    </row>
    <row r="2498" spans="1:6" x14ac:dyDescent="0.15">
      <c r="A2498" s="5" t="s">
        <v>1</v>
      </c>
      <c r="B2498" s="5" t="s">
        <v>241</v>
      </c>
      <c r="C2498" s="6" t="s">
        <v>24</v>
      </c>
      <c r="D2498" s="6" t="s">
        <v>25</v>
      </c>
      <c r="E2498" s="7">
        <v>1993</v>
      </c>
      <c r="F2498" s="9">
        <v>16331.314</v>
      </c>
    </row>
    <row r="2499" spans="1:6" x14ac:dyDescent="0.15">
      <c r="A2499" s="5" t="s">
        <v>1</v>
      </c>
      <c r="B2499" s="5" t="s">
        <v>241</v>
      </c>
      <c r="C2499" s="6" t="s">
        <v>24</v>
      </c>
      <c r="D2499" s="6" t="s">
        <v>25</v>
      </c>
      <c r="E2499" s="7">
        <v>1994</v>
      </c>
      <c r="F2499" s="9">
        <v>16724.287</v>
      </c>
    </row>
    <row r="2500" spans="1:6" x14ac:dyDescent="0.15">
      <c r="A2500" s="5" t="s">
        <v>1</v>
      </c>
      <c r="B2500" s="5" t="s">
        <v>241</v>
      </c>
      <c r="C2500" s="6" t="s">
        <v>24</v>
      </c>
      <c r="D2500" s="6" t="s">
        <v>25</v>
      </c>
      <c r="E2500" s="7">
        <v>1995</v>
      </c>
      <c r="F2500" s="9">
        <v>17148.197</v>
      </c>
    </row>
    <row r="2501" spans="1:6" x14ac:dyDescent="0.15">
      <c r="A2501" s="5" t="s">
        <v>1</v>
      </c>
      <c r="B2501" s="5" t="s">
        <v>241</v>
      </c>
      <c r="C2501" s="6" t="s">
        <v>24</v>
      </c>
      <c r="D2501" s="6" t="s">
        <v>25</v>
      </c>
      <c r="E2501" s="7">
        <v>1996</v>
      </c>
      <c r="F2501" s="9">
        <v>17719.557000000001</v>
      </c>
    </row>
    <row r="2502" spans="1:6" x14ac:dyDescent="0.15">
      <c r="A2502" s="5" t="s">
        <v>1</v>
      </c>
      <c r="B2502" s="5" t="s">
        <v>241</v>
      </c>
      <c r="C2502" s="6" t="s">
        <v>24</v>
      </c>
      <c r="D2502" s="6" t="s">
        <v>25</v>
      </c>
      <c r="E2502" s="7">
        <v>1997</v>
      </c>
      <c r="F2502" s="9">
        <v>18588.294999999998</v>
      </c>
    </row>
    <row r="2503" spans="1:6" x14ac:dyDescent="0.15">
      <c r="A2503" s="5" t="s">
        <v>1</v>
      </c>
      <c r="B2503" s="5" t="s">
        <v>241</v>
      </c>
      <c r="C2503" s="6" t="s">
        <v>24</v>
      </c>
      <c r="D2503" s="6" t="s">
        <v>25</v>
      </c>
      <c r="E2503" s="7">
        <v>1998</v>
      </c>
      <c r="F2503" s="9">
        <v>19378.708999999999</v>
      </c>
    </row>
    <row r="2504" spans="1:6" x14ac:dyDescent="0.15">
      <c r="A2504" s="5" t="s">
        <v>1</v>
      </c>
      <c r="B2504" s="5" t="s">
        <v>241</v>
      </c>
      <c r="C2504" s="6" t="s">
        <v>24</v>
      </c>
      <c r="D2504" s="6" t="s">
        <v>25</v>
      </c>
      <c r="E2504" s="7">
        <v>1999</v>
      </c>
      <c r="F2504" s="9">
        <v>20076.559000000001</v>
      </c>
    </row>
    <row r="2505" spans="1:6" x14ac:dyDescent="0.15">
      <c r="A2505" s="5" t="s">
        <v>1</v>
      </c>
      <c r="B2505" s="5" t="s">
        <v>241</v>
      </c>
      <c r="C2505" s="6" t="s">
        <v>24</v>
      </c>
      <c r="D2505" s="6" t="s">
        <v>25</v>
      </c>
      <c r="E2505" s="7">
        <v>2000</v>
      </c>
      <c r="F2505" s="9">
        <v>20965.331999999999</v>
      </c>
    </row>
    <row r="2506" spans="1:6" x14ac:dyDescent="0.15">
      <c r="A2506" s="5" t="s">
        <v>1</v>
      </c>
      <c r="B2506" s="5" t="s">
        <v>241</v>
      </c>
      <c r="C2506" s="6" t="s">
        <v>24</v>
      </c>
      <c r="D2506" s="6" t="s">
        <v>25</v>
      </c>
      <c r="E2506" s="7">
        <v>2001</v>
      </c>
      <c r="F2506" s="9">
        <v>21913.796999999999</v>
      </c>
    </row>
    <row r="2507" spans="1:6" x14ac:dyDescent="0.15">
      <c r="A2507" s="5" t="s">
        <v>1</v>
      </c>
      <c r="B2507" s="5" t="s">
        <v>241</v>
      </c>
      <c r="C2507" s="6" t="s">
        <v>24</v>
      </c>
      <c r="D2507" s="6" t="s">
        <v>25</v>
      </c>
      <c r="E2507" s="7">
        <v>2002</v>
      </c>
      <c r="F2507" s="9">
        <v>22893.958999999999</v>
      </c>
    </row>
    <row r="2508" spans="1:6" x14ac:dyDescent="0.15">
      <c r="A2508" s="5" t="s">
        <v>1</v>
      </c>
      <c r="B2508" s="5" t="s">
        <v>241</v>
      </c>
      <c r="C2508" s="6" t="s">
        <v>24</v>
      </c>
      <c r="D2508" s="6" t="s">
        <v>25</v>
      </c>
      <c r="E2508" s="7">
        <v>2003</v>
      </c>
      <c r="F2508" s="9">
        <v>24380.065999999999</v>
      </c>
    </row>
    <row r="2509" spans="1:6" x14ac:dyDescent="0.15">
      <c r="A2509" s="5" t="s">
        <v>1</v>
      </c>
      <c r="B2509" s="5" t="s">
        <v>241</v>
      </c>
      <c r="C2509" s="6" t="s">
        <v>24</v>
      </c>
      <c r="D2509" s="6" t="s">
        <v>25</v>
      </c>
      <c r="E2509" s="7">
        <v>2004</v>
      </c>
      <c r="F2509" s="9">
        <v>25780.384999999998</v>
      </c>
    </row>
    <row r="2510" spans="1:6" x14ac:dyDescent="0.15">
      <c r="A2510" s="5" t="s">
        <v>1</v>
      </c>
      <c r="B2510" s="5" t="s">
        <v>241</v>
      </c>
      <c r="C2510" s="6" t="s">
        <v>24</v>
      </c>
      <c r="D2510" s="6" t="s">
        <v>25</v>
      </c>
      <c r="E2510" s="7">
        <v>2005</v>
      </c>
      <c r="F2510" s="9">
        <v>26091.523000000001</v>
      </c>
    </row>
    <row r="2511" spans="1:6" x14ac:dyDescent="0.15">
      <c r="A2511" s="5" t="s">
        <v>1</v>
      </c>
      <c r="B2511" s="5" t="s">
        <v>241</v>
      </c>
      <c r="C2511" s="6" t="s">
        <v>24</v>
      </c>
      <c r="D2511" s="6" t="s">
        <v>25</v>
      </c>
      <c r="E2511" s="7">
        <v>2006</v>
      </c>
      <c r="F2511" s="9">
        <v>27731.111000000001</v>
      </c>
    </row>
    <row r="2512" spans="1:6" x14ac:dyDescent="0.15">
      <c r="A2512" s="5" t="s">
        <v>1</v>
      </c>
      <c r="B2512" s="5" t="s">
        <v>241</v>
      </c>
      <c r="C2512" s="6" t="s">
        <v>24</v>
      </c>
      <c r="D2512" s="6" t="s">
        <v>25</v>
      </c>
      <c r="E2512" s="7">
        <v>2007</v>
      </c>
      <c r="F2512" s="9">
        <v>28822.916000000001</v>
      </c>
    </row>
    <row r="2513" spans="1:6" x14ac:dyDescent="0.15">
      <c r="A2513" s="5" t="s">
        <v>1</v>
      </c>
      <c r="B2513" s="5" t="s">
        <v>241</v>
      </c>
      <c r="C2513" s="6" t="s">
        <v>24</v>
      </c>
      <c r="D2513" s="6" t="s">
        <v>25</v>
      </c>
      <c r="E2513" s="7">
        <v>2008</v>
      </c>
      <c r="F2513" s="9">
        <v>28907.925999999999</v>
      </c>
    </row>
    <row r="2514" spans="1:6" x14ac:dyDescent="0.15">
      <c r="A2514" s="5" t="s">
        <v>1</v>
      </c>
      <c r="B2514" s="5" t="s">
        <v>241</v>
      </c>
      <c r="C2514" s="6" t="s">
        <v>24</v>
      </c>
      <c r="D2514" s="6" t="s">
        <v>25</v>
      </c>
      <c r="E2514" s="7">
        <v>2009</v>
      </c>
      <c r="F2514" s="9">
        <v>27839.898000000001</v>
      </c>
    </row>
    <row r="2515" spans="1:6" x14ac:dyDescent="0.15">
      <c r="A2515" s="5" t="s">
        <v>1</v>
      </c>
      <c r="B2515" s="5" t="s">
        <v>241</v>
      </c>
      <c r="C2515" s="6" t="s">
        <v>24</v>
      </c>
      <c r="D2515" s="6" t="s">
        <v>25</v>
      </c>
      <c r="E2515" s="7">
        <v>2010</v>
      </c>
      <c r="F2515" s="9">
        <v>26517.465</v>
      </c>
    </row>
    <row r="2516" spans="1:6" x14ac:dyDescent="0.15">
      <c r="A2516" s="5" t="s">
        <v>1</v>
      </c>
      <c r="B2516" s="5" t="s">
        <v>241</v>
      </c>
      <c r="C2516" s="6" t="s">
        <v>24</v>
      </c>
      <c r="D2516" s="6" t="s">
        <v>25</v>
      </c>
      <c r="E2516" s="7">
        <v>2011</v>
      </c>
      <c r="F2516" s="9">
        <v>24349</v>
      </c>
    </row>
    <row r="2517" spans="1:6" x14ac:dyDescent="0.15">
      <c r="A2517" s="5" t="s">
        <v>1</v>
      </c>
      <c r="B2517" s="5" t="s">
        <v>241</v>
      </c>
      <c r="C2517" s="6" t="s">
        <v>24</v>
      </c>
      <c r="D2517" s="6" t="s">
        <v>25</v>
      </c>
      <c r="E2517" s="7">
        <v>2012</v>
      </c>
      <c r="F2517" s="9">
        <v>22746.206999999999</v>
      </c>
    </row>
    <row r="2518" spans="1:6" x14ac:dyDescent="0.15">
      <c r="A2518" s="5" t="s">
        <v>1</v>
      </c>
      <c r="B2518" s="5" t="s">
        <v>241</v>
      </c>
      <c r="C2518" s="6" t="s">
        <v>24</v>
      </c>
      <c r="D2518" s="6" t="s">
        <v>25</v>
      </c>
      <c r="E2518" s="7">
        <v>2013</v>
      </c>
      <c r="F2518" s="9">
        <v>22335.27</v>
      </c>
    </row>
    <row r="2519" spans="1:6" x14ac:dyDescent="0.15">
      <c r="A2519" s="5" t="s">
        <v>1</v>
      </c>
      <c r="B2519" s="5" t="s">
        <v>241</v>
      </c>
      <c r="C2519" s="6" t="s">
        <v>24</v>
      </c>
      <c r="D2519" s="6" t="s">
        <v>25</v>
      </c>
      <c r="E2519" s="7">
        <v>2014</v>
      </c>
      <c r="F2519" s="9">
        <v>22591.598000000002</v>
      </c>
    </row>
    <row r="2520" spans="1:6" x14ac:dyDescent="0.15">
      <c r="A2520" s="5" t="s">
        <v>1</v>
      </c>
      <c r="B2520" s="5" t="s">
        <v>241</v>
      </c>
      <c r="C2520" s="6" t="s">
        <v>24</v>
      </c>
      <c r="D2520" s="6" t="s">
        <v>25</v>
      </c>
      <c r="E2520" s="7">
        <v>2015</v>
      </c>
      <c r="F2520" s="9">
        <v>22696.203000000001</v>
      </c>
    </row>
    <row r="2521" spans="1:6" x14ac:dyDescent="0.15">
      <c r="A2521" s="5" t="s">
        <v>1</v>
      </c>
      <c r="B2521" s="5" t="s">
        <v>241</v>
      </c>
      <c r="C2521" s="6" t="s">
        <v>24</v>
      </c>
      <c r="D2521" s="6" t="s">
        <v>25</v>
      </c>
      <c r="E2521" s="7">
        <v>2016</v>
      </c>
      <c r="F2521" s="9">
        <v>22679.81</v>
      </c>
    </row>
    <row r="2522" spans="1:6" x14ac:dyDescent="0.15">
      <c r="A2522" s="5" t="s">
        <v>1</v>
      </c>
      <c r="B2522" s="5" t="s">
        <v>241</v>
      </c>
      <c r="C2522" s="6" t="s">
        <v>24</v>
      </c>
      <c r="D2522" s="6" t="s">
        <v>25</v>
      </c>
      <c r="E2522" s="7">
        <v>2017</v>
      </c>
      <c r="F2522" s="9">
        <v>22972.888999999999</v>
      </c>
    </row>
    <row r="2523" spans="1:6" x14ac:dyDescent="0.15">
      <c r="A2523" s="5" t="s">
        <v>1</v>
      </c>
      <c r="B2523" s="5" t="s">
        <v>241</v>
      </c>
      <c r="C2523" s="6" t="s">
        <v>24</v>
      </c>
      <c r="D2523" s="6" t="s">
        <v>25</v>
      </c>
      <c r="E2523" s="7">
        <v>2018</v>
      </c>
      <c r="F2523" s="9">
        <v>23403.611000000001</v>
      </c>
    </row>
    <row r="2524" spans="1:6" x14ac:dyDescent="0.15">
      <c r="A2524" s="5" t="s">
        <v>1</v>
      </c>
      <c r="B2524" s="5" t="s">
        <v>241</v>
      </c>
      <c r="C2524" s="6" t="s">
        <v>24</v>
      </c>
      <c r="D2524" s="6" t="s">
        <v>25</v>
      </c>
      <c r="E2524" s="7">
        <v>2019</v>
      </c>
      <c r="F2524" s="9">
        <v>23869.793000000001</v>
      </c>
    </row>
    <row r="2525" spans="1:6" x14ac:dyDescent="0.15">
      <c r="A2525" s="5" t="s">
        <v>1</v>
      </c>
      <c r="B2525" s="5" t="s">
        <v>241</v>
      </c>
      <c r="C2525" s="6" t="s">
        <v>24</v>
      </c>
      <c r="D2525" s="6" t="s">
        <v>25</v>
      </c>
      <c r="E2525" s="7">
        <v>2020</v>
      </c>
      <c r="F2525" s="9">
        <v>21767.22</v>
      </c>
    </row>
    <row r="2526" spans="1:6" x14ac:dyDescent="0.15">
      <c r="A2526" s="5" t="s">
        <v>1</v>
      </c>
      <c r="B2526" s="5" t="s">
        <v>241</v>
      </c>
      <c r="C2526" s="6" t="s">
        <v>24</v>
      </c>
      <c r="D2526" s="6" t="s">
        <v>25</v>
      </c>
      <c r="E2526" s="7">
        <v>2021</v>
      </c>
      <c r="F2526" s="9">
        <v>23732.201000000001</v>
      </c>
    </row>
    <row r="2527" spans="1:6" x14ac:dyDescent="0.15">
      <c r="A2527" s="5" t="s">
        <v>1</v>
      </c>
      <c r="B2527" s="5" t="s">
        <v>241</v>
      </c>
      <c r="C2527" s="6" t="s">
        <v>24</v>
      </c>
      <c r="D2527" s="6" t="s">
        <v>25</v>
      </c>
      <c r="E2527" s="7">
        <v>2022</v>
      </c>
      <c r="F2527" s="9">
        <v>25283.905999999999</v>
      </c>
    </row>
    <row r="2528" spans="1:6" x14ac:dyDescent="0.15">
      <c r="A2528" s="5" t="s">
        <v>1</v>
      </c>
      <c r="B2528" s="5" t="s">
        <v>241</v>
      </c>
      <c r="C2528" s="6" t="s">
        <v>26</v>
      </c>
      <c r="D2528" s="6" t="s">
        <v>27</v>
      </c>
      <c r="E2528" s="7">
        <v>1870</v>
      </c>
      <c r="F2528" s="9">
        <v>1741</v>
      </c>
    </row>
    <row r="2529" spans="1:6" x14ac:dyDescent="0.15">
      <c r="A2529" s="5" t="s">
        <v>1</v>
      </c>
      <c r="B2529" s="5" t="s">
        <v>241</v>
      </c>
      <c r="C2529" s="6" t="s">
        <v>26</v>
      </c>
      <c r="D2529" s="6" t="s">
        <v>27</v>
      </c>
      <c r="E2529" s="7">
        <v>1890</v>
      </c>
      <c r="F2529" s="9">
        <v>2348</v>
      </c>
    </row>
    <row r="2530" spans="1:6" x14ac:dyDescent="0.15">
      <c r="A2530" s="5" t="s">
        <v>1</v>
      </c>
      <c r="B2530" s="5" t="s">
        <v>241</v>
      </c>
      <c r="C2530" s="6" t="s">
        <v>26</v>
      </c>
      <c r="D2530" s="6" t="s">
        <v>27</v>
      </c>
      <c r="E2530" s="7">
        <v>1900</v>
      </c>
      <c r="F2530" s="9">
        <v>2681</v>
      </c>
    </row>
    <row r="2531" spans="1:6" x14ac:dyDescent="0.15">
      <c r="A2531" s="5" t="s">
        <v>1</v>
      </c>
      <c r="B2531" s="5" t="s">
        <v>241</v>
      </c>
      <c r="C2531" s="6" t="s">
        <v>26</v>
      </c>
      <c r="D2531" s="6" t="s">
        <v>27</v>
      </c>
      <c r="E2531" s="7">
        <v>1910</v>
      </c>
      <c r="F2531" s="9">
        <v>3188</v>
      </c>
    </row>
    <row r="2532" spans="1:6" x14ac:dyDescent="0.15">
      <c r="A2532" s="5" t="s">
        <v>1</v>
      </c>
      <c r="B2532" s="5" t="s">
        <v>241</v>
      </c>
      <c r="C2532" s="6" t="s">
        <v>26</v>
      </c>
      <c r="D2532" s="6" t="s">
        <v>27</v>
      </c>
      <c r="E2532" s="7">
        <v>1913</v>
      </c>
      <c r="F2532" s="9">
        <v>3344</v>
      </c>
    </row>
    <row r="2533" spans="1:6" x14ac:dyDescent="0.15">
      <c r="A2533" s="5" t="s">
        <v>1</v>
      </c>
      <c r="B2533" s="5" t="s">
        <v>241</v>
      </c>
      <c r="C2533" s="6" t="s">
        <v>26</v>
      </c>
      <c r="D2533" s="6" t="s">
        <v>27</v>
      </c>
      <c r="E2533" s="7">
        <v>1920</v>
      </c>
      <c r="F2533" s="9">
        <v>2724</v>
      </c>
    </row>
    <row r="2534" spans="1:6" x14ac:dyDescent="0.15">
      <c r="A2534" s="5" t="s">
        <v>1</v>
      </c>
      <c r="B2534" s="5" t="s">
        <v>241</v>
      </c>
      <c r="C2534" s="6" t="s">
        <v>26</v>
      </c>
      <c r="D2534" s="6" t="s">
        <v>27</v>
      </c>
      <c r="E2534" s="7">
        <v>1924</v>
      </c>
      <c r="F2534" s="9">
        <v>3048</v>
      </c>
    </row>
    <row r="2535" spans="1:6" x14ac:dyDescent="0.15">
      <c r="A2535" s="5" t="s">
        <v>1</v>
      </c>
      <c r="B2535" s="5" t="s">
        <v>241</v>
      </c>
      <c r="C2535" s="6" t="s">
        <v>26</v>
      </c>
      <c r="D2535" s="6" t="s">
        <v>27</v>
      </c>
      <c r="E2535" s="7">
        <v>1925</v>
      </c>
      <c r="F2535" s="9">
        <v>3633</v>
      </c>
    </row>
    <row r="2536" spans="1:6" x14ac:dyDescent="0.15">
      <c r="A2536" s="5" t="s">
        <v>1</v>
      </c>
      <c r="B2536" s="5" t="s">
        <v>241</v>
      </c>
      <c r="C2536" s="6" t="s">
        <v>26</v>
      </c>
      <c r="D2536" s="6" t="s">
        <v>27</v>
      </c>
      <c r="E2536" s="7">
        <v>1926</v>
      </c>
      <c r="F2536" s="9">
        <v>3446</v>
      </c>
    </row>
    <row r="2537" spans="1:6" x14ac:dyDescent="0.15">
      <c r="A2537" s="5" t="s">
        <v>1</v>
      </c>
      <c r="B2537" s="5" t="s">
        <v>241</v>
      </c>
      <c r="C2537" s="6" t="s">
        <v>26</v>
      </c>
      <c r="D2537" s="6" t="s">
        <v>27</v>
      </c>
      <c r="E2537" s="7">
        <v>1927</v>
      </c>
      <c r="F2537" s="9">
        <v>3566</v>
      </c>
    </row>
    <row r="2538" spans="1:6" x14ac:dyDescent="0.15">
      <c r="A2538" s="5" t="s">
        <v>1</v>
      </c>
      <c r="B2538" s="5" t="s">
        <v>241</v>
      </c>
      <c r="C2538" s="6" t="s">
        <v>26</v>
      </c>
      <c r="D2538" s="6" t="s">
        <v>27</v>
      </c>
      <c r="E2538" s="7">
        <v>1928</v>
      </c>
      <c r="F2538" s="9">
        <v>3849</v>
      </c>
    </row>
    <row r="2539" spans="1:6" x14ac:dyDescent="0.15">
      <c r="A2539" s="5" t="s">
        <v>1</v>
      </c>
      <c r="B2539" s="5" t="s">
        <v>241</v>
      </c>
      <c r="C2539" s="6" t="s">
        <v>26</v>
      </c>
      <c r="D2539" s="6" t="s">
        <v>27</v>
      </c>
      <c r="E2539" s="7">
        <v>1929</v>
      </c>
      <c r="F2539" s="9">
        <v>3947</v>
      </c>
    </row>
    <row r="2540" spans="1:6" x14ac:dyDescent="0.15">
      <c r="A2540" s="5" t="s">
        <v>1</v>
      </c>
      <c r="B2540" s="5" t="s">
        <v>241</v>
      </c>
      <c r="C2540" s="6" t="s">
        <v>26</v>
      </c>
      <c r="D2540" s="6" t="s">
        <v>27</v>
      </c>
      <c r="E2540" s="7">
        <v>1930</v>
      </c>
      <c r="F2540" s="9">
        <v>3832</v>
      </c>
    </row>
    <row r="2541" spans="1:6" x14ac:dyDescent="0.15">
      <c r="A2541" s="5" t="s">
        <v>1</v>
      </c>
      <c r="B2541" s="5" t="s">
        <v>241</v>
      </c>
      <c r="C2541" s="6" t="s">
        <v>26</v>
      </c>
      <c r="D2541" s="6" t="s">
        <v>27</v>
      </c>
      <c r="E2541" s="7">
        <v>1931</v>
      </c>
      <c r="F2541" s="9">
        <v>3615</v>
      </c>
    </row>
    <row r="2542" spans="1:6" x14ac:dyDescent="0.15">
      <c r="A2542" s="5" t="s">
        <v>1</v>
      </c>
      <c r="B2542" s="5" t="s">
        <v>241</v>
      </c>
      <c r="C2542" s="6" t="s">
        <v>26</v>
      </c>
      <c r="D2542" s="6" t="s">
        <v>27</v>
      </c>
      <c r="E2542" s="7">
        <v>1932</v>
      </c>
      <c r="F2542" s="9">
        <v>3494</v>
      </c>
    </row>
    <row r="2543" spans="1:6" x14ac:dyDescent="0.15">
      <c r="A2543" s="5" t="s">
        <v>1</v>
      </c>
      <c r="B2543" s="5" t="s">
        <v>241</v>
      </c>
      <c r="C2543" s="6" t="s">
        <v>26</v>
      </c>
      <c r="D2543" s="6" t="s">
        <v>27</v>
      </c>
      <c r="E2543" s="7">
        <v>1933</v>
      </c>
      <c r="F2543" s="9">
        <v>3784</v>
      </c>
    </row>
    <row r="2544" spans="1:6" x14ac:dyDescent="0.15">
      <c r="A2544" s="5" t="s">
        <v>1</v>
      </c>
      <c r="B2544" s="5" t="s">
        <v>241</v>
      </c>
      <c r="C2544" s="6" t="s">
        <v>26</v>
      </c>
      <c r="D2544" s="6" t="s">
        <v>27</v>
      </c>
      <c r="E2544" s="7">
        <v>1934</v>
      </c>
      <c r="F2544" s="9">
        <v>3778</v>
      </c>
    </row>
    <row r="2545" spans="1:6" x14ac:dyDescent="0.15">
      <c r="A2545" s="5" t="s">
        <v>1</v>
      </c>
      <c r="B2545" s="5" t="s">
        <v>241</v>
      </c>
      <c r="C2545" s="6" t="s">
        <v>26</v>
      </c>
      <c r="D2545" s="6" t="s">
        <v>27</v>
      </c>
      <c r="E2545" s="7">
        <v>1935</v>
      </c>
      <c r="F2545" s="9">
        <v>3939</v>
      </c>
    </row>
    <row r="2546" spans="1:6" x14ac:dyDescent="0.15">
      <c r="A2546" s="5" t="s">
        <v>1</v>
      </c>
      <c r="B2546" s="5" t="s">
        <v>241</v>
      </c>
      <c r="C2546" s="6" t="s">
        <v>26</v>
      </c>
      <c r="D2546" s="6" t="s">
        <v>27</v>
      </c>
      <c r="E2546" s="7">
        <v>1936</v>
      </c>
      <c r="F2546" s="9">
        <v>4173</v>
      </c>
    </row>
    <row r="2547" spans="1:6" x14ac:dyDescent="0.15">
      <c r="A2547" s="5" t="s">
        <v>1</v>
      </c>
      <c r="B2547" s="5" t="s">
        <v>241</v>
      </c>
      <c r="C2547" s="6" t="s">
        <v>26</v>
      </c>
      <c r="D2547" s="6" t="s">
        <v>27</v>
      </c>
      <c r="E2547" s="7">
        <v>1937</v>
      </c>
      <c r="F2547" s="9">
        <v>4053</v>
      </c>
    </row>
    <row r="2548" spans="1:6" x14ac:dyDescent="0.15">
      <c r="A2548" s="5" t="s">
        <v>1</v>
      </c>
      <c r="B2548" s="5" t="s">
        <v>241</v>
      </c>
      <c r="C2548" s="6" t="s">
        <v>26</v>
      </c>
      <c r="D2548" s="6" t="s">
        <v>27</v>
      </c>
      <c r="E2548" s="7">
        <v>1938</v>
      </c>
      <c r="F2548" s="9">
        <v>4232</v>
      </c>
    </row>
    <row r="2549" spans="1:6" x14ac:dyDescent="0.15">
      <c r="A2549" s="5" t="s">
        <v>1</v>
      </c>
      <c r="B2549" s="5" t="s">
        <v>241</v>
      </c>
      <c r="C2549" s="6" t="s">
        <v>26</v>
      </c>
      <c r="D2549" s="6" t="s">
        <v>27</v>
      </c>
      <c r="E2549" s="7">
        <v>1939</v>
      </c>
      <c r="F2549" s="9">
        <v>4524</v>
      </c>
    </row>
    <row r="2550" spans="1:6" x14ac:dyDescent="0.15">
      <c r="A2550" s="5" t="s">
        <v>1</v>
      </c>
      <c r="B2550" s="5" t="s">
        <v>241</v>
      </c>
      <c r="C2550" s="6" t="s">
        <v>26</v>
      </c>
      <c r="D2550" s="6" t="s">
        <v>27</v>
      </c>
      <c r="E2550" s="7">
        <v>1940</v>
      </c>
      <c r="F2550" s="9">
        <v>4186</v>
      </c>
    </row>
    <row r="2551" spans="1:6" x14ac:dyDescent="0.15">
      <c r="A2551" s="5" t="s">
        <v>1</v>
      </c>
      <c r="B2551" s="5" t="s">
        <v>241</v>
      </c>
      <c r="C2551" s="6" t="s">
        <v>26</v>
      </c>
      <c r="D2551" s="6" t="s">
        <v>27</v>
      </c>
      <c r="E2551" s="7">
        <v>1941</v>
      </c>
      <c r="F2551" s="9">
        <v>4186</v>
      </c>
    </row>
    <row r="2552" spans="1:6" x14ac:dyDescent="0.15">
      <c r="A2552" s="5" t="s">
        <v>1</v>
      </c>
      <c r="B2552" s="5" t="s">
        <v>241</v>
      </c>
      <c r="C2552" s="6" t="s">
        <v>26</v>
      </c>
      <c r="D2552" s="6" t="s">
        <v>27</v>
      </c>
      <c r="E2552" s="7">
        <v>1942</v>
      </c>
      <c r="F2552" s="9">
        <v>4372</v>
      </c>
    </row>
    <row r="2553" spans="1:6" x14ac:dyDescent="0.15">
      <c r="A2553" s="5" t="s">
        <v>1</v>
      </c>
      <c r="B2553" s="5" t="s">
        <v>241</v>
      </c>
      <c r="C2553" s="6" t="s">
        <v>26</v>
      </c>
      <c r="D2553" s="6" t="s">
        <v>27</v>
      </c>
      <c r="E2553" s="7">
        <v>1946</v>
      </c>
      <c r="F2553" s="9">
        <v>2743</v>
      </c>
    </row>
    <row r="2554" spans="1:6" x14ac:dyDescent="0.15">
      <c r="A2554" s="5" t="s">
        <v>1</v>
      </c>
      <c r="B2554" s="5" t="s">
        <v>241</v>
      </c>
      <c r="C2554" s="6" t="s">
        <v>26</v>
      </c>
      <c r="D2554" s="6" t="s">
        <v>27</v>
      </c>
      <c r="E2554" s="7">
        <v>1947</v>
      </c>
      <c r="F2554" s="9">
        <v>2828</v>
      </c>
    </row>
    <row r="2555" spans="1:6" x14ac:dyDescent="0.15">
      <c r="A2555" s="5" t="s">
        <v>1</v>
      </c>
      <c r="B2555" s="5" t="s">
        <v>241</v>
      </c>
      <c r="C2555" s="6" t="s">
        <v>26</v>
      </c>
      <c r="D2555" s="6" t="s">
        <v>27</v>
      </c>
      <c r="E2555" s="7">
        <v>1948</v>
      </c>
      <c r="F2555" s="9">
        <v>3507</v>
      </c>
    </row>
    <row r="2556" spans="1:6" x14ac:dyDescent="0.15">
      <c r="A2556" s="5" t="s">
        <v>1</v>
      </c>
      <c r="B2556" s="5" t="s">
        <v>241</v>
      </c>
      <c r="C2556" s="6" t="s">
        <v>26</v>
      </c>
      <c r="D2556" s="6" t="s">
        <v>27</v>
      </c>
      <c r="E2556" s="7">
        <v>1949</v>
      </c>
      <c r="F2556" s="9">
        <v>3752</v>
      </c>
    </row>
    <row r="2557" spans="1:6" x14ac:dyDescent="0.15">
      <c r="A2557" s="5" t="s">
        <v>1</v>
      </c>
      <c r="B2557" s="5" t="s">
        <v>241</v>
      </c>
      <c r="C2557" s="6" t="s">
        <v>26</v>
      </c>
      <c r="D2557" s="6" t="s">
        <v>27</v>
      </c>
      <c r="E2557" s="7">
        <v>1950</v>
      </c>
      <c r="F2557" s="9">
        <v>3953</v>
      </c>
    </row>
    <row r="2558" spans="1:6" x14ac:dyDescent="0.15">
      <c r="A2558" s="5" t="s">
        <v>1</v>
      </c>
      <c r="B2558" s="5" t="s">
        <v>241</v>
      </c>
      <c r="C2558" s="6" t="s">
        <v>26</v>
      </c>
      <c r="D2558" s="6" t="s">
        <v>27</v>
      </c>
      <c r="E2558" s="7">
        <v>1951</v>
      </c>
      <c r="F2558" s="9">
        <v>4296</v>
      </c>
    </row>
    <row r="2559" spans="1:6" x14ac:dyDescent="0.15">
      <c r="A2559" s="5" t="s">
        <v>1</v>
      </c>
      <c r="B2559" s="5" t="s">
        <v>241</v>
      </c>
      <c r="C2559" s="6" t="s">
        <v>26</v>
      </c>
      <c r="D2559" s="6" t="s">
        <v>27</v>
      </c>
      <c r="E2559" s="7">
        <v>1952</v>
      </c>
      <c r="F2559" s="9">
        <v>4403</v>
      </c>
    </row>
    <row r="2560" spans="1:6" x14ac:dyDescent="0.15">
      <c r="A2560" s="5" t="s">
        <v>1</v>
      </c>
      <c r="B2560" s="5" t="s">
        <v>241</v>
      </c>
      <c r="C2560" s="6" t="s">
        <v>26</v>
      </c>
      <c r="D2560" s="6" t="s">
        <v>27</v>
      </c>
      <c r="E2560" s="7">
        <v>1953</v>
      </c>
      <c r="F2560" s="9">
        <v>4441</v>
      </c>
    </row>
    <row r="2561" spans="1:6" x14ac:dyDescent="0.15">
      <c r="A2561" s="5" t="s">
        <v>1</v>
      </c>
      <c r="B2561" s="5" t="s">
        <v>241</v>
      </c>
      <c r="C2561" s="6" t="s">
        <v>26</v>
      </c>
      <c r="D2561" s="6" t="s">
        <v>27</v>
      </c>
      <c r="E2561" s="7">
        <v>1954</v>
      </c>
      <c r="F2561" s="9">
        <v>4543</v>
      </c>
    </row>
    <row r="2562" spans="1:6" x14ac:dyDescent="0.15">
      <c r="A2562" s="5" t="s">
        <v>1</v>
      </c>
      <c r="B2562" s="5" t="s">
        <v>241</v>
      </c>
      <c r="C2562" s="6" t="s">
        <v>26</v>
      </c>
      <c r="D2562" s="6" t="s">
        <v>27</v>
      </c>
      <c r="E2562" s="7">
        <v>1955</v>
      </c>
      <c r="F2562" s="9">
        <v>4894</v>
      </c>
    </row>
    <row r="2563" spans="1:6" x14ac:dyDescent="0.15">
      <c r="A2563" s="5" t="s">
        <v>1</v>
      </c>
      <c r="B2563" s="5" t="s">
        <v>241</v>
      </c>
      <c r="C2563" s="6" t="s">
        <v>26</v>
      </c>
      <c r="D2563" s="6" t="s">
        <v>27</v>
      </c>
      <c r="E2563" s="7">
        <v>1956</v>
      </c>
      <c r="F2563" s="9">
        <v>4632</v>
      </c>
    </row>
    <row r="2564" spans="1:6" x14ac:dyDescent="0.15">
      <c r="A2564" s="5" t="s">
        <v>1</v>
      </c>
      <c r="B2564" s="5" t="s">
        <v>241</v>
      </c>
      <c r="C2564" s="6" t="s">
        <v>26</v>
      </c>
      <c r="D2564" s="6" t="s">
        <v>27</v>
      </c>
      <c r="E2564" s="7">
        <v>1957</v>
      </c>
      <c r="F2564" s="9">
        <v>5051</v>
      </c>
    </row>
    <row r="2565" spans="1:6" x14ac:dyDescent="0.15">
      <c r="A2565" s="5" t="s">
        <v>1</v>
      </c>
      <c r="B2565" s="5" t="s">
        <v>241</v>
      </c>
      <c r="C2565" s="6" t="s">
        <v>26</v>
      </c>
      <c r="D2565" s="6" t="s">
        <v>27</v>
      </c>
      <c r="E2565" s="7">
        <v>1958</v>
      </c>
      <c r="F2565" s="9">
        <v>5367</v>
      </c>
    </row>
    <row r="2566" spans="1:6" x14ac:dyDescent="0.15">
      <c r="A2566" s="5" t="s">
        <v>1</v>
      </c>
      <c r="B2566" s="5" t="s">
        <v>241</v>
      </c>
      <c r="C2566" s="6" t="s">
        <v>26</v>
      </c>
      <c r="D2566" s="6" t="s">
        <v>27</v>
      </c>
      <c r="E2566" s="7">
        <v>1959</v>
      </c>
      <c r="F2566" s="9">
        <v>5553</v>
      </c>
    </row>
    <row r="2567" spans="1:6" x14ac:dyDescent="0.15">
      <c r="A2567" s="5" t="s">
        <v>1</v>
      </c>
      <c r="B2567" s="5" t="s">
        <v>241</v>
      </c>
      <c r="C2567" s="6" t="s">
        <v>26</v>
      </c>
      <c r="D2567" s="6" t="s">
        <v>27</v>
      </c>
      <c r="E2567" s="7">
        <v>1960</v>
      </c>
      <c r="F2567" s="9">
        <v>5816</v>
      </c>
    </row>
    <row r="2568" spans="1:6" x14ac:dyDescent="0.15">
      <c r="A2568" s="5" t="s">
        <v>1</v>
      </c>
      <c r="B2568" s="5" t="s">
        <v>241</v>
      </c>
      <c r="C2568" s="6" t="s">
        <v>26</v>
      </c>
      <c r="D2568" s="6" t="s">
        <v>27</v>
      </c>
      <c r="E2568" s="7">
        <v>1961</v>
      </c>
      <c r="F2568" s="9">
        <v>6083</v>
      </c>
    </row>
    <row r="2569" spans="1:6" x14ac:dyDescent="0.15">
      <c r="A2569" s="5" t="s">
        <v>1</v>
      </c>
      <c r="B2569" s="5" t="s">
        <v>241</v>
      </c>
      <c r="C2569" s="6" t="s">
        <v>26</v>
      </c>
      <c r="D2569" s="6" t="s">
        <v>27</v>
      </c>
      <c r="E2569" s="7">
        <v>1962</v>
      </c>
      <c r="F2569" s="9">
        <v>6315</v>
      </c>
    </row>
    <row r="2570" spans="1:6" x14ac:dyDescent="0.15">
      <c r="A2570" s="5" t="s">
        <v>1</v>
      </c>
      <c r="B2570" s="5" t="s">
        <v>241</v>
      </c>
      <c r="C2570" s="6" t="s">
        <v>26</v>
      </c>
      <c r="D2570" s="6" t="s">
        <v>27</v>
      </c>
      <c r="E2570" s="7">
        <v>1963</v>
      </c>
      <c r="F2570" s="9">
        <v>6644</v>
      </c>
    </row>
    <row r="2571" spans="1:6" x14ac:dyDescent="0.15">
      <c r="A2571" s="5" t="s">
        <v>1</v>
      </c>
      <c r="B2571" s="5" t="s">
        <v>241</v>
      </c>
      <c r="C2571" s="6" t="s">
        <v>26</v>
      </c>
      <c r="D2571" s="6" t="s">
        <v>27</v>
      </c>
      <c r="E2571" s="7">
        <v>1964</v>
      </c>
      <c r="F2571" s="9">
        <v>6994</v>
      </c>
    </row>
    <row r="2572" spans="1:6" x14ac:dyDescent="0.15">
      <c r="A2572" s="5" t="s">
        <v>1</v>
      </c>
      <c r="B2572" s="5" t="s">
        <v>241</v>
      </c>
      <c r="C2572" s="6" t="s">
        <v>26</v>
      </c>
      <c r="D2572" s="6" t="s">
        <v>27</v>
      </c>
      <c r="E2572" s="7">
        <v>1965</v>
      </c>
      <c r="F2572" s="9">
        <v>7029</v>
      </c>
    </row>
    <row r="2573" spans="1:6" x14ac:dyDescent="0.15">
      <c r="A2573" s="5" t="s">
        <v>1</v>
      </c>
      <c r="B2573" s="5" t="s">
        <v>241</v>
      </c>
      <c r="C2573" s="6" t="s">
        <v>26</v>
      </c>
      <c r="D2573" s="6" t="s">
        <v>27</v>
      </c>
      <c r="E2573" s="7">
        <v>1966</v>
      </c>
      <c r="F2573" s="9">
        <v>7406</v>
      </c>
    </row>
    <row r="2574" spans="1:6" x14ac:dyDescent="0.15">
      <c r="A2574" s="5" t="s">
        <v>1</v>
      </c>
      <c r="B2574" s="5" t="s">
        <v>241</v>
      </c>
      <c r="C2574" s="6" t="s">
        <v>26</v>
      </c>
      <c r="D2574" s="6" t="s">
        <v>27</v>
      </c>
      <c r="E2574" s="7">
        <v>1967</v>
      </c>
      <c r="F2574" s="9">
        <v>7801</v>
      </c>
    </row>
    <row r="2575" spans="1:6" x14ac:dyDescent="0.15">
      <c r="A2575" s="5" t="s">
        <v>1</v>
      </c>
      <c r="B2575" s="5" t="s">
        <v>241</v>
      </c>
      <c r="C2575" s="6" t="s">
        <v>26</v>
      </c>
      <c r="D2575" s="6" t="s">
        <v>27</v>
      </c>
      <c r="E2575" s="7">
        <v>1968</v>
      </c>
      <c r="F2575" s="9">
        <v>7865</v>
      </c>
    </row>
    <row r="2576" spans="1:6" x14ac:dyDescent="0.15">
      <c r="A2576" s="5" t="s">
        <v>1</v>
      </c>
      <c r="B2576" s="5" t="s">
        <v>241</v>
      </c>
      <c r="C2576" s="6" t="s">
        <v>26</v>
      </c>
      <c r="D2576" s="6" t="s">
        <v>27</v>
      </c>
      <c r="E2576" s="7">
        <v>1969</v>
      </c>
      <c r="F2576" s="9">
        <v>8069</v>
      </c>
    </row>
    <row r="2577" spans="1:6" x14ac:dyDescent="0.15">
      <c r="A2577" s="5" t="s">
        <v>1</v>
      </c>
      <c r="B2577" s="5" t="s">
        <v>241</v>
      </c>
      <c r="C2577" s="6" t="s">
        <v>26</v>
      </c>
      <c r="D2577" s="6" t="s">
        <v>27</v>
      </c>
      <c r="E2577" s="7">
        <v>1970</v>
      </c>
      <c r="F2577" s="9">
        <v>8015</v>
      </c>
    </row>
    <row r="2578" spans="1:6" x14ac:dyDescent="0.15">
      <c r="A2578" s="5" t="s">
        <v>1</v>
      </c>
      <c r="B2578" s="5" t="s">
        <v>241</v>
      </c>
      <c r="C2578" s="6" t="s">
        <v>26</v>
      </c>
      <c r="D2578" s="6" t="s">
        <v>27</v>
      </c>
      <c r="E2578" s="7">
        <v>1971</v>
      </c>
      <c r="F2578" s="9">
        <v>8349</v>
      </c>
    </row>
    <row r="2579" spans="1:6" x14ac:dyDescent="0.15">
      <c r="A2579" s="5" t="s">
        <v>1</v>
      </c>
      <c r="B2579" s="5" t="s">
        <v>241</v>
      </c>
      <c r="C2579" s="6" t="s">
        <v>26</v>
      </c>
      <c r="D2579" s="6" t="s">
        <v>27</v>
      </c>
      <c r="E2579" s="7">
        <v>1972</v>
      </c>
      <c r="F2579" s="9">
        <v>8505</v>
      </c>
    </row>
    <row r="2580" spans="1:6" x14ac:dyDescent="0.15">
      <c r="A2580" s="5" t="s">
        <v>1</v>
      </c>
      <c r="B2580" s="5" t="s">
        <v>241</v>
      </c>
      <c r="C2580" s="6" t="s">
        <v>26</v>
      </c>
      <c r="D2580" s="6" t="s">
        <v>27</v>
      </c>
      <c r="E2580" s="7">
        <v>1973</v>
      </c>
      <c r="F2580" s="9">
        <v>8920</v>
      </c>
    </row>
    <row r="2581" spans="1:6" x14ac:dyDescent="0.15">
      <c r="A2581" s="5" t="s">
        <v>1</v>
      </c>
      <c r="B2581" s="5" t="s">
        <v>241</v>
      </c>
      <c r="C2581" s="6" t="s">
        <v>26</v>
      </c>
      <c r="D2581" s="6" t="s">
        <v>27</v>
      </c>
      <c r="E2581" s="7">
        <v>1974</v>
      </c>
      <c r="F2581" s="9">
        <v>9111</v>
      </c>
    </row>
    <row r="2582" spans="1:6" x14ac:dyDescent="0.15">
      <c r="A2582" s="5" t="s">
        <v>1</v>
      </c>
      <c r="B2582" s="5" t="s">
        <v>241</v>
      </c>
      <c r="C2582" s="6" t="s">
        <v>26</v>
      </c>
      <c r="D2582" s="6" t="s">
        <v>27</v>
      </c>
      <c r="E2582" s="7">
        <v>1975</v>
      </c>
      <c r="F2582" s="9">
        <v>9253</v>
      </c>
    </row>
    <row r="2583" spans="1:6" x14ac:dyDescent="0.15">
      <c r="A2583" s="5" t="s">
        <v>1</v>
      </c>
      <c r="B2583" s="5" t="s">
        <v>241</v>
      </c>
      <c r="C2583" s="6" t="s">
        <v>26</v>
      </c>
      <c r="D2583" s="6" t="s">
        <v>27</v>
      </c>
      <c r="E2583" s="7">
        <v>1976</v>
      </c>
      <c r="F2583" s="9">
        <v>9231</v>
      </c>
    </row>
    <row r="2584" spans="1:6" x14ac:dyDescent="0.15">
      <c r="A2584" s="5" t="s">
        <v>1</v>
      </c>
      <c r="B2584" s="5" t="s">
        <v>241</v>
      </c>
      <c r="C2584" s="6" t="s">
        <v>26</v>
      </c>
      <c r="D2584" s="6" t="s">
        <v>27</v>
      </c>
      <c r="E2584" s="7">
        <v>1977</v>
      </c>
      <c r="F2584" s="9">
        <v>9765</v>
      </c>
    </row>
    <row r="2585" spans="1:6" x14ac:dyDescent="0.15">
      <c r="A2585" s="5" t="s">
        <v>1</v>
      </c>
      <c r="B2585" s="5" t="s">
        <v>241</v>
      </c>
      <c r="C2585" s="6" t="s">
        <v>26</v>
      </c>
      <c r="D2585" s="6" t="s">
        <v>27</v>
      </c>
      <c r="E2585" s="7">
        <v>1978</v>
      </c>
      <c r="F2585" s="9">
        <v>9967</v>
      </c>
    </row>
    <row r="2586" spans="1:6" x14ac:dyDescent="0.15">
      <c r="A2586" s="5" t="s">
        <v>1</v>
      </c>
      <c r="B2586" s="5" t="s">
        <v>241</v>
      </c>
      <c r="C2586" s="6" t="s">
        <v>26</v>
      </c>
      <c r="D2586" s="6" t="s">
        <v>27</v>
      </c>
      <c r="E2586" s="7">
        <v>1979</v>
      </c>
      <c r="F2586" s="9">
        <v>9964</v>
      </c>
    </row>
    <row r="2587" spans="1:6" x14ac:dyDescent="0.15">
      <c r="A2587" s="5" t="s">
        <v>1</v>
      </c>
      <c r="B2587" s="5" t="s">
        <v>241</v>
      </c>
      <c r="C2587" s="6" t="s">
        <v>26</v>
      </c>
      <c r="D2587" s="6" t="s">
        <v>27</v>
      </c>
      <c r="E2587" s="7">
        <v>1980</v>
      </c>
      <c r="F2587" s="9">
        <v>10052</v>
      </c>
    </row>
    <row r="2588" spans="1:6" x14ac:dyDescent="0.15">
      <c r="A2588" s="5" t="s">
        <v>1</v>
      </c>
      <c r="B2588" s="5" t="s">
        <v>241</v>
      </c>
      <c r="C2588" s="6" t="s">
        <v>26</v>
      </c>
      <c r="D2588" s="6" t="s">
        <v>27</v>
      </c>
      <c r="E2588" s="7">
        <v>1981</v>
      </c>
      <c r="F2588" s="9">
        <v>10123</v>
      </c>
    </row>
    <row r="2589" spans="1:6" x14ac:dyDescent="0.15">
      <c r="A2589" s="5" t="s">
        <v>1</v>
      </c>
      <c r="B2589" s="5" t="s">
        <v>241</v>
      </c>
      <c r="C2589" s="6" t="s">
        <v>26</v>
      </c>
      <c r="D2589" s="6" t="s">
        <v>27</v>
      </c>
      <c r="E2589" s="7">
        <v>1982</v>
      </c>
      <c r="F2589" s="9">
        <v>10493</v>
      </c>
    </row>
    <row r="2590" spans="1:6" x14ac:dyDescent="0.15">
      <c r="A2590" s="5" t="s">
        <v>1</v>
      </c>
      <c r="B2590" s="5" t="s">
        <v>241</v>
      </c>
      <c r="C2590" s="6" t="s">
        <v>26</v>
      </c>
      <c r="D2590" s="6" t="s">
        <v>27</v>
      </c>
      <c r="E2590" s="7">
        <v>1983</v>
      </c>
      <c r="F2590" s="9">
        <v>10401</v>
      </c>
    </row>
    <row r="2591" spans="1:6" x14ac:dyDescent="0.15">
      <c r="A2591" s="5" t="s">
        <v>1</v>
      </c>
      <c r="B2591" s="5" t="s">
        <v>241</v>
      </c>
      <c r="C2591" s="6" t="s">
        <v>26</v>
      </c>
      <c r="D2591" s="6" t="s">
        <v>27</v>
      </c>
      <c r="E2591" s="7">
        <v>1984</v>
      </c>
      <c r="F2591" s="9">
        <v>10696</v>
      </c>
    </row>
    <row r="2592" spans="1:6" x14ac:dyDescent="0.15">
      <c r="A2592" s="5" t="s">
        <v>1</v>
      </c>
      <c r="B2592" s="5" t="s">
        <v>241</v>
      </c>
      <c r="C2592" s="6" t="s">
        <v>26</v>
      </c>
      <c r="D2592" s="6" t="s">
        <v>27</v>
      </c>
      <c r="E2592" s="7">
        <v>1985</v>
      </c>
      <c r="F2592" s="9">
        <v>10452</v>
      </c>
    </row>
    <row r="2593" spans="1:6" x14ac:dyDescent="0.15">
      <c r="A2593" s="5" t="s">
        <v>1</v>
      </c>
      <c r="B2593" s="5" t="s">
        <v>241</v>
      </c>
      <c r="C2593" s="6" t="s">
        <v>26</v>
      </c>
      <c r="D2593" s="6" t="s">
        <v>27</v>
      </c>
      <c r="E2593" s="7">
        <v>1986</v>
      </c>
      <c r="F2593" s="9">
        <v>10678</v>
      </c>
    </row>
    <row r="2594" spans="1:6" x14ac:dyDescent="0.15">
      <c r="A2594" s="5" t="s">
        <v>1</v>
      </c>
      <c r="B2594" s="5" t="s">
        <v>241</v>
      </c>
      <c r="C2594" s="6" t="s">
        <v>26</v>
      </c>
      <c r="D2594" s="6" t="s">
        <v>27</v>
      </c>
      <c r="E2594" s="7">
        <v>1987</v>
      </c>
      <c r="F2594" s="9">
        <v>10861</v>
      </c>
    </row>
    <row r="2595" spans="1:6" x14ac:dyDescent="0.15">
      <c r="A2595" s="5" t="s">
        <v>1</v>
      </c>
      <c r="B2595" s="5" t="s">
        <v>241</v>
      </c>
      <c r="C2595" s="6" t="s">
        <v>26</v>
      </c>
      <c r="D2595" s="6" t="s">
        <v>27</v>
      </c>
      <c r="E2595" s="7">
        <v>1988</v>
      </c>
      <c r="F2595" s="9">
        <v>11207</v>
      </c>
    </row>
    <row r="2596" spans="1:6" x14ac:dyDescent="0.15">
      <c r="A2596" s="5" t="s">
        <v>1</v>
      </c>
      <c r="B2596" s="5" t="s">
        <v>241</v>
      </c>
      <c r="C2596" s="6" t="s">
        <v>26</v>
      </c>
      <c r="D2596" s="6" t="s">
        <v>27</v>
      </c>
      <c r="E2596" s="7">
        <v>1989</v>
      </c>
      <c r="F2596" s="9">
        <v>11003</v>
      </c>
    </row>
    <row r="2597" spans="1:6" x14ac:dyDescent="0.15">
      <c r="A2597" s="5" t="s">
        <v>1</v>
      </c>
      <c r="B2597" s="5" t="s">
        <v>241</v>
      </c>
      <c r="C2597" s="6" t="s">
        <v>26</v>
      </c>
      <c r="D2597" s="6" t="s">
        <v>27</v>
      </c>
      <c r="E2597" s="7">
        <v>1990</v>
      </c>
      <c r="F2597" s="9">
        <v>10296</v>
      </c>
    </row>
    <row r="2598" spans="1:6" x14ac:dyDescent="0.15">
      <c r="A2598" s="5" t="s">
        <v>1</v>
      </c>
      <c r="B2598" s="5" t="s">
        <v>241</v>
      </c>
      <c r="C2598" s="6" t="s">
        <v>26</v>
      </c>
      <c r="D2598" s="6" t="s">
        <v>27</v>
      </c>
      <c r="E2598" s="7">
        <v>1991</v>
      </c>
      <c r="F2598" s="9">
        <v>9255.9089999999997</v>
      </c>
    </row>
    <row r="2599" spans="1:6" x14ac:dyDescent="0.15">
      <c r="A2599" s="5" t="s">
        <v>1</v>
      </c>
      <c r="B2599" s="5" t="s">
        <v>241</v>
      </c>
      <c r="C2599" s="6" t="s">
        <v>26</v>
      </c>
      <c r="D2599" s="6" t="s">
        <v>27</v>
      </c>
      <c r="E2599" s="7">
        <v>1992</v>
      </c>
      <c r="F2599" s="9">
        <v>9153.9210000000003</v>
      </c>
    </row>
    <row r="2600" spans="1:6" x14ac:dyDescent="0.15">
      <c r="A2600" s="5" t="s">
        <v>1</v>
      </c>
      <c r="B2600" s="5" t="s">
        <v>241</v>
      </c>
      <c r="C2600" s="6" t="s">
        <v>26</v>
      </c>
      <c r="D2600" s="6" t="s">
        <v>27</v>
      </c>
      <c r="E2600" s="7">
        <v>1993</v>
      </c>
      <c r="F2600" s="9">
        <v>9294.4639999999999</v>
      </c>
    </row>
    <row r="2601" spans="1:6" x14ac:dyDescent="0.15">
      <c r="A2601" s="5" t="s">
        <v>1</v>
      </c>
      <c r="B2601" s="5" t="s">
        <v>241</v>
      </c>
      <c r="C2601" s="6" t="s">
        <v>26</v>
      </c>
      <c r="D2601" s="6" t="s">
        <v>27</v>
      </c>
      <c r="E2601" s="7">
        <v>1994</v>
      </c>
      <c r="F2601" s="9">
        <v>9772.2240000000002</v>
      </c>
    </row>
    <row r="2602" spans="1:6" x14ac:dyDescent="0.15">
      <c r="A2602" s="5" t="s">
        <v>1</v>
      </c>
      <c r="B2602" s="5" t="s">
        <v>241</v>
      </c>
      <c r="C2602" s="6" t="s">
        <v>26</v>
      </c>
      <c r="D2602" s="6" t="s">
        <v>27</v>
      </c>
      <c r="E2602" s="7">
        <v>1995</v>
      </c>
      <c r="F2602" s="9">
        <v>10134.834000000001</v>
      </c>
    </row>
    <row r="2603" spans="1:6" x14ac:dyDescent="0.15">
      <c r="A2603" s="5" t="s">
        <v>1</v>
      </c>
      <c r="B2603" s="5" t="s">
        <v>241</v>
      </c>
      <c r="C2603" s="6" t="s">
        <v>26</v>
      </c>
      <c r="D2603" s="6" t="s">
        <v>27</v>
      </c>
      <c r="E2603" s="7">
        <v>1996</v>
      </c>
      <c r="F2603" s="9">
        <v>10359.182000000001</v>
      </c>
    </row>
    <row r="2604" spans="1:6" x14ac:dyDescent="0.15">
      <c r="A2604" s="5" t="s">
        <v>1</v>
      </c>
      <c r="B2604" s="5" t="s">
        <v>241</v>
      </c>
      <c r="C2604" s="6" t="s">
        <v>26</v>
      </c>
      <c r="D2604" s="6" t="s">
        <v>27</v>
      </c>
      <c r="E2604" s="7">
        <v>1997</v>
      </c>
      <c r="F2604" s="9">
        <v>10942.325999999999</v>
      </c>
    </row>
    <row r="2605" spans="1:6" x14ac:dyDescent="0.15">
      <c r="A2605" s="5" t="s">
        <v>1</v>
      </c>
      <c r="B2605" s="5" t="s">
        <v>241</v>
      </c>
      <c r="C2605" s="6" t="s">
        <v>26</v>
      </c>
      <c r="D2605" s="6" t="s">
        <v>27</v>
      </c>
      <c r="E2605" s="7">
        <v>1998</v>
      </c>
      <c r="F2605" s="9">
        <v>11663.028</v>
      </c>
    </row>
    <row r="2606" spans="1:6" x14ac:dyDescent="0.15">
      <c r="A2606" s="5" t="s">
        <v>1</v>
      </c>
      <c r="B2606" s="5" t="s">
        <v>241</v>
      </c>
      <c r="C2606" s="6" t="s">
        <v>26</v>
      </c>
      <c r="D2606" s="6" t="s">
        <v>27</v>
      </c>
      <c r="E2606" s="7">
        <v>1999</v>
      </c>
      <c r="F2606" s="9">
        <v>12316.724</v>
      </c>
    </row>
    <row r="2607" spans="1:6" x14ac:dyDescent="0.15">
      <c r="A2607" s="5" t="s">
        <v>1</v>
      </c>
      <c r="B2607" s="5" t="s">
        <v>241</v>
      </c>
      <c r="C2607" s="6" t="s">
        <v>26</v>
      </c>
      <c r="D2607" s="6" t="s">
        <v>27</v>
      </c>
      <c r="E2607" s="7">
        <v>2000</v>
      </c>
      <c r="F2607" s="9">
        <v>13129.272999999999</v>
      </c>
    </row>
    <row r="2608" spans="1:6" x14ac:dyDescent="0.15">
      <c r="A2608" s="5" t="s">
        <v>1</v>
      </c>
      <c r="B2608" s="5" t="s">
        <v>241</v>
      </c>
      <c r="C2608" s="6" t="s">
        <v>26</v>
      </c>
      <c r="D2608" s="6" t="s">
        <v>27</v>
      </c>
      <c r="E2608" s="7">
        <v>2001</v>
      </c>
      <c r="F2608" s="9">
        <v>13933.562</v>
      </c>
    </row>
    <row r="2609" spans="1:6" x14ac:dyDescent="0.15">
      <c r="A2609" s="5" t="s">
        <v>1</v>
      </c>
      <c r="B2609" s="5" t="s">
        <v>241</v>
      </c>
      <c r="C2609" s="6" t="s">
        <v>26</v>
      </c>
      <c r="D2609" s="6" t="s">
        <v>27</v>
      </c>
      <c r="E2609" s="7">
        <v>2002</v>
      </c>
      <c r="F2609" s="9">
        <v>14899.307000000001</v>
      </c>
    </row>
    <row r="2610" spans="1:6" x14ac:dyDescent="0.15">
      <c r="A2610" s="5" t="s">
        <v>1</v>
      </c>
      <c r="B2610" s="5" t="s">
        <v>241</v>
      </c>
      <c r="C2610" s="6" t="s">
        <v>26</v>
      </c>
      <c r="D2610" s="6" t="s">
        <v>27</v>
      </c>
      <c r="E2610" s="7">
        <v>2003</v>
      </c>
      <c r="F2610" s="9">
        <v>15829.9</v>
      </c>
    </row>
    <row r="2611" spans="1:6" x14ac:dyDescent="0.15">
      <c r="A2611" s="5" t="s">
        <v>1</v>
      </c>
      <c r="B2611" s="5" t="s">
        <v>241</v>
      </c>
      <c r="C2611" s="6" t="s">
        <v>26</v>
      </c>
      <c r="D2611" s="6" t="s">
        <v>27</v>
      </c>
      <c r="E2611" s="7">
        <v>2004</v>
      </c>
      <c r="F2611" s="9">
        <v>16999.006000000001</v>
      </c>
    </row>
    <row r="2612" spans="1:6" x14ac:dyDescent="0.15">
      <c r="A2612" s="5" t="s">
        <v>1</v>
      </c>
      <c r="B2612" s="5" t="s">
        <v>241</v>
      </c>
      <c r="C2612" s="6" t="s">
        <v>26</v>
      </c>
      <c r="D2612" s="6" t="s">
        <v>27</v>
      </c>
      <c r="E2612" s="7">
        <v>2005</v>
      </c>
      <c r="F2612" s="9">
        <v>18140.616999999998</v>
      </c>
    </row>
    <row r="2613" spans="1:6" x14ac:dyDescent="0.15">
      <c r="A2613" s="5" t="s">
        <v>1</v>
      </c>
      <c r="B2613" s="5" t="s">
        <v>241</v>
      </c>
      <c r="C2613" s="6" t="s">
        <v>26</v>
      </c>
      <c r="D2613" s="6" t="s">
        <v>27</v>
      </c>
      <c r="E2613" s="7">
        <v>2006</v>
      </c>
      <c r="F2613" s="9">
        <v>19253.062000000002</v>
      </c>
    </row>
    <row r="2614" spans="1:6" x14ac:dyDescent="0.15">
      <c r="A2614" s="5" t="s">
        <v>1</v>
      </c>
      <c r="B2614" s="5" t="s">
        <v>241</v>
      </c>
      <c r="C2614" s="6" t="s">
        <v>26</v>
      </c>
      <c r="D2614" s="6" t="s">
        <v>27</v>
      </c>
      <c r="E2614" s="7">
        <v>2007</v>
      </c>
      <c r="F2614" s="9">
        <v>19763.791000000001</v>
      </c>
    </row>
    <row r="2615" spans="1:6" x14ac:dyDescent="0.15">
      <c r="A2615" s="5" t="s">
        <v>1</v>
      </c>
      <c r="B2615" s="5" t="s">
        <v>241</v>
      </c>
      <c r="C2615" s="6" t="s">
        <v>26</v>
      </c>
      <c r="D2615" s="6" t="s">
        <v>27</v>
      </c>
      <c r="E2615" s="7">
        <v>2008</v>
      </c>
      <c r="F2615" s="9">
        <v>20380.63</v>
      </c>
    </row>
    <row r="2616" spans="1:6" x14ac:dyDescent="0.15">
      <c r="A2616" s="5" t="s">
        <v>1</v>
      </c>
      <c r="B2616" s="5" t="s">
        <v>241</v>
      </c>
      <c r="C2616" s="6" t="s">
        <v>26</v>
      </c>
      <c r="D2616" s="6" t="s">
        <v>27</v>
      </c>
      <c r="E2616" s="7">
        <v>2009</v>
      </c>
      <c r="F2616" s="9">
        <v>19461.07</v>
      </c>
    </row>
    <row r="2617" spans="1:6" x14ac:dyDescent="0.15">
      <c r="A2617" s="5" t="s">
        <v>1</v>
      </c>
      <c r="B2617" s="5" t="s">
        <v>241</v>
      </c>
      <c r="C2617" s="6" t="s">
        <v>26</v>
      </c>
      <c r="D2617" s="6" t="s">
        <v>27</v>
      </c>
      <c r="E2617" s="7">
        <v>2010</v>
      </c>
      <c r="F2617" s="9">
        <v>20036.333999999999</v>
      </c>
    </row>
    <row r="2618" spans="1:6" x14ac:dyDescent="0.15">
      <c r="A2618" s="5" t="s">
        <v>1</v>
      </c>
      <c r="B2618" s="5" t="s">
        <v>241</v>
      </c>
      <c r="C2618" s="6" t="s">
        <v>26</v>
      </c>
      <c r="D2618" s="6" t="s">
        <v>27</v>
      </c>
      <c r="E2618" s="7">
        <v>2011</v>
      </c>
      <c r="F2618" s="9">
        <v>20886</v>
      </c>
    </row>
    <row r="2619" spans="1:6" x14ac:dyDescent="0.15">
      <c r="A2619" s="5" t="s">
        <v>1</v>
      </c>
      <c r="B2619" s="5" t="s">
        <v>241</v>
      </c>
      <c r="C2619" s="6" t="s">
        <v>26</v>
      </c>
      <c r="D2619" s="6" t="s">
        <v>27</v>
      </c>
      <c r="E2619" s="7">
        <v>2012</v>
      </c>
      <c r="F2619" s="9">
        <v>20731.669999999998</v>
      </c>
    </row>
    <row r="2620" spans="1:6" x14ac:dyDescent="0.15">
      <c r="A2620" s="5" t="s">
        <v>1</v>
      </c>
      <c r="B2620" s="5" t="s">
        <v>241</v>
      </c>
      <c r="C2620" s="6" t="s">
        <v>26</v>
      </c>
      <c r="D2620" s="6" t="s">
        <v>27</v>
      </c>
      <c r="E2620" s="7">
        <v>2013</v>
      </c>
      <c r="F2620" s="9">
        <v>21163.563999999998</v>
      </c>
    </row>
    <row r="2621" spans="1:6" x14ac:dyDescent="0.15">
      <c r="A2621" s="5" t="s">
        <v>1</v>
      </c>
      <c r="B2621" s="5" t="s">
        <v>241</v>
      </c>
      <c r="C2621" s="6" t="s">
        <v>26</v>
      </c>
      <c r="D2621" s="6" t="s">
        <v>27</v>
      </c>
      <c r="E2621" s="7">
        <v>2014</v>
      </c>
      <c r="F2621" s="9">
        <v>22118.75</v>
      </c>
    </row>
    <row r="2622" spans="1:6" x14ac:dyDescent="0.15">
      <c r="A2622" s="5" t="s">
        <v>1</v>
      </c>
      <c r="B2622" s="5" t="s">
        <v>241</v>
      </c>
      <c r="C2622" s="6" t="s">
        <v>26</v>
      </c>
      <c r="D2622" s="6" t="s">
        <v>27</v>
      </c>
      <c r="E2622" s="7">
        <v>2015</v>
      </c>
      <c r="F2622" s="9">
        <v>22993.375</v>
      </c>
    </row>
    <row r="2623" spans="1:6" x14ac:dyDescent="0.15">
      <c r="A2623" s="5" t="s">
        <v>1</v>
      </c>
      <c r="B2623" s="5" t="s">
        <v>241</v>
      </c>
      <c r="C2623" s="6" t="s">
        <v>26</v>
      </c>
      <c r="D2623" s="6" t="s">
        <v>27</v>
      </c>
      <c r="E2623" s="7">
        <v>2016</v>
      </c>
      <c r="F2623" s="9">
        <v>23568.925999999999</v>
      </c>
    </row>
    <row r="2624" spans="1:6" x14ac:dyDescent="0.15">
      <c r="A2624" s="5" t="s">
        <v>1</v>
      </c>
      <c r="B2624" s="5" t="s">
        <v>241</v>
      </c>
      <c r="C2624" s="6" t="s">
        <v>26</v>
      </c>
      <c r="D2624" s="6" t="s">
        <v>27</v>
      </c>
      <c r="E2624" s="7">
        <v>2017</v>
      </c>
      <c r="F2624" s="9">
        <v>24641.197</v>
      </c>
    </row>
    <row r="2625" spans="1:6" x14ac:dyDescent="0.15">
      <c r="A2625" s="5" t="s">
        <v>1</v>
      </c>
      <c r="B2625" s="5" t="s">
        <v>241</v>
      </c>
      <c r="C2625" s="6" t="s">
        <v>26</v>
      </c>
      <c r="D2625" s="6" t="s">
        <v>27</v>
      </c>
      <c r="E2625" s="7">
        <v>2018</v>
      </c>
      <c r="F2625" s="9">
        <v>25995.51</v>
      </c>
    </row>
    <row r="2626" spans="1:6" x14ac:dyDescent="0.15">
      <c r="A2626" s="5" t="s">
        <v>1</v>
      </c>
      <c r="B2626" s="5" t="s">
        <v>241</v>
      </c>
      <c r="C2626" s="6" t="s">
        <v>26</v>
      </c>
      <c r="D2626" s="6" t="s">
        <v>27</v>
      </c>
      <c r="E2626" s="7">
        <v>2019</v>
      </c>
      <c r="F2626" s="9">
        <v>27272.312000000002</v>
      </c>
    </row>
    <row r="2627" spans="1:6" x14ac:dyDescent="0.15">
      <c r="A2627" s="5" t="s">
        <v>1</v>
      </c>
      <c r="B2627" s="5" t="s">
        <v>241</v>
      </c>
      <c r="C2627" s="6" t="s">
        <v>26</v>
      </c>
      <c r="D2627" s="6" t="s">
        <v>27</v>
      </c>
      <c r="E2627" s="7">
        <v>2020</v>
      </c>
      <c r="F2627" s="9">
        <v>26091.4</v>
      </c>
    </row>
    <row r="2628" spans="1:6" x14ac:dyDescent="0.15">
      <c r="A2628" s="5" t="s">
        <v>1</v>
      </c>
      <c r="B2628" s="5" t="s">
        <v>241</v>
      </c>
      <c r="C2628" s="6" t="s">
        <v>26</v>
      </c>
      <c r="D2628" s="6" t="s">
        <v>27</v>
      </c>
      <c r="E2628" s="7">
        <v>2021</v>
      </c>
      <c r="F2628" s="9">
        <v>28085.963</v>
      </c>
    </row>
    <row r="2629" spans="1:6" x14ac:dyDescent="0.15">
      <c r="A2629" s="5" t="s">
        <v>1</v>
      </c>
      <c r="B2629" s="5" t="s">
        <v>241</v>
      </c>
      <c r="C2629" s="6" t="s">
        <v>26</v>
      </c>
      <c r="D2629" s="6" t="s">
        <v>27</v>
      </c>
      <c r="E2629" s="7">
        <v>2022</v>
      </c>
      <c r="F2629" s="9">
        <v>29451.855</v>
      </c>
    </row>
    <row r="2630" spans="1:6" x14ac:dyDescent="0.15">
      <c r="A2630" s="5" t="s">
        <v>1</v>
      </c>
      <c r="B2630" s="5" t="s">
        <v>241</v>
      </c>
      <c r="C2630" s="6" t="s">
        <v>28</v>
      </c>
      <c r="D2630" s="6" t="s">
        <v>29</v>
      </c>
      <c r="E2630" s="7">
        <v>1870</v>
      </c>
      <c r="F2630" s="9">
        <v>1563.4024999999999</v>
      </c>
    </row>
    <row r="2631" spans="1:6" x14ac:dyDescent="0.15">
      <c r="A2631" s="5" t="s">
        <v>1</v>
      </c>
      <c r="B2631" s="5" t="s">
        <v>241</v>
      </c>
      <c r="C2631" s="6" t="s">
        <v>28</v>
      </c>
      <c r="D2631" s="6" t="s">
        <v>29</v>
      </c>
      <c r="E2631" s="7">
        <v>1871</v>
      </c>
      <c r="F2631" s="9">
        <v>1591.018</v>
      </c>
    </row>
    <row r="2632" spans="1:6" x14ac:dyDescent="0.15">
      <c r="A2632" s="5" t="s">
        <v>1</v>
      </c>
      <c r="B2632" s="5" t="s">
        <v>241</v>
      </c>
      <c r="C2632" s="6" t="s">
        <v>28</v>
      </c>
      <c r="D2632" s="6" t="s">
        <v>29</v>
      </c>
      <c r="E2632" s="7">
        <v>1872</v>
      </c>
      <c r="F2632" s="9">
        <v>1585.4081000000001</v>
      </c>
    </row>
    <row r="2633" spans="1:6" x14ac:dyDescent="0.15">
      <c r="A2633" s="5" t="s">
        <v>1</v>
      </c>
      <c r="B2633" s="5" t="s">
        <v>241</v>
      </c>
      <c r="C2633" s="6" t="s">
        <v>28</v>
      </c>
      <c r="D2633" s="6" t="s">
        <v>29</v>
      </c>
      <c r="E2633" s="7">
        <v>1873</v>
      </c>
      <c r="F2633" s="9">
        <v>1657.2225000000001</v>
      </c>
    </row>
    <row r="2634" spans="1:6" x14ac:dyDescent="0.15">
      <c r="A2634" s="5" t="s">
        <v>1</v>
      </c>
      <c r="B2634" s="5" t="s">
        <v>241</v>
      </c>
      <c r="C2634" s="6" t="s">
        <v>28</v>
      </c>
      <c r="D2634" s="6" t="s">
        <v>29</v>
      </c>
      <c r="E2634" s="7">
        <v>1874</v>
      </c>
      <c r="F2634" s="9">
        <v>1707.3716999999999</v>
      </c>
    </row>
    <row r="2635" spans="1:6" x14ac:dyDescent="0.15">
      <c r="A2635" s="5" t="s">
        <v>1</v>
      </c>
      <c r="B2635" s="5" t="s">
        <v>241</v>
      </c>
      <c r="C2635" s="6" t="s">
        <v>28</v>
      </c>
      <c r="D2635" s="6" t="s">
        <v>29</v>
      </c>
      <c r="E2635" s="7">
        <v>1875</v>
      </c>
      <c r="F2635" s="9">
        <v>1699.8375000000001</v>
      </c>
    </row>
    <row r="2636" spans="1:6" x14ac:dyDescent="0.15">
      <c r="A2636" s="5" t="s">
        <v>1</v>
      </c>
      <c r="B2636" s="5" t="s">
        <v>241</v>
      </c>
      <c r="C2636" s="6" t="s">
        <v>28</v>
      </c>
      <c r="D2636" s="6" t="s">
        <v>29</v>
      </c>
      <c r="E2636" s="7">
        <v>1876</v>
      </c>
      <c r="F2636" s="9">
        <v>1672.1128000000001</v>
      </c>
    </row>
    <row r="2637" spans="1:6" x14ac:dyDescent="0.15">
      <c r="A2637" s="5" t="s">
        <v>1</v>
      </c>
      <c r="B2637" s="5" t="s">
        <v>241</v>
      </c>
      <c r="C2637" s="6" t="s">
        <v>28</v>
      </c>
      <c r="D2637" s="6" t="s">
        <v>29</v>
      </c>
      <c r="E2637" s="7">
        <v>1877</v>
      </c>
      <c r="F2637" s="9">
        <v>1707.6581000000001</v>
      </c>
    </row>
    <row r="2638" spans="1:6" x14ac:dyDescent="0.15">
      <c r="A2638" s="5" t="s">
        <v>1</v>
      </c>
      <c r="B2638" s="5" t="s">
        <v>241</v>
      </c>
      <c r="C2638" s="6" t="s">
        <v>28</v>
      </c>
      <c r="D2638" s="6" t="s">
        <v>29</v>
      </c>
      <c r="E2638" s="7">
        <v>1878</v>
      </c>
      <c r="F2638" s="9">
        <v>1771.3690999999999</v>
      </c>
    </row>
    <row r="2639" spans="1:6" x14ac:dyDescent="0.15">
      <c r="A2639" s="5" t="s">
        <v>1</v>
      </c>
      <c r="B2639" s="5" t="s">
        <v>241</v>
      </c>
      <c r="C2639" s="6" t="s">
        <v>28</v>
      </c>
      <c r="D2639" s="6" t="s">
        <v>29</v>
      </c>
      <c r="E2639" s="7">
        <v>1879</v>
      </c>
      <c r="F2639" s="9">
        <v>1874.6492000000001</v>
      </c>
    </row>
    <row r="2640" spans="1:6" x14ac:dyDescent="0.15">
      <c r="A2640" s="5" t="s">
        <v>1</v>
      </c>
      <c r="B2640" s="5" t="s">
        <v>241</v>
      </c>
      <c r="C2640" s="6" t="s">
        <v>28</v>
      </c>
      <c r="D2640" s="6" t="s">
        <v>29</v>
      </c>
      <c r="E2640" s="7">
        <v>1880</v>
      </c>
      <c r="F2640" s="9">
        <v>1986.2583</v>
      </c>
    </row>
    <row r="2641" spans="1:6" x14ac:dyDescent="0.15">
      <c r="A2641" s="5" t="s">
        <v>1</v>
      </c>
      <c r="B2641" s="5" t="s">
        <v>241</v>
      </c>
      <c r="C2641" s="6" t="s">
        <v>28</v>
      </c>
      <c r="D2641" s="6" t="s">
        <v>29</v>
      </c>
      <c r="E2641" s="7">
        <v>1881</v>
      </c>
      <c r="F2641" s="9">
        <v>1990.0473999999999</v>
      </c>
    </row>
    <row r="2642" spans="1:6" x14ac:dyDescent="0.15">
      <c r="A2642" s="5" t="s">
        <v>1</v>
      </c>
      <c r="B2642" s="5" t="s">
        <v>241</v>
      </c>
      <c r="C2642" s="6" t="s">
        <v>28</v>
      </c>
      <c r="D2642" s="6" t="s">
        <v>29</v>
      </c>
      <c r="E2642" s="7">
        <v>1882</v>
      </c>
      <c r="F2642" s="9">
        <v>1776.3136999999999</v>
      </c>
    </row>
    <row r="2643" spans="1:6" x14ac:dyDescent="0.15">
      <c r="A2643" s="5" t="s">
        <v>1</v>
      </c>
      <c r="B2643" s="5" t="s">
        <v>241</v>
      </c>
      <c r="C2643" s="6" t="s">
        <v>28</v>
      </c>
      <c r="D2643" s="6" t="s">
        <v>29</v>
      </c>
      <c r="E2643" s="7">
        <v>1883</v>
      </c>
      <c r="F2643" s="9">
        <v>1708.1365000000001</v>
      </c>
    </row>
    <row r="2644" spans="1:6" x14ac:dyDescent="0.15">
      <c r="A2644" s="5" t="s">
        <v>1</v>
      </c>
      <c r="B2644" s="5" t="s">
        <v>241</v>
      </c>
      <c r="C2644" s="6" t="s">
        <v>28</v>
      </c>
      <c r="D2644" s="6" t="s">
        <v>29</v>
      </c>
      <c r="E2644" s="7">
        <v>1884</v>
      </c>
      <c r="F2644" s="9">
        <v>1728.5359000000001</v>
      </c>
    </row>
    <row r="2645" spans="1:6" x14ac:dyDescent="0.15">
      <c r="A2645" s="5" t="s">
        <v>1</v>
      </c>
      <c r="B2645" s="5" t="s">
        <v>241</v>
      </c>
      <c r="C2645" s="6" t="s">
        <v>28</v>
      </c>
      <c r="D2645" s="6" t="s">
        <v>29</v>
      </c>
      <c r="E2645" s="7">
        <v>1885</v>
      </c>
      <c r="F2645" s="9">
        <v>1765.3725999999999</v>
      </c>
    </row>
    <row r="2646" spans="1:6" x14ac:dyDescent="0.15">
      <c r="A2646" s="5" t="s">
        <v>1</v>
      </c>
      <c r="B2646" s="5" t="s">
        <v>241</v>
      </c>
      <c r="C2646" s="6" t="s">
        <v>28</v>
      </c>
      <c r="D2646" s="6" t="s">
        <v>29</v>
      </c>
      <c r="E2646" s="7">
        <v>1886</v>
      </c>
      <c r="F2646" s="9">
        <v>1771.2716</v>
      </c>
    </row>
    <row r="2647" spans="1:6" x14ac:dyDescent="0.15">
      <c r="A2647" s="5" t="s">
        <v>1</v>
      </c>
      <c r="B2647" s="5" t="s">
        <v>241</v>
      </c>
      <c r="C2647" s="6" t="s">
        <v>28</v>
      </c>
      <c r="D2647" s="6" t="s">
        <v>29</v>
      </c>
      <c r="E2647" s="7">
        <v>1887</v>
      </c>
      <c r="F2647" s="9">
        <v>1741.4335000000001</v>
      </c>
    </row>
    <row r="2648" spans="1:6" x14ac:dyDescent="0.15">
      <c r="A2648" s="5" t="s">
        <v>1</v>
      </c>
      <c r="B2648" s="5" t="s">
        <v>241</v>
      </c>
      <c r="C2648" s="6" t="s">
        <v>28</v>
      </c>
      <c r="D2648" s="6" t="s">
        <v>29</v>
      </c>
      <c r="E2648" s="7">
        <v>1888</v>
      </c>
      <c r="F2648" s="9">
        <v>1801.7098000000001</v>
      </c>
    </row>
    <row r="2649" spans="1:6" x14ac:dyDescent="0.15">
      <c r="A2649" s="5" t="s">
        <v>1</v>
      </c>
      <c r="B2649" s="5" t="s">
        <v>241</v>
      </c>
      <c r="C2649" s="6" t="s">
        <v>28</v>
      </c>
      <c r="D2649" s="6" t="s">
        <v>29</v>
      </c>
      <c r="E2649" s="7">
        <v>1889</v>
      </c>
      <c r="F2649" s="9">
        <v>1878.5945999999999</v>
      </c>
    </row>
    <row r="2650" spans="1:6" x14ac:dyDescent="0.15">
      <c r="A2650" s="5" t="s">
        <v>1</v>
      </c>
      <c r="B2650" s="5" t="s">
        <v>241</v>
      </c>
      <c r="C2650" s="6" t="s">
        <v>28</v>
      </c>
      <c r="D2650" s="6" t="s">
        <v>29</v>
      </c>
      <c r="E2650" s="7">
        <v>1890</v>
      </c>
      <c r="F2650" s="9">
        <v>1957.9549999999999</v>
      </c>
    </row>
    <row r="2651" spans="1:6" x14ac:dyDescent="0.15">
      <c r="A2651" s="5" t="s">
        <v>1</v>
      </c>
      <c r="B2651" s="5" t="s">
        <v>241</v>
      </c>
      <c r="C2651" s="6" t="s">
        <v>28</v>
      </c>
      <c r="D2651" s="6" t="s">
        <v>29</v>
      </c>
      <c r="E2651" s="7">
        <v>1891</v>
      </c>
      <c r="F2651" s="9">
        <v>2005.0107</v>
      </c>
    </row>
    <row r="2652" spans="1:6" x14ac:dyDescent="0.15">
      <c r="A2652" s="5" t="s">
        <v>1</v>
      </c>
      <c r="B2652" s="5" t="s">
        <v>241</v>
      </c>
      <c r="C2652" s="6" t="s">
        <v>28</v>
      </c>
      <c r="D2652" s="6" t="s">
        <v>29</v>
      </c>
      <c r="E2652" s="7">
        <v>1892</v>
      </c>
      <c r="F2652" s="9">
        <v>2133.1963000000001</v>
      </c>
    </row>
    <row r="2653" spans="1:6" x14ac:dyDescent="0.15">
      <c r="A2653" s="5" t="s">
        <v>1</v>
      </c>
      <c r="B2653" s="5" t="s">
        <v>241</v>
      </c>
      <c r="C2653" s="6" t="s">
        <v>28</v>
      </c>
      <c r="D2653" s="6" t="s">
        <v>29</v>
      </c>
      <c r="E2653" s="7">
        <v>1893</v>
      </c>
      <c r="F2653" s="9">
        <v>2271.4684999999999</v>
      </c>
    </row>
    <row r="2654" spans="1:6" x14ac:dyDescent="0.15">
      <c r="A2654" s="5" t="s">
        <v>1</v>
      </c>
      <c r="B2654" s="5" t="s">
        <v>241</v>
      </c>
      <c r="C2654" s="6" t="s">
        <v>28</v>
      </c>
      <c r="D2654" s="6" t="s">
        <v>29</v>
      </c>
      <c r="E2654" s="7">
        <v>1894</v>
      </c>
      <c r="F2654" s="9">
        <v>2296.5273000000002</v>
      </c>
    </row>
    <row r="2655" spans="1:6" x14ac:dyDescent="0.15">
      <c r="A2655" s="5" t="s">
        <v>1</v>
      </c>
      <c r="B2655" s="5" t="s">
        <v>241</v>
      </c>
      <c r="C2655" s="6" t="s">
        <v>28</v>
      </c>
      <c r="D2655" s="6" t="s">
        <v>29</v>
      </c>
      <c r="E2655" s="7">
        <v>1895</v>
      </c>
      <c r="F2655" s="9">
        <v>2246.9114</v>
      </c>
    </row>
    <row r="2656" spans="1:6" x14ac:dyDescent="0.15">
      <c r="A2656" s="5" t="s">
        <v>1</v>
      </c>
      <c r="B2656" s="5" t="s">
        <v>241</v>
      </c>
      <c r="C2656" s="6" t="s">
        <v>28</v>
      </c>
      <c r="D2656" s="6" t="s">
        <v>29</v>
      </c>
      <c r="E2656" s="7">
        <v>1896</v>
      </c>
      <c r="F2656" s="9">
        <v>2291.2606999999998</v>
      </c>
    </row>
    <row r="2657" spans="1:6" x14ac:dyDescent="0.15">
      <c r="A2657" s="5" t="s">
        <v>1</v>
      </c>
      <c r="B2657" s="5" t="s">
        <v>241</v>
      </c>
      <c r="C2657" s="6" t="s">
        <v>28</v>
      </c>
      <c r="D2657" s="6" t="s">
        <v>29</v>
      </c>
      <c r="E2657" s="7">
        <v>1897</v>
      </c>
      <c r="F2657" s="9">
        <v>2276.3166999999999</v>
      </c>
    </row>
    <row r="2658" spans="1:6" x14ac:dyDescent="0.15">
      <c r="A2658" s="5" t="s">
        <v>1</v>
      </c>
      <c r="B2658" s="5" t="s">
        <v>241</v>
      </c>
      <c r="C2658" s="6" t="s">
        <v>28</v>
      </c>
      <c r="D2658" s="6" t="s">
        <v>29</v>
      </c>
      <c r="E2658" s="7">
        <v>1898</v>
      </c>
      <c r="F2658" s="9">
        <v>2207.9602</v>
      </c>
    </row>
    <row r="2659" spans="1:6" x14ac:dyDescent="0.15">
      <c r="A2659" s="5" t="s">
        <v>1</v>
      </c>
      <c r="B2659" s="5" t="s">
        <v>241</v>
      </c>
      <c r="C2659" s="6" t="s">
        <v>28</v>
      </c>
      <c r="D2659" s="6" t="s">
        <v>29</v>
      </c>
      <c r="E2659" s="7">
        <v>1899</v>
      </c>
      <c r="F2659" s="9">
        <v>2205.3681999999999</v>
      </c>
    </row>
    <row r="2660" spans="1:6" x14ac:dyDescent="0.15">
      <c r="A2660" s="5" t="s">
        <v>1</v>
      </c>
      <c r="B2660" s="5" t="s">
        <v>241</v>
      </c>
      <c r="C2660" s="6" t="s">
        <v>28</v>
      </c>
      <c r="D2660" s="6" t="s">
        <v>29</v>
      </c>
      <c r="E2660" s="7">
        <v>1900</v>
      </c>
      <c r="F2660" s="9">
        <v>2289.4733999999999</v>
      </c>
    </row>
    <row r="2661" spans="1:6" x14ac:dyDescent="0.15">
      <c r="A2661" s="5" t="s">
        <v>1</v>
      </c>
      <c r="B2661" s="5" t="s">
        <v>241</v>
      </c>
      <c r="C2661" s="6" t="s">
        <v>28</v>
      </c>
      <c r="D2661" s="6" t="s">
        <v>29</v>
      </c>
      <c r="E2661" s="7">
        <v>1901</v>
      </c>
      <c r="F2661" s="9">
        <v>2391.6581999999999</v>
      </c>
    </row>
    <row r="2662" spans="1:6" x14ac:dyDescent="0.15">
      <c r="A2662" s="5" t="s">
        <v>1</v>
      </c>
      <c r="B2662" s="5" t="s">
        <v>241</v>
      </c>
      <c r="C2662" s="6" t="s">
        <v>28</v>
      </c>
      <c r="D2662" s="6" t="s">
        <v>29</v>
      </c>
      <c r="E2662" s="7">
        <v>1902</v>
      </c>
      <c r="F2662" s="9">
        <v>2447.6419999999998</v>
      </c>
    </row>
    <row r="2663" spans="1:6" x14ac:dyDescent="0.15">
      <c r="A2663" s="5" t="s">
        <v>1</v>
      </c>
      <c r="B2663" s="5" t="s">
        <v>241</v>
      </c>
      <c r="C2663" s="6" t="s">
        <v>28</v>
      </c>
      <c r="D2663" s="6" t="s">
        <v>29</v>
      </c>
      <c r="E2663" s="7">
        <v>1903</v>
      </c>
      <c r="F2663" s="9">
        <v>2445.6538</v>
      </c>
    </row>
    <row r="2664" spans="1:6" x14ac:dyDescent="0.15">
      <c r="A2664" s="5" t="s">
        <v>1</v>
      </c>
      <c r="B2664" s="5" t="s">
        <v>241</v>
      </c>
      <c r="C2664" s="6" t="s">
        <v>28</v>
      </c>
      <c r="D2664" s="6" t="s">
        <v>29</v>
      </c>
      <c r="E2664" s="7">
        <v>1904</v>
      </c>
      <c r="F2664" s="9">
        <v>2460.797</v>
      </c>
    </row>
    <row r="2665" spans="1:6" x14ac:dyDescent="0.15">
      <c r="A2665" s="5" t="s">
        <v>1</v>
      </c>
      <c r="B2665" s="5" t="s">
        <v>241</v>
      </c>
      <c r="C2665" s="6" t="s">
        <v>28</v>
      </c>
      <c r="D2665" s="6" t="s">
        <v>29</v>
      </c>
      <c r="E2665" s="7">
        <v>1905</v>
      </c>
      <c r="F2665" s="9">
        <v>2623.7150000000001</v>
      </c>
    </row>
    <row r="2666" spans="1:6" x14ac:dyDescent="0.15">
      <c r="A2666" s="5" t="s">
        <v>1</v>
      </c>
      <c r="B2666" s="5" t="s">
        <v>241</v>
      </c>
      <c r="C2666" s="6" t="s">
        <v>28</v>
      </c>
      <c r="D2666" s="6" t="s">
        <v>29</v>
      </c>
      <c r="E2666" s="7">
        <v>1906</v>
      </c>
      <c r="F2666" s="9">
        <v>2682.6044999999999</v>
      </c>
    </row>
    <row r="2667" spans="1:6" x14ac:dyDescent="0.15">
      <c r="A2667" s="5" t="s">
        <v>1</v>
      </c>
      <c r="B2667" s="5" t="s">
        <v>241</v>
      </c>
      <c r="C2667" s="6" t="s">
        <v>28</v>
      </c>
      <c r="D2667" s="6" t="s">
        <v>29</v>
      </c>
      <c r="E2667" s="7">
        <v>1907</v>
      </c>
      <c r="F2667" s="9">
        <v>2780.3991999999998</v>
      </c>
    </row>
    <row r="2668" spans="1:6" x14ac:dyDescent="0.15">
      <c r="A2668" s="5" t="s">
        <v>1</v>
      </c>
      <c r="B2668" s="5" t="s">
        <v>241</v>
      </c>
      <c r="C2668" s="6" t="s">
        <v>28</v>
      </c>
      <c r="D2668" s="6" t="s">
        <v>29</v>
      </c>
      <c r="E2668" s="7">
        <v>1908</v>
      </c>
      <c r="F2668" s="9">
        <v>2766.6390000000001</v>
      </c>
    </row>
    <row r="2669" spans="1:6" x14ac:dyDescent="0.15">
      <c r="A2669" s="5" t="s">
        <v>1</v>
      </c>
      <c r="B2669" s="5" t="s">
        <v>241</v>
      </c>
      <c r="C2669" s="6" t="s">
        <v>28</v>
      </c>
      <c r="D2669" s="6" t="s">
        <v>29</v>
      </c>
      <c r="E2669" s="7">
        <v>1909</v>
      </c>
      <c r="F2669" s="9">
        <v>2739.8944999999999</v>
      </c>
    </row>
    <row r="2670" spans="1:6" x14ac:dyDescent="0.15">
      <c r="A2670" s="5" t="s">
        <v>1</v>
      </c>
      <c r="B2670" s="5" t="s">
        <v>241</v>
      </c>
      <c r="C2670" s="6" t="s">
        <v>28</v>
      </c>
      <c r="D2670" s="6" t="s">
        <v>29</v>
      </c>
      <c r="E2670" s="7">
        <v>1910</v>
      </c>
      <c r="F2670" s="9">
        <v>2920.3022000000001</v>
      </c>
    </row>
    <row r="2671" spans="1:6" x14ac:dyDescent="0.15">
      <c r="A2671" s="5" t="s">
        <v>1</v>
      </c>
      <c r="B2671" s="5" t="s">
        <v>241</v>
      </c>
      <c r="C2671" s="6" t="s">
        <v>28</v>
      </c>
      <c r="D2671" s="6" t="s">
        <v>29</v>
      </c>
      <c r="E2671" s="7">
        <v>1911</v>
      </c>
      <c r="F2671" s="9">
        <v>3037.1959999999999</v>
      </c>
    </row>
    <row r="2672" spans="1:6" x14ac:dyDescent="0.15">
      <c r="A2672" s="5" t="s">
        <v>1</v>
      </c>
      <c r="B2672" s="5" t="s">
        <v>241</v>
      </c>
      <c r="C2672" s="6" t="s">
        <v>28</v>
      </c>
      <c r="D2672" s="6" t="s">
        <v>29</v>
      </c>
      <c r="E2672" s="7">
        <v>1912</v>
      </c>
      <c r="F2672" s="9">
        <v>3067.8557000000001</v>
      </c>
    </row>
    <row r="2673" spans="1:6" x14ac:dyDescent="0.15">
      <c r="A2673" s="5" t="s">
        <v>1</v>
      </c>
      <c r="B2673" s="5" t="s">
        <v>241</v>
      </c>
      <c r="C2673" s="6" t="s">
        <v>28</v>
      </c>
      <c r="D2673" s="6" t="s">
        <v>29</v>
      </c>
      <c r="E2673" s="7">
        <v>1913</v>
      </c>
      <c r="F2673" s="9">
        <v>3211.54</v>
      </c>
    </row>
    <row r="2674" spans="1:6" x14ac:dyDescent="0.15">
      <c r="A2674" s="5" t="s">
        <v>1</v>
      </c>
      <c r="B2674" s="5" t="s">
        <v>241</v>
      </c>
      <c r="C2674" s="6" t="s">
        <v>28</v>
      </c>
      <c r="D2674" s="6" t="s">
        <v>29</v>
      </c>
      <c r="E2674" s="7">
        <v>1914</v>
      </c>
      <c r="F2674" s="9">
        <v>3139.0825</v>
      </c>
    </row>
    <row r="2675" spans="1:6" x14ac:dyDescent="0.15">
      <c r="A2675" s="5" t="s">
        <v>1</v>
      </c>
      <c r="B2675" s="5" t="s">
        <v>241</v>
      </c>
      <c r="C2675" s="6" t="s">
        <v>28</v>
      </c>
      <c r="D2675" s="6" t="s">
        <v>29</v>
      </c>
      <c r="E2675" s="7">
        <v>1915</v>
      </c>
      <c r="F2675" s="9">
        <v>3074.8152</v>
      </c>
    </row>
    <row r="2676" spans="1:6" x14ac:dyDescent="0.15">
      <c r="A2676" s="5" t="s">
        <v>1</v>
      </c>
      <c r="B2676" s="5" t="s">
        <v>241</v>
      </c>
      <c r="C2676" s="6" t="s">
        <v>28</v>
      </c>
      <c r="D2676" s="6" t="s">
        <v>29</v>
      </c>
      <c r="E2676" s="7">
        <v>1916</v>
      </c>
      <c r="F2676" s="9">
        <v>2716.3971999999999</v>
      </c>
    </row>
    <row r="2677" spans="1:6" x14ac:dyDescent="0.15">
      <c r="A2677" s="5" t="s">
        <v>1</v>
      </c>
      <c r="B2677" s="5" t="s">
        <v>241</v>
      </c>
      <c r="C2677" s="6" t="s">
        <v>28</v>
      </c>
      <c r="D2677" s="6" t="s">
        <v>29</v>
      </c>
      <c r="E2677" s="7">
        <v>1917</v>
      </c>
      <c r="F2677" s="9">
        <v>2662.7654000000002</v>
      </c>
    </row>
    <row r="2678" spans="1:6" x14ac:dyDescent="0.15">
      <c r="A2678" s="5" t="s">
        <v>1</v>
      </c>
      <c r="B2678" s="5" t="s">
        <v>241</v>
      </c>
      <c r="C2678" s="6" t="s">
        <v>28</v>
      </c>
      <c r="D2678" s="6" t="s">
        <v>29</v>
      </c>
      <c r="E2678" s="7">
        <v>1918</v>
      </c>
      <c r="F2678" s="9">
        <v>2496.6999999999998</v>
      </c>
    </row>
    <row r="2679" spans="1:6" x14ac:dyDescent="0.15">
      <c r="A2679" s="5" t="s">
        <v>1</v>
      </c>
      <c r="B2679" s="5" t="s">
        <v>241</v>
      </c>
      <c r="C2679" s="6" t="s">
        <v>28</v>
      </c>
      <c r="D2679" s="6" t="s">
        <v>29</v>
      </c>
      <c r="E2679" s="7">
        <v>1919</v>
      </c>
      <c r="F2679" s="9">
        <v>2889.7415000000001</v>
      </c>
    </row>
    <row r="2680" spans="1:6" x14ac:dyDescent="0.15">
      <c r="A2680" s="5" t="s">
        <v>1</v>
      </c>
      <c r="B2680" s="5" t="s">
        <v>241</v>
      </c>
      <c r="C2680" s="6" t="s">
        <v>28</v>
      </c>
      <c r="D2680" s="6" t="s">
        <v>29</v>
      </c>
      <c r="E2680" s="7">
        <v>1920</v>
      </c>
      <c r="F2680" s="9">
        <v>2450.5056</v>
      </c>
    </row>
    <row r="2681" spans="1:6" x14ac:dyDescent="0.15">
      <c r="A2681" s="5" t="s">
        <v>1</v>
      </c>
      <c r="B2681" s="5" t="s">
        <v>241</v>
      </c>
      <c r="C2681" s="6" t="s">
        <v>28</v>
      </c>
      <c r="D2681" s="6" t="s">
        <v>29</v>
      </c>
      <c r="E2681" s="7">
        <v>1921</v>
      </c>
      <c r="F2681" s="9">
        <v>2683.5315000000001</v>
      </c>
    </row>
    <row r="2682" spans="1:6" x14ac:dyDescent="0.15">
      <c r="A2682" s="5" t="s">
        <v>1</v>
      </c>
      <c r="B2682" s="5" t="s">
        <v>241</v>
      </c>
      <c r="C2682" s="6" t="s">
        <v>28</v>
      </c>
      <c r="D2682" s="6" t="s">
        <v>29</v>
      </c>
      <c r="E2682" s="7">
        <v>1922</v>
      </c>
      <c r="F2682" s="9">
        <v>3011.732</v>
      </c>
    </row>
    <row r="2683" spans="1:6" x14ac:dyDescent="0.15">
      <c r="A2683" s="5" t="s">
        <v>1</v>
      </c>
      <c r="B2683" s="5" t="s">
        <v>241</v>
      </c>
      <c r="C2683" s="6" t="s">
        <v>28</v>
      </c>
      <c r="D2683" s="6" t="s">
        <v>29</v>
      </c>
      <c r="E2683" s="7">
        <v>1923</v>
      </c>
      <c r="F2683" s="9">
        <v>2851.3991999999998</v>
      </c>
    </row>
    <row r="2684" spans="1:6" x14ac:dyDescent="0.15">
      <c r="A2684" s="5" t="s">
        <v>1</v>
      </c>
      <c r="B2684" s="5" t="s">
        <v>241</v>
      </c>
      <c r="C2684" s="6" t="s">
        <v>28</v>
      </c>
      <c r="D2684" s="6" t="s">
        <v>29</v>
      </c>
      <c r="E2684" s="7">
        <v>1924</v>
      </c>
      <c r="F2684" s="9">
        <v>3028.7258000000002</v>
      </c>
    </row>
    <row r="2685" spans="1:6" x14ac:dyDescent="0.15">
      <c r="A2685" s="5" t="s">
        <v>1</v>
      </c>
      <c r="B2685" s="5" t="s">
        <v>241</v>
      </c>
      <c r="C2685" s="6" t="s">
        <v>28</v>
      </c>
      <c r="D2685" s="6" t="s">
        <v>29</v>
      </c>
      <c r="E2685" s="7">
        <v>1925</v>
      </c>
      <c r="F2685" s="9">
        <v>3037.0515</v>
      </c>
    </row>
    <row r="2686" spans="1:6" x14ac:dyDescent="0.15">
      <c r="A2686" s="5" t="s">
        <v>1</v>
      </c>
      <c r="B2686" s="5" t="s">
        <v>241</v>
      </c>
      <c r="C2686" s="6" t="s">
        <v>28</v>
      </c>
      <c r="D2686" s="6" t="s">
        <v>29</v>
      </c>
      <c r="E2686" s="7">
        <v>1926</v>
      </c>
      <c r="F2686" s="9">
        <v>3258.5617999999999</v>
      </c>
    </row>
    <row r="2687" spans="1:6" x14ac:dyDescent="0.15">
      <c r="A2687" s="5" t="s">
        <v>1</v>
      </c>
      <c r="B2687" s="5" t="s">
        <v>241</v>
      </c>
      <c r="C2687" s="6" t="s">
        <v>28</v>
      </c>
      <c r="D2687" s="6" t="s">
        <v>29</v>
      </c>
      <c r="E2687" s="7">
        <v>1927</v>
      </c>
      <c r="F2687" s="9">
        <v>3575.7673</v>
      </c>
    </row>
    <row r="2688" spans="1:6" x14ac:dyDescent="0.15">
      <c r="A2688" s="5" t="s">
        <v>1</v>
      </c>
      <c r="B2688" s="5" t="s">
        <v>241</v>
      </c>
      <c r="C2688" s="6" t="s">
        <v>28</v>
      </c>
      <c r="D2688" s="6" t="s">
        <v>29</v>
      </c>
      <c r="E2688" s="7">
        <v>1928</v>
      </c>
      <c r="F2688" s="9">
        <v>3706.4621999999999</v>
      </c>
    </row>
    <row r="2689" spans="1:6" x14ac:dyDescent="0.15">
      <c r="A2689" s="5" t="s">
        <v>1</v>
      </c>
      <c r="B2689" s="5" t="s">
        <v>241</v>
      </c>
      <c r="C2689" s="6" t="s">
        <v>28</v>
      </c>
      <c r="D2689" s="6" t="s">
        <v>29</v>
      </c>
      <c r="E2689" s="7">
        <v>1929</v>
      </c>
      <c r="F2689" s="9">
        <v>3918.6664999999998</v>
      </c>
    </row>
    <row r="2690" spans="1:6" x14ac:dyDescent="0.15">
      <c r="A2690" s="5" t="s">
        <v>1</v>
      </c>
      <c r="B2690" s="5" t="s">
        <v>241</v>
      </c>
      <c r="C2690" s="6" t="s">
        <v>28</v>
      </c>
      <c r="D2690" s="6" t="s">
        <v>29</v>
      </c>
      <c r="E2690" s="7">
        <v>1930</v>
      </c>
      <c r="F2690" s="9">
        <v>4337.2075000000004</v>
      </c>
    </row>
    <row r="2691" spans="1:6" x14ac:dyDescent="0.15">
      <c r="A2691" s="5" t="s">
        <v>1</v>
      </c>
      <c r="B2691" s="5" t="s">
        <v>241</v>
      </c>
      <c r="C2691" s="6" t="s">
        <v>28</v>
      </c>
      <c r="D2691" s="6" t="s">
        <v>29</v>
      </c>
      <c r="E2691" s="7">
        <v>1931</v>
      </c>
      <c r="F2691" s="9">
        <v>4251.3413</v>
      </c>
    </row>
    <row r="2692" spans="1:6" x14ac:dyDescent="0.15">
      <c r="A2692" s="5" t="s">
        <v>1</v>
      </c>
      <c r="B2692" s="5" t="s">
        <v>241</v>
      </c>
      <c r="C2692" s="6" t="s">
        <v>28</v>
      </c>
      <c r="D2692" s="6" t="s">
        <v>29</v>
      </c>
      <c r="E2692" s="7">
        <v>1932</v>
      </c>
      <c r="F2692" s="9">
        <v>4068.9983000000002</v>
      </c>
    </row>
    <row r="2693" spans="1:6" x14ac:dyDescent="0.15">
      <c r="A2693" s="5" t="s">
        <v>1</v>
      </c>
      <c r="B2693" s="5" t="s">
        <v>241</v>
      </c>
      <c r="C2693" s="6" t="s">
        <v>28</v>
      </c>
      <c r="D2693" s="6" t="s">
        <v>29</v>
      </c>
      <c r="E2693" s="7">
        <v>1933</v>
      </c>
      <c r="F2693" s="9">
        <v>4475.0005000000001</v>
      </c>
    </row>
    <row r="2694" spans="1:6" x14ac:dyDescent="0.15">
      <c r="A2694" s="5" t="s">
        <v>1</v>
      </c>
      <c r="B2694" s="5" t="s">
        <v>241</v>
      </c>
      <c r="C2694" s="6" t="s">
        <v>28</v>
      </c>
      <c r="D2694" s="6" t="s">
        <v>29</v>
      </c>
      <c r="E2694" s="7">
        <v>1934</v>
      </c>
      <c r="F2694" s="9">
        <v>4500.2839999999997</v>
      </c>
    </row>
    <row r="2695" spans="1:6" x14ac:dyDescent="0.15">
      <c r="A2695" s="5" t="s">
        <v>1</v>
      </c>
      <c r="B2695" s="5" t="s">
        <v>241</v>
      </c>
      <c r="C2695" s="6" t="s">
        <v>28</v>
      </c>
      <c r="D2695" s="6" t="s">
        <v>29</v>
      </c>
      <c r="E2695" s="7">
        <v>1935</v>
      </c>
      <c r="F2695" s="9">
        <v>4331.8509999999997</v>
      </c>
    </row>
    <row r="2696" spans="1:6" x14ac:dyDescent="0.15">
      <c r="A2696" s="5" t="s">
        <v>1</v>
      </c>
      <c r="B2696" s="5" t="s">
        <v>241</v>
      </c>
      <c r="C2696" s="6" t="s">
        <v>28</v>
      </c>
      <c r="D2696" s="6" t="s">
        <v>29</v>
      </c>
      <c r="E2696" s="7">
        <v>1936</v>
      </c>
      <c r="F2696" s="9">
        <v>4312.9750000000004</v>
      </c>
    </row>
    <row r="2697" spans="1:6" x14ac:dyDescent="0.15">
      <c r="A2697" s="5" t="s">
        <v>1</v>
      </c>
      <c r="B2697" s="5" t="s">
        <v>241</v>
      </c>
      <c r="C2697" s="6" t="s">
        <v>28</v>
      </c>
      <c r="D2697" s="6" t="s">
        <v>29</v>
      </c>
      <c r="E2697" s="7">
        <v>1937</v>
      </c>
      <c r="F2697" s="9">
        <v>4479.1904000000004</v>
      </c>
    </row>
    <row r="2698" spans="1:6" x14ac:dyDescent="0.15">
      <c r="A2698" s="5" t="s">
        <v>1</v>
      </c>
      <c r="B2698" s="5" t="s">
        <v>241</v>
      </c>
      <c r="C2698" s="6" t="s">
        <v>28</v>
      </c>
      <c r="D2698" s="6" t="s">
        <v>29</v>
      </c>
      <c r="E2698" s="7">
        <v>1938</v>
      </c>
      <c r="F2698" s="9">
        <v>4483.7676000000001</v>
      </c>
    </row>
    <row r="2699" spans="1:6" x14ac:dyDescent="0.15">
      <c r="A2699" s="5" t="s">
        <v>1</v>
      </c>
      <c r="B2699" s="5" t="s">
        <v>241</v>
      </c>
      <c r="C2699" s="6" t="s">
        <v>28</v>
      </c>
      <c r="D2699" s="6" t="s">
        <v>29</v>
      </c>
      <c r="E2699" s="7">
        <v>1939</v>
      </c>
      <c r="F2699" s="9">
        <v>4980.0405000000001</v>
      </c>
    </row>
    <row r="2700" spans="1:6" x14ac:dyDescent="0.15">
      <c r="A2700" s="5" t="s">
        <v>1</v>
      </c>
      <c r="B2700" s="5" t="s">
        <v>241</v>
      </c>
      <c r="C2700" s="6" t="s">
        <v>28</v>
      </c>
      <c r="D2700" s="6" t="s">
        <v>29</v>
      </c>
      <c r="E2700" s="7">
        <v>1940</v>
      </c>
      <c r="F2700" s="9">
        <v>5235.0190000000002</v>
      </c>
    </row>
    <row r="2701" spans="1:6" x14ac:dyDescent="0.15">
      <c r="A2701" s="5" t="s">
        <v>1</v>
      </c>
      <c r="B2701" s="5" t="s">
        <v>241</v>
      </c>
      <c r="C2701" s="6" t="s">
        <v>28</v>
      </c>
      <c r="D2701" s="6" t="s">
        <v>29</v>
      </c>
      <c r="E2701" s="7">
        <v>1941</v>
      </c>
      <c r="F2701" s="9">
        <v>5916.1530000000002</v>
      </c>
    </row>
    <row r="2702" spans="1:6" x14ac:dyDescent="0.15">
      <c r="A2702" s="5" t="s">
        <v>1</v>
      </c>
      <c r="B2702" s="5" t="s">
        <v>241</v>
      </c>
      <c r="C2702" s="6" t="s">
        <v>28</v>
      </c>
      <c r="D2702" s="6" t="s">
        <v>29</v>
      </c>
      <c r="E2702" s="7">
        <v>1942</v>
      </c>
      <c r="F2702" s="9">
        <v>6832.1396000000004</v>
      </c>
    </row>
    <row r="2703" spans="1:6" x14ac:dyDescent="0.15">
      <c r="A2703" s="5" t="s">
        <v>1</v>
      </c>
      <c r="B2703" s="5" t="s">
        <v>241</v>
      </c>
      <c r="C2703" s="6" t="s">
        <v>28</v>
      </c>
      <c r="D2703" s="6" t="s">
        <v>29</v>
      </c>
      <c r="E2703" s="7">
        <v>1943</v>
      </c>
      <c r="F2703" s="9">
        <v>7198.4535999999998</v>
      </c>
    </row>
    <row r="2704" spans="1:6" x14ac:dyDescent="0.15">
      <c r="A2704" s="5" t="s">
        <v>1</v>
      </c>
      <c r="B2704" s="5" t="s">
        <v>241</v>
      </c>
      <c r="C2704" s="6" t="s">
        <v>28</v>
      </c>
      <c r="D2704" s="6" t="s">
        <v>29</v>
      </c>
      <c r="E2704" s="7">
        <v>1944</v>
      </c>
      <c r="F2704" s="9">
        <v>7775.6356999999998</v>
      </c>
    </row>
    <row r="2705" spans="1:6" x14ac:dyDescent="0.15">
      <c r="A2705" s="5" t="s">
        <v>1</v>
      </c>
      <c r="B2705" s="5" t="s">
        <v>241</v>
      </c>
      <c r="C2705" s="6" t="s">
        <v>28</v>
      </c>
      <c r="D2705" s="6" t="s">
        <v>29</v>
      </c>
      <c r="E2705" s="7">
        <v>1945</v>
      </c>
      <c r="F2705" s="9">
        <v>8282.08</v>
      </c>
    </row>
    <row r="2706" spans="1:6" x14ac:dyDescent="0.15">
      <c r="A2706" s="5" t="s">
        <v>1</v>
      </c>
      <c r="B2706" s="5" t="s">
        <v>241</v>
      </c>
      <c r="C2706" s="6" t="s">
        <v>28</v>
      </c>
      <c r="D2706" s="6" t="s">
        <v>29</v>
      </c>
      <c r="E2706" s="7">
        <v>1946</v>
      </c>
      <c r="F2706" s="9">
        <v>8490.2880000000005</v>
      </c>
    </row>
    <row r="2707" spans="1:6" x14ac:dyDescent="0.15">
      <c r="A2707" s="5" t="s">
        <v>1</v>
      </c>
      <c r="B2707" s="5" t="s">
        <v>241</v>
      </c>
      <c r="C2707" s="6" t="s">
        <v>28</v>
      </c>
      <c r="D2707" s="6" t="s">
        <v>29</v>
      </c>
      <c r="E2707" s="7">
        <v>1947</v>
      </c>
      <c r="F2707" s="9">
        <v>9230.5859999999993</v>
      </c>
    </row>
    <row r="2708" spans="1:6" x14ac:dyDescent="0.15">
      <c r="A2708" s="5" t="s">
        <v>1</v>
      </c>
      <c r="B2708" s="5" t="s">
        <v>241</v>
      </c>
      <c r="C2708" s="6" t="s">
        <v>28</v>
      </c>
      <c r="D2708" s="6" t="s">
        <v>29</v>
      </c>
      <c r="E2708" s="7">
        <v>1948</v>
      </c>
      <c r="F2708" s="9">
        <v>9215.1630000000005</v>
      </c>
    </row>
    <row r="2709" spans="1:6" x14ac:dyDescent="0.15">
      <c r="A2709" s="5" t="s">
        <v>1</v>
      </c>
      <c r="B2709" s="5" t="s">
        <v>241</v>
      </c>
      <c r="C2709" s="6" t="s">
        <v>28</v>
      </c>
      <c r="D2709" s="6" t="s">
        <v>29</v>
      </c>
      <c r="E2709" s="7">
        <v>1949</v>
      </c>
      <c r="F2709" s="9">
        <v>8868.1479999999992</v>
      </c>
    </row>
    <row r="2710" spans="1:6" x14ac:dyDescent="0.15">
      <c r="A2710" s="5" t="s">
        <v>1</v>
      </c>
      <c r="B2710" s="5" t="s">
        <v>241</v>
      </c>
      <c r="C2710" s="6" t="s">
        <v>28</v>
      </c>
      <c r="D2710" s="6" t="s">
        <v>29</v>
      </c>
      <c r="E2710" s="7">
        <v>1950</v>
      </c>
      <c r="F2710" s="9">
        <v>8498</v>
      </c>
    </row>
    <row r="2711" spans="1:6" x14ac:dyDescent="0.15">
      <c r="A2711" s="5" t="s">
        <v>1</v>
      </c>
      <c r="B2711" s="5" t="s">
        <v>241</v>
      </c>
      <c r="C2711" s="6" t="s">
        <v>28</v>
      </c>
      <c r="D2711" s="6" t="s">
        <v>29</v>
      </c>
      <c r="E2711" s="7">
        <v>1951</v>
      </c>
      <c r="F2711" s="9">
        <v>8080</v>
      </c>
    </row>
    <row r="2712" spans="1:6" x14ac:dyDescent="0.15">
      <c r="A2712" s="5" t="s">
        <v>1</v>
      </c>
      <c r="B2712" s="5" t="s">
        <v>241</v>
      </c>
      <c r="C2712" s="6" t="s">
        <v>28</v>
      </c>
      <c r="D2712" s="6" t="s">
        <v>29</v>
      </c>
      <c r="E2712" s="7">
        <v>1952</v>
      </c>
      <c r="F2712" s="9">
        <v>8823</v>
      </c>
    </row>
    <row r="2713" spans="1:6" x14ac:dyDescent="0.15">
      <c r="A2713" s="5" t="s">
        <v>1</v>
      </c>
      <c r="B2713" s="5" t="s">
        <v>241</v>
      </c>
      <c r="C2713" s="6" t="s">
        <v>28</v>
      </c>
      <c r="D2713" s="6" t="s">
        <v>29</v>
      </c>
      <c r="E2713" s="7">
        <v>1953</v>
      </c>
      <c r="F2713" s="9">
        <v>8886</v>
      </c>
    </row>
    <row r="2714" spans="1:6" x14ac:dyDescent="0.15">
      <c r="A2714" s="5" t="s">
        <v>1</v>
      </c>
      <c r="B2714" s="5" t="s">
        <v>241</v>
      </c>
      <c r="C2714" s="6" t="s">
        <v>28</v>
      </c>
      <c r="D2714" s="6" t="s">
        <v>29</v>
      </c>
      <c r="E2714" s="7">
        <v>1954</v>
      </c>
      <c r="F2714" s="9">
        <v>9446</v>
      </c>
    </row>
    <row r="2715" spans="1:6" x14ac:dyDescent="0.15">
      <c r="A2715" s="5" t="s">
        <v>1</v>
      </c>
      <c r="B2715" s="5" t="s">
        <v>241</v>
      </c>
      <c r="C2715" s="6" t="s">
        <v>28</v>
      </c>
      <c r="D2715" s="6" t="s">
        <v>29</v>
      </c>
      <c r="E2715" s="7">
        <v>1955</v>
      </c>
      <c r="F2715" s="9">
        <v>10096</v>
      </c>
    </row>
    <row r="2716" spans="1:6" x14ac:dyDescent="0.15">
      <c r="A2716" s="5" t="s">
        <v>1</v>
      </c>
      <c r="B2716" s="5" t="s">
        <v>241</v>
      </c>
      <c r="C2716" s="6" t="s">
        <v>28</v>
      </c>
      <c r="D2716" s="6" t="s">
        <v>29</v>
      </c>
      <c r="E2716" s="7">
        <v>1956</v>
      </c>
      <c r="F2716" s="9">
        <v>10323</v>
      </c>
    </row>
    <row r="2717" spans="1:6" x14ac:dyDescent="0.15">
      <c r="A2717" s="5" t="s">
        <v>1</v>
      </c>
      <c r="B2717" s="5" t="s">
        <v>241</v>
      </c>
      <c r="C2717" s="6" t="s">
        <v>28</v>
      </c>
      <c r="D2717" s="6" t="s">
        <v>29</v>
      </c>
      <c r="E2717" s="7">
        <v>1957</v>
      </c>
      <c r="F2717" s="9">
        <v>10079</v>
      </c>
    </row>
    <row r="2718" spans="1:6" x14ac:dyDescent="0.15">
      <c r="A2718" s="5" t="s">
        <v>1</v>
      </c>
      <c r="B2718" s="5" t="s">
        <v>241</v>
      </c>
      <c r="C2718" s="6" t="s">
        <v>28</v>
      </c>
      <c r="D2718" s="6" t="s">
        <v>29</v>
      </c>
      <c r="E2718" s="7">
        <v>1958</v>
      </c>
      <c r="F2718" s="9">
        <v>10568</v>
      </c>
    </row>
    <row r="2719" spans="1:6" x14ac:dyDescent="0.15">
      <c r="A2719" s="5" t="s">
        <v>1</v>
      </c>
      <c r="B2719" s="5" t="s">
        <v>241</v>
      </c>
      <c r="C2719" s="6" t="s">
        <v>28</v>
      </c>
      <c r="D2719" s="6" t="s">
        <v>29</v>
      </c>
      <c r="E2719" s="7">
        <v>1959</v>
      </c>
      <c r="F2719" s="9">
        <v>10702</v>
      </c>
    </row>
    <row r="2720" spans="1:6" x14ac:dyDescent="0.15">
      <c r="A2720" s="5" t="s">
        <v>1</v>
      </c>
      <c r="B2720" s="5" t="s">
        <v>241</v>
      </c>
      <c r="C2720" s="6" t="s">
        <v>28</v>
      </c>
      <c r="D2720" s="6" t="s">
        <v>29</v>
      </c>
      <c r="E2720" s="7">
        <v>1960</v>
      </c>
      <c r="F2720" s="9">
        <v>10959</v>
      </c>
    </row>
    <row r="2721" spans="1:6" x14ac:dyDescent="0.15">
      <c r="A2721" s="5" t="s">
        <v>1</v>
      </c>
      <c r="B2721" s="5" t="s">
        <v>241</v>
      </c>
      <c r="C2721" s="6" t="s">
        <v>28</v>
      </c>
      <c r="D2721" s="6" t="s">
        <v>29</v>
      </c>
      <c r="E2721" s="7">
        <v>1961</v>
      </c>
      <c r="F2721" s="9">
        <v>10728</v>
      </c>
    </row>
    <row r="2722" spans="1:6" x14ac:dyDescent="0.15">
      <c r="A2722" s="5" t="s">
        <v>1</v>
      </c>
      <c r="B2722" s="5" t="s">
        <v>241</v>
      </c>
      <c r="C2722" s="6" t="s">
        <v>28</v>
      </c>
      <c r="D2722" s="6" t="s">
        <v>29</v>
      </c>
      <c r="E2722" s="7">
        <v>1962</v>
      </c>
      <c r="F2722" s="9">
        <v>11435</v>
      </c>
    </row>
    <row r="2723" spans="1:6" x14ac:dyDescent="0.15">
      <c r="A2723" s="5" t="s">
        <v>1</v>
      </c>
      <c r="B2723" s="5" t="s">
        <v>241</v>
      </c>
      <c r="C2723" s="6" t="s">
        <v>28</v>
      </c>
      <c r="D2723" s="6" t="s">
        <v>29</v>
      </c>
      <c r="E2723" s="7">
        <v>1963</v>
      </c>
      <c r="F2723" s="9">
        <v>12366</v>
      </c>
    </row>
    <row r="2724" spans="1:6" x14ac:dyDescent="0.15">
      <c r="A2724" s="5" t="s">
        <v>1</v>
      </c>
      <c r="B2724" s="5" t="s">
        <v>241</v>
      </c>
      <c r="C2724" s="6" t="s">
        <v>28</v>
      </c>
      <c r="D2724" s="6" t="s">
        <v>29</v>
      </c>
      <c r="E2724" s="7">
        <v>1964</v>
      </c>
      <c r="F2724" s="9">
        <v>13386</v>
      </c>
    </row>
    <row r="2725" spans="1:6" x14ac:dyDescent="0.15">
      <c r="A2725" s="5" t="s">
        <v>1</v>
      </c>
      <c r="B2725" s="5" t="s">
        <v>241</v>
      </c>
      <c r="C2725" s="6" t="s">
        <v>28</v>
      </c>
      <c r="D2725" s="6" t="s">
        <v>29</v>
      </c>
      <c r="E2725" s="7">
        <v>1965</v>
      </c>
      <c r="F2725" s="9">
        <v>14100</v>
      </c>
    </row>
    <row r="2726" spans="1:6" x14ac:dyDescent="0.15">
      <c r="A2726" s="5" t="s">
        <v>1</v>
      </c>
      <c r="B2726" s="5" t="s">
        <v>241</v>
      </c>
      <c r="C2726" s="6" t="s">
        <v>28</v>
      </c>
      <c r="D2726" s="6" t="s">
        <v>29</v>
      </c>
      <c r="E2726" s="7">
        <v>1966</v>
      </c>
      <c r="F2726" s="9">
        <v>15058</v>
      </c>
    </row>
    <row r="2727" spans="1:6" x14ac:dyDescent="0.15">
      <c r="A2727" s="5" t="s">
        <v>1</v>
      </c>
      <c r="B2727" s="5" t="s">
        <v>241</v>
      </c>
      <c r="C2727" s="6" t="s">
        <v>28</v>
      </c>
      <c r="D2727" s="6" t="s">
        <v>29</v>
      </c>
      <c r="E2727" s="7">
        <v>1967</v>
      </c>
      <c r="F2727" s="9">
        <v>14642</v>
      </c>
    </row>
    <row r="2728" spans="1:6" x14ac:dyDescent="0.15">
      <c r="A2728" s="5" t="s">
        <v>1</v>
      </c>
      <c r="B2728" s="5" t="s">
        <v>241</v>
      </c>
      <c r="C2728" s="6" t="s">
        <v>28</v>
      </c>
      <c r="D2728" s="6" t="s">
        <v>29</v>
      </c>
      <c r="E2728" s="7">
        <v>1968</v>
      </c>
      <c r="F2728" s="9">
        <v>13648</v>
      </c>
    </row>
    <row r="2729" spans="1:6" x14ac:dyDescent="0.15">
      <c r="A2729" s="5" t="s">
        <v>1</v>
      </c>
      <c r="B2729" s="5" t="s">
        <v>241</v>
      </c>
      <c r="C2729" s="6" t="s">
        <v>28</v>
      </c>
      <c r="D2729" s="6" t="s">
        <v>29</v>
      </c>
      <c r="E2729" s="7">
        <v>1969</v>
      </c>
      <c r="F2729" s="9">
        <v>13880</v>
      </c>
    </row>
    <row r="2730" spans="1:6" x14ac:dyDescent="0.15">
      <c r="A2730" s="5" t="s">
        <v>1</v>
      </c>
      <c r="B2730" s="5" t="s">
        <v>241</v>
      </c>
      <c r="C2730" s="6" t="s">
        <v>28</v>
      </c>
      <c r="D2730" s="6" t="s">
        <v>29</v>
      </c>
      <c r="E2730" s="7">
        <v>1970</v>
      </c>
      <c r="F2730" s="9">
        <v>14830</v>
      </c>
    </row>
    <row r="2731" spans="1:6" x14ac:dyDescent="0.15">
      <c r="A2731" s="5" t="s">
        <v>1</v>
      </c>
      <c r="B2731" s="5" t="s">
        <v>241</v>
      </c>
      <c r="C2731" s="6" t="s">
        <v>28</v>
      </c>
      <c r="D2731" s="6" t="s">
        <v>29</v>
      </c>
      <c r="E2731" s="7">
        <v>1971</v>
      </c>
      <c r="F2731" s="9">
        <v>16606</v>
      </c>
    </row>
    <row r="2732" spans="1:6" x14ac:dyDescent="0.15">
      <c r="A2732" s="5" t="s">
        <v>1</v>
      </c>
      <c r="B2732" s="5" t="s">
        <v>241</v>
      </c>
      <c r="C2732" s="6" t="s">
        <v>28</v>
      </c>
      <c r="D2732" s="6" t="s">
        <v>29</v>
      </c>
      <c r="E2732" s="7">
        <v>1972</v>
      </c>
      <c r="F2732" s="9">
        <v>17366</v>
      </c>
    </row>
    <row r="2733" spans="1:6" x14ac:dyDescent="0.15">
      <c r="A2733" s="5" t="s">
        <v>1</v>
      </c>
      <c r="B2733" s="5" t="s">
        <v>241</v>
      </c>
      <c r="C2733" s="6" t="s">
        <v>28</v>
      </c>
      <c r="D2733" s="6" t="s">
        <v>29</v>
      </c>
      <c r="E2733" s="7">
        <v>1973</v>
      </c>
      <c r="F2733" s="9">
        <v>18277</v>
      </c>
    </row>
    <row r="2734" spans="1:6" x14ac:dyDescent="0.15">
      <c r="A2734" s="5" t="s">
        <v>1</v>
      </c>
      <c r="B2734" s="5" t="s">
        <v>241</v>
      </c>
      <c r="C2734" s="6" t="s">
        <v>28</v>
      </c>
      <c r="D2734" s="6" t="s">
        <v>29</v>
      </c>
      <c r="E2734" s="7">
        <v>1974</v>
      </c>
      <c r="F2734" s="9">
        <v>19054</v>
      </c>
    </row>
    <row r="2735" spans="1:6" x14ac:dyDescent="0.15">
      <c r="A2735" s="5" t="s">
        <v>1</v>
      </c>
      <c r="B2735" s="5" t="s">
        <v>241</v>
      </c>
      <c r="C2735" s="6" t="s">
        <v>28</v>
      </c>
      <c r="D2735" s="6" t="s">
        <v>29</v>
      </c>
      <c r="E2735" s="7">
        <v>1975</v>
      </c>
      <c r="F2735" s="9">
        <v>18935</v>
      </c>
    </row>
    <row r="2736" spans="1:6" x14ac:dyDescent="0.15">
      <c r="A2736" s="5" t="s">
        <v>1</v>
      </c>
      <c r="B2736" s="5" t="s">
        <v>241</v>
      </c>
      <c r="C2736" s="6" t="s">
        <v>28</v>
      </c>
      <c r="D2736" s="6" t="s">
        <v>29</v>
      </c>
      <c r="E2736" s="7">
        <v>1976</v>
      </c>
      <c r="F2736" s="9">
        <v>19877</v>
      </c>
    </row>
    <row r="2737" spans="1:6" x14ac:dyDescent="0.15">
      <c r="A2737" s="5" t="s">
        <v>1</v>
      </c>
      <c r="B2737" s="5" t="s">
        <v>241</v>
      </c>
      <c r="C2737" s="6" t="s">
        <v>28</v>
      </c>
      <c r="D2737" s="6" t="s">
        <v>29</v>
      </c>
      <c r="E2737" s="7">
        <v>1977</v>
      </c>
      <c r="F2737" s="9">
        <v>21465</v>
      </c>
    </row>
    <row r="2738" spans="1:6" x14ac:dyDescent="0.15">
      <c r="A2738" s="5" t="s">
        <v>1</v>
      </c>
      <c r="B2738" s="5" t="s">
        <v>241</v>
      </c>
      <c r="C2738" s="6" t="s">
        <v>28</v>
      </c>
      <c r="D2738" s="6" t="s">
        <v>29</v>
      </c>
      <c r="E2738" s="7">
        <v>1978</v>
      </c>
      <c r="F2738" s="9">
        <v>22579</v>
      </c>
    </row>
    <row r="2739" spans="1:6" x14ac:dyDescent="0.15">
      <c r="A2739" s="5" t="s">
        <v>1</v>
      </c>
      <c r="B2739" s="5" t="s">
        <v>241</v>
      </c>
      <c r="C2739" s="6" t="s">
        <v>28</v>
      </c>
      <c r="D2739" s="6" t="s">
        <v>29</v>
      </c>
      <c r="E2739" s="7">
        <v>1979</v>
      </c>
      <c r="F2739" s="9">
        <v>23443</v>
      </c>
    </row>
    <row r="2740" spans="1:6" x14ac:dyDescent="0.15">
      <c r="A2740" s="5" t="s">
        <v>1</v>
      </c>
      <c r="B2740" s="5" t="s">
        <v>241</v>
      </c>
      <c r="C2740" s="6" t="s">
        <v>28</v>
      </c>
      <c r="D2740" s="6" t="s">
        <v>29</v>
      </c>
      <c r="E2740" s="7">
        <v>1980</v>
      </c>
      <c r="F2740" s="9">
        <v>24528</v>
      </c>
    </row>
    <row r="2741" spans="1:6" x14ac:dyDescent="0.15">
      <c r="A2741" s="5" t="s">
        <v>1</v>
      </c>
      <c r="B2741" s="5" t="s">
        <v>241</v>
      </c>
      <c r="C2741" s="6" t="s">
        <v>28</v>
      </c>
      <c r="D2741" s="6" t="s">
        <v>29</v>
      </c>
      <c r="E2741" s="7">
        <v>1981</v>
      </c>
      <c r="F2741" s="9">
        <v>25284</v>
      </c>
    </row>
    <row r="2742" spans="1:6" x14ac:dyDescent="0.15">
      <c r="A2742" s="5" t="s">
        <v>1</v>
      </c>
      <c r="B2742" s="5" t="s">
        <v>241</v>
      </c>
      <c r="C2742" s="6" t="s">
        <v>28</v>
      </c>
      <c r="D2742" s="6" t="s">
        <v>29</v>
      </c>
      <c r="E2742" s="7">
        <v>1982</v>
      </c>
      <c r="F2742" s="9">
        <v>25477</v>
      </c>
    </row>
    <row r="2743" spans="1:6" x14ac:dyDescent="0.15">
      <c r="A2743" s="5" t="s">
        <v>1</v>
      </c>
      <c r="B2743" s="5" t="s">
        <v>241</v>
      </c>
      <c r="C2743" s="6" t="s">
        <v>28</v>
      </c>
      <c r="D2743" s="6" t="s">
        <v>29</v>
      </c>
      <c r="E2743" s="7">
        <v>1983</v>
      </c>
      <c r="F2743" s="9">
        <v>24605</v>
      </c>
    </row>
    <row r="2744" spans="1:6" x14ac:dyDescent="0.15">
      <c r="A2744" s="5" t="s">
        <v>1</v>
      </c>
      <c r="B2744" s="5" t="s">
        <v>241</v>
      </c>
      <c r="C2744" s="6" t="s">
        <v>28</v>
      </c>
      <c r="D2744" s="6" t="s">
        <v>29</v>
      </c>
      <c r="E2744" s="7">
        <v>1984</v>
      </c>
      <c r="F2744" s="9">
        <v>25357</v>
      </c>
    </row>
    <row r="2745" spans="1:6" x14ac:dyDescent="0.15">
      <c r="A2745" s="5" t="s">
        <v>1</v>
      </c>
      <c r="B2745" s="5" t="s">
        <v>241</v>
      </c>
      <c r="C2745" s="6" t="s">
        <v>28</v>
      </c>
      <c r="D2745" s="6" t="s">
        <v>29</v>
      </c>
      <c r="E2745" s="7">
        <v>1985</v>
      </c>
      <c r="F2745" s="9">
        <v>25990</v>
      </c>
    </row>
    <row r="2746" spans="1:6" x14ac:dyDescent="0.15">
      <c r="A2746" s="5" t="s">
        <v>1</v>
      </c>
      <c r="B2746" s="5" t="s">
        <v>241</v>
      </c>
      <c r="C2746" s="6" t="s">
        <v>28</v>
      </c>
      <c r="D2746" s="6" t="s">
        <v>29</v>
      </c>
      <c r="E2746" s="7">
        <v>1986</v>
      </c>
      <c r="F2746" s="9">
        <v>27439</v>
      </c>
    </row>
    <row r="2747" spans="1:6" x14ac:dyDescent="0.15">
      <c r="A2747" s="5" t="s">
        <v>1</v>
      </c>
      <c r="B2747" s="5" t="s">
        <v>241</v>
      </c>
      <c r="C2747" s="6" t="s">
        <v>28</v>
      </c>
      <c r="D2747" s="6" t="s">
        <v>29</v>
      </c>
      <c r="E2747" s="7">
        <v>1987</v>
      </c>
      <c r="F2747" s="9">
        <v>29576</v>
      </c>
    </row>
    <row r="2748" spans="1:6" x14ac:dyDescent="0.15">
      <c r="A2748" s="5" t="s">
        <v>1</v>
      </c>
      <c r="B2748" s="5" t="s">
        <v>241</v>
      </c>
      <c r="C2748" s="6" t="s">
        <v>28</v>
      </c>
      <c r="D2748" s="6" t="s">
        <v>29</v>
      </c>
      <c r="E2748" s="7">
        <v>1988</v>
      </c>
      <c r="F2748" s="9">
        <v>28934</v>
      </c>
    </row>
    <row r="2749" spans="1:6" x14ac:dyDescent="0.15">
      <c r="A2749" s="5" t="s">
        <v>1</v>
      </c>
      <c r="B2749" s="5" t="s">
        <v>241</v>
      </c>
      <c r="C2749" s="6" t="s">
        <v>28</v>
      </c>
      <c r="D2749" s="6" t="s">
        <v>29</v>
      </c>
      <c r="E2749" s="7">
        <v>1989</v>
      </c>
      <c r="F2749" s="9">
        <v>28652</v>
      </c>
    </row>
    <row r="2750" spans="1:6" x14ac:dyDescent="0.15">
      <c r="A2750" s="5" t="s">
        <v>1</v>
      </c>
      <c r="B2750" s="5" t="s">
        <v>241</v>
      </c>
      <c r="C2750" s="6" t="s">
        <v>28</v>
      </c>
      <c r="D2750" s="6" t="s">
        <v>29</v>
      </c>
      <c r="E2750" s="7">
        <v>1990</v>
      </c>
      <c r="F2750" s="9">
        <v>28760</v>
      </c>
    </row>
    <row r="2751" spans="1:6" x14ac:dyDescent="0.15">
      <c r="A2751" s="5" t="s">
        <v>1</v>
      </c>
      <c r="B2751" s="5" t="s">
        <v>241</v>
      </c>
      <c r="C2751" s="6" t="s">
        <v>28</v>
      </c>
      <c r="D2751" s="6" t="s">
        <v>29</v>
      </c>
      <c r="E2751" s="7">
        <v>1991</v>
      </c>
      <c r="F2751" s="9">
        <v>28258.018</v>
      </c>
    </row>
    <row r="2752" spans="1:6" x14ac:dyDescent="0.15">
      <c r="A2752" s="5" t="s">
        <v>1</v>
      </c>
      <c r="B2752" s="5" t="s">
        <v>241</v>
      </c>
      <c r="C2752" s="6" t="s">
        <v>28</v>
      </c>
      <c r="D2752" s="6" t="s">
        <v>29</v>
      </c>
      <c r="E2752" s="7">
        <v>1992</v>
      </c>
      <c r="F2752" s="9">
        <v>26859.280999999999</v>
      </c>
    </row>
    <row r="2753" spans="1:6" x14ac:dyDescent="0.15">
      <c r="A2753" s="5" t="s">
        <v>1</v>
      </c>
      <c r="B2753" s="5" t="s">
        <v>241</v>
      </c>
      <c r="C2753" s="6" t="s">
        <v>28</v>
      </c>
      <c r="D2753" s="6" t="s">
        <v>29</v>
      </c>
      <c r="E2753" s="7">
        <v>1993</v>
      </c>
      <c r="F2753" s="9">
        <v>26833.8</v>
      </c>
    </row>
    <row r="2754" spans="1:6" x14ac:dyDescent="0.15">
      <c r="A2754" s="5" t="s">
        <v>1</v>
      </c>
      <c r="B2754" s="5" t="s">
        <v>241</v>
      </c>
      <c r="C2754" s="6" t="s">
        <v>28</v>
      </c>
      <c r="D2754" s="6" t="s">
        <v>29</v>
      </c>
      <c r="E2754" s="7">
        <v>1994</v>
      </c>
      <c r="F2754" s="9">
        <v>27457.807000000001</v>
      </c>
    </row>
    <row r="2755" spans="1:6" x14ac:dyDescent="0.15">
      <c r="A2755" s="5" t="s">
        <v>1</v>
      </c>
      <c r="B2755" s="5" t="s">
        <v>241</v>
      </c>
      <c r="C2755" s="6" t="s">
        <v>28</v>
      </c>
      <c r="D2755" s="6" t="s">
        <v>29</v>
      </c>
      <c r="E2755" s="7">
        <v>1995</v>
      </c>
      <c r="F2755" s="9">
        <v>27235.833999999999</v>
      </c>
    </row>
    <row r="2756" spans="1:6" x14ac:dyDescent="0.15">
      <c r="A2756" s="5" t="s">
        <v>1</v>
      </c>
      <c r="B2756" s="5" t="s">
        <v>241</v>
      </c>
      <c r="C2756" s="6" t="s">
        <v>28</v>
      </c>
      <c r="D2756" s="6" t="s">
        <v>29</v>
      </c>
      <c r="E2756" s="7">
        <v>1996</v>
      </c>
      <c r="F2756" s="9">
        <v>28277.787</v>
      </c>
    </row>
    <row r="2757" spans="1:6" x14ac:dyDescent="0.15">
      <c r="A2757" s="5" t="s">
        <v>1</v>
      </c>
      <c r="B2757" s="5" t="s">
        <v>241</v>
      </c>
      <c r="C2757" s="6" t="s">
        <v>28</v>
      </c>
      <c r="D2757" s="6" t="s">
        <v>29</v>
      </c>
      <c r="E2757" s="7">
        <v>1997</v>
      </c>
      <c r="F2757" s="9">
        <v>29939.143</v>
      </c>
    </row>
    <row r="2758" spans="1:6" x14ac:dyDescent="0.15">
      <c r="A2758" s="5" t="s">
        <v>1</v>
      </c>
      <c r="B2758" s="5" t="s">
        <v>241</v>
      </c>
      <c r="C2758" s="6" t="s">
        <v>28</v>
      </c>
      <c r="D2758" s="6" t="s">
        <v>29</v>
      </c>
      <c r="E2758" s="7">
        <v>1998</v>
      </c>
      <c r="F2758" s="9">
        <v>31444.615000000002</v>
      </c>
    </row>
    <row r="2759" spans="1:6" x14ac:dyDescent="0.15">
      <c r="A2759" s="5" t="s">
        <v>1</v>
      </c>
      <c r="B2759" s="5" t="s">
        <v>241</v>
      </c>
      <c r="C2759" s="6" t="s">
        <v>28</v>
      </c>
      <c r="D2759" s="6" t="s">
        <v>29</v>
      </c>
      <c r="E2759" s="7">
        <v>1999</v>
      </c>
      <c r="F2759" s="9">
        <v>32186.932000000001</v>
      </c>
    </row>
    <row r="2760" spans="1:6" x14ac:dyDescent="0.15">
      <c r="A2760" s="5" t="s">
        <v>1</v>
      </c>
      <c r="B2760" s="5" t="s">
        <v>241</v>
      </c>
      <c r="C2760" s="6" t="s">
        <v>28</v>
      </c>
      <c r="D2760" s="6" t="s">
        <v>29</v>
      </c>
      <c r="E2760" s="7">
        <v>2000</v>
      </c>
      <c r="F2760" s="9">
        <v>33108.29</v>
      </c>
    </row>
    <row r="2761" spans="1:6" x14ac:dyDescent="0.15">
      <c r="A2761" s="5" t="s">
        <v>1</v>
      </c>
      <c r="B2761" s="5" t="s">
        <v>241</v>
      </c>
      <c r="C2761" s="6" t="s">
        <v>28</v>
      </c>
      <c r="D2761" s="6" t="s">
        <v>29</v>
      </c>
      <c r="E2761" s="7">
        <v>2001</v>
      </c>
      <c r="F2761" s="9">
        <v>33794.453000000001</v>
      </c>
    </row>
    <row r="2762" spans="1:6" x14ac:dyDescent="0.15">
      <c r="A2762" s="5" t="s">
        <v>1</v>
      </c>
      <c r="B2762" s="5" t="s">
        <v>241</v>
      </c>
      <c r="C2762" s="6" t="s">
        <v>28</v>
      </c>
      <c r="D2762" s="6" t="s">
        <v>29</v>
      </c>
      <c r="E2762" s="7">
        <v>2002</v>
      </c>
      <c r="F2762" s="9">
        <v>33470.495999999999</v>
      </c>
    </row>
    <row r="2763" spans="1:6" x14ac:dyDescent="0.15">
      <c r="A2763" s="5" t="s">
        <v>1</v>
      </c>
      <c r="B2763" s="5" t="s">
        <v>241</v>
      </c>
      <c r="C2763" s="6" t="s">
        <v>28</v>
      </c>
      <c r="D2763" s="6" t="s">
        <v>29</v>
      </c>
      <c r="E2763" s="7">
        <v>2003</v>
      </c>
      <c r="F2763" s="9">
        <v>33920.707000000002</v>
      </c>
    </row>
    <row r="2764" spans="1:6" x14ac:dyDescent="0.15">
      <c r="A2764" s="5" t="s">
        <v>1</v>
      </c>
      <c r="B2764" s="5" t="s">
        <v>241</v>
      </c>
      <c r="C2764" s="6" t="s">
        <v>28</v>
      </c>
      <c r="D2764" s="6" t="s">
        <v>29</v>
      </c>
      <c r="E2764" s="7">
        <v>2004</v>
      </c>
      <c r="F2764" s="9">
        <v>36209.241999999998</v>
      </c>
    </row>
    <row r="2765" spans="1:6" x14ac:dyDescent="0.15">
      <c r="A2765" s="5" t="s">
        <v>1</v>
      </c>
      <c r="B2765" s="5" t="s">
        <v>241</v>
      </c>
      <c r="C2765" s="6" t="s">
        <v>28</v>
      </c>
      <c r="D2765" s="6" t="s">
        <v>29</v>
      </c>
      <c r="E2765" s="7">
        <v>2005</v>
      </c>
      <c r="F2765" s="9">
        <v>37884.06</v>
      </c>
    </row>
    <row r="2766" spans="1:6" x14ac:dyDescent="0.15">
      <c r="A2766" s="5" t="s">
        <v>1</v>
      </c>
      <c r="B2766" s="5" t="s">
        <v>241</v>
      </c>
      <c r="C2766" s="6" t="s">
        <v>28</v>
      </c>
      <c r="D2766" s="6" t="s">
        <v>29</v>
      </c>
      <c r="E2766" s="7">
        <v>2006</v>
      </c>
      <c r="F2766" s="9">
        <v>38707.214999999997</v>
      </c>
    </row>
    <row r="2767" spans="1:6" x14ac:dyDescent="0.15">
      <c r="A2767" s="5" t="s">
        <v>1</v>
      </c>
      <c r="B2767" s="5" t="s">
        <v>241</v>
      </c>
      <c r="C2767" s="6" t="s">
        <v>28</v>
      </c>
      <c r="D2767" s="6" t="s">
        <v>29</v>
      </c>
      <c r="E2767" s="7">
        <v>2007</v>
      </c>
      <c r="F2767" s="9">
        <v>41111.156000000003</v>
      </c>
    </row>
    <row r="2768" spans="1:6" x14ac:dyDescent="0.15">
      <c r="A2768" s="5" t="s">
        <v>1</v>
      </c>
      <c r="B2768" s="5" t="s">
        <v>241</v>
      </c>
      <c r="C2768" s="6" t="s">
        <v>28</v>
      </c>
      <c r="D2768" s="6" t="s">
        <v>29</v>
      </c>
      <c r="E2768" s="7">
        <v>2008</v>
      </c>
      <c r="F2768" s="9">
        <v>40810.230000000003</v>
      </c>
    </row>
    <row r="2769" spans="1:6" x14ac:dyDescent="0.15">
      <c r="A2769" s="5" t="s">
        <v>1</v>
      </c>
      <c r="B2769" s="5" t="s">
        <v>241</v>
      </c>
      <c r="C2769" s="6" t="s">
        <v>28</v>
      </c>
      <c r="D2769" s="6" t="s">
        <v>29</v>
      </c>
      <c r="E2769" s="7">
        <v>2009</v>
      </c>
      <c r="F2769" s="9">
        <v>37701.85</v>
      </c>
    </row>
    <row r="2770" spans="1:6" x14ac:dyDescent="0.15">
      <c r="A2770" s="5" t="s">
        <v>1</v>
      </c>
      <c r="B2770" s="5" t="s">
        <v>241</v>
      </c>
      <c r="C2770" s="6" t="s">
        <v>28</v>
      </c>
      <c r="D2770" s="6" t="s">
        <v>29</v>
      </c>
      <c r="E2770" s="7">
        <v>2010</v>
      </c>
      <c r="F2770" s="9">
        <v>36272.688000000002</v>
      </c>
    </row>
    <row r="2771" spans="1:6" x14ac:dyDescent="0.15">
      <c r="A2771" s="5" t="s">
        <v>1</v>
      </c>
      <c r="B2771" s="5" t="s">
        <v>241</v>
      </c>
      <c r="C2771" s="6" t="s">
        <v>28</v>
      </c>
      <c r="D2771" s="6" t="s">
        <v>29</v>
      </c>
      <c r="E2771" s="7">
        <v>2011</v>
      </c>
      <c r="F2771" s="9">
        <v>36740</v>
      </c>
    </row>
    <row r="2772" spans="1:6" x14ac:dyDescent="0.15">
      <c r="A2772" s="5" t="s">
        <v>1</v>
      </c>
      <c r="B2772" s="5" t="s">
        <v>241</v>
      </c>
      <c r="C2772" s="6" t="s">
        <v>28</v>
      </c>
      <c r="D2772" s="6" t="s">
        <v>29</v>
      </c>
      <c r="E2772" s="7">
        <v>2012</v>
      </c>
      <c r="F2772" s="9">
        <v>36933.894999999997</v>
      </c>
    </row>
    <row r="2773" spans="1:6" x14ac:dyDescent="0.15">
      <c r="A2773" s="5" t="s">
        <v>1</v>
      </c>
      <c r="B2773" s="5" t="s">
        <v>241</v>
      </c>
      <c r="C2773" s="6" t="s">
        <v>28</v>
      </c>
      <c r="D2773" s="6" t="s">
        <v>29</v>
      </c>
      <c r="E2773" s="7">
        <v>2013</v>
      </c>
      <c r="F2773" s="9">
        <v>38245.495999999999</v>
      </c>
    </row>
    <row r="2774" spans="1:6" x14ac:dyDescent="0.15">
      <c r="A2774" s="5" t="s">
        <v>1</v>
      </c>
      <c r="B2774" s="5" t="s">
        <v>241</v>
      </c>
      <c r="C2774" s="6" t="s">
        <v>28</v>
      </c>
      <c r="D2774" s="6" t="s">
        <v>29</v>
      </c>
      <c r="E2774" s="7">
        <v>2014</v>
      </c>
      <c r="F2774" s="9">
        <v>38463.027000000002</v>
      </c>
    </row>
    <row r="2775" spans="1:6" x14ac:dyDescent="0.15">
      <c r="A2775" s="5" t="s">
        <v>1</v>
      </c>
      <c r="B2775" s="5" t="s">
        <v>241</v>
      </c>
      <c r="C2775" s="6" t="s">
        <v>28</v>
      </c>
      <c r="D2775" s="6" t="s">
        <v>29</v>
      </c>
      <c r="E2775" s="7">
        <v>2015</v>
      </c>
      <c r="F2775" s="9">
        <v>39756.527000000002</v>
      </c>
    </row>
    <row r="2776" spans="1:6" x14ac:dyDescent="0.15">
      <c r="A2776" s="5" t="s">
        <v>1</v>
      </c>
      <c r="B2776" s="5" t="s">
        <v>241</v>
      </c>
      <c r="C2776" s="6" t="s">
        <v>28</v>
      </c>
      <c r="D2776" s="6" t="s">
        <v>29</v>
      </c>
      <c r="E2776" s="7">
        <v>2016</v>
      </c>
      <c r="F2776" s="9">
        <v>41682.866999999998</v>
      </c>
    </row>
    <row r="2777" spans="1:6" x14ac:dyDescent="0.15">
      <c r="A2777" s="5" t="s">
        <v>1</v>
      </c>
      <c r="B2777" s="5" t="s">
        <v>241</v>
      </c>
      <c r="C2777" s="6" t="s">
        <v>28</v>
      </c>
      <c r="D2777" s="6" t="s">
        <v>29</v>
      </c>
      <c r="E2777" s="7">
        <v>2017</v>
      </c>
      <c r="F2777" s="9">
        <v>42419.383000000002</v>
      </c>
    </row>
    <row r="2778" spans="1:6" x14ac:dyDescent="0.15">
      <c r="A2778" s="5" t="s">
        <v>1</v>
      </c>
      <c r="B2778" s="5" t="s">
        <v>241</v>
      </c>
      <c r="C2778" s="6" t="s">
        <v>28</v>
      </c>
      <c r="D2778" s="6" t="s">
        <v>29</v>
      </c>
      <c r="E2778" s="7">
        <v>2018</v>
      </c>
      <c r="F2778" s="9">
        <v>43321.061999999998</v>
      </c>
    </row>
    <row r="2779" spans="1:6" x14ac:dyDescent="0.15">
      <c r="A2779" s="5" t="s">
        <v>1</v>
      </c>
      <c r="B2779" s="5" t="s">
        <v>241</v>
      </c>
      <c r="C2779" s="6" t="s">
        <v>28</v>
      </c>
      <c r="D2779" s="6" t="s">
        <v>29</v>
      </c>
      <c r="E2779" s="7">
        <v>2019</v>
      </c>
      <c r="F2779" s="9">
        <v>43136.605000000003</v>
      </c>
    </row>
    <row r="2780" spans="1:6" x14ac:dyDescent="0.15">
      <c r="A2780" s="5" t="s">
        <v>1</v>
      </c>
      <c r="B2780" s="5" t="s">
        <v>241</v>
      </c>
      <c r="C2780" s="6" t="s">
        <v>28</v>
      </c>
      <c r="D2780" s="6" t="s">
        <v>29</v>
      </c>
      <c r="E2780" s="7">
        <v>2020</v>
      </c>
      <c r="F2780" s="9">
        <v>39368.400000000001</v>
      </c>
    </row>
    <row r="2781" spans="1:6" x14ac:dyDescent="0.15">
      <c r="A2781" s="5" t="s">
        <v>1</v>
      </c>
      <c r="B2781" s="5" t="s">
        <v>241</v>
      </c>
      <c r="C2781" s="6" t="s">
        <v>28</v>
      </c>
      <c r="D2781" s="6" t="s">
        <v>29</v>
      </c>
      <c r="E2781" s="7">
        <v>2021</v>
      </c>
      <c r="F2781" s="9">
        <v>40412.616999999998</v>
      </c>
    </row>
    <row r="2782" spans="1:6" x14ac:dyDescent="0.15">
      <c r="A2782" s="5" t="s">
        <v>1</v>
      </c>
      <c r="B2782" s="5" t="s">
        <v>241</v>
      </c>
      <c r="C2782" s="6" t="s">
        <v>28</v>
      </c>
      <c r="D2782" s="6" t="s">
        <v>29</v>
      </c>
      <c r="E2782" s="7">
        <v>2022</v>
      </c>
      <c r="F2782" s="9">
        <v>42145.593999999997</v>
      </c>
    </row>
    <row r="2783" spans="1:6" x14ac:dyDescent="0.15">
      <c r="A2783" s="5" t="s">
        <v>1</v>
      </c>
      <c r="B2783" s="5" t="s">
        <v>241</v>
      </c>
      <c r="C2783" s="6" t="s">
        <v>246</v>
      </c>
      <c r="D2783" s="6" t="s">
        <v>245</v>
      </c>
      <c r="E2783" s="7">
        <v>1820</v>
      </c>
      <c r="F2783" s="9">
        <v>1398</v>
      </c>
    </row>
    <row r="2784" spans="1:6" x14ac:dyDescent="0.15">
      <c r="A2784" s="5" t="s">
        <v>1</v>
      </c>
      <c r="B2784" s="5" t="s">
        <v>241</v>
      </c>
      <c r="C2784" s="6" t="s">
        <v>246</v>
      </c>
      <c r="D2784" s="6" t="s">
        <v>245</v>
      </c>
      <c r="E2784" s="7">
        <v>1870</v>
      </c>
      <c r="F2784" s="9">
        <v>2829</v>
      </c>
    </row>
    <row r="2785" spans="1:6" x14ac:dyDescent="0.15">
      <c r="A2785" s="5" t="s">
        <v>1</v>
      </c>
      <c r="B2785" s="5" t="s">
        <v>241</v>
      </c>
      <c r="C2785" s="6" t="s">
        <v>246</v>
      </c>
      <c r="D2785" s="6" t="s">
        <v>245</v>
      </c>
      <c r="E2785" s="7">
        <v>1913</v>
      </c>
      <c r="F2785" s="9">
        <v>4361</v>
      </c>
    </row>
    <row r="2786" spans="1:6" x14ac:dyDescent="0.15">
      <c r="A2786" s="5" t="s">
        <v>1</v>
      </c>
      <c r="B2786" s="5" t="s">
        <v>241</v>
      </c>
      <c r="C2786" s="6" t="s">
        <v>246</v>
      </c>
      <c r="D2786" s="6" t="s">
        <v>245</v>
      </c>
      <c r="E2786" s="7">
        <v>1921</v>
      </c>
      <c r="F2786" s="9">
        <v>4038</v>
      </c>
    </row>
    <row r="2787" spans="1:6" x14ac:dyDescent="0.15">
      <c r="A2787" s="5" t="s">
        <v>1</v>
      </c>
      <c r="B2787" s="5" t="s">
        <v>241</v>
      </c>
      <c r="C2787" s="6" t="s">
        <v>246</v>
      </c>
      <c r="D2787" s="6" t="s">
        <v>245</v>
      </c>
      <c r="E2787" s="7">
        <v>1922</v>
      </c>
      <c r="F2787" s="9">
        <v>4141</v>
      </c>
    </row>
    <row r="2788" spans="1:6" x14ac:dyDescent="0.15">
      <c r="A2788" s="5" t="s">
        <v>1</v>
      </c>
      <c r="B2788" s="5" t="s">
        <v>241</v>
      </c>
      <c r="C2788" s="6" t="s">
        <v>246</v>
      </c>
      <c r="D2788" s="6" t="s">
        <v>245</v>
      </c>
      <c r="E2788" s="7">
        <v>1923</v>
      </c>
      <c r="F2788" s="9">
        <v>4105</v>
      </c>
    </row>
    <row r="2789" spans="1:6" x14ac:dyDescent="0.15">
      <c r="A2789" s="5" t="s">
        <v>1</v>
      </c>
      <c r="B2789" s="5" t="s">
        <v>241</v>
      </c>
      <c r="C2789" s="6" t="s">
        <v>246</v>
      </c>
      <c r="D2789" s="6" t="s">
        <v>245</v>
      </c>
      <c r="E2789" s="7">
        <v>1924</v>
      </c>
      <c r="F2789" s="9">
        <v>4095</v>
      </c>
    </row>
    <row r="2790" spans="1:6" x14ac:dyDescent="0.15">
      <c r="A2790" s="5" t="s">
        <v>1</v>
      </c>
      <c r="B2790" s="5" t="s">
        <v>241</v>
      </c>
      <c r="C2790" s="6" t="s">
        <v>246</v>
      </c>
      <c r="D2790" s="6" t="s">
        <v>245</v>
      </c>
      <c r="E2790" s="7">
        <v>1925</v>
      </c>
      <c r="F2790" s="9">
        <v>4101</v>
      </c>
    </row>
    <row r="2791" spans="1:6" x14ac:dyDescent="0.15">
      <c r="A2791" s="5" t="s">
        <v>1</v>
      </c>
      <c r="B2791" s="5" t="s">
        <v>241</v>
      </c>
      <c r="C2791" s="6" t="s">
        <v>246</v>
      </c>
      <c r="D2791" s="6" t="s">
        <v>245</v>
      </c>
      <c r="E2791" s="7">
        <v>1926</v>
      </c>
      <c r="F2791" s="9">
        <v>4100</v>
      </c>
    </row>
    <row r="2792" spans="1:6" x14ac:dyDescent="0.15">
      <c r="A2792" s="5" t="s">
        <v>1</v>
      </c>
      <c r="B2792" s="5" t="s">
        <v>241</v>
      </c>
      <c r="C2792" s="6" t="s">
        <v>246</v>
      </c>
      <c r="D2792" s="6" t="s">
        <v>245</v>
      </c>
      <c r="E2792" s="7">
        <v>1927</v>
      </c>
      <c r="F2792" s="9">
        <v>4229</v>
      </c>
    </row>
    <row r="2793" spans="1:6" x14ac:dyDescent="0.15">
      <c r="A2793" s="5" t="s">
        <v>1</v>
      </c>
      <c r="B2793" s="5" t="s">
        <v>241</v>
      </c>
      <c r="C2793" s="6" t="s">
        <v>246</v>
      </c>
      <c r="D2793" s="6" t="s">
        <v>245</v>
      </c>
      <c r="E2793" s="7">
        <v>1928</v>
      </c>
      <c r="F2793" s="9">
        <v>4363</v>
      </c>
    </row>
    <row r="2794" spans="1:6" x14ac:dyDescent="0.15">
      <c r="A2794" s="5" t="s">
        <v>1</v>
      </c>
      <c r="B2794" s="5" t="s">
        <v>241</v>
      </c>
      <c r="C2794" s="6" t="s">
        <v>246</v>
      </c>
      <c r="D2794" s="6" t="s">
        <v>245</v>
      </c>
      <c r="E2794" s="7">
        <v>1929</v>
      </c>
      <c r="F2794" s="9">
        <v>4501</v>
      </c>
    </row>
    <row r="2795" spans="1:6" x14ac:dyDescent="0.15">
      <c r="A2795" s="5" t="s">
        <v>1</v>
      </c>
      <c r="B2795" s="5" t="s">
        <v>241</v>
      </c>
      <c r="C2795" s="6" t="s">
        <v>246</v>
      </c>
      <c r="D2795" s="6" t="s">
        <v>245</v>
      </c>
      <c r="E2795" s="7">
        <v>1930</v>
      </c>
      <c r="F2795" s="9">
        <v>4618</v>
      </c>
    </row>
    <row r="2796" spans="1:6" x14ac:dyDescent="0.15">
      <c r="A2796" s="5" t="s">
        <v>1</v>
      </c>
      <c r="B2796" s="5" t="s">
        <v>241</v>
      </c>
      <c r="C2796" s="6" t="s">
        <v>246</v>
      </c>
      <c r="D2796" s="6" t="s">
        <v>245</v>
      </c>
      <c r="E2796" s="7">
        <v>1931</v>
      </c>
      <c r="F2796" s="9">
        <v>4737</v>
      </c>
    </row>
    <row r="2797" spans="1:6" x14ac:dyDescent="0.15">
      <c r="A2797" s="5" t="s">
        <v>1</v>
      </c>
      <c r="B2797" s="5" t="s">
        <v>241</v>
      </c>
      <c r="C2797" s="6" t="s">
        <v>246</v>
      </c>
      <c r="D2797" s="6" t="s">
        <v>245</v>
      </c>
      <c r="E2797" s="7">
        <v>1932</v>
      </c>
      <c r="F2797" s="9">
        <v>4599</v>
      </c>
    </row>
    <row r="2798" spans="1:6" x14ac:dyDescent="0.15">
      <c r="A2798" s="5" t="s">
        <v>1</v>
      </c>
      <c r="B2798" s="5" t="s">
        <v>241</v>
      </c>
      <c r="C2798" s="6" t="s">
        <v>246</v>
      </c>
      <c r="D2798" s="6" t="s">
        <v>245</v>
      </c>
      <c r="E2798" s="7">
        <v>1933</v>
      </c>
      <c r="F2798" s="9">
        <v>4463</v>
      </c>
    </row>
    <row r="2799" spans="1:6" x14ac:dyDescent="0.15">
      <c r="A2799" s="5" t="s">
        <v>1</v>
      </c>
      <c r="B2799" s="5" t="s">
        <v>241</v>
      </c>
      <c r="C2799" s="6" t="s">
        <v>246</v>
      </c>
      <c r="D2799" s="6" t="s">
        <v>245</v>
      </c>
      <c r="E2799" s="7">
        <v>1934</v>
      </c>
      <c r="F2799" s="9">
        <v>4594</v>
      </c>
    </row>
    <row r="2800" spans="1:6" x14ac:dyDescent="0.15">
      <c r="A2800" s="5" t="s">
        <v>1</v>
      </c>
      <c r="B2800" s="5" t="s">
        <v>241</v>
      </c>
      <c r="C2800" s="6" t="s">
        <v>246</v>
      </c>
      <c r="D2800" s="6" t="s">
        <v>245</v>
      </c>
      <c r="E2800" s="7">
        <v>1935</v>
      </c>
      <c r="F2800" s="9">
        <v>4728</v>
      </c>
    </row>
    <row r="2801" spans="1:6" x14ac:dyDescent="0.15">
      <c r="A2801" s="5" t="s">
        <v>1</v>
      </c>
      <c r="B2801" s="5" t="s">
        <v>241</v>
      </c>
      <c r="C2801" s="6" t="s">
        <v>246</v>
      </c>
      <c r="D2801" s="6" t="s">
        <v>245</v>
      </c>
      <c r="E2801" s="7">
        <v>1936</v>
      </c>
      <c r="F2801" s="9">
        <v>4865</v>
      </c>
    </row>
    <row r="2802" spans="1:6" x14ac:dyDescent="0.15">
      <c r="A2802" s="5" t="s">
        <v>1</v>
      </c>
      <c r="B2802" s="5" t="s">
        <v>241</v>
      </c>
      <c r="C2802" s="6" t="s">
        <v>246</v>
      </c>
      <c r="D2802" s="6" t="s">
        <v>245</v>
      </c>
      <c r="E2802" s="7">
        <v>1937</v>
      </c>
      <c r="F2802" s="9">
        <v>4713</v>
      </c>
    </row>
    <row r="2803" spans="1:6" x14ac:dyDescent="0.15">
      <c r="A2803" s="5" t="s">
        <v>1</v>
      </c>
      <c r="B2803" s="5" t="s">
        <v>241</v>
      </c>
      <c r="C2803" s="6" t="s">
        <v>246</v>
      </c>
      <c r="D2803" s="6" t="s">
        <v>245</v>
      </c>
      <c r="E2803" s="7">
        <v>1938</v>
      </c>
      <c r="F2803" s="9">
        <v>4865</v>
      </c>
    </row>
    <row r="2804" spans="1:6" x14ac:dyDescent="0.15">
      <c r="A2804" s="5" t="s">
        <v>1</v>
      </c>
      <c r="B2804" s="5" t="s">
        <v>241</v>
      </c>
      <c r="C2804" s="6" t="s">
        <v>246</v>
      </c>
      <c r="D2804" s="6" t="s">
        <v>245</v>
      </c>
      <c r="E2804" s="7">
        <v>1939</v>
      </c>
      <c r="F2804" s="9">
        <v>4865</v>
      </c>
    </row>
    <row r="2805" spans="1:6" x14ac:dyDescent="0.15">
      <c r="A2805" s="5" t="s">
        <v>1</v>
      </c>
      <c r="B2805" s="5" t="s">
        <v>241</v>
      </c>
      <c r="C2805" s="6" t="s">
        <v>246</v>
      </c>
      <c r="D2805" s="6" t="s">
        <v>245</v>
      </c>
      <c r="E2805" s="7">
        <v>1940</v>
      </c>
      <c r="F2805" s="9">
        <v>4865</v>
      </c>
    </row>
    <row r="2806" spans="1:6" x14ac:dyDescent="0.15">
      <c r="A2806" s="5" t="s">
        <v>1</v>
      </c>
      <c r="B2806" s="5" t="s">
        <v>241</v>
      </c>
      <c r="C2806" s="6" t="s">
        <v>246</v>
      </c>
      <c r="D2806" s="6" t="s">
        <v>245</v>
      </c>
      <c r="E2806" s="7">
        <v>1941</v>
      </c>
      <c r="F2806" s="9">
        <v>4865</v>
      </c>
    </row>
    <row r="2807" spans="1:6" x14ac:dyDescent="0.15">
      <c r="A2807" s="5" t="s">
        <v>1</v>
      </c>
      <c r="B2807" s="5" t="s">
        <v>241</v>
      </c>
      <c r="C2807" s="6" t="s">
        <v>246</v>
      </c>
      <c r="D2807" s="6" t="s">
        <v>245</v>
      </c>
      <c r="E2807" s="7">
        <v>1942</v>
      </c>
      <c r="F2807" s="9">
        <v>4865</v>
      </c>
    </row>
    <row r="2808" spans="1:6" x14ac:dyDescent="0.15">
      <c r="A2808" s="5" t="s">
        <v>1</v>
      </c>
      <c r="B2808" s="5" t="s">
        <v>241</v>
      </c>
      <c r="C2808" s="6" t="s">
        <v>246</v>
      </c>
      <c r="D2808" s="6" t="s">
        <v>245</v>
      </c>
      <c r="E2808" s="7">
        <v>1943</v>
      </c>
      <c r="F2808" s="9">
        <v>4865</v>
      </c>
    </row>
    <row r="2809" spans="1:6" x14ac:dyDescent="0.15">
      <c r="A2809" s="5" t="s">
        <v>1</v>
      </c>
      <c r="B2809" s="5" t="s">
        <v>241</v>
      </c>
      <c r="C2809" s="6" t="s">
        <v>246</v>
      </c>
      <c r="D2809" s="6" t="s">
        <v>245</v>
      </c>
      <c r="E2809" s="7">
        <v>1944</v>
      </c>
      <c r="F2809" s="9">
        <v>4865</v>
      </c>
    </row>
    <row r="2810" spans="1:6" x14ac:dyDescent="0.15">
      <c r="A2810" s="5" t="s">
        <v>1</v>
      </c>
      <c r="B2810" s="5" t="s">
        <v>241</v>
      </c>
      <c r="C2810" s="6" t="s">
        <v>246</v>
      </c>
      <c r="D2810" s="6" t="s">
        <v>245</v>
      </c>
      <c r="E2810" s="7">
        <v>1945</v>
      </c>
      <c r="F2810" s="9">
        <v>4812</v>
      </c>
    </row>
    <row r="2811" spans="1:6" x14ac:dyDescent="0.15">
      <c r="A2811" s="5" t="s">
        <v>1</v>
      </c>
      <c r="B2811" s="5" t="s">
        <v>241</v>
      </c>
      <c r="C2811" s="6" t="s">
        <v>246</v>
      </c>
      <c r="D2811" s="6" t="s">
        <v>245</v>
      </c>
      <c r="E2811" s="7">
        <v>1946</v>
      </c>
      <c r="F2811" s="9">
        <v>4865</v>
      </c>
    </row>
    <row r="2812" spans="1:6" x14ac:dyDescent="0.15">
      <c r="A2812" s="5" t="s">
        <v>1</v>
      </c>
      <c r="B2812" s="5" t="s">
        <v>241</v>
      </c>
      <c r="C2812" s="6" t="s">
        <v>246</v>
      </c>
      <c r="D2812" s="6" t="s">
        <v>245</v>
      </c>
      <c r="E2812" s="7">
        <v>1947</v>
      </c>
      <c r="F2812" s="9">
        <v>4929</v>
      </c>
    </row>
    <row r="2813" spans="1:6" x14ac:dyDescent="0.15">
      <c r="A2813" s="5" t="s">
        <v>1</v>
      </c>
      <c r="B2813" s="5" t="s">
        <v>241</v>
      </c>
      <c r="C2813" s="6" t="s">
        <v>246</v>
      </c>
      <c r="D2813" s="6" t="s">
        <v>245</v>
      </c>
      <c r="E2813" s="7">
        <v>1948</v>
      </c>
      <c r="F2813" s="9">
        <v>5149</v>
      </c>
    </row>
    <row r="2814" spans="1:6" x14ac:dyDescent="0.15">
      <c r="A2814" s="5" t="s">
        <v>1</v>
      </c>
      <c r="B2814" s="5" t="s">
        <v>241</v>
      </c>
      <c r="C2814" s="6" t="s">
        <v>246</v>
      </c>
      <c r="D2814" s="6" t="s">
        <v>245</v>
      </c>
      <c r="E2814" s="7">
        <v>1949</v>
      </c>
      <c r="F2814" s="9">
        <v>5426</v>
      </c>
    </row>
    <row r="2815" spans="1:6" x14ac:dyDescent="0.15">
      <c r="A2815" s="5" t="s">
        <v>1</v>
      </c>
      <c r="B2815" s="5" t="s">
        <v>241</v>
      </c>
      <c r="C2815" s="6" t="s">
        <v>246</v>
      </c>
      <c r="D2815" s="6" t="s">
        <v>245</v>
      </c>
      <c r="E2815" s="7">
        <v>1950</v>
      </c>
      <c r="F2815" s="9">
        <v>5504</v>
      </c>
    </row>
    <row r="2816" spans="1:6" x14ac:dyDescent="0.15">
      <c r="A2816" s="5" t="s">
        <v>1</v>
      </c>
      <c r="B2816" s="5" t="s">
        <v>241</v>
      </c>
      <c r="C2816" s="6" t="s">
        <v>246</v>
      </c>
      <c r="D2816" s="6" t="s">
        <v>245</v>
      </c>
      <c r="E2816" s="7">
        <v>1951</v>
      </c>
      <c r="F2816" s="9">
        <v>5649</v>
      </c>
    </row>
    <row r="2817" spans="1:6" x14ac:dyDescent="0.15">
      <c r="A2817" s="5" t="s">
        <v>1</v>
      </c>
      <c r="B2817" s="5" t="s">
        <v>241</v>
      </c>
      <c r="C2817" s="6" t="s">
        <v>246</v>
      </c>
      <c r="D2817" s="6" t="s">
        <v>245</v>
      </c>
      <c r="E2817" s="7">
        <v>1952</v>
      </c>
      <c r="F2817" s="9">
        <v>5805</v>
      </c>
    </row>
    <row r="2818" spans="1:6" x14ac:dyDescent="0.15">
      <c r="A2818" s="5" t="s">
        <v>1</v>
      </c>
      <c r="B2818" s="5" t="s">
        <v>241</v>
      </c>
      <c r="C2818" s="6" t="s">
        <v>246</v>
      </c>
      <c r="D2818" s="6" t="s">
        <v>245</v>
      </c>
      <c r="E2818" s="7">
        <v>1953</v>
      </c>
      <c r="F2818" s="9">
        <v>5973</v>
      </c>
    </row>
    <row r="2819" spans="1:6" x14ac:dyDescent="0.15">
      <c r="A2819" s="5" t="s">
        <v>1</v>
      </c>
      <c r="B2819" s="5" t="s">
        <v>241</v>
      </c>
      <c r="C2819" s="6" t="s">
        <v>246</v>
      </c>
      <c r="D2819" s="6" t="s">
        <v>245</v>
      </c>
      <c r="E2819" s="7">
        <v>1954</v>
      </c>
      <c r="F2819" s="9">
        <v>6048</v>
      </c>
    </row>
    <row r="2820" spans="1:6" x14ac:dyDescent="0.15">
      <c r="A2820" s="5" t="s">
        <v>1</v>
      </c>
      <c r="B2820" s="5" t="s">
        <v>241</v>
      </c>
      <c r="C2820" s="6" t="s">
        <v>246</v>
      </c>
      <c r="D2820" s="6" t="s">
        <v>245</v>
      </c>
      <c r="E2820" s="7">
        <v>1955</v>
      </c>
      <c r="F2820" s="9">
        <v>6248</v>
      </c>
    </row>
    <row r="2821" spans="1:6" x14ac:dyDescent="0.15">
      <c r="A2821" s="5" t="s">
        <v>1</v>
      </c>
      <c r="B2821" s="5" t="s">
        <v>241</v>
      </c>
      <c r="C2821" s="6" t="s">
        <v>246</v>
      </c>
      <c r="D2821" s="6" t="s">
        <v>245</v>
      </c>
      <c r="E2821" s="7">
        <v>1956</v>
      </c>
      <c r="F2821" s="9">
        <v>6212</v>
      </c>
    </row>
    <row r="2822" spans="1:6" x14ac:dyDescent="0.15">
      <c r="A2822" s="5" t="s">
        <v>1</v>
      </c>
      <c r="B2822" s="5" t="s">
        <v>241</v>
      </c>
      <c r="C2822" s="6" t="s">
        <v>246</v>
      </c>
      <c r="D2822" s="6" t="s">
        <v>245</v>
      </c>
      <c r="E2822" s="7">
        <v>1957</v>
      </c>
      <c r="F2822" s="9">
        <v>6239</v>
      </c>
    </row>
    <row r="2823" spans="1:6" x14ac:dyDescent="0.15">
      <c r="A2823" s="5" t="s">
        <v>1</v>
      </c>
      <c r="B2823" s="5" t="s">
        <v>241</v>
      </c>
      <c r="C2823" s="6" t="s">
        <v>246</v>
      </c>
      <c r="D2823" s="6" t="s">
        <v>245</v>
      </c>
      <c r="E2823" s="7">
        <v>1958</v>
      </c>
      <c r="F2823" s="9">
        <v>6169</v>
      </c>
    </row>
    <row r="2824" spans="1:6" x14ac:dyDescent="0.15">
      <c r="A2824" s="5" t="s">
        <v>1</v>
      </c>
      <c r="B2824" s="5" t="s">
        <v>241</v>
      </c>
      <c r="C2824" s="6" t="s">
        <v>246</v>
      </c>
      <c r="D2824" s="6" t="s">
        <v>245</v>
      </c>
      <c r="E2824" s="7">
        <v>1959</v>
      </c>
      <c r="F2824" s="9">
        <v>6437</v>
      </c>
    </row>
    <row r="2825" spans="1:6" x14ac:dyDescent="0.15">
      <c r="A2825" s="5" t="s">
        <v>1</v>
      </c>
      <c r="B2825" s="5" t="s">
        <v>241</v>
      </c>
      <c r="C2825" s="6" t="s">
        <v>246</v>
      </c>
      <c r="D2825" s="6" t="s">
        <v>245</v>
      </c>
      <c r="E2825" s="7">
        <v>1960</v>
      </c>
      <c r="F2825" s="9">
        <v>6825</v>
      </c>
    </row>
    <row r="2826" spans="1:6" x14ac:dyDescent="0.15">
      <c r="A2826" s="5" t="s">
        <v>1</v>
      </c>
      <c r="B2826" s="5" t="s">
        <v>241</v>
      </c>
      <c r="C2826" s="6" t="s">
        <v>246</v>
      </c>
      <c r="D2826" s="6" t="s">
        <v>245</v>
      </c>
      <c r="E2826" s="7">
        <v>1961</v>
      </c>
      <c r="F2826" s="9">
        <v>7186</v>
      </c>
    </row>
    <row r="2827" spans="1:6" x14ac:dyDescent="0.15">
      <c r="A2827" s="5" t="s">
        <v>1</v>
      </c>
      <c r="B2827" s="5" t="s">
        <v>241</v>
      </c>
      <c r="C2827" s="6" t="s">
        <v>246</v>
      </c>
      <c r="D2827" s="6" t="s">
        <v>245</v>
      </c>
      <c r="E2827" s="7">
        <v>1962</v>
      </c>
      <c r="F2827" s="9">
        <v>7390</v>
      </c>
    </row>
    <row r="2828" spans="1:6" x14ac:dyDescent="0.15">
      <c r="A2828" s="5" t="s">
        <v>1</v>
      </c>
      <c r="B2828" s="5" t="s">
        <v>241</v>
      </c>
      <c r="C2828" s="6" t="s">
        <v>246</v>
      </c>
      <c r="D2828" s="6" t="s">
        <v>245</v>
      </c>
      <c r="E2828" s="7">
        <v>1963</v>
      </c>
      <c r="F2828" s="9">
        <v>7685</v>
      </c>
    </row>
    <row r="2829" spans="1:6" x14ac:dyDescent="0.15">
      <c r="A2829" s="5" t="s">
        <v>1</v>
      </c>
      <c r="B2829" s="5" t="s">
        <v>241</v>
      </c>
      <c r="C2829" s="6" t="s">
        <v>246</v>
      </c>
      <c r="D2829" s="6" t="s">
        <v>245</v>
      </c>
      <c r="E2829" s="7">
        <v>1964</v>
      </c>
      <c r="F2829" s="9">
        <v>7948</v>
      </c>
    </row>
    <row r="2830" spans="1:6" x14ac:dyDescent="0.15">
      <c r="A2830" s="5" t="s">
        <v>1</v>
      </c>
      <c r="B2830" s="5" t="s">
        <v>241</v>
      </c>
      <c r="C2830" s="6" t="s">
        <v>246</v>
      </c>
      <c r="D2830" s="6" t="s">
        <v>245</v>
      </c>
      <c r="E2830" s="7">
        <v>1965</v>
      </c>
      <c r="F2830" s="9">
        <v>8051</v>
      </c>
    </row>
    <row r="2831" spans="1:6" x14ac:dyDescent="0.15">
      <c r="A2831" s="5" t="s">
        <v>1</v>
      </c>
      <c r="B2831" s="5" t="s">
        <v>241</v>
      </c>
      <c r="C2831" s="6" t="s">
        <v>246</v>
      </c>
      <c r="D2831" s="6" t="s">
        <v>245</v>
      </c>
      <c r="E2831" s="7">
        <v>1966</v>
      </c>
      <c r="F2831" s="9">
        <v>8097</v>
      </c>
    </row>
    <row r="2832" spans="1:6" x14ac:dyDescent="0.15">
      <c r="A2832" s="5" t="s">
        <v>1</v>
      </c>
      <c r="B2832" s="5" t="s">
        <v>241</v>
      </c>
      <c r="C2832" s="6" t="s">
        <v>246</v>
      </c>
      <c r="D2832" s="6" t="s">
        <v>245</v>
      </c>
      <c r="E2832" s="7">
        <v>1967</v>
      </c>
      <c r="F2832" s="9">
        <v>8531</v>
      </c>
    </row>
    <row r="2833" spans="1:6" x14ac:dyDescent="0.15">
      <c r="A2833" s="5" t="s">
        <v>1</v>
      </c>
      <c r="B2833" s="5" t="s">
        <v>241</v>
      </c>
      <c r="C2833" s="6" t="s">
        <v>246</v>
      </c>
      <c r="D2833" s="6" t="s">
        <v>245</v>
      </c>
      <c r="E2833" s="7">
        <v>1968</v>
      </c>
      <c r="F2833" s="9">
        <v>9197</v>
      </c>
    </row>
    <row r="2834" spans="1:6" x14ac:dyDescent="0.15">
      <c r="A2834" s="5" t="s">
        <v>1</v>
      </c>
      <c r="B2834" s="5" t="s">
        <v>241</v>
      </c>
      <c r="C2834" s="6" t="s">
        <v>246</v>
      </c>
      <c r="D2834" s="6" t="s">
        <v>245</v>
      </c>
      <c r="E2834" s="7">
        <v>1969</v>
      </c>
      <c r="F2834" s="9">
        <v>9706</v>
      </c>
    </row>
    <row r="2835" spans="1:6" x14ac:dyDescent="0.15">
      <c r="A2835" s="5" t="s">
        <v>1</v>
      </c>
      <c r="B2835" s="5" t="s">
        <v>241</v>
      </c>
      <c r="C2835" s="6" t="s">
        <v>246</v>
      </c>
      <c r="D2835" s="6" t="s">
        <v>245</v>
      </c>
      <c r="E2835" s="7">
        <v>1970</v>
      </c>
      <c r="F2835" s="9">
        <v>9881</v>
      </c>
    </row>
    <row r="2836" spans="1:6" x14ac:dyDescent="0.15">
      <c r="A2836" s="5" t="s">
        <v>1</v>
      </c>
      <c r="B2836" s="5" t="s">
        <v>241</v>
      </c>
      <c r="C2836" s="6" t="s">
        <v>246</v>
      </c>
      <c r="D2836" s="6" t="s">
        <v>245</v>
      </c>
      <c r="E2836" s="7">
        <v>1971</v>
      </c>
      <c r="F2836" s="9">
        <v>10128</v>
      </c>
    </row>
    <row r="2837" spans="1:6" x14ac:dyDescent="0.15">
      <c r="A2837" s="5" t="s">
        <v>1</v>
      </c>
      <c r="B2837" s="5" t="s">
        <v>241</v>
      </c>
      <c r="C2837" s="6" t="s">
        <v>246</v>
      </c>
      <c r="D2837" s="6" t="s">
        <v>245</v>
      </c>
      <c r="E2837" s="7">
        <v>1972</v>
      </c>
      <c r="F2837" s="9">
        <v>10621</v>
      </c>
    </row>
    <row r="2838" spans="1:6" x14ac:dyDescent="0.15">
      <c r="A2838" s="5" t="s">
        <v>1</v>
      </c>
      <c r="B2838" s="5" t="s">
        <v>241</v>
      </c>
      <c r="C2838" s="6" t="s">
        <v>246</v>
      </c>
      <c r="D2838" s="6" t="s">
        <v>245</v>
      </c>
      <c r="E2838" s="7">
        <v>1973</v>
      </c>
      <c r="F2838" s="9">
        <v>10946</v>
      </c>
    </row>
    <row r="2839" spans="1:6" x14ac:dyDescent="0.15">
      <c r="A2839" s="5" t="s">
        <v>1</v>
      </c>
      <c r="B2839" s="5" t="s">
        <v>241</v>
      </c>
      <c r="C2839" s="6" t="s">
        <v>246</v>
      </c>
      <c r="D2839" s="6" t="s">
        <v>245</v>
      </c>
      <c r="E2839" s="7">
        <v>1974</v>
      </c>
      <c r="F2839" s="9">
        <v>11225</v>
      </c>
    </row>
    <row r="2840" spans="1:6" x14ac:dyDescent="0.15">
      <c r="A2840" s="5" t="s">
        <v>1</v>
      </c>
      <c r="B2840" s="5" t="s">
        <v>241</v>
      </c>
      <c r="C2840" s="6" t="s">
        <v>246</v>
      </c>
      <c r="D2840" s="6" t="s">
        <v>245</v>
      </c>
      <c r="E2840" s="7">
        <v>1975</v>
      </c>
      <c r="F2840" s="9">
        <v>11662</v>
      </c>
    </row>
    <row r="2841" spans="1:6" x14ac:dyDescent="0.15">
      <c r="A2841" s="5" t="s">
        <v>1</v>
      </c>
      <c r="B2841" s="5" t="s">
        <v>241</v>
      </c>
      <c r="C2841" s="6" t="s">
        <v>246</v>
      </c>
      <c r="D2841" s="6" t="s">
        <v>245</v>
      </c>
      <c r="E2841" s="7">
        <v>1976</v>
      </c>
      <c r="F2841" s="9">
        <v>11639</v>
      </c>
    </row>
    <row r="2842" spans="1:6" x14ac:dyDescent="0.15">
      <c r="A2842" s="5" t="s">
        <v>1</v>
      </c>
      <c r="B2842" s="5" t="s">
        <v>241</v>
      </c>
      <c r="C2842" s="6" t="s">
        <v>246</v>
      </c>
      <c r="D2842" s="6" t="s">
        <v>245</v>
      </c>
      <c r="E2842" s="7">
        <v>1977</v>
      </c>
      <c r="F2842" s="9">
        <v>12425</v>
      </c>
    </row>
    <row r="2843" spans="1:6" x14ac:dyDescent="0.15">
      <c r="A2843" s="5" t="s">
        <v>1</v>
      </c>
      <c r="B2843" s="5" t="s">
        <v>241</v>
      </c>
      <c r="C2843" s="6" t="s">
        <v>246</v>
      </c>
      <c r="D2843" s="6" t="s">
        <v>245</v>
      </c>
      <c r="E2843" s="7">
        <v>1978</v>
      </c>
      <c r="F2843" s="9">
        <v>13150</v>
      </c>
    </row>
    <row r="2844" spans="1:6" x14ac:dyDescent="0.15">
      <c r="A2844" s="5" t="s">
        <v>1</v>
      </c>
      <c r="B2844" s="5" t="s">
        <v>241</v>
      </c>
      <c r="C2844" s="6" t="s">
        <v>246</v>
      </c>
      <c r="D2844" s="6" t="s">
        <v>245</v>
      </c>
      <c r="E2844" s="7">
        <v>1979</v>
      </c>
      <c r="F2844" s="9">
        <v>13335</v>
      </c>
    </row>
    <row r="2845" spans="1:6" x14ac:dyDescent="0.15">
      <c r="A2845" s="5" t="s">
        <v>1</v>
      </c>
      <c r="B2845" s="5" t="s">
        <v>241</v>
      </c>
      <c r="C2845" s="6" t="s">
        <v>246</v>
      </c>
      <c r="D2845" s="6" t="s">
        <v>245</v>
      </c>
      <c r="E2845" s="7">
        <v>1980</v>
      </c>
      <c r="F2845" s="9">
        <v>13614</v>
      </c>
    </row>
    <row r="2846" spans="1:6" x14ac:dyDescent="0.15">
      <c r="A2846" s="5" t="s">
        <v>1</v>
      </c>
      <c r="B2846" s="5" t="s">
        <v>241</v>
      </c>
      <c r="C2846" s="6" t="s">
        <v>246</v>
      </c>
      <c r="D2846" s="6" t="s">
        <v>245</v>
      </c>
      <c r="E2846" s="7">
        <v>1981</v>
      </c>
      <c r="F2846" s="9">
        <v>13893</v>
      </c>
    </row>
    <row r="2847" spans="1:6" x14ac:dyDescent="0.15">
      <c r="A2847" s="5" t="s">
        <v>1</v>
      </c>
      <c r="B2847" s="5" t="s">
        <v>241</v>
      </c>
      <c r="C2847" s="6" t="s">
        <v>246</v>
      </c>
      <c r="D2847" s="6" t="s">
        <v>245</v>
      </c>
      <c r="E2847" s="7">
        <v>1982</v>
      </c>
      <c r="F2847" s="9">
        <v>14061</v>
      </c>
    </row>
    <row r="2848" spans="1:6" x14ac:dyDescent="0.15">
      <c r="A2848" s="5" t="s">
        <v>1</v>
      </c>
      <c r="B2848" s="5" t="s">
        <v>241</v>
      </c>
      <c r="C2848" s="6" t="s">
        <v>246</v>
      </c>
      <c r="D2848" s="6" t="s">
        <v>245</v>
      </c>
      <c r="E2848" s="7">
        <v>1983</v>
      </c>
      <c r="F2848" s="9">
        <v>13931</v>
      </c>
    </row>
    <row r="2849" spans="1:6" x14ac:dyDescent="0.15">
      <c r="A2849" s="5" t="s">
        <v>1</v>
      </c>
      <c r="B2849" s="5" t="s">
        <v>241</v>
      </c>
      <c r="C2849" s="6" t="s">
        <v>246</v>
      </c>
      <c r="D2849" s="6" t="s">
        <v>245</v>
      </c>
      <c r="E2849" s="7">
        <v>1984</v>
      </c>
      <c r="F2849" s="9">
        <v>14435</v>
      </c>
    </row>
    <row r="2850" spans="1:6" x14ac:dyDescent="0.15">
      <c r="A2850" s="5" t="s">
        <v>1</v>
      </c>
      <c r="B2850" s="5" t="s">
        <v>241</v>
      </c>
      <c r="C2850" s="6" t="s">
        <v>246</v>
      </c>
      <c r="D2850" s="6" t="s">
        <v>245</v>
      </c>
      <c r="E2850" s="7">
        <v>1985</v>
      </c>
      <c r="F2850" s="9">
        <v>14834</v>
      </c>
    </row>
    <row r="2851" spans="1:6" x14ac:dyDescent="0.15">
      <c r="A2851" s="5" t="s">
        <v>1</v>
      </c>
      <c r="B2851" s="5" t="s">
        <v>241</v>
      </c>
      <c r="C2851" s="6" t="s">
        <v>246</v>
      </c>
      <c r="D2851" s="6" t="s">
        <v>245</v>
      </c>
      <c r="E2851" s="7">
        <v>1986</v>
      </c>
      <c r="F2851" s="9">
        <v>14768</v>
      </c>
    </row>
    <row r="2852" spans="1:6" x14ac:dyDescent="0.15">
      <c r="A2852" s="5" t="s">
        <v>1</v>
      </c>
      <c r="B2852" s="5" t="s">
        <v>241</v>
      </c>
      <c r="C2852" s="6" t="s">
        <v>246</v>
      </c>
      <c r="D2852" s="6" t="s">
        <v>245</v>
      </c>
      <c r="E2852" s="7">
        <v>1987</v>
      </c>
      <c r="F2852" s="9">
        <v>15458</v>
      </c>
    </row>
    <row r="2853" spans="1:6" x14ac:dyDescent="0.15">
      <c r="A2853" s="5" t="s">
        <v>1</v>
      </c>
      <c r="B2853" s="5" t="s">
        <v>241</v>
      </c>
      <c r="C2853" s="6" t="s">
        <v>246</v>
      </c>
      <c r="D2853" s="6" t="s">
        <v>245</v>
      </c>
      <c r="E2853" s="7">
        <v>1988</v>
      </c>
      <c r="F2853" s="9">
        <v>16313</v>
      </c>
    </row>
    <row r="2854" spans="1:6" x14ac:dyDescent="0.15">
      <c r="A2854" s="5" t="s">
        <v>1</v>
      </c>
      <c r="B2854" s="5" t="s">
        <v>241</v>
      </c>
      <c r="C2854" s="6" t="s">
        <v>246</v>
      </c>
      <c r="D2854" s="6" t="s">
        <v>245</v>
      </c>
      <c r="E2854" s="7">
        <v>1989</v>
      </c>
      <c r="F2854" s="9">
        <v>17343</v>
      </c>
    </row>
    <row r="2855" spans="1:6" x14ac:dyDescent="0.15">
      <c r="A2855" s="5" t="s">
        <v>1</v>
      </c>
      <c r="B2855" s="5" t="s">
        <v>241</v>
      </c>
      <c r="C2855" s="6" t="s">
        <v>246</v>
      </c>
      <c r="D2855" s="6" t="s">
        <v>245</v>
      </c>
      <c r="E2855" s="7">
        <v>1990</v>
      </c>
      <c r="F2855" s="9">
        <v>18838</v>
      </c>
    </row>
    <row r="2856" spans="1:6" x14ac:dyDescent="0.15">
      <c r="A2856" s="5" t="s">
        <v>1</v>
      </c>
      <c r="B2856" s="5" t="s">
        <v>241</v>
      </c>
      <c r="C2856" s="6" t="s">
        <v>246</v>
      </c>
      <c r="D2856" s="6" t="s">
        <v>245</v>
      </c>
      <c r="E2856" s="7">
        <v>1991</v>
      </c>
      <c r="F2856" s="9">
        <v>19253.942999999999</v>
      </c>
    </row>
    <row r="2857" spans="1:6" x14ac:dyDescent="0.15">
      <c r="A2857" s="5" t="s">
        <v>1</v>
      </c>
      <c r="B2857" s="5" t="s">
        <v>241</v>
      </c>
      <c r="C2857" s="6" t="s">
        <v>246</v>
      </c>
      <c r="D2857" s="6" t="s">
        <v>245</v>
      </c>
      <c r="E2857" s="7">
        <v>1992</v>
      </c>
      <c r="F2857" s="9">
        <v>20032.719000000001</v>
      </c>
    </row>
    <row r="2858" spans="1:6" x14ac:dyDescent="0.15">
      <c r="A2858" s="5" t="s">
        <v>1</v>
      </c>
      <c r="B2858" s="5" t="s">
        <v>241</v>
      </c>
      <c r="C2858" s="6" t="s">
        <v>246</v>
      </c>
      <c r="D2858" s="6" t="s">
        <v>245</v>
      </c>
      <c r="E2858" s="7">
        <v>1993</v>
      </c>
      <c r="F2858" s="9">
        <v>20627.078000000001</v>
      </c>
    </row>
    <row r="2859" spans="1:6" x14ac:dyDescent="0.15">
      <c r="A2859" s="5" t="s">
        <v>1</v>
      </c>
      <c r="B2859" s="5" t="s">
        <v>241</v>
      </c>
      <c r="C2859" s="6" t="s">
        <v>246</v>
      </c>
      <c r="D2859" s="6" t="s">
        <v>245</v>
      </c>
      <c r="E2859" s="7">
        <v>1994</v>
      </c>
      <c r="F2859" s="9">
        <v>22004.813999999998</v>
      </c>
    </row>
    <row r="2860" spans="1:6" x14ac:dyDescent="0.15">
      <c r="A2860" s="5" t="s">
        <v>1</v>
      </c>
      <c r="B2860" s="5" t="s">
        <v>241</v>
      </c>
      <c r="C2860" s="6" t="s">
        <v>246</v>
      </c>
      <c r="D2860" s="6" t="s">
        <v>245</v>
      </c>
      <c r="E2860" s="7">
        <v>1995</v>
      </c>
      <c r="F2860" s="9">
        <v>24266.143</v>
      </c>
    </row>
    <row r="2861" spans="1:6" x14ac:dyDescent="0.15">
      <c r="A2861" s="5" t="s">
        <v>1</v>
      </c>
      <c r="B2861" s="5" t="s">
        <v>241</v>
      </c>
      <c r="C2861" s="6" t="s">
        <v>246</v>
      </c>
      <c r="D2861" s="6" t="s">
        <v>245</v>
      </c>
      <c r="E2861" s="7">
        <v>1996</v>
      </c>
      <c r="F2861" s="9">
        <v>26562.907999999999</v>
      </c>
    </row>
    <row r="2862" spans="1:6" x14ac:dyDescent="0.15">
      <c r="A2862" s="5" t="s">
        <v>1</v>
      </c>
      <c r="B2862" s="5" t="s">
        <v>241</v>
      </c>
      <c r="C2862" s="6" t="s">
        <v>246</v>
      </c>
      <c r="D2862" s="6" t="s">
        <v>245</v>
      </c>
      <c r="E2862" s="7">
        <v>1997</v>
      </c>
      <c r="F2862" s="9">
        <v>29455.919999999998</v>
      </c>
    </row>
    <row r="2863" spans="1:6" x14ac:dyDescent="0.15">
      <c r="A2863" s="5" t="s">
        <v>1</v>
      </c>
      <c r="B2863" s="5" t="s">
        <v>241</v>
      </c>
      <c r="C2863" s="6" t="s">
        <v>246</v>
      </c>
      <c r="D2863" s="6" t="s">
        <v>245</v>
      </c>
      <c r="E2863" s="7">
        <v>1998</v>
      </c>
      <c r="F2863" s="9">
        <v>31908.648000000001</v>
      </c>
    </row>
    <row r="2864" spans="1:6" x14ac:dyDescent="0.15">
      <c r="A2864" s="5" t="s">
        <v>1</v>
      </c>
      <c r="B2864" s="5" t="s">
        <v>241</v>
      </c>
      <c r="C2864" s="6" t="s">
        <v>246</v>
      </c>
      <c r="D2864" s="6" t="s">
        <v>245</v>
      </c>
      <c r="E2864" s="7">
        <v>1999</v>
      </c>
      <c r="F2864" s="9">
        <v>35377.163999999997</v>
      </c>
    </row>
    <row r="2865" spans="1:6" x14ac:dyDescent="0.15">
      <c r="A2865" s="5" t="s">
        <v>1</v>
      </c>
      <c r="B2865" s="5" t="s">
        <v>241</v>
      </c>
      <c r="C2865" s="6" t="s">
        <v>246</v>
      </c>
      <c r="D2865" s="6" t="s">
        <v>245</v>
      </c>
      <c r="E2865" s="7">
        <v>2000</v>
      </c>
      <c r="F2865" s="9">
        <v>38806.5</v>
      </c>
    </row>
    <row r="2866" spans="1:6" x14ac:dyDescent="0.15">
      <c r="A2866" s="5" t="s">
        <v>1</v>
      </c>
      <c r="B2866" s="5" t="s">
        <v>241</v>
      </c>
      <c r="C2866" s="6" t="s">
        <v>246</v>
      </c>
      <c r="D2866" s="6" t="s">
        <v>245</v>
      </c>
      <c r="E2866" s="7">
        <v>2001</v>
      </c>
      <c r="F2866" s="9">
        <v>40966.332000000002</v>
      </c>
    </row>
    <row r="2867" spans="1:6" x14ac:dyDescent="0.15">
      <c r="A2867" s="5" t="s">
        <v>1</v>
      </c>
      <c r="B2867" s="5" t="s">
        <v>241</v>
      </c>
      <c r="C2867" s="6" t="s">
        <v>246</v>
      </c>
      <c r="D2867" s="6" t="s">
        <v>245</v>
      </c>
      <c r="E2867" s="7">
        <v>2002</v>
      </c>
      <c r="F2867" s="9">
        <v>43012.815999999999</v>
      </c>
    </row>
    <row r="2868" spans="1:6" x14ac:dyDescent="0.15">
      <c r="A2868" s="5" t="s">
        <v>1</v>
      </c>
      <c r="B2868" s="5" t="s">
        <v>241</v>
      </c>
      <c r="C2868" s="6" t="s">
        <v>246</v>
      </c>
      <c r="D2868" s="6" t="s">
        <v>245</v>
      </c>
      <c r="E2868" s="7">
        <v>2003</v>
      </c>
      <c r="F2868" s="9">
        <v>44372.758000000002</v>
      </c>
    </row>
    <row r="2869" spans="1:6" x14ac:dyDescent="0.15">
      <c r="A2869" s="5" t="s">
        <v>1</v>
      </c>
      <c r="B2869" s="5" t="s">
        <v>241</v>
      </c>
      <c r="C2869" s="6" t="s">
        <v>246</v>
      </c>
      <c r="D2869" s="6" t="s">
        <v>245</v>
      </c>
      <c r="E2869" s="7">
        <v>2004</v>
      </c>
      <c r="F2869" s="9">
        <v>47028.862999999998</v>
      </c>
    </row>
    <row r="2870" spans="1:6" x14ac:dyDescent="0.15">
      <c r="A2870" s="5" t="s">
        <v>1</v>
      </c>
      <c r="B2870" s="5" t="s">
        <v>241</v>
      </c>
      <c r="C2870" s="6" t="s">
        <v>246</v>
      </c>
      <c r="D2870" s="6" t="s">
        <v>245</v>
      </c>
      <c r="E2870" s="7">
        <v>2005</v>
      </c>
      <c r="F2870" s="9">
        <v>49223.383000000002</v>
      </c>
    </row>
    <row r="2871" spans="1:6" x14ac:dyDescent="0.15">
      <c r="A2871" s="5" t="s">
        <v>1</v>
      </c>
      <c r="B2871" s="5" t="s">
        <v>241</v>
      </c>
      <c r="C2871" s="6" t="s">
        <v>246</v>
      </c>
      <c r="D2871" s="6" t="s">
        <v>245</v>
      </c>
      <c r="E2871" s="7">
        <v>2006</v>
      </c>
      <c r="F2871" s="9">
        <v>51296.195</v>
      </c>
    </row>
    <row r="2872" spans="1:6" x14ac:dyDescent="0.15">
      <c r="A2872" s="5" t="s">
        <v>1</v>
      </c>
      <c r="B2872" s="5" t="s">
        <v>241</v>
      </c>
      <c r="C2872" s="6" t="s">
        <v>246</v>
      </c>
      <c r="D2872" s="6" t="s">
        <v>245</v>
      </c>
      <c r="E2872" s="7">
        <v>2007</v>
      </c>
      <c r="F2872" s="9">
        <v>52322.23</v>
      </c>
    </row>
    <row r="2873" spans="1:6" x14ac:dyDescent="0.15">
      <c r="A2873" s="5" t="s">
        <v>1</v>
      </c>
      <c r="B2873" s="5" t="s">
        <v>241</v>
      </c>
      <c r="C2873" s="6" t="s">
        <v>246</v>
      </c>
      <c r="D2873" s="6" t="s">
        <v>245</v>
      </c>
      <c r="E2873" s="7">
        <v>2008</v>
      </c>
      <c r="F2873" s="9">
        <v>49583.14</v>
      </c>
    </row>
    <row r="2874" spans="1:6" x14ac:dyDescent="0.15">
      <c r="A2874" s="5" t="s">
        <v>1</v>
      </c>
      <c r="B2874" s="5" t="s">
        <v>241</v>
      </c>
      <c r="C2874" s="6" t="s">
        <v>246</v>
      </c>
      <c r="D2874" s="6" t="s">
        <v>245</v>
      </c>
      <c r="E2874" s="7">
        <v>2009</v>
      </c>
      <c r="F2874" s="9">
        <v>47375.733999999997</v>
      </c>
    </row>
    <row r="2875" spans="1:6" x14ac:dyDescent="0.15">
      <c r="A2875" s="5" t="s">
        <v>1</v>
      </c>
      <c r="B2875" s="5" t="s">
        <v>241</v>
      </c>
      <c r="C2875" s="6" t="s">
        <v>246</v>
      </c>
      <c r="D2875" s="6" t="s">
        <v>245</v>
      </c>
      <c r="E2875" s="7">
        <v>2010</v>
      </c>
      <c r="F2875" s="9">
        <v>48623.81</v>
      </c>
    </row>
    <row r="2876" spans="1:6" x14ac:dyDescent="0.15">
      <c r="A2876" s="5" t="s">
        <v>1</v>
      </c>
      <c r="B2876" s="5" t="s">
        <v>241</v>
      </c>
      <c r="C2876" s="6" t="s">
        <v>246</v>
      </c>
      <c r="D2876" s="6" t="s">
        <v>245</v>
      </c>
      <c r="E2876" s="7">
        <v>2011</v>
      </c>
      <c r="F2876" s="9">
        <v>48980</v>
      </c>
    </row>
    <row r="2877" spans="1:6" x14ac:dyDescent="0.15">
      <c r="A2877" s="5" t="s">
        <v>1</v>
      </c>
      <c r="B2877" s="5" t="s">
        <v>241</v>
      </c>
      <c r="C2877" s="6" t="s">
        <v>246</v>
      </c>
      <c r="D2877" s="6" t="s">
        <v>245</v>
      </c>
      <c r="E2877" s="7">
        <v>2012</v>
      </c>
      <c r="F2877" s="9">
        <v>47360.09</v>
      </c>
    </row>
    <row r="2878" spans="1:6" x14ac:dyDescent="0.15">
      <c r="A2878" s="5" t="s">
        <v>1</v>
      </c>
      <c r="B2878" s="5" t="s">
        <v>241</v>
      </c>
      <c r="C2878" s="6" t="s">
        <v>246</v>
      </c>
      <c r="D2878" s="6" t="s">
        <v>245</v>
      </c>
      <c r="E2878" s="7">
        <v>2013</v>
      </c>
      <c r="F2878" s="9">
        <v>48181.233999999997</v>
      </c>
    </row>
    <row r="2879" spans="1:6" x14ac:dyDescent="0.15">
      <c r="A2879" s="5" t="s">
        <v>1</v>
      </c>
      <c r="B2879" s="5" t="s">
        <v>241</v>
      </c>
      <c r="C2879" s="6" t="s">
        <v>246</v>
      </c>
      <c r="D2879" s="6" t="s">
        <v>245</v>
      </c>
      <c r="E2879" s="7">
        <v>2014</v>
      </c>
      <c r="F2879" s="9">
        <v>50732.347999999998</v>
      </c>
    </row>
    <row r="2880" spans="1:6" x14ac:dyDescent="0.15">
      <c r="A2880" s="5" t="s">
        <v>1</v>
      </c>
      <c r="B2880" s="5" t="s">
        <v>241</v>
      </c>
      <c r="C2880" s="6" t="s">
        <v>246</v>
      </c>
      <c r="D2880" s="6" t="s">
        <v>245</v>
      </c>
      <c r="E2880" s="7">
        <v>2015</v>
      </c>
      <c r="F2880" s="9">
        <v>53196.597999999998</v>
      </c>
    </row>
    <row r="2881" spans="1:6" x14ac:dyDescent="0.15">
      <c r="A2881" s="5" t="s">
        <v>1</v>
      </c>
      <c r="B2881" s="5" t="s">
        <v>241</v>
      </c>
      <c r="C2881" s="6" t="s">
        <v>246</v>
      </c>
      <c r="D2881" s="6" t="s">
        <v>245</v>
      </c>
      <c r="E2881" s="7">
        <v>2016</v>
      </c>
      <c r="F2881" s="9">
        <v>53686.843999999997</v>
      </c>
    </row>
    <row r="2882" spans="1:6" x14ac:dyDescent="0.15">
      <c r="A2882" s="5" t="s">
        <v>1</v>
      </c>
      <c r="B2882" s="5" t="s">
        <v>241</v>
      </c>
      <c r="C2882" s="6" t="s">
        <v>246</v>
      </c>
      <c r="D2882" s="6" t="s">
        <v>245</v>
      </c>
      <c r="E2882" s="7">
        <v>2017</v>
      </c>
      <c r="F2882" s="9">
        <v>55465.652000000002</v>
      </c>
    </row>
    <row r="2883" spans="1:6" x14ac:dyDescent="0.15">
      <c r="A2883" s="5" t="s">
        <v>1</v>
      </c>
      <c r="B2883" s="5" t="s">
        <v>241</v>
      </c>
      <c r="C2883" s="6" t="s">
        <v>246</v>
      </c>
      <c r="D2883" s="6" t="s">
        <v>245</v>
      </c>
      <c r="E2883" s="7">
        <v>2018</v>
      </c>
      <c r="F2883" s="9">
        <v>58083.45</v>
      </c>
    </row>
    <row r="2884" spans="1:6" x14ac:dyDescent="0.15">
      <c r="A2884" s="5" t="s">
        <v>1</v>
      </c>
      <c r="B2884" s="5" t="s">
        <v>241</v>
      </c>
      <c r="C2884" s="6" t="s">
        <v>246</v>
      </c>
      <c r="D2884" s="6" t="s">
        <v>245</v>
      </c>
      <c r="E2884" s="7">
        <v>2019</v>
      </c>
      <c r="F2884" s="9">
        <v>59733.91</v>
      </c>
    </row>
    <row r="2885" spans="1:6" x14ac:dyDescent="0.15">
      <c r="A2885" s="5" t="s">
        <v>1</v>
      </c>
      <c r="B2885" s="5" t="s">
        <v>241</v>
      </c>
      <c r="C2885" s="6" t="s">
        <v>246</v>
      </c>
      <c r="D2885" s="6" t="s">
        <v>245</v>
      </c>
      <c r="E2885" s="7">
        <v>2020</v>
      </c>
      <c r="F2885" s="9">
        <v>55134.855000000003</v>
      </c>
    </row>
    <row r="2886" spans="1:6" x14ac:dyDescent="0.15">
      <c r="A2886" s="5" t="s">
        <v>1</v>
      </c>
      <c r="B2886" s="5" t="s">
        <v>241</v>
      </c>
      <c r="C2886" s="6" t="s">
        <v>246</v>
      </c>
      <c r="D2886" s="6" t="s">
        <v>245</v>
      </c>
      <c r="E2886" s="7">
        <v>2021</v>
      </c>
      <c r="F2886" s="9">
        <v>57278.42</v>
      </c>
    </row>
    <row r="2887" spans="1:6" x14ac:dyDescent="0.15">
      <c r="A2887" s="5" t="s">
        <v>1</v>
      </c>
      <c r="B2887" s="5" t="s">
        <v>241</v>
      </c>
      <c r="C2887" s="6" t="s">
        <v>246</v>
      </c>
      <c r="D2887" s="6" t="s">
        <v>245</v>
      </c>
      <c r="E2887" s="7">
        <v>2022</v>
      </c>
      <c r="F2887" s="9">
        <v>60257.082000000002</v>
      </c>
    </row>
    <row r="2888" spans="1:6" x14ac:dyDescent="0.15">
      <c r="A2888" s="5" t="s">
        <v>1</v>
      </c>
      <c r="B2888" s="5" t="s">
        <v>241</v>
      </c>
      <c r="C2888" s="6" t="s">
        <v>30</v>
      </c>
      <c r="D2888" s="6" t="s">
        <v>31</v>
      </c>
      <c r="E2888" s="7">
        <v>1</v>
      </c>
      <c r="F2888" s="9">
        <v>1407</v>
      </c>
    </row>
    <row r="2889" spans="1:6" x14ac:dyDescent="0.15">
      <c r="A2889" s="5" t="s">
        <v>1</v>
      </c>
      <c r="B2889" s="5" t="s">
        <v>241</v>
      </c>
      <c r="C2889" s="6" t="s">
        <v>30</v>
      </c>
      <c r="D2889" s="6" t="s">
        <v>31</v>
      </c>
      <c r="E2889" s="7">
        <v>1451</v>
      </c>
      <c r="F2889" s="9">
        <v>2529.9917</v>
      </c>
    </row>
    <row r="2890" spans="1:6" x14ac:dyDescent="0.15">
      <c r="A2890" s="5" t="s">
        <v>1</v>
      </c>
      <c r="B2890" s="5" t="s">
        <v>241</v>
      </c>
      <c r="C2890" s="6" t="s">
        <v>30</v>
      </c>
      <c r="D2890" s="6" t="s">
        <v>31</v>
      </c>
      <c r="E2890" s="7">
        <v>1501</v>
      </c>
      <c r="F2890" s="9">
        <v>2549.0698000000002</v>
      </c>
    </row>
    <row r="2891" spans="1:6" x14ac:dyDescent="0.15">
      <c r="A2891" s="5" t="s">
        <v>1</v>
      </c>
      <c r="B2891" s="5" t="s">
        <v>241</v>
      </c>
      <c r="C2891" s="6" t="s">
        <v>30</v>
      </c>
      <c r="D2891" s="6" t="s">
        <v>31</v>
      </c>
      <c r="E2891" s="7">
        <v>1551</v>
      </c>
      <c r="F2891" s="9">
        <v>2340.2687999999998</v>
      </c>
    </row>
    <row r="2892" spans="1:6" x14ac:dyDescent="0.15">
      <c r="A2892" s="5" t="s">
        <v>1</v>
      </c>
      <c r="B2892" s="5" t="s">
        <v>241</v>
      </c>
      <c r="C2892" s="6" t="s">
        <v>30</v>
      </c>
      <c r="D2892" s="6" t="s">
        <v>31</v>
      </c>
      <c r="E2892" s="7">
        <v>1601</v>
      </c>
      <c r="F2892" s="9">
        <v>2542.7103999999999</v>
      </c>
    </row>
    <row r="2893" spans="1:6" x14ac:dyDescent="0.15">
      <c r="A2893" s="5" t="s">
        <v>1</v>
      </c>
      <c r="B2893" s="5" t="s">
        <v>241</v>
      </c>
      <c r="C2893" s="6" t="s">
        <v>30</v>
      </c>
      <c r="D2893" s="6" t="s">
        <v>31</v>
      </c>
      <c r="E2893" s="7">
        <v>1651</v>
      </c>
      <c r="F2893" s="9">
        <v>2396.4436000000001</v>
      </c>
    </row>
    <row r="2894" spans="1:6" x14ac:dyDescent="0.15">
      <c r="A2894" s="5" t="s">
        <v>1</v>
      </c>
      <c r="B2894" s="5" t="s">
        <v>241</v>
      </c>
      <c r="C2894" s="6" t="s">
        <v>30</v>
      </c>
      <c r="D2894" s="6" t="s">
        <v>31</v>
      </c>
      <c r="E2894" s="7">
        <v>1701</v>
      </c>
      <c r="F2894" s="9">
        <v>2468.5173</v>
      </c>
    </row>
    <row r="2895" spans="1:6" x14ac:dyDescent="0.15">
      <c r="A2895" s="5" t="s">
        <v>1</v>
      </c>
      <c r="B2895" s="5" t="s">
        <v>241</v>
      </c>
      <c r="C2895" s="6" t="s">
        <v>30</v>
      </c>
      <c r="D2895" s="6" t="s">
        <v>31</v>
      </c>
      <c r="E2895" s="7">
        <v>1751</v>
      </c>
      <c r="F2895" s="9">
        <v>2485.4756000000002</v>
      </c>
    </row>
    <row r="2896" spans="1:6" x14ac:dyDescent="0.15">
      <c r="A2896" s="5" t="s">
        <v>1</v>
      </c>
      <c r="B2896" s="5" t="s">
        <v>241</v>
      </c>
      <c r="C2896" s="6" t="s">
        <v>30</v>
      </c>
      <c r="D2896" s="6" t="s">
        <v>31</v>
      </c>
      <c r="E2896" s="7">
        <v>1801</v>
      </c>
      <c r="F2896" s="9">
        <v>2515.1529999999998</v>
      </c>
    </row>
    <row r="2897" spans="1:6" x14ac:dyDescent="0.15">
      <c r="A2897" s="5" t="s">
        <v>1</v>
      </c>
      <c r="B2897" s="5" t="s">
        <v>241</v>
      </c>
      <c r="C2897" s="6" t="s">
        <v>30</v>
      </c>
      <c r="D2897" s="6" t="s">
        <v>31</v>
      </c>
      <c r="E2897" s="7">
        <v>1802</v>
      </c>
      <c r="F2897" s="9">
        <v>2510.9133000000002</v>
      </c>
    </row>
    <row r="2898" spans="1:6" x14ac:dyDescent="0.15">
      <c r="A2898" s="5" t="s">
        <v>1</v>
      </c>
      <c r="B2898" s="5" t="s">
        <v>241</v>
      </c>
      <c r="C2898" s="6" t="s">
        <v>30</v>
      </c>
      <c r="D2898" s="6" t="s">
        <v>31</v>
      </c>
      <c r="E2898" s="7">
        <v>1803</v>
      </c>
      <c r="F2898" s="9">
        <v>2517.2727</v>
      </c>
    </row>
    <row r="2899" spans="1:6" x14ac:dyDescent="0.15">
      <c r="A2899" s="5" t="s">
        <v>1</v>
      </c>
      <c r="B2899" s="5" t="s">
        <v>241</v>
      </c>
      <c r="C2899" s="6" t="s">
        <v>30</v>
      </c>
      <c r="D2899" s="6" t="s">
        <v>31</v>
      </c>
      <c r="E2899" s="7">
        <v>1804</v>
      </c>
      <c r="F2899" s="9">
        <v>2523.6323000000002</v>
      </c>
    </row>
    <row r="2900" spans="1:6" x14ac:dyDescent="0.15">
      <c r="A2900" s="5" t="s">
        <v>1</v>
      </c>
      <c r="B2900" s="5" t="s">
        <v>241</v>
      </c>
      <c r="C2900" s="6" t="s">
        <v>30</v>
      </c>
      <c r="D2900" s="6" t="s">
        <v>31</v>
      </c>
      <c r="E2900" s="7">
        <v>1805</v>
      </c>
      <c r="F2900" s="9">
        <v>2524.6921000000002</v>
      </c>
    </row>
    <row r="2901" spans="1:6" x14ac:dyDescent="0.15">
      <c r="A2901" s="5" t="s">
        <v>1</v>
      </c>
      <c r="B2901" s="5" t="s">
        <v>241</v>
      </c>
      <c r="C2901" s="6" t="s">
        <v>30</v>
      </c>
      <c r="D2901" s="6" t="s">
        <v>31</v>
      </c>
      <c r="E2901" s="7">
        <v>1806</v>
      </c>
      <c r="F2901" s="9">
        <v>2523.6323000000002</v>
      </c>
    </row>
    <row r="2902" spans="1:6" x14ac:dyDescent="0.15">
      <c r="A2902" s="5" t="s">
        <v>1</v>
      </c>
      <c r="B2902" s="5" t="s">
        <v>241</v>
      </c>
      <c r="C2902" s="6" t="s">
        <v>30</v>
      </c>
      <c r="D2902" s="6" t="s">
        <v>31</v>
      </c>
      <c r="E2902" s="7">
        <v>1807</v>
      </c>
      <c r="F2902" s="9">
        <v>2524.6921000000002</v>
      </c>
    </row>
    <row r="2903" spans="1:6" x14ac:dyDescent="0.15">
      <c r="A2903" s="5" t="s">
        <v>1</v>
      </c>
      <c r="B2903" s="5" t="s">
        <v>241</v>
      </c>
      <c r="C2903" s="6" t="s">
        <v>30</v>
      </c>
      <c r="D2903" s="6" t="s">
        <v>31</v>
      </c>
      <c r="E2903" s="7">
        <v>1808</v>
      </c>
      <c r="F2903" s="9">
        <v>2519.3926000000001</v>
      </c>
    </row>
    <row r="2904" spans="1:6" x14ac:dyDescent="0.15">
      <c r="A2904" s="5" t="s">
        <v>1</v>
      </c>
      <c r="B2904" s="5" t="s">
        <v>241</v>
      </c>
      <c r="C2904" s="6" t="s">
        <v>30</v>
      </c>
      <c r="D2904" s="6" t="s">
        <v>31</v>
      </c>
      <c r="E2904" s="7">
        <v>1809</v>
      </c>
      <c r="F2904" s="9">
        <v>2514.0929999999998</v>
      </c>
    </row>
    <row r="2905" spans="1:6" x14ac:dyDescent="0.15">
      <c r="A2905" s="5" t="s">
        <v>1</v>
      </c>
      <c r="B2905" s="5" t="s">
        <v>241</v>
      </c>
      <c r="C2905" s="6" t="s">
        <v>30</v>
      </c>
      <c r="D2905" s="6" t="s">
        <v>31</v>
      </c>
      <c r="E2905" s="7">
        <v>1810</v>
      </c>
      <c r="F2905" s="9">
        <v>2509.8535000000002</v>
      </c>
    </row>
    <row r="2906" spans="1:6" x14ac:dyDescent="0.15">
      <c r="A2906" s="5" t="s">
        <v>1</v>
      </c>
      <c r="B2906" s="5" t="s">
        <v>241</v>
      </c>
      <c r="C2906" s="6" t="s">
        <v>30</v>
      </c>
      <c r="D2906" s="6" t="s">
        <v>31</v>
      </c>
      <c r="E2906" s="7">
        <v>1811</v>
      </c>
      <c r="F2906" s="9">
        <v>2503.4940999999999</v>
      </c>
    </row>
    <row r="2907" spans="1:6" x14ac:dyDescent="0.15">
      <c r="A2907" s="5" t="s">
        <v>1</v>
      </c>
      <c r="B2907" s="5" t="s">
        <v>241</v>
      </c>
      <c r="C2907" s="6" t="s">
        <v>30</v>
      </c>
      <c r="D2907" s="6" t="s">
        <v>31</v>
      </c>
      <c r="E2907" s="7">
        <v>1812</v>
      </c>
      <c r="F2907" s="9">
        <v>2503.4940999999999</v>
      </c>
    </row>
    <row r="2908" spans="1:6" x14ac:dyDescent="0.15">
      <c r="A2908" s="5" t="s">
        <v>1</v>
      </c>
      <c r="B2908" s="5" t="s">
        <v>241</v>
      </c>
      <c r="C2908" s="6" t="s">
        <v>30</v>
      </c>
      <c r="D2908" s="6" t="s">
        <v>31</v>
      </c>
      <c r="E2908" s="7">
        <v>1813</v>
      </c>
      <c r="F2908" s="9">
        <v>2501.3742999999999</v>
      </c>
    </row>
    <row r="2909" spans="1:6" x14ac:dyDescent="0.15">
      <c r="A2909" s="5" t="s">
        <v>1</v>
      </c>
      <c r="B2909" s="5" t="s">
        <v>241</v>
      </c>
      <c r="C2909" s="6" t="s">
        <v>30</v>
      </c>
      <c r="D2909" s="6" t="s">
        <v>31</v>
      </c>
      <c r="E2909" s="7">
        <v>1814</v>
      </c>
      <c r="F2909" s="9">
        <v>2503.4940999999999</v>
      </c>
    </row>
    <row r="2910" spans="1:6" x14ac:dyDescent="0.15">
      <c r="A2910" s="5" t="s">
        <v>1</v>
      </c>
      <c r="B2910" s="5" t="s">
        <v>241</v>
      </c>
      <c r="C2910" s="6" t="s">
        <v>30</v>
      </c>
      <c r="D2910" s="6" t="s">
        <v>31</v>
      </c>
      <c r="E2910" s="7">
        <v>1815</v>
      </c>
      <c r="F2910" s="9">
        <v>2504.5540000000001</v>
      </c>
    </row>
    <row r="2911" spans="1:6" x14ac:dyDescent="0.15">
      <c r="A2911" s="5" t="s">
        <v>1</v>
      </c>
      <c r="B2911" s="5" t="s">
        <v>241</v>
      </c>
      <c r="C2911" s="6" t="s">
        <v>30</v>
      </c>
      <c r="D2911" s="6" t="s">
        <v>31</v>
      </c>
      <c r="E2911" s="7">
        <v>1816</v>
      </c>
      <c r="F2911" s="9">
        <v>2499.2543999999998</v>
      </c>
    </row>
    <row r="2912" spans="1:6" x14ac:dyDescent="0.15">
      <c r="A2912" s="5" t="s">
        <v>1</v>
      </c>
      <c r="B2912" s="5" t="s">
        <v>241</v>
      </c>
      <c r="C2912" s="6" t="s">
        <v>30</v>
      </c>
      <c r="D2912" s="6" t="s">
        <v>31</v>
      </c>
      <c r="E2912" s="7">
        <v>1817</v>
      </c>
      <c r="F2912" s="9">
        <v>2505.6138000000001</v>
      </c>
    </row>
    <row r="2913" spans="1:6" x14ac:dyDescent="0.15">
      <c r="A2913" s="5" t="s">
        <v>1</v>
      </c>
      <c r="B2913" s="5" t="s">
        <v>241</v>
      </c>
      <c r="C2913" s="6" t="s">
        <v>30</v>
      </c>
      <c r="D2913" s="6" t="s">
        <v>31</v>
      </c>
      <c r="E2913" s="7">
        <v>1818</v>
      </c>
      <c r="F2913" s="9">
        <v>2524.6921000000002</v>
      </c>
    </row>
    <row r="2914" spans="1:6" x14ac:dyDescent="0.15">
      <c r="A2914" s="5" t="s">
        <v>1</v>
      </c>
      <c r="B2914" s="5" t="s">
        <v>241</v>
      </c>
      <c r="C2914" s="6" t="s">
        <v>30</v>
      </c>
      <c r="D2914" s="6" t="s">
        <v>31</v>
      </c>
      <c r="E2914" s="7">
        <v>1819</v>
      </c>
      <c r="F2914" s="9">
        <v>2526.8119999999999</v>
      </c>
    </row>
    <row r="2915" spans="1:6" x14ac:dyDescent="0.15">
      <c r="A2915" s="5" t="s">
        <v>1</v>
      </c>
      <c r="B2915" s="5" t="s">
        <v>241</v>
      </c>
      <c r="C2915" s="6" t="s">
        <v>30</v>
      </c>
      <c r="D2915" s="6" t="s">
        <v>31</v>
      </c>
      <c r="E2915" s="7">
        <v>1820</v>
      </c>
      <c r="F2915" s="9">
        <v>2522.5722999999998</v>
      </c>
    </row>
    <row r="2916" spans="1:6" x14ac:dyDescent="0.15">
      <c r="A2916" s="5" t="s">
        <v>1</v>
      </c>
      <c r="B2916" s="5" t="s">
        <v>241</v>
      </c>
      <c r="C2916" s="6" t="s">
        <v>30</v>
      </c>
      <c r="D2916" s="6" t="s">
        <v>31</v>
      </c>
      <c r="E2916" s="7">
        <v>1821</v>
      </c>
      <c r="F2916" s="9">
        <v>2521.5124999999998</v>
      </c>
    </row>
    <row r="2917" spans="1:6" x14ac:dyDescent="0.15">
      <c r="A2917" s="5" t="s">
        <v>1</v>
      </c>
      <c r="B2917" s="5" t="s">
        <v>241</v>
      </c>
      <c r="C2917" s="6" t="s">
        <v>30</v>
      </c>
      <c r="D2917" s="6" t="s">
        <v>31</v>
      </c>
      <c r="E2917" s="7">
        <v>1822</v>
      </c>
      <c r="F2917" s="9">
        <v>2521.5124999999998</v>
      </c>
    </row>
    <row r="2918" spans="1:6" x14ac:dyDescent="0.15">
      <c r="A2918" s="5" t="s">
        <v>1</v>
      </c>
      <c r="B2918" s="5" t="s">
        <v>241</v>
      </c>
      <c r="C2918" s="6" t="s">
        <v>30</v>
      </c>
      <c r="D2918" s="6" t="s">
        <v>31</v>
      </c>
      <c r="E2918" s="7">
        <v>1823</v>
      </c>
      <c r="F2918" s="9">
        <v>2520.4526000000001</v>
      </c>
    </row>
    <row r="2919" spans="1:6" x14ac:dyDescent="0.15">
      <c r="A2919" s="5" t="s">
        <v>1</v>
      </c>
      <c r="B2919" s="5" t="s">
        <v>241</v>
      </c>
      <c r="C2919" s="6" t="s">
        <v>30</v>
      </c>
      <c r="D2919" s="6" t="s">
        <v>31</v>
      </c>
      <c r="E2919" s="7">
        <v>1824</v>
      </c>
      <c r="F2919" s="9">
        <v>2532.1116000000002</v>
      </c>
    </row>
    <row r="2920" spans="1:6" x14ac:dyDescent="0.15">
      <c r="A2920" s="5" t="s">
        <v>1</v>
      </c>
      <c r="B2920" s="5" t="s">
        <v>241</v>
      </c>
      <c r="C2920" s="6" t="s">
        <v>30</v>
      </c>
      <c r="D2920" s="6" t="s">
        <v>31</v>
      </c>
      <c r="E2920" s="7">
        <v>1825</v>
      </c>
      <c r="F2920" s="9">
        <v>2541.6505999999999</v>
      </c>
    </row>
    <row r="2921" spans="1:6" x14ac:dyDescent="0.15">
      <c r="A2921" s="5" t="s">
        <v>1</v>
      </c>
      <c r="B2921" s="5" t="s">
        <v>241</v>
      </c>
      <c r="C2921" s="6" t="s">
        <v>30</v>
      </c>
      <c r="D2921" s="6" t="s">
        <v>31</v>
      </c>
      <c r="E2921" s="7">
        <v>1826</v>
      </c>
      <c r="F2921" s="9">
        <v>2537.4110000000001</v>
      </c>
    </row>
    <row r="2922" spans="1:6" x14ac:dyDescent="0.15">
      <c r="A2922" s="5" t="s">
        <v>1</v>
      </c>
      <c r="B2922" s="5" t="s">
        <v>241</v>
      </c>
      <c r="C2922" s="6" t="s">
        <v>30</v>
      </c>
      <c r="D2922" s="6" t="s">
        <v>31</v>
      </c>
      <c r="E2922" s="7">
        <v>1827</v>
      </c>
      <c r="F2922" s="9">
        <v>2529.9917</v>
      </c>
    </row>
    <row r="2923" spans="1:6" x14ac:dyDescent="0.15">
      <c r="A2923" s="5" t="s">
        <v>1</v>
      </c>
      <c r="B2923" s="5" t="s">
        <v>241</v>
      </c>
      <c r="C2923" s="6" t="s">
        <v>30</v>
      </c>
      <c r="D2923" s="6" t="s">
        <v>31</v>
      </c>
      <c r="E2923" s="7">
        <v>1828</v>
      </c>
      <c r="F2923" s="9">
        <v>2523.6323000000002</v>
      </c>
    </row>
    <row r="2924" spans="1:6" x14ac:dyDescent="0.15">
      <c r="A2924" s="5" t="s">
        <v>1</v>
      </c>
      <c r="B2924" s="5" t="s">
        <v>241</v>
      </c>
      <c r="C2924" s="6" t="s">
        <v>30</v>
      </c>
      <c r="D2924" s="6" t="s">
        <v>31</v>
      </c>
      <c r="E2924" s="7">
        <v>1829</v>
      </c>
      <c r="F2924" s="9">
        <v>2516.2130000000002</v>
      </c>
    </row>
    <row r="2925" spans="1:6" x14ac:dyDescent="0.15">
      <c r="A2925" s="5" t="s">
        <v>1</v>
      </c>
      <c r="B2925" s="5" t="s">
        <v>241</v>
      </c>
      <c r="C2925" s="6" t="s">
        <v>30</v>
      </c>
      <c r="D2925" s="6" t="s">
        <v>31</v>
      </c>
      <c r="E2925" s="7">
        <v>1830</v>
      </c>
      <c r="F2925" s="9">
        <v>2513.0331999999999</v>
      </c>
    </row>
    <row r="2926" spans="1:6" x14ac:dyDescent="0.15">
      <c r="A2926" s="5" t="s">
        <v>1</v>
      </c>
      <c r="B2926" s="5" t="s">
        <v>241</v>
      </c>
      <c r="C2926" s="6" t="s">
        <v>30</v>
      </c>
      <c r="D2926" s="6" t="s">
        <v>31</v>
      </c>
      <c r="E2926" s="7">
        <v>1831</v>
      </c>
      <c r="F2926" s="9">
        <v>2510.9133000000002</v>
      </c>
    </row>
    <row r="2927" spans="1:6" x14ac:dyDescent="0.15">
      <c r="A2927" s="5" t="s">
        <v>1</v>
      </c>
      <c r="B2927" s="5" t="s">
        <v>241</v>
      </c>
      <c r="C2927" s="6" t="s">
        <v>30</v>
      </c>
      <c r="D2927" s="6" t="s">
        <v>31</v>
      </c>
      <c r="E2927" s="7">
        <v>1832</v>
      </c>
      <c r="F2927" s="9">
        <v>2506.6738</v>
      </c>
    </row>
    <row r="2928" spans="1:6" x14ac:dyDescent="0.15">
      <c r="A2928" s="5" t="s">
        <v>1</v>
      </c>
      <c r="B2928" s="5" t="s">
        <v>241</v>
      </c>
      <c r="C2928" s="6" t="s">
        <v>30</v>
      </c>
      <c r="D2928" s="6" t="s">
        <v>31</v>
      </c>
      <c r="E2928" s="7">
        <v>1833</v>
      </c>
      <c r="F2928" s="9">
        <v>2513.0331999999999</v>
      </c>
    </row>
    <row r="2929" spans="1:6" x14ac:dyDescent="0.15">
      <c r="A2929" s="5" t="s">
        <v>1</v>
      </c>
      <c r="B2929" s="5" t="s">
        <v>241</v>
      </c>
      <c r="C2929" s="6" t="s">
        <v>30</v>
      </c>
      <c r="D2929" s="6" t="s">
        <v>31</v>
      </c>
      <c r="E2929" s="7">
        <v>1834</v>
      </c>
      <c r="F2929" s="9">
        <v>2520.4526000000001</v>
      </c>
    </row>
    <row r="2930" spans="1:6" x14ac:dyDescent="0.15">
      <c r="A2930" s="5" t="s">
        <v>1</v>
      </c>
      <c r="B2930" s="5" t="s">
        <v>241</v>
      </c>
      <c r="C2930" s="6" t="s">
        <v>30</v>
      </c>
      <c r="D2930" s="6" t="s">
        <v>31</v>
      </c>
      <c r="E2930" s="7">
        <v>1835</v>
      </c>
      <c r="F2930" s="9">
        <v>2531.0515</v>
      </c>
    </row>
    <row r="2931" spans="1:6" x14ac:dyDescent="0.15">
      <c r="A2931" s="5" t="s">
        <v>1</v>
      </c>
      <c r="B2931" s="5" t="s">
        <v>241</v>
      </c>
      <c r="C2931" s="6" t="s">
        <v>30</v>
      </c>
      <c r="D2931" s="6" t="s">
        <v>31</v>
      </c>
      <c r="E2931" s="7">
        <v>1836</v>
      </c>
      <c r="F2931" s="9">
        <v>2524.6921000000002</v>
      </c>
    </row>
    <row r="2932" spans="1:6" x14ac:dyDescent="0.15">
      <c r="A2932" s="5" t="s">
        <v>1</v>
      </c>
      <c r="B2932" s="5" t="s">
        <v>241</v>
      </c>
      <c r="C2932" s="6" t="s">
        <v>30</v>
      </c>
      <c r="D2932" s="6" t="s">
        <v>31</v>
      </c>
      <c r="E2932" s="7">
        <v>1837</v>
      </c>
      <c r="F2932" s="9">
        <v>2525.752</v>
      </c>
    </row>
    <row r="2933" spans="1:6" x14ac:dyDescent="0.15">
      <c r="A2933" s="5" t="s">
        <v>1</v>
      </c>
      <c r="B2933" s="5" t="s">
        <v>241</v>
      </c>
      <c r="C2933" s="6" t="s">
        <v>30</v>
      </c>
      <c r="D2933" s="6" t="s">
        <v>31</v>
      </c>
      <c r="E2933" s="7">
        <v>1838</v>
      </c>
      <c r="F2933" s="9">
        <v>2514.0929999999998</v>
      </c>
    </row>
    <row r="2934" spans="1:6" x14ac:dyDescent="0.15">
      <c r="A2934" s="5" t="s">
        <v>1</v>
      </c>
      <c r="B2934" s="5" t="s">
        <v>241</v>
      </c>
      <c r="C2934" s="6" t="s">
        <v>30</v>
      </c>
      <c r="D2934" s="6" t="s">
        <v>31</v>
      </c>
      <c r="E2934" s="7">
        <v>1839</v>
      </c>
      <c r="F2934" s="9">
        <v>2511.9733999999999</v>
      </c>
    </row>
    <row r="2935" spans="1:6" x14ac:dyDescent="0.15">
      <c r="A2935" s="5" t="s">
        <v>1</v>
      </c>
      <c r="B2935" s="5" t="s">
        <v>241</v>
      </c>
      <c r="C2935" s="6" t="s">
        <v>30</v>
      </c>
      <c r="D2935" s="6" t="s">
        <v>31</v>
      </c>
      <c r="E2935" s="7">
        <v>1840</v>
      </c>
      <c r="F2935" s="9">
        <v>2513.0331999999999</v>
      </c>
    </row>
    <row r="2936" spans="1:6" x14ac:dyDescent="0.15">
      <c r="A2936" s="5" t="s">
        <v>1</v>
      </c>
      <c r="B2936" s="5" t="s">
        <v>241</v>
      </c>
      <c r="C2936" s="6" t="s">
        <v>30</v>
      </c>
      <c r="D2936" s="6" t="s">
        <v>31</v>
      </c>
      <c r="E2936" s="7">
        <v>1841</v>
      </c>
      <c r="F2936" s="9">
        <v>2514.0929999999998</v>
      </c>
    </row>
    <row r="2937" spans="1:6" x14ac:dyDescent="0.15">
      <c r="A2937" s="5" t="s">
        <v>1</v>
      </c>
      <c r="B2937" s="5" t="s">
        <v>241</v>
      </c>
      <c r="C2937" s="6" t="s">
        <v>30</v>
      </c>
      <c r="D2937" s="6" t="s">
        <v>31</v>
      </c>
      <c r="E2937" s="7">
        <v>1842</v>
      </c>
      <c r="F2937" s="9">
        <v>2506.6738</v>
      </c>
    </row>
    <row r="2938" spans="1:6" x14ac:dyDescent="0.15">
      <c r="A2938" s="5" t="s">
        <v>1</v>
      </c>
      <c r="B2938" s="5" t="s">
        <v>241</v>
      </c>
      <c r="C2938" s="6" t="s">
        <v>30</v>
      </c>
      <c r="D2938" s="6" t="s">
        <v>31</v>
      </c>
      <c r="E2938" s="7">
        <v>1843</v>
      </c>
      <c r="F2938" s="9">
        <v>2507.7336</v>
      </c>
    </row>
    <row r="2939" spans="1:6" x14ac:dyDescent="0.15">
      <c r="A2939" s="5" t="s">
        <v>1</v>
      </c>
      <c r="B2939" s="5" t="s">
        <v>241</v>
      </c>
      <c r="C2939" s="6" t="s">
        <v>30</v>
      </c>
      <c r="D2939" s="6" t="s">
        <v>31</v>
      </c>
      <c r="E2939" s="7">
        <v>1844</v>
      </c>
      <c r="F2939" s="9">
        <v>2540.5907999999999</v>
      </c>
    </row>
    <row r="2940" spans="1:6" x14ac:dyDescent="0.15">
      <c r="A2940" s="5" t="s">
        <v>1</v>
      </c>
      <c r="B2940" s="5" t="s">
        <v>241</v>
      </c>
      <c r="C2940" s="6" t="s">
        <v>30</v>
      </c>
      <c r="D2940" s="6" t="s">
        <v>31</v>
      </c>
      <c r="E2940" s="7">
        <v>1845</v>
      </c>
      <c r="F2940" s="9">
        <v>2542.7103999999999</v>
      </c>
    </row>
    <row r="2941" spans="1:6" x14ac:dyDescent="0.15">
      <c r="A2941" s="5" t="s">
        <v>1</v>
      </c>
      <c r="B2941" s="5" t="s">
        <v>241</v>
      </c>
      <c r="C2941" s="6" t="s">
        <v>30</v>
      </c>
      <c r="D2941" s="6" t="s">
        <v>31</v>
      </c>
      <c r="E2941" s="7">
        <v>1846</v>
      </c>
      <c r="F2941" s="9">
        <v>2538.471</v>
      </c>
    </row>
    <row r="2942" spans="1:6" x14ac:dyDescent="0.15">
      <c r="A2942" s="5" t="s">
        <v>1</v>
      </c>
      <c r="B2942" s="5" t="s">
        <v>241</v>
      </c>
      <c r="C2942" s="6" t="s">
        <v>30</v>
      </c>
      <c r="D2942" s="6" t="s">
        <v>31</v>
      </c>
      <c r="E2942" s="7">
        <v>1847</v>
      </c>
      <c r="F2942" s="9">
        <v>2536.3510000000001</v>
      </c>
    </row>
    <row r="2943" spans="1:6" x14ac:dyDescent="0.15">
      <c r="A2943" s="5" t="s">
        <v>1</v>
      </c>
      <c r="B2943" s="5" t="s">
        <v>241</v>
      </c>
      <c r="C2943" s="6" t="s">
        <v>30</v>
      </c>
      <c r="D2943" s="6" t="s">
        <v>31</v>
      </c>
      <c r="E2943" s="7">
        <v>1848</v>
      </c>
      <c r="F2943" s="9">
        <v>2536.3510000000001</v>
      </c>
    </row>
    <row r="2944" spans="1:6" x14ac:dyDescent="0.15">
      <c r="A2944" s="5" t="s">
        <v>1</v>
      </c>
      <c r="B2944" s="5" t="s">
        <v>241</v>
      </c>
      <c r="C2944" s="6" t="s">
        <v>30</v>
      </c>
      <c r="D2944" s="6" t="s">
        <v>31</v>
      </c>
      <c r="E2944" s="7">
        <v>1849</v>
      </c>
      <c r="F2944" s="9">
        <v>2538.471</v>
      </c>
    </row>
    <row r="2945" spans="1:6" x14ac:dyDescent="0.15">
      <c r="A2945" s="5" t="s">
        <v>1</v>
      </c>
      <c r="B2945" s="5" t="s">
        <v>241</v>
      </c>
      <c r="C2945" s="6" t="s">
        <v>30</v>
      </c>
      <c r="D2945" s="6" t="s">
        <v>31</v>
      </c>
      <c r="E2945" s="7">
        <v>1850</v>
      </c>
      <c r="F2945" s="9">
        <v>2540.5907999999999</v>
      </c>
    </row>
    <row r="2946" spans="1:6" x14ac:dyDescent="0.15">
      <c r="A2946" s="5" t="s">
        <v>1</v>
      </c>
      <c r="B2946" s="5" t="s">
        <v>241</v>
      </c>
      <c r="C2946" s="6" t="s">
        <v>30</v>
      </c>
      <c r="D2946" s="6" t="s">
        <v>31</v>
      </c>
      <c r="E2946" s="7">
        <v>1851</v>
      </c>
      <c r="F2946" s="9">
        <v>2542.7103999999999</v>
      </c>
    </row>
    <row r="2947" spans="1:6" x14ac:dyDescent="0.15">
      <c r="A2947" s="5" t="s">
        <v>1</v>
      </c>
      <c r="B2947" s="5" t="s">
        <v>241</v>
      </c>
      <c r="C2947" s="6" t="s">
        <v>30</v>
      </c>
      <c r="D2947" s="6" t="s">
        <v>31</v>
      </c>
      <c r="E2947" s="7">
        <v>1852</v>
      </c>
      <c r="F2947" s="9">
        <v>2540.5907999999999</v>
      </c>
    </row>
    <row r="2948" spans="1:6" x14ac:dyDescent="0.15">
      <c r="A2948" s="5" t="s">
        <v>1</v>
      </c>
      <c r="B2948" s="5" t="s">
        <v>241</v>
      </c>
      <c r="C2948" s="6" t="s">
        <v>30</v>
      </c>
      <c r="D2948" s="6" t="s">
        <v>31</v>
      </c>
      <c r="E2948" s="7">
        <v>1853</v>
      </c>
      <c r="F2948" s="9">
        <v>2549.0698000000002</v>
      </c>
    </row>
    <row r="2949" spans="1:6" x14ac:dyDescent="0.15">
      <c r="A2949" s="5" t="s">
        <v>1</v>
      </c>
      <c r="B2949" s="5" t="s">
        <v>241</v>
      </c>
      <c r="C2949" s="6" t="s">
        <v>30</v>
      </c>
      <c r="D2949" s="6" t="s">
        <v>31</v>
      </c>
      <c r="E2949" s="7">
        <v>1854</v>
      </c>
      <c r="F2949" s="9">
        <v>2548.0100000000002</v>
      </c>
    </row>
    <row r="2950" spans="1:6" x14ac:dyDescent="0.15">
      <c r="A2950" s="5" t="s">
        <v>1</v>
      </c>
      <c r="B2950" s="5" t="s">
        <v>241</v>
      </c>
      <c r="C2950" s="6" t="s">
        <v>30</v>
      </c>
      <c r="D2950" s="6" t="s">
        <v>31</v>
      </c>
      <c r="E2950" s="7">
        <v>1855</v>
      </c>
      <c r="F2950" s="9">
        <v>2570.268</v>
      </c>
    </row>
    <row r="2951" spans="1:6" x14ac:dyDescent="0.15">
      <c r="A2951" s="5" t="s">
        <v>1</v>
      </c>
      <c r="B2951" s="5" t="s">
        <v>241</v>
      </c>
      <c r="C2951" s="6" t="s">
        <v>30</v>
      </c>
      <c r="D2951" s="6" t="s">
        <v>31</v>
      </c>
      <c r="E2951" s="7">
        <v>1856</v>
      </c>
      <c r="F2951" s="9">
        <v>2562.8485999999998</v>
      </c>
    </row>
    <row r="2952" spans="1:6" x14ac:dyDescent="0.15">
      <c r="A2952" s="5" t="s">
        <v>1</v>
      </c>
      <c r="B2952" s="5" t="s">
        <v>241</v>
      </c>
      <c r="C2952" s="6" t="s">
        <v>30</v>
      </c>
      <c r="D2952" s="6" t="s">
        <v>31</v>
      </c>
      <c r="E2952" s="7">
        <v>1857</v>
      </c>
      <c r="F2952" s="9">
        <v>2557.549</v>
      </c>
    </row>
    <row r="2953" spans="1:6" x14ac:dyDescent="0.15">
      <c r="A2953" s="5" t="s">
        <v>1</v>
      </c>
      <c r="B2953" s="5" t="s">
        <v>241</v>
      </c>
      <c r="C2953" s="6" t="s">
        <v>30</v>
      </c>
      <c r="D2953" s="6" t="s">
        <v>31</v>
      </c>
      <c r="E2953" s="7">
        <v>1858</v>
      </c>
      <c r="F2953" s="9">
        <v>2551.1896999999999</v>
      </c>
    </row>
    <row r="2954" spans="1:6" x14ac:dyDescent="0.15">
      <c r="A2954" s="5" t="s">
        <v>1</v>
      </c>
      <c r="B2954" s="5" t="s">
        <v>241</v>
      </c>
      <c r="C2954" s="6" t="s">
        <v>30</v>
      </c>
      <c r="D2954" s="6" t="s">
        <v>31</v>
      </c>
      <c r="E2954" s="7">
        <v>1859</v>
      </c>
      <c r="F2954" s="9">
        <v>2544.8303000000001</v>
      </c>
    </row>
    <row r="2955" spans="1:6" x14ac:dyDescent="0.15">
      <c r="A2955" s="5" t="s">
        <v>1</v>
      </c>
      <c r="B2955" s="5" t="s">
        <v>241</v>
      </c>
      <c r="C2955" s="6" t="s">
        <v>30</v>
      </c>
      <c r="D2955" s="6" t="s">
        <v>31</v>
      </c>
      <c r="E2955" s="7">
        <v>1860</v>
      </c>
      <c r="F2955" s="9">
        <v>2538.471</v>
      </c>
    </row>
    <row r="2956" spans="1:6" x14ac:dyDescent="0.15">
      <c r="A2956" s="5" t="s">
        <v>1</v>
      </c>
      <c r="B2956" s="5" t="s">
        <v>241</v>
      </c>
      <c r="C2956" s="6" t="s">
        <v>30</v>
      </c>
      <c r="D2956" s="6" t="s">
        <v>31</v>
      </c>
      <c r="E2956" s="7">
        <v>1861</v>
      </c>
      <c r="F2956" s="9">
        <v>2558</v>
      </c>
    </row>
    <row r="2957" spans="1:6" x14ac:dyDescent="0.15">
      <c r="A2957" s="5" t="s">
        <v>1</v>
      </c>
      <c r="B2957" s="5" t="s">
        <v>241</v>
      </c>
      <c r="C2957" s="6" t="s">
        <v>30</v>
      </c>
      <c r="D2957" s="6" t="s">
        <v>31</v>
      </c>
      <c r="E2957" s="7">
        <v>1862</v>
      </c>
      <c r="F2957" s="9">
        <v>2634.3525</v>
      </c>
    </row>
    <row r="2958" spans="1:6" x14ac:dyDescent="0.15">
      <c r="A2958" s="5" t="s">
        <v>1</v>
      </c>
      <c r="B2958" s="5" t="s">
        <v>241</v>
      </c>
      <c r="C2958" s="6" t="s">
        <v>30</v>
      </c>
      <c r="D2958" s="6" t="s">
        <v>31</v>
      </c>
      <c r="E2958" s="7">
        <v>1863</v>
      </c>
      <c r="F2958" s="9">
        <v>2688.1147000000001</v>
      </c>
    </row>
    <row r="2959" spans="1:6" x14ac:dyDescent="0.15">
      <c r="A2959" s="5" t="s">
        <v>1</v>
      </c>
      <c r="B2959" s="5" t="s">
        <v>241</v>
      </c>
      <c r="C2959" s="6" t="s">
        <v>30</v>
      </c>
      <c r="D2959" s="6" t="s">
        <v>31</v>
      </c>
      <c r="E2959" s="7">
        <v>1864</v>
      </c>
      <c r="F2959" s="9">
        <v>2642.0327000000002</v>
      </c>
    </row>
    <row r="2960" spans="1:6" x14ac:dyDescent="0.15">
      <c r="A2960" s="5" t="s">
        <v>1</v>
      </c>
      <c r="B2960" s="5" t="s">
        <v>241</v>
      </c>
      <c r="C2960" s="6" t="s">
        <v>30</v>
      </c>
      <c r="D2960" s="6" t="s">
        <v>31</v>
      </c>
      <c r="E2960" s="7">
        <v>1865</v>
      </c>
      <c r="F2960" s="9">
        <v>2780.2788</v>
      </c>
    </row>
    <row r="2961" spans="1:6" x14ac:dyDescent="0.15">
      <c r="A2961" s="5" t="s">
        <v>1</v>
      </c>
      <c r="B2961" s="5" t="s">
        <v>241</v>
      </c>
      <c r="C2961" s="6" t="s">
        <v>30</v>
      </c>
      <c r="D2961" s="6" t="s">
        <v>31</v>
      </c>
      <c r="E2961" s="7">
        <v>1866</v>
      </c>
      <c r="F2961" s="9">
        <v>2588.2705000000001</v>
      </c>
    </row>
    <row r="2962" spans="1:6" x14ac:dyDescent="0.15">
      <c r="A2962" s="5" t="s">
        <v>1</v>
      </c>
      <c r="B2962" s="5" t="s">
        <v>241</v>
      </c>
      <c r="C2962" s="6" t="s">
        <v>30</v>
      </c>
      <c r="D2962" s="6" t="s">
        <v>31</v>
      </c>
      <c r="E2962" s="7">
        <v>1867</v>
      </c>
      <c r="F2962" s="9">
        <v>2611.3114999999998</v>
      </c>
    </row>
    <row r="2963" spans="1:6" x14ac:dyDescent="0.15">
      <c r="A2963" s="5" t="s">
        <v>1</v>
      </c>
      <c r="B2963" s="5" t="s">
        <v>241</v>
      </c>
      <c r="C2963" s="6" t="s">
        <v>30</v>
      </c>
      <c r="D2963" s="6" t="s">
        <v>31</v>
      </c>
      <c r="E2963" s="7">
        <v>1868</v>
      </c>
      <c r="F2963" s="9">
        <v>2626.672</v>
      </c>
    </row>
    <row r="2964" spans="1:6" x14ac:dyDescent="0.15">
      <c r="A2964" s="5" t="s">
        <v>1</v>
      </c>
      <c r="B2964" s="5" t="s">
        <v>241</v>
      </c>
      <c r="C2964" s="6" t="s">
        <v>30</v>
      </c>
      <c r="D2964" s="6" t="s">
        <v>31</v>
      </c>
      <c r="E2964" s="7">
        <v>1869</v>
      </c>
      <c r="F2964" s="9">
        <v>2695.7952</v>
      </c>
    </row>
    <row r="2965" spans="1:6" x14ac:dyDescent="0.15">
      <c r="A2965" s="5" t="s">
        <v>1</v>
      </c>
      <c r="B2965" s="5" t="s">
        <v>241</v>
      </c>
      <c r="C2965" s="6" t="s">
        <v>30</v>
      </c>
      <c r="D2965" s="6" t="s">
        <v>31</v>
      </c>
      <c r="E2965" s="7">
        <v>1870</v>
      </c>
      <c r="F2965" s="9">
        <v>2826.3606</v>
      </c>
    </row>
    <row r="2966" spans="1:6" x14ac:dyDescent="0.15">
      <c r="A2966" s="5" t="s">
        <v>1</v>
      </c>
      <c r="B2966" s="5" t="s">
        <v>241</v>
      </c>
      <c r="C2966" s="6" t="s">
        <v>30</v>
      </c>
      <c r="D2966" s="6" t="s">
        <v>31</v>
      </c>
      <c r="E2966" s="7">
        <v>1871</v>
      </c>
      <c r="F2966" s="9">
        <v>2811.12</v>
      </c>
    </row>
    <row r="2967" spans="1:6" x14ac:dyDescent="0.15">
      <c r="A2967" s="5" t="s">
        <v>1</v>
      </c>
      <c r="B2967" s="5" t="s">
        <v>241</v>
      </c>
      <c r="C2967" s="6" t="s">
        <v>30</v>
      </c>
      <c r="D2967" s="6" t="s">
        <v>31</v>
      </c>
      <c r="E2967" s="7">
        <v>1872</v>
      </c>
      <c r="F2967" s="9">
        <v>2593</v>
      </c>
    </row>
    <row r="2968" spans="1:6" x14ac:dyDescent="0.15">
      <c r="A2968" s="5" t="s">
        <v>1</v>
      </c>
      <c r="B2968" s="5" t="s">
        <v>241</v>
      </c>
      <c r="C2968" s="6" t="s">
        <v>30</v>
      </c>
      <c r="D2968" s="6" t="s">
        <v>31</v>
      </c>
      <c r="E2968" s="7">
        <v>1873</v>
      </c>
      <c r="F2968" s="9">
        <v>2581</v>
      </c>
    </row>
    <row r="2969" spans="1:6" x14ac:dyDescent="0.15">
      <c r="A2969" s="5" t="s">
        <v>1</v>
      </c>
      <c r="B2969" s="5" t="s">
        <v>241</v>
      </c>
      <c r="C2969" s="6" t="s">
        <v>30</v>
      </c>
      <c r="D2969" s="6" t="s">
        <v>31</v>
      </c>
      <c r="E2969" s="7">
        <v>1874</v>
      </c>
      <c r="F2969" s="9">
        <v>2715</v>
      </c>
    </row>
    <row r="2970" spans="1:6" x14ac:dyDescent="0.15">
      <c r="A2970" s="5" t="s">
        <v>1</v>
      </c>
      <c r="B2970" s="5" t="s">
        <v>241</v>
      </c>
      <c r="C2970" s="6" t="s">
        <v>30</v>
      </c>
      <c r="D2970" s="6" t="s">
        <v>31</v>
      </c>
      <c r="E2970" s="7">
        <v>1875</v>
      </c>
      <c r="F2970" s="9">
        <v>2727</v>
      </c>
    </row>
    <row r="2971" spans="1:6" x14ac:dyDescent="0.15">
      <c r="A2971" s="5" t="s">
        <v>1</v>
      </c>
      <c r="B2971" s="5" t="s">
        <v>241</v>
      </c>
      <c r="C2971" s="6" t="s">
        <v>30</v>
      </c>
      <c r="D2971" s="6" t="s">
        <v>31</v>
      </c>
      <c r="E2971" s="7">
        <v>1876</v>
      </c>
      <c r="F2971" s="9">
        <v>2662</v>
      </c>
    </row>
    <row r="2972" spans="1:6" x14ac:dyDescent="0.15">
      <c r="A2972" s="5" t="s">
        <v>1</v>
      </c>
      <c r="B2972" s="5" t="s">
        <v>241</v>
      </c>
      <c r="C2972" s="6" t="s">
        <v>30</v>
      </c>
      <c r="D2972" s="6" t="s">
        <v>31</v>
      </c>
      <c r="E2972" s="7">
        <v>1877</v>
      </c>
      <c r="F2972" s="9">
        <v>2678</v>
      </c>
    </row>
    <row r="2973" spans="1:6" x14ac:dyDescent="0.15">
      <c r="A2973" s="5" t="s">
        <v>1</v>
      </c>
      <c r="B2973" s="5" t="s">
        <v>241</v>
      </c>
      <c r="C2973" s="6" t="s">
        <v>30</v>
      </c>
      <c r="D2973" s="6" t="s">
        <v>31</v>
      </c>
      <c r="E2973" s="7">
        <v>1878</v>
      </c>
      <c r="F2973" s="9">
        <v>2745</v>
      </c>
    </row>
    <row r="2974" spans="1:6" x14ac:dyDescent="0.15">
      <c r="A2974" s="5" t="s">
        <v>1</v>
      </c>
      <c r="B2974" s="5" t="s">
        <v>241</v>
      </c>
      <c r="C2974" s="6" t="s">
        <v>30</v>
      </c>
      <c r="D2974" s="6" t="s">
        <v>31</v>
      </c>
      <c r="E2974" s="7">
        <v>1879</v>
      </c>
      <c r="F2974" s="9">
        <v>2753</v>
      </c>
    </row>
    <row r="2975" spans="1:6" x14ac:dyDescent="0.15">
      <c r="A2975" s="5" t="s">
        <v>1</v>
      </c>
      <c r="B2975" s="5" t="s">
        <v>241</v>
      </c>
      <c r="C2975" s="6" t="s">
        <v>30</v>
      </c>
      <c r="D2975" s="6" t="s">
        <v>31</v>
      </c>
      <c r="E2975" s="7">
        <v>1880</v>
      </c>
      <c r="F2975" s="9">
        <v>2796</v>
      </c>
    </row>
    <row r="2976" spans="1:6" x14ac:dyDescent="0.15">
      <c r="A2976" s="5" t="s">
        <v>1</v>
      </c>
      <c r="B2976" s="5" t="s">
        <v>241</v>
      </c>
      <c r="C2976" s="6" t="s">
        <v>30</v>
      </c>
      <c r="D2976" s="6" t="s">
        <v>31</v>
      </c>
      <c r="E2976" s="7">
        <v>1881</v>
      </c>
      <c r="F2976" s="9">
        <v>2880</v>
      </c>
    </row>
    <row r="2977" spans="1:6" x14ac:dyDescent="0.15">
      <c r="A2977" s="5" t="s">
        <v>1</v>
      </c>
      <c r="B2977" s="5" t="s">
        <v>241</v>
      </c>
      <c r="C2977" s="6" t="s">
        <v>30</v>
      </c>
      <c r="D2977" s="6" t="s">
        <v>31</v>
      </c>
      <c r="E2977" s="7">
        <v>1882</v>
      </c>
      <c r="F2977" s="9">
        <v>2915</v>
      </c>
    </row>
    <row r="2978" spans="1:6" x14ac:dyDescent="0.15">
      <c r="A2978" s="5" t="s">
        <v>1</v>
      </c>
      <c r="B2978" s="5" t="s">
        <v>241</v>
      </c>
      <c r="C2978" s="6" t="s">
        <v>30</v>
      </c>
      <c r="D2978" s="6" t="s">
        <v>31</v>
      </c>
      <c r="E2978" s="7">
        <v>1883</v>
      </c>
      <c r="F2978" s="9">
        <v>2942</v>
      </c>
    </row>
    <row r="2979" spans="1:6" x14ac:dyDescent="0.15">
      <c r="A2979" s="5" t="s">
        <v>1</v>
      </c>
      <c r="B2979" s="5" t="s">
        <v>241</v>
      </c>
      <c r="C2979" s="6" t="s">
        <v>30</v>
      </c>
      <c r="D2979" s="6" t="s">
        <v>31</v>
      </c>
      <c r="E2979" s="7">
        <v>1884</v>
      </c>
      <c r="F2979" s="9">
        <v>2898</v>
      </c>
    </row>
    <row r="2980" spans="1:6" x14ac:dyDescent="0.15">
      <c r="A2980" s="5" t="s">
        <v>1</v>
      </c>
      <c r="B2980" s="5" t="s">
        <v>241</v>
      </c>
      <c r="C2980" s="6" t="s">
        <v>30</v>
      </c>
      <c r="D2980" s="6" t="s">
        <v>31</v>
      </c>
      <c r="E2980" s="7">
        <v>1885</v>
      </c>
      <c r="F2980" s="9">
        <v>2941</v>
      </c>
    </row>
    <row r="2981" spans="1:6" x14ac:dyDescent="0.15">
      <c r="A2981" s="5" t="s">
        <v>1</v>
      </c>
      <c r="B2981" s="5" t="s">
        <v>241</v>
      </c>
      <c r="C2981" s="6" t="s">
        <v>30</v>
      </c>
      <c r="D2981" s="6" t="s">
        <v>31</v>
      </c>
      <c r="E2981" s="7">
        <v>1886</v>
      </c>
      <c r="F2981" s="9">
        <v>3005</v>
      </c>
    </row>
    <row r="2982" spans="1:6" x14ac:dyDescent="0.15">
      <c r="A2982" s="5" t="s">
        <v>1</v>
      </c>
      <c r="B2982" s="5" t="s">
        <v>241</v>
      </c>
      <c r="C2982" s="6" t="s">
        <v>30</v>
      </c>
      <c r="D2982" s="6" t="s">
        <v>31</v>
      </c>
      <c r="E2982" s="7">
        <v>1887</v>
      </c>
      <c r="F2982" s="9">
        <v>3081</v>
      </c>
    </row>
    <row r="2983" spans="1:6" x14ac:dyDescent="0.15">
      <c r="A2983" s="5" t="s">
        <v>1</v>
      </c>
      <c r="B2983" s="5" t="s">
        <v>241</v>
      </c>
      <c r="C2983" s="6" t="s">
        <v>30</v>
      </c>
      <c r="D2983" s="6" t="s">
        <v>31</v>
      </c>
      <c r="E2983" s="7">
        <v>1888</v>
      </c>
      <c r="F2983" s="9">
        <v>3065</v>
      </c>
    </row>
    <row r="2984" spans="1:6" x14ac:dyDescent="0.15">
      <c r="A2984" s="5" t="s">
        <v>1</v>
      </c>
      <c r="B2984" s="5" t="s">
        <v>241</v>
      </c>
      <c r="C2984" s="6" t="s">
        <v>30</v>
      </c>
      <c r="D2984" s="6" t="s">
        <v>31</v>
      </c>
      <c r="E2984" s="7">
        <v>1889</v>
      </c>
      <c r="F2984" s="9">
        <v>2971</v>
      </c>
    </row>
    <row r="2985" spans="1:6" x14ac:dyDescent="0.15">
      <c r="A2985" s="5" t="s">
        <v>1</v>
      </c>
      <c r="B2985" s="5" t="s">
        <v>241</v>
      </c>
      <c r="C2985" s="6" t="s">
        <v>30</v>
      </c>
      <c r="D2985" s="6" t="s">
        <v>31</v>
      </c>
      <c r="E2985" s="7">
        <v>1890</v>
      </c>
      <c r="F2985" s="9">
        <v>2974</v>
      </c>
    </row>
    <row r="2986" spans="1:6" x14ac:dyDescent="0.15">
      <c r="A2986" s="5" t="s">
        <v>1</v>
      </c>
      <c r="B2986" s="5" t="s">
        <v>241</v>
      </c>
      <c r="C2986" s="6" t="s">
        <v>30</v>
      </c>
      <c r="D2986" s="6" t="s">
        <v>31</v>
      </c>
      <c r="E2986" s="7">
        <v>1891</v>
      </c>
      <c r="F2986" s="9">
        <v>3014</v>
      </c>
    </row>
    <row r="2987" spans="1:6" x14ac:dyDescent="0.15">
      <c r="A2987" s="5" t="s">
        <v>1</v>
      </c>
      <c r="B2987" s="5" t="s">
        <v>241</v>
      </c>
      <c r="C2987" s="6" t="s">
        <v>30</v>
      </c>
      <c r="D2987" s="6" t="s">
        <v>31</v>
      </c>
      <c r="E2987" s="7">
        <v>1892</v>
      </c>
      <c r="F2987" s="9">
        <v>3017</v>
      </c>
    </row>
    <row r="2988" spans="1:6" x14ac:dyDescent="0.15">
      <c r="A2988" s="5" t="s">
        <v>1</v>
      </c>
      <c r="B2988" s="5" t="s">
        <v>241</v>
      </c>
      <c r="C2988" s="6" t="s">
        <v>30</v>
      </c>
      <c r="D2988" s="6" t="s">
        <v>31</v>
      </c>
      <c r="E2988" s="7">
        <v>1893</v>
      </c>
      <c r="F2988" s="9">
        <v>3064</v>
      </c>
    </row>
    <row r="2989" spans="1:6" x14ac:dyDescent="0.15">
      <c r="A2989" s="5" t="s">
        <v>1</v>
      </c>
      <c r="B2989" s="5" t="s">
        <v>241</v>
      </c>
      <c r="C2989" s="6" t="s">
        <v>30</v>
      </c>
      <c r="D2989" s="6" t="s">
        <v>31</v>
      </c>
      <c r="E2989" s="7">
        <v>1894</v>
      </c>
      <c r="F2989" s="9">
        <v>3081</v>
      </c>
    </row>
    <row r="2990" spans="1:6" x14ac:dyDescent="0.15">
      <c r="A2990" s="5" t="s">
        <v>1</v>
      </c>
      <c r="B2990" s="5" t="s">
        <v>241</v>
      </c>
      <c r="C2990" s="6" t="s">
        <v>30</v>
      </c>
      <c r="D2990" s="6" t="s">
        <v>31</v>
      </c>
      <c r="E2990" s="7">
        <v>1895</v>
      </c>
      <c r="F2990" s="9">
        <v>3107</v>
      </c>
    </row>
    <row r="2991" spans="1:6" x14ac:dyDescent="0.15">
      <c r="A2991" s="5" t="s">
        <v>1</v>
      </c>
      <c r="B2991" s="5" t="s">
        <v>241</v>
      </c>
      <c r="C2991" s="6" t="s">
        <v>30</v>
      </c>
      <c r="D2991" s="6" t="s">
        <v>31</v>
      </c>
      <c r="E2991" s="7">
        <v>1896</v>
      </c>
      <c r="F2991" s="9">
        <v>3153</v>
      </c>
    </row>
    <row r="2992" spans="1:6" x14ac:dyDescent="0.15">
      <c r="A2992" s="5" t="s">
        <v>1</v>
      </c>
      <c r="B2992" s="5" t="s">
        <v>241</v>
      </c>
      <c r="C2992" s="6" t="s">
        <v>30</v>
      </c>
      <c r="D2992" s="6" t="s">
        <v>31</v>
      </c>
      <c r="E2992" s="7">
        <v>1897</v>
      </c>
      <c r="F2992" s="9">
        <v>3158</v>
      </c>
    </row>
    <row r="2993" spans="1:6" x14ac:dyDescent="0.15">
      <c r="A2993" s="5" t="s">
        <v>1</v>
      </c>
      <c r="B2993" s="5" t="s">
        <v>241</v>
      </c>
      <c r="C2993" s="6" t="s">
        <v>30</v>
      </c>
      <c r="D2993" s="6" t="s">
        <v>31</v>
      </c>
      <c r="E2993" s="7">
        <v>1898</v>
      </c>
      <c r="F2993" s="9">
        <v>3145</v>
      </c>
    </row>
    <row r="2994" spans="1:6" x14ac:dyDescent="0.15">
      <c r="A2994" s="5" t="s">
        <v>1</v>
      </c>
      <c r="B2994" s="5" t="s">
        <v>241</v>
      </c>
      <c r="C2994" s="6" t="s">
        <v>30</v>
      </c>
      <c r="D2994" s="6" t="s">
        <v>31</v>
      </c>
      <c r="E2994" s="7">
        <v>1899</v>
      </c>
      <c r="F2994" s="9">
        <v>3180</v>
      </c>
    </row>
    <row r="2995" spans="1:6" x14ac:dyDescent="0.15">
      <c r="A2995" s="5" t="s">
        <v>1</v>
      </c>
      <c r="B2995" s="5" t="s">
        <v>241</v>
      </c>
      <c r="C2995" s="6" t="s">
        <v>30</v>
      </c>
      <c r="D2995" s="6" t="s">
        <v>31</v>
      </c>
      <c r="E2995" s="7">
        <v>1900</v>
      </c>
      <c r="F2995" s="9">
        <v>3264</v>
      </c>
    </row>
    <row r="2996" spans="1:6" x14ac:dyDescent="0.15">
      <c r="A2996" s="5" t="s">
        <v>1</v>
      </c>
      <c r="B2996" s="5" t="s">
        <v>241</v>
      </c>
      <c r="C2996" s="6" t="s">
        <v>30</v>
      </c>
      <c r="D2996" s="6" t="s">
        <v>31</v>
      </c>
      <c r="E2996" s="7">
        <v>1901</v>
      </c>
      <c r="F2996" s="9">
        <v>3317</v>
      </c>
    </row>
    <row r="2997" spans="1:6" x14ac:dyDescent="0.15">
      <c r="A2997" s="5" t="s">
        <v>1</v>
      </c>
      <c r="B2997" s="5" t="s">
        <v>241</v>
      </c>
      <c r="C2997" s="6" t="s">
        <v>30</v>
      </c>
      <c r="D2997" s="6" t="s">
        <v>31</v>
      </c>
      <c r="E2997" s="7">
        <v>1902</v>
      </c>
      <c r="F2997" s="9">
        <v>3371</v>
      </c>
    </row>
    <row r="2998" spans="1:6" x14ac:dyDescent="0.15">
      <c r="A2998" s="5" t="s">
        <v>1</v>
      </c>
      <c r="B2998" s="5" t="s">
        <v>241</v>
      </c>
      <c r="C2998" s="6" t="s">
        <v>30</v>
      </c>
      <c r="D2998" s="6" t="s">
        <v>31</v>
      </c>
      <c r="E2998" s="7">
        <v>1903</v>
      </c>
      <c r="F2998" s="9">
        <v>3402</v>
      </c>
    </row>
    <row r="2999" spans="1:6" x14ac:dyDescent="0.15">
      <c r="A2999" s="5" t="s">
        <v>1</v>
      </c>
      <c r="B2999" s="5" t="s">
        <v>241</v>
      </c>
      <c r="C2999" s="6" t="s">
        <v>30</v>
      </c>
      <c r="D2999" s="6" t="s">
        <v>31</v>
      </c>
      <c r="E2999" s="7">
        <v>1904</v>
      </c>
      <c r="F2999" s="9">
        <v>3461</v>
      </c>
    </row>
    <row r="3000" spans="1:6" x14ac:dyDescent="0.15">
      <c r="A3000" s="5" t="s">
        <v>1</v>
      </c>
      <c r="B3000" s="5" t="s">
        <v>241</v>
      </c>
      <c r="C3000" s="6" t="s">
        <v>30</v>
      </c>
      <c r="D3000" s="6" t="s">
        <v>31</v>
      </c>
      <c r="E3000" s="7">
        <v>1905</v>
      </c>
      <c r="F3000" s="9">
        <v>3532</v>
      </c>
    </row>
    <row r="3001" spans="1:6" x14ac:dyDescent="0.15">
      <c r="A3001" s="5" t="s">
        <v>1</v>
      </c>
      <c r="B3001" s="5" t="s">
        <v>241</v>
      </c>
      <c r="C3001" s="6" t="s">
        <v>30</v>
      </c>
      <c r="D3001" s="6" t="s">
        <v>31</v>
      </c>
      <c r="E3001" s="7">
        <v>1906</v>
      </c>
      <c r="F3001" s="9">
        <v>3652</v>
      </c>
    </row>
    <row r="3002" spans="1:6" x14ac:dyDescent="0.15">
      <c r="A3002" s="5" t="s">
        <v>1</v>
      </c>
      <c r="B3002" s="5" t="s">
        <v>241</v>
      </c>
      <c r="C3002" s="6" t="s">
        <v>30</v>
      </c>
      <c r="D3002" s="6" t="s">
        <v>31</v>
      </c>
      <c r="E3002" s="7">
        <v>1907</v>
      </c>
      <c r="F3002" s="9">
        <v>3716</v>
      </c>
    </row>
    <row r="3003" spans="1:6" x14ac:dyDescent="0.15">
      <c r="A3003" s="5" t="s">
        <v>1</v>
      </c>
      <c r="B3003" s="5" t="s">
        <v>241</v>
      </c>
      <c r="C3003" s="6" t="s">
        <v>30</v>
      </c>
      <c r="D3003" s="6" t="s">
        <v>31</v>
      </c>
      <c r="E3003" s="7">
        <v>1908</v>
      </c>
      <c r="F3003" s="9">
        <v>3795</v>
      </c>
    </row>
    <row r="3004" spans="1:6" x14ac:dyDescent="0.15">
      <c r="A3004" s="5" t="s">
        <v>1</v>
      </c>
      <c r="B3004" s="5" t="s">
        <v>241</v>
      </c>
      <c r="C3004" s="6" t="s">
        <v>30</v>
      </c>
      <c r="D3004" s="6" t="s">
        <v>31</v>
      </c>
      <c r="E3004" s="7">
        <v>1909</v>
      </c>
      <c r="F3004" s="9">
        <v>3826</v>
      </c>
    </row>
    <row r="3005" spans="1:6" x14ac:dyDescent="0.15">
      <c r="A3005" s="5" t="s">
        <v>1</v>
      </c>
      <c r="B3005" s="5" t="s">
        <v>241</v>
      </c>
      <c r="C3005" s="6" t="s">
        <v>30</v>
      </c>
      <c r="D3005" s="6" t="s">
        <v>31</v>
      </c>
      <c r="E3005" s="7">
        <v>1910</v>
      </c>
      <c r="F3005" s="9">
        <v>3829</v>
      </c>
    </row>
    <row r="3006" spans="1:6" x14ac:dyDescent="0.15">
      <c r="A3006" s="5" t="s">
        <v>1</v>
      </c>
      <c r="B3006" s="5" t="s">
        <v>241</v>
      </c>
      <c r="C3006" s="6" t="s">
        <v>30</v>
      </c>
      <c r="D3006" s="6" t="s">
        <v>31</v>
      </c>
      <c r="E3006" s="7">
        <v>1911</v>
      </c>
      <c r="F3006" s="9">
        <v>3870</v>
      </c>
    </row>
    <row r="3007" spans="1:6" x14ac:dyDescent="0.15">
      <c r="A3007" s="5" t="s">
        <v>1</v>
      </c>
      <c r="B3007" s="5" t="s">
        <v>241</v>
      </c>
      <c r="C3007" s="6" t="s">
        <v>30</v>
      </c>
      <c r="D3007" s="6" t="s">
        <v>31</v>
      </c>
      <c r="E3007" s="7">
        <v>1912</v>
      </c>
      <c r="F3007" s="9">
        <v>3875</v>
      </c>
    </row>
    <row r="3008" spans="1:6" x14ac:dyDescent="0.15">
      <c r="A3008" s="5" t="s">
        <v>1</v>
      </c>
      <c r="B3008" s="5" t="s">
        <v>241</v>
      </c>
      <c r="C3008" s="6" t="s">
        <v>30</v>
      </c>
      <c r="D3008" s="6" t="s">
        <v>31</v>
      </c>
      <c r="E3008" s="7">
        <v>1913</v>
      </c>
      <c r="F3008" s="9">
        <v>4057</v>
      </c>
    </row>
    <row r="3009" spans="1:6" x14ac:dyDescent="0.15">
      <c r="A3009" s="5" t="s">
        <v>1</v>
      </c>
      <c r="B3009" s="5" t="s">
        <v>241</v>
      </c>
      <c r="C3009" s="6" t="s">
        <v>30</v>
      </c>
      <c r="D3009" s="6" t="s">
        <v>31</v>
      </c>
      <c r="E3009" s="7">
        <v>1914</v>
      </c>
      <c r="F3009" s="9">
        <v>3835</v>
      </c>
    </row>
    <row r="3010" spans="1:6" x14ac:dyDescent="0.15">
      <c r="A3010" s="5" t="s">
        <v>1</v>
      </c>
      <c r="B3010" s="5" t="s">
        <v>241</v>
      </c>
      <c r="C3010" s="6" t="s">
        <v>30</v>
      </c>
      <c r="D3010" s="6" t="s">
        <v>31</v>
      </c>
      <c r="E3010" s="7">
        <v>1915</v>
      </c>
      <c r="F3010" s="9">
        <v>3642</v>
      </c>
    </row>
    <row r="3011" spans="1:6" x14ac:dyDescent="0.15">
      <c r="A3011" s="5" t="s">
        <v>1</v>
      </c>
      <c r="B3011" s="5" t="s">
        <v>241</v>
      </c>
      <c r="C3011" s="6" t="s">
        <v>30</v>
      </c>
      <c r="D3011" s="6" t="s">
        <v>31</v>
      </c>
      <c r="E3011" s="7">
        <v>1916</v>
      </c>
      <c r="F3011" s="9">
        <v>3942</v>
      </c>
    </row>
    <row r="3012" spans="1:6" x14ac:dyDescent="0.15">
      <c r="A3012" s="5" t="s">
        <v>1</v>
      </c>
      <c r="B3012" s="5" t="s">
        <v>241</v>
      </c>
      <c r="C3012" s="6" t="s">
        <v>30</v>
      </c>
      <c r="D3012" s="6" t="s">
        <v>31</v>
      </c>
      <c r="E3012" s="7">
        <v>1917</v>
      </c>
      <c r="F3012" s="9">
        <v>3955</v>
      </c>
    </row>
    <row r="3013" spans="1:6" x14ac:dyDescent="0.15">
      <c r="A3013" s="5" t="s">
        <v>1</v>
      </c>
      <c r="B3013" s="5" t="s">
        <v>241</v>
      </c>
      <c r="C3013" s="6" t="s">
        <v>30</v>
      </c>
      <c r="D3013" s="6" t="s">
        <v>31</v>
      </c>
      <c r="E3013" s="7">
        <v>1918</v>
      </c>
      <c r="F3013" s="9">
        <v>3856</v>
      </c>
    </row>
    <row r="3014" spans="1:6" x14ac:dyDescent="0.15">
      <c r="A3014" s="5" t="s">
        <v>1</v>
      </c>
      <c r="B3014" s="5" t="s">
        <v>241</v>
      </c>
      <c r="C3014" s="6" t="s">
        <v>30</v>
      </c>
      <c r="D3014" s="6" t="s">
        <v>31</v>
      </c>
      <c r="E3014" s="7">
        <v>1919</v>
      </c>
      <c r="F3014" s="9">
        <v>3701</v>
      </c>
    </row>
    <row r="3015" spans="1:6" x14ac:dyDescent="0.15">
      <c r="A3015" s="5" t="s">
        <v>1</v>
      </c>
      <c r="B3015" s="5" t="s">
        <v>241</v>
      </c>
      <c r="C3015" s="6" t="s">
        <v>30</v>
      </c>
      <c r="D3015" s="6" t="s">
        <v>31</v>
      </c>
      <c r="E3015" s="7">
        <v>1920</v>
      </c>
      <c r="F3015" s="9">
        <v>3789</v>
      </c>
    </row>
    <row r="3016" spans="1:6" x14ac:dyDescent="0.15">
      <c r="A3016" s="5" t="s">
        <v>1</v>
      </c>
      <c r="B3016" s="5" t="s">
        <v>241</v>
      </c>
      <c r="C3016" s="6" t="s">
        <v>30</v>
      </c>
      <c r="D3016" s="6" t="s">
        <v>31</v>
      </c>
      <c r="E3016" s="7">
        <v>1921</v>
      </c>
      <c r="F3016" s="9">
        <v>3660</v>
      </c>
    </row>
    <row r="3017" spans="1:6" x14ac:dyDescent="0.15">
      <c r="A3017" s="5" t="s">
        <v>1</v>
      </c>
      <c r="B3017" s="5" t="s">
        <v>241</v>
      </c>
      <c r="C3017" s="6" t="s">
        <v>30</v>
      </c>
      <c r="D3017" s="6" t="s">
        <v>31</v>
      </c>
      <c r="E3017" s="7">
        <v>1922</v>
      </c>
      <c r="F3017" s="9">
        <v>3928</v>
      </c>
    </row>
    <row r="3018" spans="1:6" x14ac:dyDescent="0.15">
      <c r="A3018" s="5" t="s">
        <v>1</v>
      </c>
      <c r="B3018" s="5" t="s">
        <v>241</v>
      </c>
      <c r="C3018" s="6" t="s">
        <v>30</v>
      </c>
      <c r="D3018" s="6" t="s">
        <v>31</v>
      </c>
      <c r="E3018" s="7">
        <v>1923</v>
      </c>
      <c r="F3018" s="9">
        <v>4248</v>
      </c>
    </row>
    <row r="3019" spans="1:6" x14ac:dyDescent="0.15">
      <c r="A3019" s="5" t="s">
        <v>1</v>
      </c>
      <c r="B3019" s="5" t="s">
        <v>241</v>
      </c>
      <c r="C3019" s="6" t="s">
        <v>30</v>
      </c>
      <c r="D3019" s="6" t="s">
        <v>31</v>
      </c>
      <c r="E3019" s="7">
        <v>1924</v>
      </c>
      <c r="F3019" s="9">
        <v>4324</v>
      </c>
    </row>
    <row r="3020" spans="1:6" x14ac:dyDescent="0.15">
      <c r="A3020" s="5" t="s">
        <v>1</v>
      </c>
      <c r="B3020" s="5" t="s">
        <v>241</v>
      </c>
      <c r="C3020" s="6" t="s">
        <v>30</v>
      </c>
      <c r="D3020" s="6" t="s">
        <v>31</v>
      </c>
      <c r="E3020" s="7">
        <v>1925</v>
      </c>
      <c r="F3020" s="9">
        <v>4580</v>
      </c>
    </row>
    <row r="3021" spans="1:6" x14ac:dyDescent="0.15">
      <c r="A3021" s="5" t="s">
        <v>1</v>
      </c>
      <c r="B3021" s="5" t="s">
        <v>241</v>
      </c>
      <c r="C3021" s="6" t="s">
        <v>30</v>
      </c>
      <c r="D3021" s="6" t="s">
        <v>31</v>
      </c>
      <c r="E3021" s="7">
        <v>1926</v>
      </c>
      <c r="F3021" s="9">
        <v>4576</v>
      </c>
    </row>
    <row r="3022" spans="1:6" x14ac:dyDescent="0.15">
      <c r="A3022" s="5" t="s">
        <v>1</v>
      </c>
      <c r="B3022" s="5" t="s">
        <v>241</v>
      </c>
      <c r="C3022" s="6" t="s">
        <v>30</v>
      </c>
      <c r="D3022" s="6" t="s">
        <v>31</v>
      </c>
      <c r="E3022" s="7">
        <v>1927</v>
      </c>
      <c r="F3022" s="9">
        <v>4454</v>
      </c>
    </row>
    <row r="3023" spans="1:6" x14ac:dyDescent="0.15">
      <c r="A3023" s="5" t="s">
        <v>1</v>
      </c>
      <c r="B3023" s="5" t="s">
        <v>241</v>
      </c>
      <c r="C3023" s="6" t="s">
        <v>30</v>
      </c>
      <c r="D3023" s="6" t="s">
        <v>31</v>
      </c>
      <c r="E3023" s="7">
        <v>1928</v>
      </c>
      <c r="F3023" s="9">
        <v>4693</v>
      </c>
    </row>
    <row r="3024" spans="1:6" x14ac:dyDescent="0.15">
      <c r="A3024" s="5" t="s">
        <v>1</v>
      </c>
      <c r="B3024" s="5" t="s">
        <v>241</v>
      </c>
      <c r="C3024" s="6" t="s">
        <v>30</v>
      </c>
      <c r="D3024" s="6" t="s">
        <v>31</v>
      </c>
      <c r="E3024" s="7">
        <v>1929</v>
      </c>
      <c r="F3024" s="9">
        <v>4889</v>
      </c>
    </row>
    <row r="3025" spans="1:6" x14ac:dyDescent="0.15">
      <c r="A3025" s="5" t="s">
        <v>1</v>
      </c>
      <c r="B3025" s="5" t="s">
        <v>241</v>
      </c>
      <c r="C3025" s="6" t="s">
        <v>30</v>
      </c>
      <c r="D3025" s="6" t="s">
        <v>31</v>
      </c>
      <c r="E3025" s="7">
        <v>1930</v>
      </c>
      <c r="F3025" s="9">
        <v>4631</v>
      </c>
    </row>
    <row r="3026" spans="1:6" x14ac:dyDescent="0.15">
      <c r="A3026" s="5" t="s">
        <v>1</v>
      </c>
      <c r="B3026" s="5" t="s">
        <v>241</v>
      </c>
      <c r="C3026" s="6" t="s">
        <v>30</v>
      </c>
      <c r="D3026" s="6" t="s">
        <v>31</v>
      </c>
      <c r="E3026" s="7">
        <v>1931</v>
      </c>
      <c r="F3026" s="9">
        <v>4538</v>
      </c>
    </row>
    <row r="3027" spans="1:6" x14ac:dyDescent="0.15">
      <c r="A3027" s="5" t="s">
        <v>1</v>
      </c>
      <c r="B3027" s="5" t="s">
        <v>241</v>
      </c>
      <c r="C3027" s="6" t="s">
        <v>30</v>
      </c>
      <c r="D3027" s="6" t="s">
        <v>31</v>
      </c>
      <c r="E3027" s="7">
        <v>1932</v>
      </c>
      <c r="F3027" s="9">
        <v>4602</v>
      </c>
    </row>
    <row r="3028" spans="1:6" x14ac:dyDescent="0.15">
      <c r="A3028" s="5" t="s">
        <v>1</v>
      </c>
      <c r="B3028" s="5" t="s">
        <v>241</v>
      </c>
      <c r="C3028" s="6" t="s">
        <v>30</v>
      </c>
      <c r="D3028" s="6" t="s">
        <v>31</v>
      </c>
      <c r="E3028" s="7">
        <v>1933</v>
      </c>
      <c r="F3028" s="9">
        <v>4514</v>
      </c>
    </row>
    <row r="3029" spans="1:6" x14ac:dyDescent="0.15">
      <c r="A3029" s="5" t="s">
        <v>1</v>
      </c>
      <c r="B3029" s="5" t="s">
        <v>241</v>
      </c>
      <c r="C3029" s="6" t="s">
        <v>30</v>
      </c>
      <c r="D3029" s="6" t="s">
        <v>31</v>
      </c>
      <c r="E3029" s="7">
        <v>1934</v>
      </c>
      <c r="F3029" s="9">
        <v>4466</v>
      </c>
    </row>
    <row r="3030" spans="1:6" x14ac:dyDescent="0.15">
      <c r="A3030" s="5" t="s">
        <v>1</v>
      </c>
      <c r="B3030" s="5" t="s">
        <v>241</v>
      </c>
      <c r="C3030" s="6" t="s">
        <v>30</v>
      </c>
      <c r="D3030" s="6" t="s">
        <v>31</v>
      </c>
      <c r="E3030" s="7">
        <v>1935</v>
      </c>
      <c r="F3030" s="9">
        <v>4670</v>
      </c>
    </row>
    <row r="3031" spans="1:6" x14ac:dyDescent="0.15">
      <c r="A3031" s="5" t="s">
        <v>1</v>
      </c>
      <c r="B3031" s="5" t="s">
        <v>241</v>
      </c>
      <c r="C3031" s="6" t="s">
        <v>30</v>
      </c>
      <c r="D3031" s="6" t="s">
        <v>31</v>
      </c>
      <c r="E3031" s="7">
        <v>1936</v>
      </c>
      <c r="F3031" s="9">
        <v>4471</v>
      </c>
    </row>
    <row r="3032" spans="1:6" x14ac:dyDescent="0.15">
      <c r="A3032" s="5" t="s">
        <v>1</v>
      </c>
      <c r="B3032" s="5" t="s">
        <v>241</v>
      </c>
      <c r="C3032" s="6" t="s">
        <v>30</v>
      </c>
      <c r="D3032" s="6" t="s">
        <v>31</v>
      </c>
      <c r="E3032" s="7">
        <v>1937</v>
      </c>
      <c r="F3032" s="9">
        <v>4879</v>
      </c>
    </row>
    <row r="3033" spans="1:6" x14ac:dyDescent="0.15">
      <c r="A3033" s="5" t="s">
        <v>1</v>
      </c>
      <c r="B3033" s="5" t="s">
        <v>241</v>
      </c>
      <c r="C3033" s="6" t="s">
        <v>30</v>
      </c>
      <c r="D3033" s="6" t="s">
        <v>31</v>
      </c>
      <c r="E3033" s="7">
        <v>1938</v>
      </c>
      <c r="F3033" s="9">
        <v>4981</v>
      </c>
    </row>
    <row r="3034" spans="1:6" x14ac:dyDescent="0.15">
      <c r="A3034" s="5" t="s">
        <v>1</v>
      </c>
      <c r="B3034" s="5" t="s">
        <v>241</v>
      </c>
      <c r="C3034" s="6" t="s">
        <v>30</v>
      </c>
      <c r="D3034" s="6" t="s">
        <v>31</v>
      </c>
      <c r="E3034" s="7">
        <v>1939</v>
      </c>
      <c r="F3034" s="9">
        <v>5246</v>
      </c>
    </row>
    <row r="3035" spans="1:6" x14ac:dyDescent="0.15">
      <c r="A3035" s="5" t="s">
        <v>1</v>
      </c>
      <c r="B3035" s="5" t="s">
        <v>241</v>
      </c>
      <c r="C3035" s="6" t="s">
        <v>30</v>
      </c>
      <c r="D3035" s="6" t="s">
        <v>31</v>
      </c>
      <c r="E3035" s="7">
        <v>1940</v>
      </c>
      <c r="F3035" s="9">
        <v>5099</v>
      </c>
    </row>
    <row r="3036" spans="1:6" x14ac:dyDescent="0.15">
      <c r="A3036" s="5" t="s">
        <v>1</v>
      </c>
      <c r="B3036" s="5" t="s">
        <v>241</v>
      </c>
      <c r="C3036" s="6" t="s">
        <v>30</v>
      </c>
      <c r="D3036" s="6" t="s">
        <v>31</v>
      </c>
      <c r="E3036" s="7">
        <v>1941</v>
      </c>
      <c r="F3036" s="9">
        <v>4967</v>
      </c>
    </row>
    <row r="3037" spans="1:6" x14ac:dyDescent="0.15">
      <c r="A3037" s="5" t="s">
        <v>1</v>
      </c>
      <c r="B3037" s="5" t="s">
        <v>241</v>
      </c>
      <c r="C3037" s="6" t="s">
        <v>30</v>
      </c>
      <c r="D3037" s="6" t="s">
        <v>31</v>
      </c>
      <c r="E3037" s="7">
        <v>1942</v>
      </c>
      <c r="F3037" s="9">
        <v>4661</v>
      </c>
    </row>
    <row r="3038" spans="1:6" x14ac:dyDescent="0.15">
      <c r="A3038" s="5" t="s">
        <v>1</v>
      </c>
      <c r="B3038" s="5" t="s">
        <v>241</v>
      </c>
      <c r="C3038" s="6" t="s">
        <v>30</v>
      </c>
      <c r="D3038" s="6" t="s">
        <v>31</v>
      </c>
      <c r="E3038" s="7">
        <v>1943</v>
      </c>
      <c r="F3038" s="9">
        <v>3931</v>
      </c>
    </row>
    <row r="3039" spans="1:6" x14ac:dyDescent="0.15">
      <c r="A3039" s="5" t="s">
        <v>1</v>
      </c>
      <c r="B3039" s="5" t="s">
        <v>241</v>
      </c>
      <c r="C3039" s="6" t="s">
        <v>30</v>
      </c>
      <c r="D3039" s="6" t="s">
        <v>31</v>
      </c>
      <c r="E3039" s="7">
        <v>1944</v>
      </c>
      <c r="F3039" s="9">
        <v>3162</v>
      </c>
    </row>
    <row r="3040" spans="1:6" x14ac:dyDescent="0.15">
      <c r="A3040" s="5" t="s">
        <v>1</v>
      </c>
      <c r="B3040" s="5" t="s">
        <v>241</v>
      </c>
      <c r="C3040" s="6" t="s">
        <v>30</v>
      </c>
      <c r="D3040" s="6" t="s">
        <v>31</v>
      </c>
      <c r="E3040" s="7">
        <v>1945</v>
      </c>
      <c r="F3040" s="9">
        <v>2831</v>
      </c>
    </row>
    <row r="3041" spans="1:6" x14ac:dyDescent="0.15">
      <c r="A3041" s="5" t="s">
        <v>1</v>
      </c>
      <c r="B3041" s="5" t="s">
        <v>241</v>
      </c>
      <c r="C3041" s="6" t="s">
        <v>30</v>
      </c>
      <c r="D3041" s="6" t="s">
        <v>31</v>
      </c>
      <c r="E3041" s="7">
        <v>1946</v>
      </c>
      <c r="F3041" s="9">
        <v>3805</v>
      </c>
    </row>
    <row r="3042" spans="1:6" x14ac:dyDescent="0.15">
      <c r="A3042" s="5" t="s">
        <v>1</v>
      </c>
      <c r="B3042" s="5" t="s">
        <v>241</v>
      </c>
      <c r="C3042" s="6" t="s">
        <v>30</v>
      </c>
      <c r="D3042" s="6" t="s">
        <v>31</v>
      </c>
      <c r="E3042" s="7">
        <v>1947</v>
      </c>
      <c r="F3042" s="9">
        <v>4498</v>
      </c>
    </row>
    <row r="3043" spans="1:6" x14ac:dyDescent="0.15">
      <c r="A3043" s="5" t="s">
        <v>1</v>
      </c>
      <c r="B3043" s="5" t="s">
        <v>241</v>
      </c>
      <c r="C3043" s="6" t="s">
        <v>30</v>
      </c>
      <c r="D3043" s="6" t="s">
        <v>31</v>
      </c>
      <c r="E3043" s="7">
        <v>1948</v>
      </c>
      <c r="F3043" s="9">
        <v>4814</v>
      </c>
    </row>
    <row r="3044" spans="1:6" x14ac:dyDescent="0.15">
      <c r="A3044" s="5" t="s">
        <v>1</v>
      </c>
      <c r="B3044" s="5" t="s">
        <v>241</v>
      </c>
      <c r="C3044" s="6" t="s">
        <v>30</v>
      </c>
      <c r="D3044" s="6" t="s">
        <v>31</v>
      </c>
      <c r="E3044" s="7">
        <v>1949</v>
      </c>
      <c r="F3044" s="9">
        <v>5188</v>
      </c>
    </row>
    <row r="3045" spans="1:6" x14ac:dyDescent="0.15">
      <c r="A3045" s="5" t="s">
        <v>1</v>
      </c>
      <c r="B3045" s="5" t="s">
        <v>241</v>
      </c>
      <c r="C3045" s="6" t="s">
        <v>30</v>
      </c>
      <c r="D3045" s="6" t="s">
        <v>31</v>
      </c>
      <c r="E3045" s="7">
        <v>1950</v>
      </c>
      <c r="F3045" s="9">
        <v>5582</v>
      </c>
    </row>
    <row r="3046" spans="1:6" x14ac:dyDescent="0.15">
      <c r="A3046" s="5" t="s">
        <v>1</v>
      </c>
      <c r="B3046" s="5" t="s">
        <v>241</v>
      </c>
      <c r="C3046" s="6" t="s">
        <v>30</v>
      </c>
      <c r="D3046" s="6" t="s">
        <v>31</v>
      </c>
      <c r="E3046" s="7">
        <v>1951</v>
      </c>
      <c r="F3046" s="9">
        <v>5958</v>
      </c>
    </row>
    <row r="3047" spans="1:6" x14ac:dyDescent="0.15">
      <c r="A3047" s="5" t="s">
        <v>1</v>
      </c>
      <c r="B3047" s="5" t="s">
        <v>241</v>
      </c>
      <c r="C3047" s="6" t="s">
        <v>30</v>
      </c>
      <c r="D3047" s="6" t="s">
        <v>31</v>
      </c>
      <c r="E3047" s="7">
        <v>1952</v>
      </c>
      <c r="F3047" s="9">
        <v>6371</v>
      </c>
    </row>
    <row r="3048" spans="1:6" x14ac:dyDescent="0.15">
      <c r="A3048" s="5" t="s">
        <v>1</v>
      </c>
      <c r="B3048" s="5" t="s">
        <v>241</v>
      </c>
      <c r="C3048" s="6" t="s">
        <v>30</v>
      </c>
      <c r="D3048" s="6" t="s">
        <v>31</v>
      </c>
      <c r="E3048" s="7">
        <v>1953</v>
      </c>
      <c r="F3048" s="9">
        <v>6790</v>
      </c>
    </row>
    <row r="3049" spans="1:6" x14ac:dyDescent="0.15">
      <c r="A3049" s="5" t="s">
        <v>1</v>
      </c>
      <c r="B3049" s="5" t="s">
        <v>241</v>
      </c>
      <c r="C3049" s="6" t="s">
        <v>30</v>
      </c>
      <c r="D3049" s="6" t="s">
        <v>31</v>
      </c>
      <c r="E3049" s="7">
        <v>1954</v>
      </c>
      <c r="F3049" s="9">
        <v>7092</v>
      </c>
    </row>
    <row r="3050" spans="1:6" x14ac:dyDescent="0.15">
      <c r="A3050" s="5" t="s">
        <v>1</v>
      </c>
      <c r="B3050" s="5" t="s">
        <v>241</v>
      </c>
      <c r="C3050" s="6" t="s">
        <v>30</v>
      </c>
      <c r="D3050" s="6" t="s">
        <v>31</v>
      </c>
      <c r="E3050" s="7">
        <v>1955</v>
      </c>
      <c r="F3050" s="9">
        <v>7453</v>
      </c>
    </row>
    <row r="3051" spans="1:6" x14ac:dyDescent="0.15">
      <c r="A3051" s="5" t="s">
        <v>1</v>
      </c>
      <c r="B3051" s="5" t="s">
        <v>241</v>
      </c>
      <c r="C3051" s="6" t="s">
        <v>30</v>
      </c>
      <c r="D3051" s="6" t="s">
        <v>31</v>
      </c>
      <c r="E3051" s="7">
        <v>1956</v>
      </c>
      <c r="F3051" s="9">
        <v>7745</v>
      </c>
    </row>
    <row r="3052" spans="1:6" x14ac:dyDescent="0.15">
      <c r="A3052" s="5" t="s">
        <v>1</v>
      </c>
      <c r="B3052" s="5" t="s">
        <v>241</v>
      </c>
      <c r="C3052" s="6" t="s">
        <v>30</v>
      </c>
      <c r="D3052" s="6" t="s">
        <v>31</v>
      </c>
      <c r="E3052" s="7">
        <v>1957</v>
      </c>
      <c r="F3052" s="9">
        <v>8158</v>
      </c>
    </row>
    <row r="3053" spans="1:6" x14ac:dyDescent="0.15">
      <c r="A3053" s="5" t="s">
        <v>1</v>
      </c>
      <c r="B3053" s="5" t="s">
        <v>241</v>
      </c>
      <c r="C3053" s="6" t="s">
        <v>30</v>
      </c>
      <c r="D3053" s="6" t="s">
        <v>31</v>
      </c>
      <c r="E3053" s="7">
        <v>1958</v>
      </c>
      <c r="F3053" s="9">
        <v>8544</v>
      </c>
    </row>
    <row r="3054" spans="1:6" x14ac:dyDescent="0.15">
      <c r="A3054" s="5" t="s">
        <v>1</v>
      </c>
      <c r="B3054" s="5" t="s">
        <v>241</v>
      </c>
      <c r="C3054" s="6" t="s">
        <v>30</v>
      </c>
      <c r="D3054" s="6" t="s">
        <v>31</v>
      </c>
      <c r="E3054" s="7">
        <v>1959</v>
      </c>
      <c r="F3054" s="9">
        <v>9011</v>
      </c>
    </row>
    <row r="3055" spans="1:6" x14ac:dyDescent="0.15">
      <c r="A3055" s="5" t="s">
        <v>1</v>
      </c>
      <c r="B3055" s="5" t="s">
        <v>241</v>
      </c>
      <c r="C3055" s="6" t="s">
        <v>30</v>
      </c>
      <c r="D3055" s="6" t="s">
        <v>31</v>
      </c>
      <c r="E3055" s="7">
        <v>1960</v>
      </c>
      <c r="F3055" s="9">
        <v>9430</v>
      </c>
    </row>
    <row r="3056" spans="1:6" x14ac:dyDescent="0.15">
      <c r="A3056" s="5" t="s">
        <v>1</v>
      </c>
      <c r="B3056" s="5" t="s">
        <v>241</v>
      </c>
      <c r="C3056" s="6" t="s">
        <v>30</v>
      </c>
      <c r="D3056" s="6" t="s">
        <v>31</v>
      </c>
      <c r="E3056" s="7">
        <v>1961</v>
      </c>
      <c r="F3056" s="9">
        <v>10158</v>
      </c>
    </row>
    <row r="3057" spans="1:6" x14ac:dyDescent="0.15">
      <c r="A3057" s="5" t="s">
        <v>1</v>
      </c>
      <c r="B3057" s="5" t="s">
        <v>241</v>
      </c>
      <c r="C3057" s="6" t="s">
        <v>30</v>
      </c>
      <c r="D3057" s="6" t="s">
        <v>31</v>
      </c>
      <c r="E3057" s="7">
        <v>1962</v>
      </c>
      <c r="F3057" s="9">
        <v>10882</v>
      </c>
    </row>
    <row r="3058" spans="1:6" x14ac:dyDescent="0.15">
      <c r="A3058" s="5" t="s">
        <v>1</v>
      </c>
      <c r="B3058" s="5" t="s">
        <v>241</v>
      </c>
      <c r="C3058" s="6" t="s">
        <v>30</v>
      </c>
      <c r="D3058" s="6" t="s">
        <v>31</v>
      </c>
      <c r="E3058" s="7">
        <v>1963</v>
      </c>
      <c r="F3058" s="9">
        <v>11576</v>
      </c>
    </row>
    <row r="3059" spans="1:6" x14ac:dyDescent="0.15">
      <c r="A3059" s="5" t="s">
        <v>1</v>
      </c>
      <c r="B3059" s="5" t="s">
        <v>241</v>
      </c>
      <c r="C3059" s="6" t="s">
        <v>30</v>
      </c>
      <c r="D3059" s="6" t="s">
        <v>31</v>
      </c>
      <c r="E3059" s="7">
        <v>1964</v>
      </c>
      <c r="F3059" s="9">
        <v>11934</v>
      </c>
    </row>
    <row r="3060" spans="1:6" x14ac:dyDescent="0.15">
      <c r="A3060" s="5" t="s">
        <v>1</v>
      </c>
      <c r="B3060" s="5" t="s">
        <v>241</v>
      </c>
      <c r="C3060" s="6" t="s">
        <v>30</v>
      </c>
      <c r="D3060" s="6" t="s">
        <v>31</v>
      </c>
      <c r="E3060" s="7">
        <v>1965</v>
      </c>
      <c r="F3060" s="9">
        <v>12111</v>
      </c>
    </row>
    <row r="3061" spans="1:6" x14ac:dyDescent="0.15">
      <c r="A3061" s="5" t="s">
        <v>1</v>
      </c>
      <c r="B3061" s="5" t="s">
        <v>241</v>
      </c>
      <c r="C3061" s="6" t="s">
        <v>30</v>
      </c>
      <c r="D3061" s="6" t="s">
        <v>31</v>
      </c>
      <c r="E3061" s="7">
        <v>1966</v>
      </c>
      <c r="F3061" s="9">
        <v>12659</v>
      </c>
    </row>
    <row r="3062" spans="1:6" x14ac:dyDescent="0.15">
      <c r="A3062" s="5" t="s">
        <v>1</v>
      </c>
      <c r="B3062" s="5" t="s">
        <v>241</v>
      </c>
      <c r="C3062" s="6" t="s">
        <v>30</v>
      </c>
      <c r="D3062" s="6" t="s">
        <v>31</v>
      </c>
      <c r="E3062" s="7">
        <v>1967</v>
      </c>
      <c r="F3062" s="9">
        <v>13476</v>
      </c>
    </row>
    <row r="3063" spans="1:6" x14ac:dyDescent="0.15">
      <c r="A3063" s="5" t="s">
        <v>1</v>
      </c>
      <c r="B3063" s="5" t="s">
        <v>241</v>
      </c>
      <c r="C3063" s="6" t="s">
        <v>30</v>
      </c>
      <c r="D3063" s="6" t="s">
        <v>31</v>
      </c>
      <c r="E3063" s="7">
        <v>1968</v>
      </c>
      <c r="F3063" s="9">
        <v>14513</v>
      </c>
    </row>
    <row r="3064" spans="1:6" x14ac:dyDescent="0.15">
      <c r="A3064" s="5" t="s">
        <v>1</v>
      </c>
      <c r="B3064" s="5" t="s">
        <v>241</v>
      </c>
      <c r="C3064" s="6" t="s">
        <v>30</v>
      </c>
      <c r="D3064" s="6" t="s">
        <v>31</v>
      </c>
      <c r="E3064" s="7">
        <v>1969</v>
      </c>
      <c r="F3064" s="9">
        <v>15248</v>
      </c>
    </row>
    <row r="3065" spans="1:6" x14ac:dyDescent="0.15">
      <c r="A3065" s="5" t="s">
        <v>1</v>
      </c>
      <c r="B3065" s="5" t="s">
        <v>241</v>
      </c>
      <c r="C3065" s="6" t="s">
        <v>30</v>
      </c>
      <c r="D3065" s="6" t="s">
        <v>31</v>
      </c>
      <c r="E3065" s="7">
        <v>1970</v>
      </c>
      <c r="F3065" s="9">
        <v>15492</v>
      </c>
    </row>
    <row r="3066" spans="1:6" x14ac:dyDescent="0.15">
      <c r="A3066" s="5" t="s">
        <v>1</v>
      </c>
      <c r="B3066" s="5" t="s">
        <v>241</v>
      </c>
      <c r="C3066" s="6" t="s">
        <v>30</v>
      </c>
      <c r="D3066" s="6" t="s">
        <v>31</v>
      </c>
      <c r="E3066" s="7">
        <v>1971</v>
      </c>
      <c r="F3066" s="9">
        <v>15683</v>
      </c>
    </row>
    <row r="3067" spans="1:6" x14ac:dyDescent="0.15">
      <c r="A3067" s="5" t="s">
        <v>1</v>
      </c>
      <c r="B3067" s="5" t="s">
        <v>241</v>
      </c>
      <c r="C3067" s="6" t="s">
        <v>30</v>
      </c>
      <c r="D3067" s="6" t="s">
        <v>31</v>
      </c>
      <c r="E3067" s="7">
        <v>1972</v>
      </c>
      <c r="F3067" s="9">
        <v>16035</v>
      </c>
    </row>
    <row r="3068" spans="1:6" x14ac:dyDescent="0.15">
      <c r="A3068" s="5" t="s">
        <v>1</v>
      </c>
      <c r="B3068" s="5" t="s">
        <v>241</v>
      </c>
      <c r="C3068" s="6" t="s">
        <v>30</v>
      </c>
      <c r="D3068" s="6" t="s">
        <v>31</v>
      </c>
      <c r="E3068" s="7">
        <v>1973</v>
      </c>
      <c r="F3068" s="9">
        <v>16950</v>
      </c>
    </row>
    <row r="3069" spans="1:6" x14ac:dyDescent="0.15">
      <c r="A3069" s="5" t="s">
        <v>1</v>
      </c>
      <c r="B3069" s="5" t="s">
        <v>241</v>
      </c>
      <c r="C3069" s="6" t="s">
        <v>30</v>
      </c>
      <c r="D3069" s="6" t="s">
        <v>31</v>
      </c>
      <c r="E3069" s="7">
        <v>1974</v>
      </c>
      <c r="F3069" s="9">
        <v>17607</v>
      </c>
    </row>
    <row r="3070" spans="1:6" x14ac:dyDescent="0.15">
      <c r="A3070" s="5" t="s">
        <v>1</v>
      </c>
      <c r="B3070" s="5" t="s">
        <v>241</v>
      </c>
      <c r="C3070" s="6" t="s">
        <v>30</v>
      </c>
      <c r="D3070" s="6" t="s">
        <v>31</v>
      </c>
      <c r="E3070" s="7">
        <v>1975</v>
      </c>
      <c r="F3070" s="9">
        <v>17123</v>
      </c>
    </row>
    <row r="3071" spans="1:6" x14ac:dyDescent="0.15">
      <c r="A3071" s="5" t="s">
        <v>1</v>
      </c>
      <c r="B3071" s="5" t="s">
        <v>241</v>
      </c>
      <c r="C3071" s="6" t="s">
        <v>30</v>
      </c>
      <c r="D3071" s="6" t="s">
        <v>31</v>
      </c>
      <c r="E3071" s="7">
        <v>1976</v>
      </c>
      <c r="F3071" s="9">
        <v>18147</v>
      </c>
    </row>
    <row r="3072" spans="1:6" x14ac:dyDescent="0.15">
      <c r="A3072" s="5" t="s">
        <v>1</v>
      </c>
      <c r="B3072" s="5" t="s">
        <v>241</v>
      </c>
      <c r="C3072" s="6" t="s">
        <v>30</v>
      </c>
      <c r="D3072" s="6" t="s">
        <v>31</v>
      </c>
      <c r="E3072" s="7">
        <v>1977</v>
      </c>
      <c r="F3072" s="9">
        <v>18599</v>
      </c>
    </row>
    <row r="3073" spans="1:6" x14ac:dyDescent="0.15">
      <c r="A3073" s="5" t="s">
        <v>1</v>
      </c>
      <c r="B3073" s="5" t="s">
        <v>241</v>
      </c>
      <c r="C3073" s="6" t="s">
        <v>30</v>
      </c>
      <c r="D3073" s="6" t="s">
        <v>31</v>
      </c>
      <c r="E3073" s="7">
        <v>1978</v>
      </c>
      <c r="F3073" s="9">
        <v>19230</v>
      </c>
    </row>
    <row r="3074" spans="1:6" x14ac:dyDescent="0.15">
      <c r="A3074" s="5" t="s">
        <v>1</v>
      </c>
      <c r="B3074" s="5" t="s">
        <v>241</v>
      </c>
      <c r="C3074" s="6" t="s">
        <v>30</v>
      </c>
      <c r="D3074" s="6" t="s">
        <v>31</v>
      </c>
      <c r="E3074" s="7">
        <v>1979</v>
      </c>
      <c r="F3074" s="9">
        <v>20275</v>
      </c>
    </row>
    <row r="3075" spans="1:6" x14ac:dyDescent="0.15">
      <c r="A3075" s="5" t="s">
        <v>1</v>
      </c>
      <c r="B3075" s="5" t="s">
        <v>241</v>
      </c>
      <c r="C3075" s="6" t="s">
        <v>30</v>
      </c>
      <c r="D3075" s="6" t="s">
        <v>31</v>
      </c>
      <c r="E3075" s="7">
        <v>1980</v>
      </c>
      <c r="F3075" s="9">
        <v>20959</v>
      </c>
    </row>
    <row r="3076" spans="1:6" x14ac:dyDescent="0.15">
      <c r="A3076" s="5" t="s">
        <v>1</v>
      </c>
      <c r="B3076" s="5" t="s">
        <v>241</v>
      </c>
      <c r="C3076" s="6" t="s">
        <v>30</v>
      </c>
      <c r="D3076" s="6" t="s">
        <v>31</v>
      </c>
      <c r="E3076" s="7">
        <v>1981</v>
      </c>
      <c r="F3076" s="9">
        <v>21041</v>
      </c>
    </row>
    <row r="3077" spans="1:6" x14ac:dyDescent="0.15">
      <c r="A3077" s="5" t="s">
        <v>1</v>
      </c>
      <c r="B3077" s="5" t="s">
        <v>241</v>
      </c>
      <c r="C3077" s="6" t="s">
        <v>30</v>
      </c>
      <c r="D3077" s="6" t="s">
        <v>31</v>
      </c>
      <c r="E3077" s="7">
        <v>1982</v>
      </c>
      <c r="F3077" s="9">
        <v>21123</v>
      </c>
    </row>
    <row r="3078" spans="1:6" x14ac:dyDescent="0.15">
      <c r="A3078" s="5" t="s">
        <v>1</v>
      </c>
      <c r="B3078" s="5" t="s">
        <v>241</v>
      </c>
      <c r="C3078" s="6" t="s">
        <v>30</v>
      </c>
      <c r="D3078" s="6" t="s">
        <v>31</v>
      </c>
      <c r="E3078" s="7">
        <v>1983</v>
      </c>
      <c r="F3078" s="9">
        <v>21345</v>
      </c>
    </row>
    <row r="3079" spans="1:6" x14ac:dyDescent="0.15">
      <c r="A3079" s="5" t="s">
        <v>1</v>
      </c>
      <c r="B3079" s="5" t="s">
        <v>241</v>
      </c>
      <c r="C3079" s="6" t="s">
        <v>30</v>
      </c>
      <c r="D3079" s="6" t="s">
        <v>31</v>
      </c>
      <c r="E3079" s="7">
        <v>1984</v>
      </c>
      <c r="F3079" s="9">
        <v>21868</v>
      </c>
    </row>
    <row r="3080" spans="1:6" x14ac:dyDescent="0.15">
      <c r="A3080" s="5" t="s">
        <v>1</v>
      </c>
      <c r="B3080" s="5" t="s">
        <v>241</v>
      </c>
      <c r="C3080" s="6" t="s">
        <v>30</v>
      </c>
      <c r="D3080" s="6" t="s">
        <v>31</v>
      </c>
      <c r="E3080" s="7">
        <v>1985</v>
      </c>
      <c r="F3080" s="9">
        <v>22469</v>
      </c>
    </row>
    <row r="3081" spans="1:6" x14ac:dyDescent="0.15">
      <c r="A3081" s="5" t="s">
        <v>1</v>
      </c>
      <c r="B3081" s="5" t="s">
        <v>241</v>
      </c>
      <c r="C3081" s="6" t="s">
        <v>30</v>
      </c>
      <c r="D3081" s="6" t="s">
        <v>31</v>
      </c>
      <c r="E3081" s="7">
        <v>1986</v>
      </c>
      <c r="F3081" s="9">
        <v>23106</v>
      </c>
    </row>
    <row r="3082" spans="1:6" x14ac:dyDescent="0.15">
      <c r="A3082" s="5" t="s">
        <v>1</v>
      </c>
      <c r="B3082" s="5" t="s">
        <v>241</v>
      </c>
      <c r="C3082" s="6" t="s">
        <v>30</v>
      </c>
      <c r="D3082" s="6" t="s">
        <v>31</v>
      </c>
      <c r="E3082" s="7">
        <v>1987</v>
      </c>
      <c r="F3082" s="9">
        <v>23824</v>
      </c>
    </row>
    <row r="3083" spans="1:6" x14ac:dyDescent="0.15">
      <c r="A3083" s="5" t="s">
        <v>1</v>
      </c>
      <c r="B3083" s="5" t="s">
        <v>241</v>
      </c>
      <c r="C3083" s="6" t="s">
        <v>30</v>
      </c>
      <c r="D3083" s="6" t="s">
        <v>31</v>
      </c>
      <c r="E3083" s="7">
        <v>1988</v>
      </c>
      <c r="F3083" s="9">
        <v>24743</v>
      </c>
    </row>
    <row r="3084" spans="1:6" x14ac:dyDescent="0.15">
      <c r="A3084" s="5" t="s">
        <v>1</v>
      </c>
      <c r="B3084" s="5" t="s">
        <v>241</v>
      </c>
      <c r="C3084" s="6" t="s">
        <v>30</v>
      </c>
      <c r="D3084" s="6" t="s">
        <v>31</v>
      </c>
      <c r="E3084" s="7">
        <v>1989</v>
      </c>
      <c r="F3084" s="9">
        <v>25454</v>
      </c>
    </row>
    <row r="3085" spans="1:6" x14ac:dyDescent="0.15">
      <c r="A3085" s="5" t="s">
        <v>1</v>
      </c>
      <c r="B3085" s="5" t="s">
        <v>241</v>
      </c>
      <c r="C3085" s="6" t="s">
        <v>30</v>
      </c>
      <c r="D3085" s="6" t="s">
        <v>31</v>
      </c>
      <c r="E3085" s="7">
        <v>1990</v>
      </c>
      <c r="F3085" s="9">
        <v>26003</v>
      </c>
    </row>
    <row r="3086" spans="1:6" x14ac:dyDescent="0.15">
      <c r="A3086" s="5" t="s">
        <v>1</v>
      </c>
      <c r="B3086" s="5" t="s">
        <v>241</v>
      </c>
      <c r="C3086" s="6" t="s">
        <v>30</v>
      </c>
      <c r="D3086" s="6" t="s">
        <v>31</v>
      </c>
      <c r="E3086" s="7">
        <v>1991</v>
      </c>
      <c r="F3086" s="9">
        <v>26570.363000000001</v>
      </c>
    </row>
    <row r="3087" spans="1:6" x14ac:dyDescent="0.15">
      <c r="A3087" s="5" t="s">
        <v>1</v>
      </c>
      <c r="B3087" s="5" t="s">
        <v>241</v>
      </c>
      <c r="C3087" s="6" t="s">
        <v>30</v>
      </c>
      <c r="D3087" s="6" t="s">
        <v>31</v>
      </c>
      <c r="E3087" s="7">
        <v>1992</v>
      </c>
      <c r="F3087" s="9">
        <v>26960.611000000001</v>
      </c>
    </row>
    <row r="3088" spans="1:6" x14ac:dyDescent="0.15">
      <c r="A3088" s="5" t="s">
        <v>1</v>
      </c>
      <c r="B3088" s="5" t="s">
        <v>241</v>
      </c>
      <c r="C3088" s="6" t="s">
        <v>30</v>
      </c>
      <c r="D3088" s="6" t="s">
        <v>31</v>
      </c>
      <c r="E3088" s="7">
        <v>1993</v>
      </c>
      <c r="F3088" s="9">
        <v>26902.398000000001</v>
      </c>
    </row>
    <row r="3089" spans="1:6" x14ac:dyDescent="0.15">
      <c r="A3089" s="5" t="s">
        <v>1</v>
      </c>
      <c r="B3089" s="5" t="s">
        <v>241</v>
      </c>
      <c r="C3089" s="6" t="s">
        <v>30</v>
      </c>
      <c r="D3089" s="6" t="s">
        <v>31</v>
      </c>
      <c r="E3089" s="7">
        <v>1994</v>
      </c>
      <c r="F3089" s="9">
        <v>27668.258000000002</v>
      </c>
    </row>
    <row r="3090" spans="1:6" x14ac:dyDescent="0.15">
      <c r="A3090" s="5" t="s">
        <v>1</v>
      </c>
      <c r="B3090" s="5" t="s">
        <v>241</v>
      </c>
      <c r="C3090" s="6" t="s">
        <v>30</v>
      </c>
      <c r="D3090" s="6" t="s">
        <v>31</v>
      </c>
      <c r="E3090" s="7">
        <v>1995</v>
      </c>
      <c r="F3090" s="9">
        <v>28666.351999999999</v>
      </c>
    </row>
    <row r="3091" spans="1:6" x14ac:dyDescent="0.15">
      <c r="A3091" s="5" t="s">
        <v>1</v>
      </c>
      <c r="B3091" s="5" t="s">
        <v>241</v>
      </c>
      <c r="C3091" s="6" t="s">
        <v>30</v>
      </c>
      <c r="D3091" s="6" t="s">
        <v>31</v>
      </c>
      <c r="E3091" s="7">
        <v>1996</v>
      </c>
      <c r="F3091" s="9">
        <v>29231.275000000001</v>
      </c>
    </row>
    <row r="3092" spans="1:6" x14ac:dyDescent="0.15">
      <c r="A3092" s="5" t="s">
        <v>1</v>
      </c>
      <c r="B3092" s="5" t="s">
        <v>241</v>
      </c>
      <c r="C3092" s="6" t="s">
        <v>30</v>
      </c>
      <c r="D3092" s="6" t="s">
        <v>31</v>
      </c>
      <c r="E3092" s="7">
        <v>1997</v>
      </c>
      <c r="F3092" s="9">
        <v>29960.7</v>
      </c>
    </row>
    <row r="3093" spans="1:6" x14ac:dyDescent="0.15">
      <c r="A3093" s="5" t="s">
        <v>1</v>
      </c>
      <c r="B3093" s="5" t="s">
        <v>241</v>
      </c>
      <c r="C3093" s="6" t="s">
        <v>30</v>
      </c>
      <c r="D3093" s="6" t="s">
        <v>31</v>
      </c>
      <c r="E3093" s="7">
        <v>1998</v>
      </c>
      <c r="F3093" s="9">
        <v>30649.629000000001</v>
      </c>
    </row>
    <row r="3094" spans="1:6" x14ac:dyDescent="0.15">
      <c r="A3094" s="5" t="s">
        <v>1</v>
      </c>
      <c r="B3094" s="5" t="s">
        <v>241</v>
      </c>
      <c r="C3094" s="6" t="s">
        <v>30</v>
      </c>
      <c r="D3094" s="6" t="s">
        <v>31</v>
      </c>
      <c r="E3094" s="7">
        <v>1999</v>
      </c>
      <c r="F3094" s="9">
        <v>31340.48</v>
      </c>
    </row>
    <row r="3095" spans="1:6" x14ac:dyDescent="0.15">
      <c r="A3095" s="5" t="s">
        <v>1</v>
      </c>
      <c r="B3095" s="5" t="s">
        <v>241</v>
      </c>
      <c r="C3095" s="6" t="s">
        <v>30</v>
      </c>
      <c r="D3095" s="6" t="s">
        <v>31</v>
      </c>
      <c r="E3095" s="7">
        <v>2000</v>
      </c>
      <c r="F3095" s="9">
        <v>32716.98</v>
      </c>
    </row>
    <row r="3096" spans="1:6" x14ac:dyDescent="0.15">
      <c r="A3096" s="5" t="s">
        <v>1</v>
      </c>
      <c r="B3096" s="5" t="s">
        <v>241</v>
      </c>
      <c r="C3096" s="6" t="s">
        <v>30</v>
      </c>
      <c r="D3096" s="6" t="s">
        <v>31</v>
      </c>
      <c r="E3096" s="7">
        <v>2001</v>
      </c>
      <c r="F3096" s="9">
        <v>33511.434000000001</v>
      </c>
    </row>
    <row r="3097" spans="1:6" x14ac:dyDescent="0.15">
      <c r="A3097" s="5" t="s">
        <v>1</v>
      </c>
      <c r="B3097" s="5" t="s">
        <v>241</v>
      </c>
      <c r="C3097" s="6" t="s">
        <v>30</v>
      </c>
      <c r="D3097" s="6" t="s">
        <v>31</v>
      </c>
      <c r="E3097" s="7">
        <v>2002</v>
      </c>
      <c r="F3097" s="9">
        <v>33780.055</v>
      </c>
    </row>
    <row r="3098" spans="1:6" x14ac:dyDescent="0.15">
      <c r="A3098" s="5" t="s">
        <v>1</v>
      </c>
      <c r="B3098" s="5" t="s">
        <v>241</v>
      </c>
      <c r="C3098" s="6" t="s">
        <v>30</v>
      </c>
      <c r="D3098" s="6" t="s">
        <v>31</v>
      </c>
      <c r="E3098" s="7">
        <v>2003</v>
      </c>
      <c r="F3098" s="9">
        <v>33917.800000000003</v>
      </c>
    </row>
    <row r="3099" spans="1:6" x14ac:dyDescent="0.15">
      <c r="A3099" s="5" t="s">
        <v>1</v>
      </c>
      <c r="B3099" s="5" t="s">
        <v>241</v>
      </c>
      <c r="C3099" s="6" t="s">
        <v>30</v>
      </c>
      <c r="D3099" s="6" t="s">
        <v>31</v>
      </c>
      <c r="E3099" s="7">
        <v>2004</v>
      </c>
      <c r="F3099" s="9">
        <v>34472.129999999997</v>
      </c>
    </row>
    <row r="3100" spans="1:6" x14ac:dyDescent="0.15">
      <c r="A3100" s="5" t="s">
        <v>1</v>
      </c>
      <c r="B3100" s="5" t="s">
        <v>241</v>
      </c>
      <c r="C3100" s="6" t="s">
        <v>30</v>
      </c>
      <c r="D3100" s="6" t="s">
        <v>31</v>
      </c>
      <c r="E3100" s="7">
        <v>2005</v>
      </c>
      <c r="F3100" s="9">
        <v>34872.125</v>
      </c>
    </row>
    <row r="3101" spans="1:6" x14ac:dyDescent="0.15">
      <c r="A3101" s="5" t="s">
        <v>1</v>
      </c>
      <c r="B3101" s="5" t="s">
        <v>241</v>
      </c>
      <c r="C3101" s="6" t="s">
        <v>30</v>
      </c>
      <c r="D3101" s="6" t="s">
        <v>31</v>
      </c>
      <c r="E3101" s="7">
        <v>2006</v>
      </c>
      <c r="F3101" s="9">
        <v>35713.805</v>
      </c>
    </row>
    <row r="3102" spans="1:6" x14ac:dyDescent="0.15">
      <c r="A3102" s="5" t="s">
        <v>1</v>
      </c>
      <c r="B3102" s="5" t="s">
        <v>241</v>
      </c>
      <c r="C3102" s="6" t="s">
        <v>30</v>
      </c>
      <c r="D3102" s="6" t="s">
        <v>31</v>
      </c>
      <c r="E3102" s="7">
        <v>2007</v>
      </c>
      <c r="F3102" s="9">
        <v>36310.733999999997</v>
      </c>
    </row>
    <row r="3103" spans="1:6" x14ac:dyDescent="0.15">
      <c r="A3103" s="5" t="s">
        <v>1</v>
      </c>
      <c r="B3103" s="5" t="s">
        <v>241</v>
      </c>
      <c r="C3103" s="6" t="s">
        <v>30</v>
      </c>
      <c r="D3103" s="6" t="s">
        <v>31</v>
      </c>
      <c r="E3103" s="7">
        <v>2008</v>
      </c>
      <c r="F3103" s="9">
        <v>35942.938000000002</v>
      </c>
    </row>
    <row r="3104" spans="1:6" x14ac:dyDescent="0.15">
      <c r="A3104" s="5" t="s">
        <v>1</v>
      </c>
      <c r="B3104" s="5" t="s">
        <v>241</v>
      </c>
      <c r="C3104" s="6" t="s">
        <v>30</v>
      </c>
      <c r="D3104" s="6" t="s">
        <v>31</v>
      </c>
      <c r="E3104" s="7">
        <v>2009</v>
      </c>
      <c r="F3104" s="9">
        <v>34055.226999999999</v>
      </c>
    </row>
    <row r="3105" spans="1:6" x14ac:dyDescent="0.15">
      <c r="A3105" s="5" t="s">
        <v>1</v>
      </c>
      <c r="B3105" s="5" t="s">
        <v>241</v>
      </c>
      <c r="C3105" s="6" t="s">
        <v>30</v>
      </c>
      <c r="D3105" s="6" t="s">
        <v>31</v>
      </c>
      <c r="E3105" s="7">
        <v>2010</v>
      </c>
      <c r="F3105" s="9">
        <v>34765.938000000002</v>
      </c>
    </row>
    <row r="3106" spans="1:6" x14ac:dyDescent="0.15">
      <c r="A3106" s="5" t="s">
        <v>1</v>
      </c>
      <c r="B3106" s="5" t="s">
        <v>241</v>
      </c>
      <c r="C3106" s="6" t="s">
        <v>30</v>
      </c>
      <c r="D3106" s="6" t="s">
        <v>31</v>
      </c>
      <c r="E3106" s="7">
        <v>2011</v>
      </c>
      <c r="F3106" s="9">
        <v>35151</v>
      </c>
    </row>
    <row r="3107" spans="1:6" x14ac:dyDescent="0.15">
      <c r="A3107" s="5" t="s">
        <v>1</v>
      </c>
      <c r="B3107" s="5" t="s">
        <v>241</v>
      </c>
      <c r="C3107" s="6" t="s">
        <v>30</v>
      </c>
      <c r="D3107" s="6" t="s">
        <v>31</v>
      </c>
      <c r="E3107" s="7">
        <v>2012</v>
      </c>
      <c r="F3107" s="9">
        <v>34010.035000000003</v>
      </c>
    </row>
    <row r="3108" spans="1:6" x14ac:dyDescent="0.15">
      <c r="A3108" s="5" t="s">
        <v>1</v>
      </c>
      <c r="B3108" s="5" t="s">
        <v>241</v>
      </c>
      <c r="C3108" s="6" t="s">
        <v>30</v>
      </c>
      <c r="D3108" s="6" t="s">
        <v>31</v>
      </c>
      <c r="E3108" s="7">
        <v>2013</v>
      </c>
      <c r="F3108" s="9">
        <v>33317.241999999998</v>
      </c>
    </row>
    <row r="3109" spans="1:6" x14ac:dyDescent="0.15">
      <c r="A3109" s="5" t="s">
        <v>1</v>
      </c>
      <c r="B3109" s="5" t="s">
        <v>241</v>
      </c>
      <c r="C3109" s="6" t="s">
        <v>30</v>
      </c>
      <c r="D3109" s="6" t="s">
        <v>31</v>
      </c>
      <c r="E3109" s="7">
        <v>2014</v>
      </c>
      <c r="F3109" s="9">
        <v>33310.703000000001</v>
      </c>
    </row>
    <row r="3110" spans="1:6" x14ac:dyDescent="0.15">
      <c r="A3110" s="5" t="s">
        <v>1</v>
      </c>
      <c r="B3110" s="5" t="s">
        <v>241</v>
      </c>
      <c r="C3110" s="6" t="s">
        <v>30</v>
      </c>
      <c r="D3110" s="6" t="s">
        <v>31</v>
      </c>
      <c r="E3110" s="7">
        <v>2015</v>
      </c>
      <c r="F3110" s="9">
        <v>33620.741999999998</v>
      </c>
    </row>
    <row r="3111" spans="1:6" x14ac:dyDescent="0.15">
      <c r="A3111" s="5" t="s">
        <v>1</v>
      </c>
      <c r="B3111" s="5" t="s">
        <v>241</v>
      </c>
      <c r="C3111" s="6" t="s">
        <v>30</v>
      </c>
      <c r="D3111" s="6" t="s">
        <v>31</v>
      </c>
      <c r="E3111" s="7">
        <v>2016</v>
      </c>
      <c r="F3111" s="9">
        <v>34120.42</v>
      </c>
    </row>
    <row r="3112" spans="1:6" x14ac:dyDescent="0.15">
      <c r="A3112" s="5" t="s">
        <v>1</v>
      </c>
      <c r="B3112" s="5" t="s">
        <v>241</v>
      </c>
      <c r="C3112" s="6" t="s">
        <v>30</v>
      </c>
      <c r="D3112" s="6" t="s">
        <v>31</v>
      </c>
      <c r="E3112" s="7">
        <v>2017</v>
      </c>
      <c r="F3112" s="9">
        <v>34754.769999999997</v>
      </c>
    </row>
    <row r="3113" spans="1:6" x14ac:dyDescent="0.15">
      <c r="A3113" s="5" t="s">
        <v>1</v>
      </c>
      <c r="B3113" s="5" t="s">
        <v>241</v>
      </c>
      <c r="C3113" s="6" t="s">
        <v>30</v>
      </c>
      <c r="D3113" s="6" t="s">
        <v>31</v>
      </c>
      <c r="E3113" s="7">
        <v>2018</v>
      </c>
      <c r="F3113" s="9">
        <v>35149.824000000001</v>
      </c>
    </row>
    <row r="3114" spans="1:6" x14ac:dyDescent="0.15">
      <c r="A3114" s="5" t="s">
        <v>1</v>
      </c>
      <c r="B3114" s="5" t="s">
        <v>241</v>
      </c>
      <c r="C3114" s="6" t="s">
        <v>30</v>
      </c>
      <c r="D3114" s="6" t="s">
        <v>31</v>
      </c>
      <c r="E3114" s="7">
        <v>2019</v>
      </c>
      <c r="F3114" s="9">
        <v>35407.241999999998</v>
      </c>
    </row>
    <row r="3115" spans="1:6" x14ac:dyDescent="0.15">
      <c r="A3115" s="5" t="s">
        <v>1</v>
      </c>
      <c r="B3115" s="5" t="s">
        <v>241</v>
      </c>
      <c r="C3115" s="6" t="s">
        <v>30</v>
      </c>
      <c r="D3115" s="6" t="s">
        <v>31</v>
      </c>
      <c r="E3115" s="7">
        <v>2020</v>
      </c>
      <c r="F3115" s="9">
        <v>32385.326000000001</v>
      </c>
    </row>
    <row r="3116" spans="1:6" x14ac:dyDescent="0.15">
      <c r="A3116" s="5" t="s">
        <v>1</v>
      </c>
      <c r="B3116" s="5" t="s">
        <v>241</v>
      </c>
      <c r="C3116" s="6" t="s">
        <v>30</v>
      </c>
      <c r="D3116" s="6" t="s">
        <v>31</v>
      </c>
      <c r="E3116" s="7">
        <v>2021</v>
      </c>
      <c r="F3116" s="9">
        <v>34827.137000000002</v>
      </c>
    </row>
    <row r="3117" spans="1:6" x14ac:dyDescent="0.15">
      <c r="A3117" s="5" t="s">
        <v>1</v>
      </c>
      <c r="B3117" s="5" t="s">
        <v>241</v>
      </c>
      <c r="C3117" s="6" t="s">
        <v>30</v>
      </c>
      <c r="D3117" s="6" t="s">
        <v>31</v>
      </c>
      <c r="E3117" s="7">
        <v>2022</v>
      </c>
      <c r="F3117" s="9">
        <v>36224.292999999998</v>
      </c>
    </row>
    <row r="3118" spans="1:6" x14ac:dyDescent="0.15">
      <c r="A3118" s="5" t="s">
        <v>1</v>
      </c>
      <c r="B3118" s="5" t="s">
        <v>241</v>
      </c>
      <c r="C3118" s="6" t="s">
        <v>32</v>
      </c>
      <c r="D3118" s="6" t="s">
        <v>33</v>
      </c>
      <c r="E3118" s="7">
        <v>1973</v>
      </c>
      <c r="F3118" s="9">
        <v>12506</v>
      </c>
    </row>
    <row r="3119" spans="1:6" x14ac:dyDescent="0.15">
      <c r="A3119" s="5" t="s">
        <v>1</v>
      </c>
      <c r="B3119" s="5" t="s">
        <v>241</v>
      </c>
      <c r="C3119" s="6" t="s">
        <v>32</v>
      </c>
      <c r="D3119" s="6" t="s">
        <v>33</v>
      </c>
      <c r="E3119" s="7">
        <v>1980</v>
      </c>
      <c r="F3119" s="9">
        <v>13739</v>
      </c>
    </row>
    <row r="3120" spans="1:6" x14ac:dyDescent="0.15">
      <c r="A3120" s="5" t="s">
        <v>1</v>
      </c>
      <c r="B3120" s="5" t="s">
        <v>241</v>
      </c>
      <c r="C3120" s="6" t="s">
        <v>32</v>
      </c>
      <c r="D3120" s="6" t="s">
        <v>33</v>
      </c>
      <c r="E3120" s="7">
        <v>1981</v>
      </c>
      <c r="F3120" s="9">
        <v>13970</v>
      </c>
    </row>
    <row r="3121" spans="1:6" x14ac:dyDescent="0.15">
      <c r="A3121" s="5" t="s">
        <v>1</v>
      </c>
      <c r="B3121" s="5" t="s">
        <v>241</v>
      </c>
      <c r="C3121" s="6" t="s">
        <v>32</v>
      </c>
      <c r="D3121" s="6" t="s">
        <v>33</v>
      </c>
      <c r="E3121" s="7">
        <v>1982</v>
      </c>
      <c r="F3121" s="9">
        <v>14190</v>
      </c>
    </row>
    <row r="3122" spans="1:6" x14ac:dyDescent="0.15">
      <c r="A3122" s="5" t="s">
        <v>1</v>
      </c>
      <c r="B3122" s="5" t="s">
        <v>241</v>
      </c>
      <c r="C3122" s="6" t="s">
        <v>32</v>
      </c>
      <c r="D3122" s="6" t="s">
        <v>33</v>
      </c>
      <c r="E3122" s="7">
        <v>1983</v>
      </c>
      <c r="F3122" s="9">
        <v>14376</v>
      </c>
    </row>
    <row r="3123" spans="1:6" x14ac:dyDescent="0.15">
      <c r="A3123" s="5" t="s">
        <v>1</v>
      </c>
      <c r="B3123" s="5" t="s">
        <v>241</v>
      </c>
      <c r="C3123" s="6" t="s">
        <v>32</v>
      </c>
      <c r="D3123" s="6" t="s">
        <v>33</v>
      </c>
      <c r="E3123" s="7">
        <v>1984</v>
      </c>
      <c r="F3123" s="9">
        <v>14682</v>
      </c>
    </row>
    <row r="3124" spans="1:6" x14ac:dyDescent="0.15">
      <c r="A3124" s="5" t="s">
        <v>1</v>
      </c>
      <c r="B3124" s="5" t="s">
        <v>241</v>
      </c>
      <c r="C3124" s="6" t="s">
        <v>32</v>
      </c>
      <c r="D3124" s="6" t="s">
        <v>33</v>
      </c>
      <c r="E3124" s="7">
        <v>1985</v>
      </c>
      <c r="F3124" s="9">
        <v>14273</v>
      </c>
    </row>
    <row r="3125" spans="1:6" x14ac:dyDescent="0.15">
      <c r="A3125" s="5" t="s">
        <v>1</v>
      </c>
      <c r="B3125" s="5" t="s">
        <v>241</v>
      </c>
      <c r="C3125" s="6" t="s">
        <v>32</v>
      </c>
      <c r="D3125" s="6" t="s">
        <v>33</v>
      </c>
      <c r="E3125" s="7">
        <v>1986</v>
      </c>
      <c r="F3125" s="9">
        <v>14539</v>
      </c>
    </row>
    <row r="3126" spans="1:6" x14ac:dyDescent="0.15">
      <c r="A3126" s="5" t="s">
        <v>1</v>
      </c>
      <c r="B3126" s="5" t="s">
        <v>241</v>
      </c>
      <c r="C3126" s="6" t="s">
        <v>32</v>
      </c>
      <c r="D3126" s="6" t="s">
        <v>33</v>
      </c>
      <c r="E3126" s="7">
        <v>1987</v>
      </c>
      <c r="F3126" s="9">
        <v>14360</v>
      </c>
    </row>
    <row r="3127" spans="1:6" x14ac:dyDescent="0.15">
      <c r="A3127" s="5" t="s">
        <v>1</v>
      </c>
      <c r="B3127" s="5" t="s">
        <v>241</v>
      </c>
      <c r="C3127" s="6" t="s">
        <v>32</v>
      </c>
      <c r="D3127" s="6" t="s">
        <v>33</v>
      </c>
      <c r="E3127" s="7">
        <v>1988</v>
      </c>
      <c r="F3127" s="9">
        <v>14875</v>
      </c>
    </row>
    <row r="3128" spans="1:6" x14ac:dyDescent="0.15">
      <c r="A3128" s="5" t="s">
        <v>1</v>
      </c>
      <c r="B3128" s="5" t="s">
        <v>241</v>
      </c>
      <c r="C3128" s="6" t="s">
        <v>32</v>
      </c>
      <c r="D3128" s="6" t="s">
        <v>33</v>
      </c>
      <c r="E3128" s="7">
        <v>1989</v>
      </c>
      <c r="F3128" s="9">
        <v>15661</v>
      </c>
    </row>
    <row r="3129" spans="1:6" x14ac:dyDescent="0.15">
      <c r="A3129" s="5" t="s">
        <v>1</v>
      </c>
      <c r="B3129" s="5" t="s">
        <v>241</v>
      </c>
      <c r="C3129" s="6" t="s">
        <v>32</v>
      </c>
      <c r="D3129" s="6" t="s">
        <v>33</v>
      </c>
      <c r="E3129" s="7">
        <v>1990</v>
      </c>
      <c r="F3129" s="9">
        <v>15806</v>
      </c>
    </row>
    <row r="3130" spans="1:6" x14ac:dyDescent="0.15">
      <c r="A3130" s="5" t="s">
        <v>1</v>
      </c>
      <c r="B3130" s="5" t="s">
        <v>241</v>
      </c>
      <c r="C3130" s="6" t="s">
        <v>32</v>
      </c>
      <c r="D3130" s="6" t="s">
        <v>33</v>
      </c>
      <c r="E3130" s="7">
        <v>1991</v>
      </c>
      <c r="F3130" s="9">
        <v>13774.933999999999</v>
      </c>
    </row>
    <row r="3131" spans="1:6" x14ac:dyDescent="0.15">
      <c r="A3131" s="5" t="s">
        <v>1</v>
      </c>
      <c r="B3131" s="5" t="s">
        <v>241</v>
      </c>
      <c r="C3131" s="6" t="s">
        <v>32</v>
      </c>
      <c r="D3131" s="6" t="s">
        <v>33</v>
      </c>
      <c r="E3131" s="7">
        <v>1992</v>
      </c>
      <c r="F3131" s="9">
        <v>9411.1949999999997</v>
      </c>
    </row>
    <row r="3132" spans="1:6" x14ac:dyDescent="0.15">
      <c r="A3132" s="5" t="s">
        <v>1</v>
      </c>
      <c r="B3132" s="5" t="s">
        <v>241</v>
      </c>
      <c r="C3132" s="6" t="s">
        <v>32</v>
      </c>
      <c r="D3132" s="6" t="s">
        <v>33</v>
      </c>
      <c r="E3132" s="7">
        <v>1993</v>
      </c>
      <c r="F3132" s="9">
        <v>8439.33</v>
      </c>
    </row>
    <row r="3133" spans="1:6" x14ac:dyDescent="0.15">
      <c r="A3133" s="5" t="s">
        <v>1</v>
      </c>
      <c r="B3133" s="5" t="s">
        <v>241</v>
      </c>
      <c r="C3133" s="6" t="s">
        <v>32</v>
      </c>
      <c r="D3133" s="6" t="s">
        <v>33</v>
      </c>
      <c r="E3133" s="7">
        <v>1994</v>
      </c>
      <c r="F3133" s="9">
        <v>8704.2669999999998</v>
      </c>
    </row>
    <row r="3134" spans="1:6" x14ac:dyDescent="0.15">
      <c r="A3134" s="5" t="s">
        <v>1</v>
      </c>
      <c r="B3134" s="5" t="s">
        <v>241</v>
      </c>
      <c r="C3134" s="6" t="s">
        <v>32</v>
      </c>
      <c r="D3134" s="6" t="s">
        <v>33</v>
      </c>
      <c r="E3134" s="7">
        <v>1995</v>
      </c>
      <c r="F3134" s="9">
        <v>8709.07</v>
      </c>
    </row>
    <row r="3135" spans="1:6" x14ac:dyDescent="0.15">
      <c r="A3135" s="5" t="s">
        <v>1</v>
      </c>
      <c r="B3135" s="5" t="s">
        <v>241</v>
      </c>
      <c r="C3135" s="6" t="s">
        <v>32</v>
      </c>
      <c r="D3135" s="6" t="s">
        <v>33</v>
      </c>
      <c r="E3135" s="7">
        <v>1996</v>
      </c>
      <c r="F3135" s="9">
        <v>8947.2690000000002</v>
      </c>
    </row>
    <row r="3136" spans="1:6" x14ac:dyDescent="0.15">
      <c r="A3136" s="5" t="s">
        <v>1</v>
      </c>
      <c r="B3136" s="5" t="s">
        <v>241</v>
      </c>
      <c r="C3136" s="6" t="s">
        <v>32</v>
      </c>
      <c r="D3136" s="6" t="s">
        <v>33</v>
      </c>
      <c r="E3136" s="7">
        <v>1997</v>
      </c>
      <c r="F3136" s="9">
        <v>9773.4989999999998</v>
      </c>
    </row>
    <row r="3137" spans="1:6" x14ac:dyDescent="0.15">
      <c r="A3137" s="5" t="s">
        <v>1</v>
      </c>
      <c r="B3137" s="5" t="s">
        <v>241</v>
      </c>
      <c r="C3137" s="6" t="s">
        <v>32</v>
      </c>
      <c r="D3137" s="6" t="s">
        <v>33</v>
      </c>
      <c r="E3137" s="7">
        <v>1998</v>
      </c>
      <c r="F3137" s="9">
        <v>10429.767</v>
      </c>
    </row>
    <row r="3138" spans="1:6" x14ac:dyDescent="0.15">
      <c r="A3138" s="5" t="s">
        <v>1</v>
      </c>
      <c r="B3138" s="5" t="s">
        <v>241</v>
      </c>
      <c r="C3138" s="6" t="s">
        <v>32</v>
      </c>
      <c r="D3138" s="6" t="s">
        <v>33</v>
      </c>
      <c r="E3138" s="7">
        <v>1999</v>
      </c>
      <c r="F3138" s="9">
        <v>10707.706</v>
      </c>
    </row>
    <row r="3139" spans="1:6" x14ac:dyDescent="0.15">
      <c r="A3139" s="5" t="s">
        <v>1</v>
      </c>
      <c r="B3139" s="5" t="s">
        <v>241</v>
      </c>
      <c r="C3139" s="6" t="s">
        <v>32</v>
      </c>
      <c r="D3139" s="6" t="s">
        <v>33</v>
      </c>
      <c r="E3139" s="7">
        <v>2000</v>
      </c>
      <c r="F3139" s="9">
        <v>11309.74</v>
      </c>
    </row>
    <row r="3140" spans="1:6" x14ac:dyDescent="0.15">
      <c r="A3140" s="5" t="s">
        <v>1</v>
      </c>
      <c r="B3140" s="5" t="s">
        <v>241</v>
      </c>
      <c r="C3140" s="6" t="s">
        <v>32</v>
      </c>
      <c r="D3140" s="6" t="s">
        <v>33</v>
      </c>
      <c r="E3140" s="7">
        <v>2001</v>
      </c>
      <c r="F3140" s="9">
        <v>12103.828</v>
      </c>
    </row>
    <row r="3141" spans="1:6" x14ac:dyDescent="0.15">
      <c r="A3141" s="5" t="s">
        <v>1</v>
      </c>
      <c r="B3141" s="5" t="s">
        <v>241</v>
      </c>
      <c r="C3141" s="6" t="s">
        <v>32</v>
      </c>
      <c r="D3141" s="6" t="s">
        <v>33</v>
      </c>
      <c r="E3141" s="7">
        <v>2002</v>
      </c>
      <c r="F3141" s="9">
        <v>13015.475</v>
      </c>
    </row>
    <row r="3142" spans="1:6" x14ac:dyDescent="0.15">
      <c r="A3142" s="5" t="s">
        <v>1</v>
      </c>
      <c r="B3142" s="5" t="s">
        <v>241</v>
      </c>
      <c r="C3142" s="6" t="s">
        <v>32</v>
      </c>
      <c r="D3142" s="6" t="s">
        <v>33</v>
      </c>
      <c r="E3142" s="7">
        <v>2003</v>
      </c>
      <c r="F3142" s="9">
        <v>14142.125</v>
      </c>
    </row>
    <row r="3143" spans="1:6" x14ac:dyDescent="0.15">
      <c r="A3143" s="5" t="s">
        <v>1</v>
      </c>
      <c r="B3143" s="5" t="s">
        <v>241</v>
      </c>
      <c r="C3143" s="6" t="s">
        <v>32</v>
      </c>
      <c r="D3143" s="6" t="s">
        <v>33</v>
      </c>
      <c r="E3143" s="7">
        <v>2004</v>
      </c>
      <c r="F3143" s="9">
        <v>15371.182000000001</v>
      </c>
    </row>
    <row r="3144" spans="1:6" x14ac:dyDescent="0.15">
      <c r="A3144" s="5" t="s">
        <v>1</v>
      </c>
      <c r="B3144" s="5" t="s">
        <v>241</v>
      </c>
      <c r="C3144" s="6" t="s">
        <v>32</v>
      </c>
      <c r="D3144" s="6" t="s">
        <v>33</v>
      </c>
      <c r="E3144" s="7">
        <v>2005</v>
      </c>
      <c r="F3144" s="9">
        <v>17069.655999999999</v>
      </c>
    </row>
    <row r="3145" spans="1:6" x14ac:dyDescent="0.15">
      <c r="A3145" s="5" t="s">
        <v>1</v>
      </c>
      <c r="B3145" s="5" t="s">
        <v>241</v>
      </c>
      <c r="C3145" s="6" t="s">
        <v>32</v>
      </c>
      <c r="D3145" s="6" t="s">
        <v>33</v>
      </c>
      <c r="E3145" s="7">
        <v>2006</v>
      </c>
      <c r="F3145" s="9">
        <v>19128.689999999999</v>
      </c>
    </row>
    <row r="3146" spans="1:6" x14ac:dyDescent="0.15">
      <c r="A3146" s="5" t="s">
        <v>1</v>
      </c>
      <c r="B3146" s="5" t="s">
        <v>241</v>
      </c>
      <c r="C3146" s="6" t="s">
        <v>32</v>
      </c>
      <c r="D3146" s="6" t="s">
        <v>33</v>
      </c>
      <c r="E3146" s="7">
        <v>2007</v>
      </c>
      <c r="F3146" s="9">
        <v>21042.366999999998</v>
      </c>
    </row>
    <row r="3147" spans="1:6" x14ac:dyDescent="0.15">
      <c r="A3147" s="5" t="s">
        <v>1</v>
      </c>
      <c r="B3147" s="5" t="s">
        <v>241</v>
      </c>
      <c r="C3147" s="6" t="s">
        <v>32</v>
      </c>
      <c r="D3147" s="6" t="s">
        <v>33</v>
      </c>
      <c r="E3147" s="7">
        <v>2008</v>
      </c>
      <c r="F3147" s="9">
        <v>20342.2</v>
      </c>
    </row>
    <row r="3148" spans="1:6" x14ac:dyDescent="0.15">
      <c r="A3148" s="5" t="s">
        <v>1</v>
      </c>
      <c r="B3148" s="5" t="s">
        <v>241</v>
      </c>
      <c r="C3148" s="6" t="s">
        <v>32</v>
      </c>
      <c r="D3148" s="6" t="s">
        <v>33</v>
      </c>
      <c r="E3148" s="7">
        <v>2009</v>
      </c>
      <c r="F3148" s="9">
        <v>17582.111000000001</v>
      </c>
    </row>
    <row r="3149" spans="1:6" x14ac:dyDescent="0.15">
      <c r="A3149" s="5" t="s">
        <v>1</v>
      </c>
      <c r="B3149" s="5" t="s">
        <v>241</v>
      </c>
      <c r="C3149" s="6" t="s">
        <v>32</v>
      </c>
      <c r="D3149" s="6" t="s">
        <v>33</v>
      </c>
      <c r="E3149" s="7">
        <v>2010</v>
      </c>
      <c r="F3149" s="9">
        <v>17140.226999999999</v>
      </c>
    </row>
    <row r="3150" spans="1:6" x14ac:dyDescent="0.15">
      <c r="A3150" s="5" t="s">
        <v>1</v>
      </c>
      <c r="B3150" s="5" t="s">
        <v>241</v>
      </c>
      <c r="C3150" s="6" t="s">
        <v>32</v>
      </c>
      <c r="D3150" s="6" t="s">
        <v>33</v>
      </c>
      <c r="E3150" s="7">
        <v>2011</v>
      </c>
      <c r="F3150" s="9">
        <v>18428</v>
      </c>
    </row>
    <row r="3151" spans="1:6" x14ac:dyDescent="0.15">
      <c r="A3151" s="5" t="s">
        <v>1</v>
      </c>
      <c r="B3151" s="5" t="s">
        <v>241</v>
      </c>
      <c r="C3151" s="6" t="s">
        <v>32</v>
      </c>
      <c r="D3151" s="6" t="s">
        <v>33</v>
      </c>
      <c r="E3151" s="7">
        <v>2012</v>
      </c>
      <c r="F3151" s="9">
        <v>19970.030999999999</v>
      </c>
    </row>
    <row r="3152" spans="1:6" x14ac:dyDescent="0.15">
      <c r="A3152" s="5" t="s">
        <v>1</v>
      </c>
      <c r="B3152" s="5" t="s">
        <v>241</v>
      </c>
      <c r="C3152" s="6" t="s">
        <v>32</v>
      </c>
      <c r="D3152" s="6" t="s">
        <v>33</v>
      </c>
      <c r="E3152" s="7">
        <v>2013</v>
      </c>
      <c r="F3152" s="9">
        <v>20581.918000000001</v>
      </c>
    </row>
    <row r="3153" spans="1:6" x14ac:dyDescent="0.15">
      <c r="A3153" s="5" t="s">
        <v>1</v>
      </c>
      <c r="B3153" s="5" t="s">
        <v>241</v>
      </c>
      <c r="C3153" s="6" t="s">
        <v>32</v>
      </c>
      <c r="D3153" s="6" t="s">
        <v>33</v>
      </c>
      <c r="E3153" s="7">
        <v>2014</v>
      </c>
      <c r="F3153" s="9">
        <v>21168.535</v>
      </c>
    </row>
    <row r="3154" spans="1:6" x14ac:dyDescent="0.15">
      <c r="A3154" s="5" t="s">
        <v>1</v>
      </c>
      <c r="B3154" s="5" t="s">
        <v>241</v>
      </c>
      <c r="C3154" s="6" t="s">
        <v>32</v>
      </c>
      <c r="D3154" s="6" t="s">
        <v>33</v>
      </c>
      <c r="E3154" s="7">
        <v>2015</v>
      </c>
      <c r="F3154" s="9">
        <v>22179.42</v>
      </c>
    </row>
    <row r="3155" spans="1:6" x14ac:dyDescent="0.15">
      <c r="A3155" s="5" t="s">
        <v>1</v>
      </c>
      <c r="B3155" s="5" t="s">
        <v>241</v>
      </c>
      <c r="C3155" s="6" t="s">
        <v>32</v>
      </c>
      <c r="D3155" s="6" t="s">
        <v>33</v>
      </c>
      <c r="E3155" s="7">
        <v>2016</v>
      </c>
      <c r="F3155" s="9">
        <v>22913.023000000001</v>
      </c>
    </row>
    <row r="3156" spans="1:6" x14ac:dyDescent="0.15">
      <c r="A3156" s="5" t="s">
        <v>1</v>
      </c>
      <c r="B3156" s="5" t="s">
        <v>241</v>
      </c>
      <c r="C3156" s="6" t="s">
        <v>32</v>
      </c>
      <c r="D3156" s="6" t="s">
        <v>33</v>
      </c>
      <c r="E3156" s="7">
        <v>2017</v>
      </c>
      <c r="F3156" s="9">
        <v>23893.831999999999</v>
      </c>
    </row>
    <row r="3157" spans="1:6" x14ac:dyDescent="0.15">
      <c r="A3157" s="5" t="s">
        <v>1</v>
      </c>
      <c r="B3157" s="5" t="s">
        <v>241</v>
      </c>
      <c r="C3157" s="6" t="s">
        <v>32</v>
      </c>
      <c r="D3157" s="6" t="s">
        <v>33</v>
      </c>
      <c r="E3157" s="7">
        <v>2018</v>
      </c>
      <c r="F3157" s="9">
        <v>25039.865000000002</v>
      </c>
    </row>
    <row r="3158" spans="1:6" x14ac:dyDescent="0.15">
      <c r="A3158" s="5" t="s">
        <v>1</v>
      </c>
      <c r="B3158" s="5" t="s">
        <v>241</v>
      </c>
      <c r="C3158" s="6" t="s">
        <v>32</v>
      </c>
      <c r="D3158" s="6" t="s">
        <v>33</v>
      </c>
      <c r="E3158" s="7">
        <v>2019</v>
      </c>
      <c r="F3158" s="9">
        <v>25858.601999999999</v>
      </c>
    </row>
    <row r="3159" spans="1:6" x14ac:dyDescent="0.15">
      <c r="A3159" s="5" t="s">
        <v>1</v>
      </c>
      <c r="B3159" s="5" t="s">
        <v>241</v>
      </c>
      <c r="C3159" s="6" t="s">
        <v>32</v>
      </c>
      <c r="D3159" s="6" t="s">
        <v>33</v>
      </c>
      <c r="E3159" s="7">
        <v>2020</v>
      </c>
      <c r="F3159" s="9">
        <v>25453.063999999998</v>
      </c>
    </row>
    <row r="3160" spans="1:6" x14ac:dyDescent="0.15">
      <c r="A3160" s="5" t="s">
        <v>1</v>
      </c>
      <c r="B3160" s="5" t="s">
        <v>241</v>
      </c>
      <c r="C3160" s="6" t="s">
        <v>32</v>
      </c>
      <c r="D3160" s="6" t="s">
        <v>33</v>
      </c>
      <c r="E3160" s="7">
        <v>2021</v>
      </c>
      <c r="F3160" s="9">
        <v>26738.615000000002</v>
      </c>
    </row>
    <row r="3161" spans="1:6" x14ac:dyDescent="0.15">
      <c r="A3161" s="5" t="s">
        <v>1</v>
      </c>
      <c r="B3161" s="5" t="s">
        <v>241</v>
      </c>
      <c r="C3161" s="6" t="s">
        <v>32</v>
      </c>
      <c r="D3161" s="6" t="s">
        <v>33</v>
      </c>
      <c r="E3161" s="7">
        <v>2022</v>
      </c>
      <c r="F3161" s="9">
        <v>27220.303</v>
      </c>
    </row>
    <row r="3162" spans="1:6" x14ac:dyDescent="0.15">
      <c r="A3162" s="5" t="s">
        <v>1</v>
      </c>
      <c r="B3162" s="5" t="s">
        <v>241</v>
      </c>
      <c r="C3162" s="6" t="s">
        <v>34</v>
      </c>
      <c r="D3162" s="6" t="s">
        <v>35</v>
      </c>
      <c r="E3162" s="7">
        <v>1973</v>
      </c>
      <c r="F3162" s="9">
        <v>12103</v>
      </c>
    </row>
    <row r="3163" spans="1:6" x14ac:dyDescent="0.15">
      <c r="A3163" s="5" t="s">
        <v>1</v>
      </c>
      <c r="B3163" s="5" t="s">
        <v>241</v>
      </c>
      <c r="C3163" s="6" t="s">
        <v>34</v>
      </c>
      <c r="D3163" s="6" t="s">
        <v>35</v>
      </c>
      <c r="E3163" s="7">
        <v>1980</v>
      </c>
      <c r="F3163" s="9">
        <v>12734</v>
      </c>
    </row>
    <row r="3164" spans="1:6" x14ac:dyDescent="0.15">
      <c r="A3164" s="5" t="s">
        <v>1</v>
      </c>
      <c r="B3164" s="5" t="s">
        <v>241</v>
      </c>
      <c r="C3164" s="6" t="s">
        <v>34</v>
      </c>
      <c r="D3164" s="6" t="s">
        <v>35</v>
      </c>
      <c r="E3164" s="7">
        <v>1981</v>
      </c>
      <c r="F3164" s="9">
        <v>13190</v>
      </c>
    </row>
    <row r="3165" spans="1:6" x14ac:dyDescent="0.15">
      <c r="A3165" s="5" t="s">
        <v>1</v>
      </c>
      <c r="B3165" s="5" t="s">
        <v>241</v>
      </c>
      <c r="C3165" s="6" t="s">
        <v>34</v>
      </c>
      <c r="D3165" s="6" t="s">
        <v>35</v>
      </c>
      <c r="E3165" s="7">
        <v>1982</v>
      </c>
      <c r="F3165" s="9">
        <v>13654</v>
      </c>
    </row>
    <row r="3166" spans="1:6" x14ac:dyDescent="0.15">
      <c r="A3166" s="5" t="s">
        <v>1</v>
      </c>
      <c r="B3166" s="5" t="s">
        <v>241</v>
      </c>
      <c r="C3166" s="6" t="s">
        <v>34</v>
      </c>
      <c r="D3166" s="6" t="s">
        <v>35</v>
      </c>
      <c r="E3166" s="7">
        <v>1983</v>
      </c>
      <c r="F3166" s="9">
        <v>13718</v>
      </c>
    </row>
    <row r="3167" spans="1:6" x14ac:dyDescent="0.15">
      <c r="A3167" s="5" t="s">
        <v>1</v>
      </c>
      <c r="B3167" s="5" t="s">
        <v>241</v>
      </c>
      <c r="C3167" s="6" t="s">
        <v>34</v>
      </c>
      <c r="D3167" s="6" t="s">
        <v>35</v>
      </c>
      <c r="E3167" s="7">
        <v>1984</v>
      </c>
      <c r="F3167" s="9">
        <v>13796</v>
      </c>
    </row>
    <row r="3168" spans="1:6" x14ac:dyDescent="0.15">
      <c r="A3168" s="5" t="s">
        <v>1</v>
      </c>
      <c r="B3168" s="5" t="s">
        <v>241</v>
      </c>
      <c r="C3168" s="6" t="s">
        <v>34</v>
      </c>
      <c r="D3168" s="6" t="s">
        <v>35</v>
      </c>
      <c r="E3168" s="7">
        <v>1985</v>
      </c>
      <c r="F3168" s="9">
        <v>13287</v>
      </c>
    </row>
    <row r="3169" spans="1:6" x14ac:dyDescent="0.15">
      <c r="A3169" s="5" t="s">
        <v>1</v>
      </c>
      <c r="B3169" s="5" t="s">
        <v>241</v>
      </c>
      <c r="C3169" s="6" t="s">
        <v>34</v>
      </c>
      <c r="D3169" s="6" t="s">
        <v>35</v>
      </c>
      <c r="E3169" s="7">
        <v>1986</v>
      </c>
      <c r="F3169" s="9">
        <v>13667</v>
      </c>
    </row>
    <row r="3170" spans="1:6" x14ac:dyDescent="0.15">
      <c r="A3170" s="5" t="s">
        <v>1</v>
      </c>
      <c r="B3170" s="5" t="s">
        <v>241</v>
      </c>
      <c r="C3170" s="6" t="s">
        <v>34</v>
      </c>
      <c r="D3170" s="6" t="s">
        <v>35</v>
      </c>
      <c r="E3170" s="7">
        <v>1987</v>
      </c>
      <c r="F3170" s="9">
        <v>13831</v>
      </c>
    </row>
    <row r="3171" spans="1:6" x14ac:dyDescent="0.15">
      <c r="A3171" s="5" t="s">
        <v>1</v>
      </c>
      <c r="B3171" s="5" t="s">
        <v>241</v>
      </c>
      <c r="C3171" s="6" t="s">
        <v>34</v>
      </c>
      <c r="D3171" s="6" t="s">
        <v>35</v>
      </c>
      <c r="E3171" s="7">
        <v>1988</v>
      </c>
      <c r="F3171" s="9">
        <v>14851</v>
      </c>
    </row>
    <row r="3172" spans="1:6" x14ac:dyDescent="0.15">
      <c r="A3172" s="5" t="s">
        <v>1</v>
      </c>
      <c r="B3172" s="5" t="s">
        <v>241</v>
      </c>
      <c r="C3172" s="6" t="s">
        <v>34</v>
      </c>
      <c r="D3172" s="6" t="s">
        <v>35</v>
      </c>
      <c r="E3172" s="7">
        <v>1989</v>
      </c>
      <c r="F3172" s="9">
        <v>14693</v>
      </c>
    </row>
    <row r="3173" spans="1:6" x14ac:dyDescent="0.15">
      <c r="A3173" s="5" t="s">
        <v>1</v>
      </c>
      <c r="B3173" s="5" t="s">
        <v>241</v>
      </c>
      <c r="C3173" s="6" t="s">
        <v>34</v>
      </c>
      <c r="D3173" s="6" t="s">
        <v>35</v>
      </c>
      <c r="E3173" s="7">
        <v>1990</v>
      </c>
      <c r="F3173" s="9">
        <v>13809</v>
      </c>
    </row>
    <row r="3174" spans="1:6" x14ac:dyDescent="0.15">
      <c r="A3174" s="5" t="s">
        <v>1</v>
      </c>
      <c r="B3174" s="5" t="s">
        <v>241</v>
      </c>
      <c r="C3174" s="6" t="s">
        <v>34</v>
      </c>
      <c r="D3174" s="6" t="s">
        <v>35</v>
      </c>
      <c r="E3174" s="7">
        <v>1991</v>
      </c>
      <c r="F3174" s="9">
        <v>12999.308999999999</v>
      </c>
    </row>
    <row r="3175" spans="1:6" x14ac:dyDescent="0.15">
      <c r="A3175" s="5" t="s">
        <v>1</v>
      </c>
      <c r="B3175" s="5" t="s">
        <v>241</v>
      </c>
      <c r="C3175" s="6" t="s">
        <v>34</v>
      </c>
      <c r="D3175" s="6" t="s">
        <v>35</v>
      </c>
      <c r="E3175" s="7">
        <v>1992</v>
      </c>
      <c r="F3175" s="9">
        <v>10240.939</v>
      </c>
    </row>
    <row r="3176" spans="1:6" x14ac:dyDescent="0.15">
      <c r="A3176" s="5" t="s">
        <v>1</v>
      </c>
      <c r="B3176" s="5" t="s">
        <v>241</v>
      </c>
      <c r="C3176" s="6" t="s">
        <v>34</v>
      </c>
      <c r="D3176" s="6" t="s">
        <v>35</v>
      </c>
      <c r="E3176" s="7">
        <v>1993</v>
      </c>
      <c r="F3176" s="9">
        <v>8621.0969999999998</v>
      </c>
    </row>
    <row r="3177" spans="1:6" x14ac:dyDescent="0.15">
      <c r="A3177" s="5" t="s">
        <v>1</v>
      </c>
      <c r="B3177" s="5" t="s">
        <v>241</v>
      </c>
      <c r="C3177" s="6" t="s">
        <v>34</v>
      </c>
      <c r="D3177" s="6" t="s">
        <v>35</v>
      </c>
      <c r="E3177" s="7">
        <v>1994</v>
      </c>
      <c r="F3177" s="9">
        <v>7830.0054</v>
      </c>
    </row>
    <row r="3178" spans="1:6" x14ac:dyDescent="0.15">
      <c r="A3178" s="5" t="s">
        <v>1</v>
      </c>
      <c r="B3178" s="5" t="s">
        <v>241</v>
      </c>
      <c r="C3178" s="6" t="s">
        <v>34</v>
      </c>
      <c r="D3178" s="6" t="s">
        <v>35</v>
      </c>
      <c r="E3178" s="7">
        <v>1995</v>
      </c>
      <c r="F3178" s="9">
        <v>8299.4699999999993</v>
      </c>
    </row>
    <row r="3179" spans="1:6" x14ac:dyDescent="0.15">
      <c r="A3179" s="5" t="s">
        <v>1</v>
      </c>
      <c r="B3179" s="5" t="s">
        <v>241</v>
      </c>
      <c r="C3179" s="6" t="s">
        <v>34</v>
      </c>
      <c r="D3179" s="6" t="s">
        <v>35</v>
      </c>
      <c r="E3179" s="7">
        <v>1996</v>
      </c>
      <c r="F3179" s="9">
        <v>8793.7009999999991</v>
      </c>
    </row>
    <row r="3180" spans="1:6" x14ac:dyDescent="0.15">
      <c r="A3180" s="5" t="s">
        <v>1</v>
      </c>
      <c r="B3180" s="5" t="s">
        <v>241</v>
      </c>
      <c r="C3180" s="6" t="s">
        <v>34</v>
      </c>
      <c r="D3180" s="6" t="s">
        <v>35</v>
      </c>
      <c r="E3180" s="7">
        <v>1997</v>
      </c>
      <c r="F3180" s="9">
        <v>9592.64</v>
      </c>
    </row>
    <row r="3181" spans="1:6" x14ac:dyDescent="0.15">
      <c r="A3181" s="5" t="s">
        <v>1</v>
      </c>
      <c r="B3181" s="5" t="s">
        <v>241</v>
      </c>
      <c r="C3181" s="6" t="s">
        <v>34</v>
      </c>
      <c r="D3181" s="6" t="s">
        <v>35</v>
      </c>
      <c r="E3181" s="7">
        <v>1998</v>
      </c>
      <c r="F3181" s="9">
        <v>10382.117</v>
      </c>
    </row>
    <row r="3182" spans="1:6" x14ac:dyDescent="0.15">
      <c r="A3182" s="5" t="s">
        <v>1</v>
      </c>
      <c r="B3182" s="5" t="s">
        <v>241</v>
      </c>
      <c r="C3182" s="6" t="s">
        <v>34</v>
      </c>
      <c r="D3182" s="6" t="s">
        <v>35</v>
      </c>
      <c r="E3182" s="7">
        <v>1999</v>
      </c>
      <c r="F3182" s="9">
        <v>10336.395500000001</v>
      </c>
    </row>
    <row r="3183" spans="1:6" x14ac:dyDescent="0.15">
      <c r="A3183" s="5" t="s">
        <v>1</v>
      </c>
      <c r="B3183" s="5" t="s">
        <v>241</v>
      </c>
      <c r="C3183" s="6" t="s">
        <v>34</v>
      </c>
      <c r="D3183" s="6" t="s">
        <v>35</v>
      </c>
      <c r="E3183" s="7">
        <v>2000</v>
      </c>
      <c r="F3183" s="9">
        <v>10806.874</v>
      </c>
    </row>
    <row r="3184" spans="1:6" x14ac:dyDescent="0.15">
      <c r="A3184" s="5" t="s">
        <v>1</v>
      </c>
      <c r="B3184" s="5" t="s">
        <v>241</v>
      </c>
      <c r="C3184" s="6" t="s">
        <v>34</v>
      </c>
      <c r="D3184" s="6" t="s">
        <v>35</v>
      </c>
      <c r="E3184" s="7">
        <v>2001</v>
      </c>
      <c r="F3184" s="9">
        <v>11606.728999999999</v>
      </c>
    </row>
    <row r="3185" spans="1:6" x14ac:dyDescent="0.15">
      <c r="A3185" s="5" t="s">
        <v>1</v>
      </c>
      <c r="B3185" s="5" t="s">
        <v>241</v>
      </c>
      <c r="C3185" s="6" t="s">
        <v>34</v>
      </c>
      <c r="D3185" s="6" t="s">
        <v>35</v>
      </c>
      <c r="E3185" s="7">
        <v>2002</v>
      </c>
      <c r="F3185" s="9">
        <v>12490.620999999999</v>
      </c>
    </row>
    <row r="3186" spans="1:6" x14ac:dyDescent="0.15">
      <c r="A3186" s="5" t="s">
        <v>1</v>
      </c>
      <c r="B3186" s="5" t="s">
        <v>241</v>
      </c>
      <c r="C3186" s="6" t="s">
        <v>34</v>
      </c>
      <c r="D3186" s="6" t="s">
        <v>35</v>
      </c>
      <c r="E3186" s="7">
        <v>2003</v>
      </c>
      <c r="F3186" s="9">
        <v>13917.508</v>
      </c>
    </row>
    <row r="3187" spans="1:6" x14ac:dyDescent="0.15">
      <c r="A3187" s="5" t="s">
        <v>1</v>
      </c>
      <c r="B3187" s="5" t="s">
        <v>241</v>
      </c>
      <c r="C3187" s="6" t="s">
        <v>34</v>
      </c>
      <c r="D3187" s="6" t="s">
        <v>35</v>
      </c>
      <c r="E3187" s="7">
        <v>2004</v>
      </c>
      <c r="F3187" s="9">
        <v>14995.767</v>
      </c>
    </row>
    <row r="3188" spans="1:6" x14ac:dyDescent="0.15">
      <c r="A3188" s="5" t="s">
        <v>1</v>
      </c>
      <c r="B3188" s="5" t="s">
        <v>241</v>
      </c>
      <c r="C3188" s="6" t="s">
        <v>34</v>
      </c>
      <c r="D3188" s="6" t="s">
        <v>35</v>
      </c>
      <c r="E3188" s="7">
        <v>2005</v>
      </c>
      <c r="F3188" s="9">
        <v>16417.95</v>
      </c>
    </row>
    <row r="3189" spans="1:6" x14ac:dyDescent="0.15">
      <c r="A3189" s="5" t="s">
        <v>1</v>
      </c>
      <c r="B3189" s="5" t="s">
        <v>241</v>
      </c>
      <c r="C3189" s="6" t="s">
        <v>34</v>
      </c>
      <c r="D3189" s="6" t="s">
        <v>35</v>
      </c>
      <c r="E3189" s="7">
        <v>2006</v>
      </c>
      <c r="F3189" s="9">
        <v>17916.059000000001</v>
      </c>
    </row>
    <row r="3190" spans="1:6" x14ac:dyDescent="0.15">
      <c r="A3190" s="5" t="s">
        <v>1</v>
      </c>
      <c r="B3190" s="5" t="s">
        <v>241</v>
      </c>
      <c r="C3190" s="6" t="s">
        <v>34</v>
      </c>
      <c r="D3190" s="6" t="s">
        <v>35</v>
      </c>
      <c r="E3190" s="7">
        <v>2007</v>
      </c>
      <c r="F3190" s="9">
        <v>20138.473000000002</v>
      </c>
    </row>
    <row r="3191" spans="1:6" x14ac:dyDescent="0.15">
      <c r="A3191" s="5" t="s">
        <v>1</v>
      </c>
      <c r="B3191" s="5" t="s">
        <v>241</v>
      </c>
      <c r="C3191" s="6" t="s">
        <v>34</v>
      </c>
      <c r="D3191" s="6" t="s">
        <v>35</v>
      </c>
      <c r="E3191" s="7">
        <v>2008</v>
      </c>
      <c r="F3191" s="9">
        <v>20879.803</v>
      </c>
    </row>
    <row r="3192" spans="1:6" x14ac:dyDescent="0.15">
      <c r="A3192" s="5" t="s">
        <v>1</v>
      </c>
      <c r="B3192" s="5" t="s">
        <v>241</v>
      </c>
      <c r="C3192" s="6" t="s">
        <v>34</v>
      </c>
      <c r="D3192" s="6" t="s">
        <v>35</v>
      </c>
      <c r="E3192" s="7">
        <v>2009</v>
      </c>
      <c r="F3192" s="9">
        <v>17983.349999999999</v>
      </c>
    </row>
    <row r="3193" spans="1:6" x14ac:dyDescent="0.15">
      <c r="A3193" s="5" t="s">
        <v>1</v>
      </c>
      <c r="B3193" s="5" t="s">
        <v>241</v>
      </c>
      <c r="C3193" s="6" t="s">
        <v>34</v>
      </c>
      <c r="D3193" s="6" t="s">
        <v>35</v>
      </c>
      <c r="E3193" s="7">
        <v>2010</v>
      </c>
      <c r="F3193" s="9">
        <v>18663.761999999999</v>
      </c>
    </row>
    <row r="3194" spans="1:6" x14ac:dyDescent="0.15">
      <c r="A3194" s="5" t="s">
        <v>1</v>
      </c>
      <c r="B3194" s="5" t="s">
        <v>241</v>
      </c>
      <c r="C3194" s="6" t="s">
        <v>34</v>
      </c>
      <c r="D3194" s="6" t="s">
        <v>35</v>
      </c>
      <c r="E3194" s="7">
        <v>2011</v>
      </c>
      <c r="F3194" s="9">
        <v>20243</v>
      </c>
    </row>
    <row r="3195" spans="1:6" x14ac:dyDescent="0.15">
      <c r="A3195" s="5" t="s">
        <v>1</v>
      </c>
      <c r="B3195" s="5" t="s">
        <v>241</v>
      </c>
      <c r="C3195" s="6" t="s">
        <v>34</v>
      </c>
      <c r="D3195" s="6" t="s">
        <v>35</v>
      </c>
      <c r="E3195" s="7">
        <v>2012</v>
      </c>
      <c r="F3195" s="9">
        <v>21305.004000000001</v>
      </c>
    </row>
    <row r="3196" spans="1:6" x14ac:dyDescent="0.15">
      <c r="A3196" s="5" t="s">
        <v>1</v>
      </c>
      <c r="B3196" s="5" t="s">
        <v>241</v>
      </c>
      <c r="C3196" s="6" t="s">
        <v>34</v>
      </c>
      <c r="D3196" s="6" t="s">
        <v>35</v>
      </c>
      <c r="E3196" s="7">
        <v>2013</v>
      </c>
      <c r="F3196" s="9">
        <v>22285.684000000001</v>
      </c>
    </row>
    <row r="3197" spans="1:6" x14ac:dyDescent="0.15">
      <c r="A3197" s="5" t="s">
        <v>1</v>
      </c>
      <c r="B3197" s="5" t="s">
        <v>241</v>
      </c>
      <c r="C3197" s="6" t="s">
        <v>34</v>
      </c>
      <c r="D3197" s="6" t="s">
        <v>35</v>
      </c>
      <c r="E3197" s="7">
        <v>2014</v>
      </c>
      <c r="F3197" s="9">
        <v>23273.171999999999</v>
      </c>
    </row>
    <row r="3198" spans="1:6" x14ac:dyDescent="0.15">
      <c r="A3198" s="5" t="s">
        <v>1</v>
      </c>
      <c r="B3198" s="5" t="s">
        <v>241</v>
      </c>
      <c r="C3198" s="6" t="s">
        <v>34</v>
      </c>
      <c r="D3198" s="6" t="s">
        <v>35</v>
      </c>
      <c r="E3198" s="7">
        <v>2015</v>
      </c>
      <c r="F3198" s="9">
        <v>23968.848000000002</v>
      </c>
    </row>
    <row r="3199" spans="1:6" x14ac:dyDescent="0.15">
      <c r="A3199" s="5" t="s">
        <v>1</v>
      </c>
      <c r="B3199" s="5" t="s">
        <v>241</v>
      </c>
      <c r="C3199" s="6" t="s">
        <v>34</v>
      </c>
      <c r="D3199" s="6" t="s">
        <v>35</v>
      </c>
      <c r="E3199" s="7">
        <v>2016</v>
      </c>
      <c r="F3199" s="9">
        <v>24886.84</v>
      </c>
    </row>
    <row r="3200" spans="1:6" x14ac:dyDescent="0.15">
      <c r="A3200" s="5" t="s">
        <v>1</v>
      </c>
      <c r="B3200" s="5" t="s">
        <v>241</v>
      </c>
      <c r="C3200" s="6" t="s">
        <v>34</v>
      </c>
      <c r="D3200" s="6" t="s">
        <v>35</v>
      </c>
      <c r="E3200" s="7">
        <v>2017</v>
      </c>
      <c r="F3200" s="9">
        <v>26318.023000000001</v>
      </c>
    </row>
    <row r="3201" spans="1:6" x14ac:dyDescent="0.15">
      <c r="A3201" s="5" t="s">
        <v>1</v>
      </c>
      <c r="B3201" s="5" t="s">
        <v>241</v>
      </c>
      <c r="C3201" s="6" t="s">
        <v>34</v>
      </c>
      <c r="D3201" s="6" t="s">
        <v>35</v>
      </c>
      <c r="E3201" s="7">
        <v>2018</v>
      </c>
      <c r="F3201" s="9">
        <v>27631.46</v>
      </c>
    </row>
    <row r="3202" spans="1:6" x14ac:dyDescent="0.15">
      <c r="A3202" s="5" t="s">
        <v>1</v>
      </c>
      <c r="B3202" s="5" t="s">
        <v>241</v>
      </c>
      <c r="C3202" s="6" t="s">
        <v>34</v>
      </c>
      <c r="D3202" s="6" t="s">
        <v>35</v>
      </c>
      <c r="E3202" s="7">
        <v>2019</v>
      </c>
      <c r="F3202" s="9">
        <v>28986.053</v>
      </c>
    </row>
    <row r="3203" spans="1:6" x14ac:dyDescent="0.15">
      <c r="A3203" s="5" t="s">
        <v>1</v>
      </c>
      <c r="B3203" s="5" t="s">
        <v>241</v>
      </c>
      <c r="C3203" s="6" t="s">
        <v>34</v>
      </c>
      <c r="D3203" s="6" t="s">
        <v>35</v>
      </c>
      <c r="E3203" s="7">
        <v>2020</v>
      </c>
      <c r="F3203" s="9">
        <v>28971.844000000001</v>
      </c>
    </row>
    <row r="3204" spans="1:6" x14ac:dyDescent="0.15">
      <c r="A3204" s="5" t="s">
        <v>1</v>
      </c>
      <c r="B3204" s="5" t="s">
        <v>241</v>
      </c>
      <c r="C3204" s="6" t="s">
        <v>34</v>
      </c>
      <c r="D3204" s="6" t="s">
        <v>35</v>
      </c>
      <c r="E3204" s="7">
        <v>2021</v>
      </c>
      <c r="F3204" s="9">
        <v>30557.03</v>
      </c>
    </row>
    <row r="3205" spans="1:6" x14ac:dyDescent="0.15">
      <c r="A3205" s="5" t="s">
        <v>1</v>
      </c>
      <c r="B3205" s="5" t="s">
        <v>241</v>
      </c>
      <c r="C3205" s="6" t="s">
        <v>34</v>
      </c>
      <c r="D3205" s="6" t="s">
        <v>35</v>
      </c>
      <c r="E3205" s="7">
        <v>2022</v>
      </c>
      <c r="F3205" s="9">
        <v>30863.32</v>
      </c>
    </row>
    <row r="3206" spans="1:6" x14ac:dyDescent="0.15">
      <c r="A3206" s="5" t="s">
        <v>1</v>
      </c>
      <c r="B3206" s="5" t="s">
        <v>241</v>
      </c>
      <c r="C3206" s="6" t="s">
        <v>36</v>
      </c>
      <c r="D3206" s="6" t="s">
        <v>37</v>
      </c>
      <c r="E3206" s="7">
        <v>1950</v>
      </c>
      <c r="F3206" s="9">
        <v>13378</v>
      </c>
    </row>
    <row r="3207" spans="1:6" x14ac:dyDescent="0.15">
      <c r="A3207" s="5" t="s">
        <v>1</v>
      </c>
      <c r="B3207" s="5" t="s">
        <v>241</v>
      </c>
      <c r="C3207" s="6" t="s">
        <v>36</v>
      </c>
      <c r="D3207" s="6" t="s">
        <v>37</v>
      </c>
      <c r="E3207" s="7">
        <v>1951</v>
      </c>
      <c r="F3207" s="9">
        <v>12337</v>
      </c>
    </row>
    <row r="3208" spans="1:6" x14ac:dyDescent="0.15">
      <c r="A3208" s="5" t="s">
        <v>1</v>
      </c>
      <c r="B3208" s="5" t="s">
        <v>241</v>
      </c>
      <c r="C3208" s="6" t="s">
        <v>36</v>
      </c>
      <c r="D3208" s="6" t="s">
        <v>37</v>
      </c>
      <c r="E3208" s="7">
        <v>1952</v>
      </c>
      <c r="F3208" s="9">
        <v>13162</v>
      </c>
    </row>
    <row r="3209" spans="1:6" x14ac:dyDescent="0.15">
      <c r="A3209" s="5" t="s">
        <v>1</v>
      </c>
      <c r="B3209" s="5" t="s">
        <v>241</v>
      </c>
      <c r="C3209" s="6" t="s">
        <v>36</v>
      </c>
      <c r="D3209" s="6" t="s">
        <v>37</v>
      </c>
      <c r="E3209" s="7">
        <v>1953</v>
      </c>
      <c r="F3209" s="9">
        <v>13256</v>
      </c>
    </row>
    <row r="3210" spans="1:6" x14ac:dyDescent="0.15">
      <c r="A3210" s="5" t="s">
        <v>1</v>
      </c>
      <c r="B3210" s="5" t="s">
        <v>241</v>
      </c>
      <c r="C3210" s="6" t="s">
        <v>36</v>
      </c>
      <c r="D3210" s="6" t="s">
        <v>37</v>
      </c>
      <c r="E3210" s="7">
        <v>1954</v>
      </c>
      <c r="F3210" s="9">
        <v>13238</v>
      </c>
    </row>
    <row r="3211" spans="1:6" x14ac:dyDescent="0.15">
      <c r="A3211" s="5" t="s">
        <v>1</v>
      </c>
      <c r="B3211" s="5" t="s">
        <v>241</v>
      </c>
      <c r="C3211" s="6" t="s">
        <v>36</v>
      </c>
      <c r="D3211" s="6" t="s">
        <v>37</v>
      </c>
      <c r="E3211" s="7">
        <v>1955</v>
      </c>
      <c r="F3211" s="9">
        <v>13818</v>
      </c>
    </row>
    <row r="3212" spans="1:6" x14ac:dyDescent="0.15">
      <c r="A3212" s="5" t="s">
        <v>1</v>
      </c>
      <c r="B3212" s="5" t="s">
        <v>241</v>
      </c>
      <c r="C3212" s="6" t="s">
        <v>36</v>
      </c>
      <c r="D3212" s="6" t="s">
        <v>37</v>
      </c>
      <c r="E3212" s="7">
        <v>1956</v>
      </c>
      <c r="F3212" s="9">
        <v>14343</v>
      </c>
    </row>
    <row r="3213" spans="1:6" x14ac:dyDescent="0.15">
      <c r="A3213" s="5" t="s">
        <v>1</v>
      </c>
      <c r="B3213" s="5" t="s">
        <v>241</v>
      </c>
      <c r="C3213" s="6" t="s">
        <v>36</v>
      </c>
      <c r="D3213" s="6" t="s">
        <v>37</v>
      </c>
      <c r="E3213" s="7">
        <v>1957</v>
      </c>
      <c r="F3213" s="9">
        <v>14961</v>
      </c>
    </row>
    <row r="3214" spans="1:6" x14ac:dyDescent="0.15">
      <c r="A3214" s="5" t="s">
        <v>1</v>
      </c>
      <c r="B3214" s="5" t="s">
        <v>241</v>
      </c>
      <c r="C3214" s="6" t="s">
        <v>36</v>
      </c>
      <c r="D3214" s="6" t="s">
        <v>37</v>
      </c>
      <c r="E3214" s="7">
        <v>1958</v>
      </c>
      <c r="F3214" s="9">
        <v>15093</v>
      </c>
    </row>
    <row r="3215" spans="1:6" x14ac:dyDescent="0.15">
      <c r="A3215" s="5" t="s">
        <v>1</v>
      </c>
      <c r="B3215" s="5" t="s">
        <v>241</v>
      </c>
      <c r="C3215" s="6" t="s">
        <v>36</v>
      </c>
      <c r="D3215" s="6" t="s">
        <v>37</v>
      </c>
      <c r="E3215" s="7">
        <v>1959</v>
      </c>
      <c r="F3215" s="9">
        <v>15382</v>
      </c>
    </row>
    <row r="3216" spans="1:6" x14ac:dyDescent="0.15">
      <c r="A3216" s="5" t="s">
        <v>1</v>
      </c>
      <c r="B3216" s="5" t="s">
        <v>241</v>
      </c>
      <c r="C3216" s="6" t="s">
        <v>36</v>
      </c>
      <c r="D3216" s="6" t="s">
        <v>37</v>
      </c>
      <c r="E3216" s="7">
        <v>1960</v>
      </c>
      <c r="F3216" s="9">
        <v>15870</v>
      </c>
    </row>
    <row r="3217" spans="1:6" x14ac:dyDescent="0.15">
      <c r="A3217" s="5" t="s">
        <v>1</v>
      </c>
      <c r="B3217" s="5" t="s">
        <v>241</v>
      </c>
      <c r="C3217" s="6" t="s">
        <v>36</v>
      </c>
      <c r="D3217" s="6" t="s">
        <v>37</v>
      </c>
      <c r="E3217" s="7">
        <v>1961</v>
      </c>
      <c r="F3217" s="9">
        <v>16349</v>
      </c>
    </row>
    <row r="3218" spans="1:6" x14ac:dyDescent="0.15">
      <c r="A3218" s="5" t="s">
        <v>1</v>
      </c>
      <c r="B3218" s="5" t="s">
        <v>241</v>
      </c>
      <c r="C3218" s="6" t="s">
        <v>36</v>
      </c>
      <c r="D3218" s="6" t="s">
        <v>37</v>
      </c>
      <c r="E3218" s="7">
        <v>1962</v>
      </c>
      <c r="F3218" s="9">
        <v>16370</v>
      </c>
    </row>
    <row r="3219" spans="1:6" x14ac:dyDescent="0.15">
      <c r="A3219" s="5" t="s">
        <v>1</v>
      </c>
      <c r="B3219" s="5" t="s">
        <v>241</v>
      </c>
      <c r="C3219" s="6" t="s">
        <v>36</v>
      </c>
      <c r="D3219" s="6" t="s">
        <v>37</v>
      </c>
      <c r="E3219" s="7">
        <v>1963</v>
      </c>
      <c r="F3219" s="9">
        <v>16766</v>
      </c>
    </row>
    <row r="3220" spans="1:6" x14ac:dyDescent="0.15">
      <c r="A3220" s="5" t="s">
        <v>1</v>
      </c>
      <c r="B3220" s="5" t="s">
        <v>241</v>
      </c>
      <c r="C3220" s="6" t="s">
        <v>36</v>
      </c>
      <c r="D3220" s="6" t="s">
        <v>37</v>
      </c>
      <c r="E3220" s="7">
        <v>1964</v>
      </c>
      <c r="F3220" s="9">
        <v>17864</v>
      </c>
    </row>
    <row r="3221" spans="1:6" x14ac:dyDescent="0.15">
      <c r="A3221" s="5" t="s">
        <v>1</v>
      </c>
      <c r="B3221" s="5" t="s">
        <v>241</v>
      </c>
      <c r="C3221" s="6" t="s">
        <v>36</v>
      </c>
      <c r="D3221" s="6" t="s">
        <v>37</v>
      </c>
      <c r="E3221" s="7">
        <v>1965</v>
      </c>
      <c r="F3221" s="9">
        <v>18002</v>
      </c>
    </row>
    <row r="3222" spans="1:6" x14ac:dyDescent="0.15">
      <c r="A3222" s="5" t="s">
        <v>1</v>
      </c>
      <c r="B3222" s="5" t="s">
        <v>241</v>
      </c>
      <c r="C3222" s="6" t="s">
        <v>36</v>
      </c>
      <c r="D3222" s="6" t="s">
        <v>37</v>
      </c>
      <c r="E3222" s="7">
        <v>1966</v>
      </c>
      <c r="F3222" s="9">
        <v>18084</v>
      </c>
    </row>
    <row r="3223" spans="1:6" x14ac:dyDescent="0.15">
      <c r="A3223" s="5" t="s">
        <v>1</v>
      </c>
      <c r="B3223" s="5" t="s">
        <v>241</v>
      </c>
      <c r="C3223" s="6" t="s">
        <v>36</v>
      </c>
      <c r="D3223" s="6" t="s">
        <v>37</v>
      </c>
      <c r="E3223" s="7">
        <v>1967</v>
      </c>
      <c r="F3223" s="9">
        <v>18066</v>
      </c>
    </row>
    <row r="3224" spans="1:6" x14ac:dyDescent="0.15">
      <c r="A3224" s="5" t="s">
        <v>1</v>
      </c>
      <c r="B3224" s="5" t="s">
        <v>241</v>
      </c>
      <c r="C3224" s="6" t="s">
        <v>36</v>
      </c>
      <c r="D3224" s="6" t="s">
        <v>37</v>
      </c>
      <c r="E3224" s="7">
        <v>1968</v>
      </c>
      <c r="F3224" s="9">
        <v>18774</v>
      </c>
    </row>
    <row r="3225" spans="1:6" x14ac:dyDescent="0.15">
      <c r="A3225" s="5" t="s">
        <v>1</v>
      </c>
      <c r="B3225" s="5" t="s">
        <v>241</v>
      </c>
      <c r="C3225" s="6" t="s">
        <v>36</v>
      </c>
      <c r="D3225" s="6" t="s">
        <v>37</v>
      </c>
      <c r="E3225" s="7">
        <v>1969</v>
      </c>
      <c r="F3225" s="9">
        <v>20516</v>
      </c>
    </row>
    <row r="3226" spans="1:6" x14ac:dyDescent="0.15">
      <c r="A3226" s="5" t="s">
        <v>1</v>
      </c>
      <c r="B3226" s="5" t="s">
        <v>241</v>
      </c>
      <c r="C3226" s="6" t="s">
        <v>36</v>
      </c>
      <c r="D3226" s="6" t="s">
        <v>37</v>
      </c>
      <c r="E3226" s="7">
        <v>1970</v>
      </c>
      <c r="F3226" s="9">
        <v>20763</v>
      </c>
    </row>
    <row r="3227" spans="1:6" x14ac:dyDescent="0.15">
      <c r="A3227" s="5" t="s">
        <v>1</v>
      </c>
      <c r="B3227" s="5" t="s">
        <v>241</v>
      </c>
      <c r="C3227" s="6" t="s">
        <v>36</v>
      </c>
      <c r="D3227" s="6" t="s">
        <v>37</v>
      </c>
      <c r="E3227" s="7">
        <v>1971</v>
      </c>
      <c r="F3227" s="9">
        <v>21117</v>
      </c>
    </row>
    <row r="3228" spans="1:6" x14ac:dyDescent="0.15">
      <c r="A3228" s="5" t="s">
        <v>1</v>
      </c>
      <c r="B3228" s="5" t="s">
        <v>241</v>
      </c>
      <c r="C3228" s="6" t="s">
        <v>36</v>
      </c>
      <c r="D3228" s="6" t="s">
        <v>37</v>
      </c>
      <c r="E3228" s="7">
        <v>1972</v>
      </c>
      <c r="F3228" s="9">
        <v>22236</v>
      </c>
    </row>
    <row r="3229" spans="1:6" x14ac:dyDescent="0.15">
      <c r="A3229" s="5" t="s">
        <v>1</v>
      </c>
      <c r="B3229" s="5" t="s">
        <v>241</v>
      </c>
      <c r="C3229" s="6" t="s">
        <v>36</v>
      </c>
      <c r="D3229" s="6" t="s">
        <v>37</v>
      </c>
      <c r="E3229" s="7">
        <v>1973</v>
      </c>
      <c r="F3229" s="9">
        <v>23820</v>
      </c>
    </row>
    <row r="3230" spans="1:6" x14ac:dyDescent="0.15">
      <c r="A3230" s="5" t="s">
        <v>1</v>
      </c>
      <c r="B3230" s="5" t="s">
        <v>241</v>
      </c>
      <c r="C3230" s="6" t="s">
        <v>36</v>
      </c>
      <c r="D3230" s="6" t="s">
        <v>37</v>
      </c>
      <c r="E3230" s="7">
        <v>1974</v>
      </c>
      <c r="F3230" s="9">
        <v>24503</v>
      </c>
    </row>
    <row r="3231" spans="1:6" x14ac:dyDescent="0.15">
      <c r="A3231" s="5" t="s">
        <v>1</v>
      </c>
      <c r="B3231" s="5" t="s">
        <v>241</v>
      </c>
      <c r="C3231" s="6" t="s">
        <v>36</v>
      </c>
      <c r="D3231" s="6" t="s">
        <v>37</v>
      </c>
      <c r="E3231" s="7">
        <v>1975</v>
      </c>
      <c r="F3231" s="9">
        <v>22643</v>
      </c>
    </row>
    <row r="3232" spans="1:6" x14ac:dyDescent="0.15">
      <c r="A3232" s="5" t="s">
        <v>1</v>
      </c>
      <c r="B3232" s="5" t="s">
        <v>241</v>
      </c>
      <c r="C3232" s="6" t="s">
        <v>36</v>
      </c>
      <c r="D3232" s="6" t="s">
        <v>37</v>
      </c>
      <c r="E3232" s="7">
        <v>1976</v>
      </c>
      <c r="F3232" s="9">
        <v>23100</v>
      </c>
    </row>
    <row r="3233" spans="1:6" x14ac:dyDescent="0.15">
      <c r="A3233" s="5" t="s">
        <v>1</v>
      </c>
      <c r="B3233" s="5" t="s">
        <v>241</v>
      </c>
      <c r="C3233" s="6" t="s">
        <v>36</v>
      </c>
      <c r="D3233" s="6" t="s">
        <v>37</v>
      </c>
      <c r="E3233" s="7">
        <v>1977</v>
      </c>
      <c r="F3233" s="9">
        <v>23417</v>
      </c>
    </row>
    <row r="3234" spans="1:6" x14ac:dyDescent="0.15">
      <c r="A3234" s="5" t="s">
        <v>1</v>
      </c>
      <c r="B3234" s="5" t="s">
        <v>241</v>
      </c>
      <c r="C3234" s="6" t="s">
        <v>36</v>
      </c>
      <c r="D3234" s="6" t="s">
        <v>37</v>
      </c>
      <c r="E3234" s="7">
        <v>1978</v>
      </c>
      <c r="F3234" s="9">
        <v>24331</v>
      </c>
    </row>
    <row r="3235" spans="1:6" x14ac:dyDescent="0.15">
      <c r="A3235" s="5" t="s">
        <v>1</v>
      </c>
      <c r="B3235" s="5" t="s">
        <v>241</v>
      </c>
      <c r="C3235" s="6" t="s">
        <v>36</v>
      </c>
      <c r="D3235" s="6" t="s">
        <v>37</v>
      </c>
      <c r="E3235" s="7">
        <v>1979</v>
      </c>
      <c r="F3235" s="9">
        <v>24836</v>
      </c>
    </row>
    <row r="3236" spans="1:6" x14ac:dyDescent="0.15">
      <c r="A3236" s="5" t="s">
        <v>1</v>
      </c>
      <c r="B3236" s="5" t="s">
        <v>241</v>
      </c>
      <c r="C3236" s="6" t="s">
        <v>36</v>
      </c>
      <c r="D3236" s="6" t="s">
        <v>37</v>
      </c>
      <c r="E3236" s="7">
        <v>1980</v>
      </c>
      <c r="F3236" s="9">
        <v>24951</v>
      </c>
    </row>
    <row r="3237" spans="1:6" x14ac:dyDescent="0.15">
      <c r="A3237" s="5" t="s">
        <v>1</v>
      </c>
      <c r="B3237" s="5" t="s">
        <v>241</v>
      </c>
      <c r="C3237" s="6" t="s">
        <v>36</v>
      </c>
      <c r="D3237" s="6" t="s">
        <v>37</v>
      </c>
      <c r="E3237" s="7">
        <v>1981</v>
      </c>
      <c r="F3237" s="9">
        <v>25136</v>
      </c>
    </row>
    <row r="3238" spans="1:6" x14ac:dyDescent="0.15">
      <c r="A3238" s="5" t="s">
        <v>1</v>
      </c>
      <c r="B3238" s="5" t="s">
        <v>241</v>
      </c>
      <c r="C3238" s="6" t="s">
        <v>36</v>
      </c>
      <c r="D3238" s="6" t="s">
        <v>37</v>
      </c>
      <c r="E3238" s="7">
        <v>1982</v>
      </c>
      <c r="F3238" s="9">
        <v>25005</v>
      </c>
    </row>
    <row r="3239" spans="1:6" x14ac:dyDescent="0.15">
      <c r="A3239" s="5" t="s">
        <v>1</v>
      </c>
      <c r="B3239" s="5" t="s">
        <v>241</v>
      </c>
      <c r="C3239" s="6" t="s">
        <v>36</v>
      </c>
      <c r="D3239" s="6" t="s">
        <v>37</v>
      </c>
      <c r="E3239" s="7">
        <v>1983</v>
      </c>
      <c r="F3239" s="9">
        <v>25738</v>
      </c>
    </row>
    <row r="3240" spans="1:6" x14ac:dyDescent="0.15">
      <c r="A3240" s="5" t="s">
        <v>1</v>
      </c>
      <c r="B3240" s="5" t="s">
        <v>241</v>
      </c>
      <c r="C3240" s="6" t="s">
        <v>36</v>
      </c>
      <c r="D3240" s="6" t="s">
        <v>37</v>
      </c>
      <c r="E3240" s="7">
        <v>1984</v>
      </c>
      <c r="F3240" s="9">
        <v>27303</v>
      </c>
    </row>
    <row r="3241" spans="1:6" x14ac:dyDescent="0.15">
      <c r="A3241" s="5" t="s">
        <v>1</v>
      </c>
      <c r="B3241" s="5" t="s">
        <v>241</v>
      </c>
      <c r="C3241" s="6" t="s">
        <v>36</v>
      </c>
      <c r="D3241" s="6" t="s">
        <v>37</v>
      </c>
      <c r="E3241" s="7">
        <v>1985</v>
      </c>
      <c r="F3241" s="9">
        <v>28032</v>
      </c>
    </row>
    <row r="3242" spans="1:6" x14ac:dyDescent="0.15">
      <c r="A3242" s="5" t="s">
        <v>1</v>
      </c>
      <c r="B3242" s="5" t="s">
        <v>241</v>
      </c>
      <c r="C3242" s="6" t="s">
        <v>36</v>
      </c>
      <c r="D3242" s="6" t="s">
        <v>37</v>
      </c>
      <c r="E3242" s="7">
        <v>1986</v>
      </c>
      <c r="F3242" s="9">
        <v>30051</v>
      </c>
    </row>
    <row r="3243" spans="1:6" x14ac:dyDescent="0.15">
      <c r="A3243" s="5" t="s">
        <v>1</v>
      </c>
      <c r="B3243" s="5" t="s">
        <v>241</v>
      </c>
      <c r="C3243" s="6" t="s">
        <v>36</v>
      </c>
      <c r="D3243" s="6" t="s">
        <v>37</v>
      </c>
      <c r="E3243" s="7">
        <v>1987</v>
      </c>
      <c r="F3243" s="9">
        <v>30533</v>
      </c>
    </row>
    <row r="3244" spans="1:6" x14ac:dyDescent="0.15">
      <c r="A3244" s="5" t="s">
        <v>1</v>
      </c>
      <c r="B3244" s="5" t="s">
        <v>241</v>
      </c>
      <c r="C3244" s="6" t="s">
        <v>36</v>
      </c>
      <c r="D3244" s="6" t="s">
        <v>37</v>
      </c>
      <c r="E3244" s="7">
        <v>1988</v>
      </c>
      <c r="F3244" s="9">
        <v>33351</v>
      </c>
    </row>
    <row r="3245" spans="1:6" x14ac:dyDescent="0.15">
      <c r="A3245" s="5" t="s">
        <v>1</v>
      </c>
      <c r="B3245" s="5" t="s">
        <v>241</v>
      </c>
      <c r="C3245" s="6" t="s">
        <v>36</v>
      </c>
      <c r="D3245" s="6" t="s">
        <v>37</v>
      </c>
      <c r="E3245" s="7">
        <v>1989</v>
      </c>
      <c r="F3245" s="9">
        <v>36442</v>
      </c>
    </row>
    <row r="3246" spans="1:6" x14ac:dyDescent="0.15">
      <c r="A3246" s="5" t="s">
        <v>1</v>
      </c>
      <c r="B3246" s="5" t="s">
        <v>241</v>
      </c>
      <c r="C3246" s="6" t="s">
        <v>36</v>
      </c>
      <c r="D3246" s="6" t="s">
        <v>37</v>
      </c>
      <c r="E3246" s="7">
        <v>1990</v>
      </c>
      <c r="F3246" s="9">
        <v>36706</v>
      </c>
    </row>
    <row r="3247" spans="1:6" x14ac:dyDescent="0.15">
      <c r="A3247" s="5" t="s">
        <v>1</v>
      </c>
      <c r="B3247" s="5" t="s">
        <v>241</v>
      </c>
      <c r="C3247" s="6" t="s">
        <v>36</v>
      </c>
      <c r="D3247" s="6" t="s">
        <v>37</v>
      </c>
      <c r="E3247" s="7">
        <v>1991</v>
      </c>
      <c r="F3247" s="9">
        <v>39198.300000000003</v>
      </c>
    </row>
    <row r="3248" spans="1:6" x14ac:dyDescent="0.15">
      <c r="A3248" s="5" t="s">
        <v>1</v>
      </c>
      <c r="B3248" s="5" t="s">
        <v>241</v>
      </c>
      <c r="C3248" s="6" t="s">
        <v>36</v>
      </c>
      <c r="D3248" s="6" t="s">
        <v>37</v>
      </c>
      <c r="E3248" s="7">
        <v>1992</v>
      </c>
      <c r="F3248" s="9">
        <v>39231.593999999997</v>
      </c>
    </row>
    <row r="3249" spans="1:6" x14ac:dyDescent="0.15">
      <c r="A3249" s="5" t="s">
        <v>1</v>
      </c>
      <c r="B3249" s="5" t="s">
        <v>241</v>
      </c>
      <c r="C3249" s="6" t="s">
        <v>36</v>
      </c>
      <c r="D3249" s="6" t="s">
        <v>37</v>
      </c>
      <c r="E3249" s="7">
        <v>1993</v>
      </c>
      <c r="F3249" s="9">
        <v>40179.495999999999</v>
      </c>
    </row>
    <row r="3250" spans="1:6" x14ac:dyDescent="0.15">
      <c r="A3250" s="5" t="s">
        <v>1</v>
      </c>
      <c r="B3250" s="5" t="s">
        <v>241</v>
      </c>
      <c r="C3250" s="6" t="s">
        <v>36</v>
      </c>
      <c r="D3250" s="6" t="s">
        <v>37</v>
      </c>
      <c r="E3250" s="7">
        <v>1994</v>
      </c>
      <c r="F3250" s="9">
        <v>40990.71</v>
      </c>
    </row>
    <row r="3251" spans="1:6" x14ac:dyDescent="0.15">
      <c r="A3251" s="5" t="s">
        <v>1</v>
      </c>
      <c r="B3251" s="5" t="s">
        <v>241</v>
      </c>
      <c r="C3251" s="6" t="s">
        <v>36</v>
      </c>
      <c r="D3251" s="6" t="s">
        <v>37</v>
      </c>
      <c r="E3251" s="7">
        <v>1995</v>
      </c>
      <c r="F3251" s="9">
        <v>40838.565999999999</v>
      </c>
    </row>
    <row r="3252" spans="1:6" x14ac:dyDescent="0.15">
      <c r="A3252" s="5" t="s">
        <v>1</v>
      </c>
      <c r="B3252" s="5" t="s">
        <v>241</v>
      </c>
      <c r="C3252" s="6" t="s">
        <v>36</v>
      </c>
      <c r="D3252" s="6" t="s">
        <v>37</v>
      </c>
      <c r="E3252" s="7">
        <v>1996</v>
      </c>
      <c r="F3252" s="9">
        <v>40687.902000000002</v>
      </c>
    </row>
    <row r="3253" spans="1:6" x14ac:dyDescent="0.15">
      <c r="A3253" s="5" t="s">
        <v>1</v>
      </c>
      <c r="B3253" s="5" t="s">
        <v>241</v>
      </c>
      <c r="C3253" s="6" t="s">
        <v>36</v>
      </c>
      <c r="D3253" s="6" t="s">
        <v>37</v>
      </c>
      <c r="E3253" s="7">
        <v>1997</v>
      </c>
      <c r="F3253" s="9">
        <v>42311.343999999997</v>
      </c>
    </row>
    <row r="3254" spans="1:6" x14ac:dyDescent="0.15">
      <c r="A3254" s="5" t="s">
        <v>1</v>
      </c>
      <c r="B3254" s="5" t="s">
        <v>241</v>
      </c>
      <c r="C3254" s="6" t="s">
        <v>36</v>
      </c>
      <c r="D3254" s="6" t="s">
        <v>37</v>
      </c>
      <c r="E3254" s="7">
        <v>1998</v>
      </c>
      <c r="F3254" s="9">
        <v>44142.559999999998</v>
      </c>
    </row>
    <row r="3255" spans="1:6" x14ac:dyDescent="0.15">
      <c r="A3255" s="5" t="s">
        <v>1</v>
      </c>
      <c r="B3255" s="5" t="s">
        <v>241</v>
      </c>
      <c r="C3255" s="6" t="s">
        <v>36</v>
      </c>
      <c r="D3255" s="6" t="s">
        <v>37</v>
      </c>
      <c r="E3255" s="7">
        <v>1999</v>
      </c>
      <c r="F3255" s="9">
        <v>47061.11</v>
      </c>
    </row>
    <row r="3256" spans="1:6" x14ac:dyDescent="0.15">
      <c r="A3256" s="5" t="s">
        <v>1</v>
      </c>
      <c r="B3256" s="5" t="s">
        <v>241</v>
      </c>
      <c r="C3256" s="6" t="s">
        <v>36</v>
      </c>
      <c r="D3256" s="6" t="s">
        <v>37</v>
      </c>
      <c r="E3256" s="7">
        <v>2000</v>
      </c>
      <c r="F3256" s="9">
        <v>50063.824000000001</v>
      </c>
    </row>
    <row r="3257" spans="1:6" x14ac:dyDescent="0.15">
      <c r="A3257" s="5" t="s">
        <v>1</v>
      </c>
      <c r="B3257" s="5" t="s">
        <v>241</v>
      </c>
      <c r="C3257" s="6" t="s">
        <v>36</v>
      </c>
      <c r="D3257" s="6" t="s">
        <v>37</v>
      </c>
      <c r="E3257" s="7">
        <v>2001</v>
      </c>
      <c r="F3257" s="9">
        <v>50527.663999999997</v>
      </c>
    </row>
    <row r="3258" spans="1:6" x14ac:dyDescent="0.15">
      <c r="A3258" s="5" t="s">
        <v>1</v>
      </c>
      <c r="B3258" s="5" t="s">
        <v>241</v>
      </c>
      <c r="C3258" s="6" t="s">
        <v>36</v>
      </c>
      <c r="D3258" s="6" t="s">
        <v>37</v>
      </c>
      <c r="E3258" s="7">
        <v>2002</v>
      </c>
      <c r="F3258" s="9">
        <v>51709.733999999997</v>
      </c>
    </row>
    <row r="3259" spans="1:6" x14ac:dyDescent="0.15">
      <c r="A3259" s="5" t="s">
        <v>1</v>
      </c>
      <c r="B3259" s="5" t="s">
        <v>241</v>
      </c>
      <c r="C3259" s="6" t="s">
        <v>36</v>
      </c>
      <c r="D3259" s="6" t="s">
        <v>37</v>
      </c>
      <c r="E3259" s="7">
        <v>2003</v>
      </c>
      <c r="F3259" s="9">
        <v>51717.03</v>
      </c>
    </row>
    <row r="3260" spans="1:6" x14ac:dyDescent="0.15">
      <c r="A3260" s="5" t="s">
        <v>1</v>
      </c>
      <c r="B3260" s="5" t="s">
        <v>241</v>
      </c>
      <c r="C3260" s="6" t="s">
        <v>36</v>
      </c>
      <c r="D3260" s="6" t="s">
        <v>37</v>
      </c>
      <c r="E3260" s="7">
        <v>2004</v>
      </c>
      <c r="F3260" s="9">
        <v>52624.163999999997</v>
      </c>
    </row>
    <row r="3261" spans="1:6" x14ac:dyDescent="0.15">
      <c r="A3261" s="5" t="s">
        <v>1</v>
      </c>
      <c r="B3261" s="5" t="s">
        <v>241</v>
      </c>
      <c r="C3261" s="6" t="s">
        <v>36</v>
      </c>
      <c r="D3261" s="6" t="s">
        <v>37</v>
      </c>
      <c r="E3261" s="7">
        <v>2005</v>
      </c>
      <c r="F3261" s="9">
        <v>53262.093999999997</v>
      </c>
    </row>
    <row r="3262" spans="1:6" x14ac:dyDescent="0.15">
      <c r="A3262" s="5" t="s">
        <v>1</v>
      </c>
      <c r="B3262" s="5" t="s">
        <v>241</v>
      </c>
      <c r="C3262" s="6" t="s">
        <v>36</v>
      </c>
      <c r="D3262" s="6" t="s">
        <v>37</v>
      </c>
      <c r="E3262" s="7">
        <v>2006</v>
      </c>
      <c r="F3262" s="9">
        <v>54920.81</v>
      </c>
    </row>
    <row r="3263" spans="1:6" x14ac:dyDescent="0.15">
      <c r="A3263" s="5" t="s">
        <v>1</v>
      </c>
      <c r="B3263" s="5" t="s">
        <v>241</v>
      </c>
      <c r="C3263" s="6" t="s">
        <v>36</v>
      </c>
      <c r="D3263" s="6" t="s">
        <v>37</v>
      </c>
      <c r="E3263" s="7">
        <v>2007</v>
      </c>
      <c r="F3263" s="9">
        <v>58369.703000000001</v>
      </c>
    </row>
    <row r="3264" spans="1:6" x14ac:dyDescent="0.15">
      <c r="A3264" s="5" t="s">
        <v>1</v>
      </c>
      <c r="B3264" s="5" t="s">
        <v>241</v>
      </c>
      <c r="C3264" s="6" t="s">
        <v>36</v>
      </c>
      <c r="D3264" s="6" t="s">
        <v>37</v>
      </c>
      <c r="E3264" s="7">
        <v>2008</v>
      </c>
      <c r="F3264" s="9">
        <v>56383.19</v>
      </c>
    </row>
    <row r="3265" spans="1:6" x14ac:dyDescent="0.15">
      <c r="A3265" s="5" t="s">
        <v>1</v>
      </c>
      <c r="B3265" s="5" t="s">
        <v>241</v>
      </c>
      <c r="C3265" s="6" t="s">
        <v>36</v>
      </c>
      <c r="D3265" s="6" t="s">
        <v>37</v>
      </c>
      <c r="E3265" s="7">
        <v>2009</v>
      </c>
      <c r="F3265" s="9">
        <v>52731.39</v>
      </c>
    </row>
    <row r="3266" spans="1:6" x14ac:dyDescent="0.15">
      <c r="A3266" s="5" t="s">
        <v>1</v>
      </c>
      <c r="B3266" s="5" t="s">
        <v>241</v>
      </c>
      <c r="C3266" s="6" t="s">
        <v>36</v>
      </c>
      <c r="D3266" s="6" t="s">
        <v>37</v>
      </c>
      <c r="E3266" s="7">
        <v>2010</v>
      </c>
      <c r="F3266" s="9">
        <v>54086.336000000003</v>
      </c>
    </row>
    <row r="3267" spans="1:6" x14ac:dyDescent="0.15">
      <c r="A3267" s="5" t="s">
        <v>1</v>
      </c>
      <c r="B3267" s="5" t="s">
        <v>241</v>
      </c>
      <c r="C3267" s="6" t="s">
        <v>36</v>
      </c>
      <c r="D3267" s="6" t="s">
        <v>37</v>
      </c>
      <c r="E3267" s="7">
        <v>2011</v>
      </c>
      <c r="F3267" s="9">
        <v>54031</v>
      </c>
    </row>
    <row r="3268" spans="1:6" x14ac:dyDescent="0.15">
      <c r="A3268" s="5" t="s">
        <v>1</v>
      </c>
      <c r="B3268" s="5" t="s">
        <v>241</v>
      </c>
      <c r="C3268" s="6" t="s">
        <v>36</v>
      </c>
      <c r="D3268" s="6" t="s">
        <v>37</v>
      </c>
      <c r="E3268" s="7">
        <v>2012</v>
      </c>
      <c r="F3268" s="9">
        <v>53675.46</v>
      </c>
    </row>
    <row r="3269" spans="1:6" x14ac:dyDescent="0.15">
      <c r="A3269" s="5" t="s">
        <v>1</v>
      </c>
      <c r="B3269" s="5" t="s">
        <v>241</v>
      </c>
      <c r="C3269" s="6" t="s">
        <v>36</v>
      </c>
      <c r="D3269" s="6" t="s">
        <v>37</v>
      </c>
      <c r="E3269" s="7">
        <v>2013</v>
      </c>
      <c r="F3269" s="9">
        <v>53973.394999999997</v>
      </c>
    </row>
    <row r="3270" spans="1:6" x14ac:dyDescent="0.15">
      <c r="A3270" s="5" t="s">
        <v>1</v>
      </c>
      <c r="B3270" s="5" t="s">
        <v>241</v>
      </c>
      <c r="C3270" s="6" t="s">
        <v>36</v>
      </c>
      <c r="D3270" s="6" t="s">
        <v>37</v>
      </c>
      <c r="E3270" s="7">
        <v>2014</v>
      </c>
      <c r="F3270" s="9">
        <v>54100.086000000003</v>
      </c>
    </row>
    <row r="3271" spans="1:6" x14ac:dyDescent="0.15">
      <c r="A3271" s="5" t="s">
        <v>1</v>
      </c>
      <c r="B3271" s="5" t="s">
        <v>241</v>
      </c>
      <c r="C3271" s="6" t="s">
        <v>36</v>
      </c>
      <c r="D3271" s="6" t="s">
        <v>37</v>
      </c>
      <c r="E3271" s="7">
        <v>2015</v>
      </c>
      <c r="F3271" s="9">
        <v>54251.45</v>
      </c>
    </row>
    <row r="3272" spans="1:6" x14ac:dyDescent="0.15">
      <c r="A3272" s="5" t="s">
        <v>1</v>
      </c>
      <c r="B3272" s="5" t="s">
        <v>241</v>
      </c>
      <c r="C3272" s="6" t="s">
        <v>36</v>
      </c>
      <c r="D3272" s="6" t="s">
        <v>37</v>
      </c>
      <c r="E3272" s="7">
        <v>2016</v>
      </c>
      <c r="F3272" s="9">
        <v>55516.097999999998</v>
      </c>
    </row>
    <row r="3273" spans="1:6" x14ac:dyDescent="0.15">
      <c r="A3273" s="5" t="s">
        <v>1</v>
      </c>
      <c r="B3273" s="5" t="s">
        <v>241</v>
      </c>
      <c r="C3273" s="6" t="s">
        <v>36</v>
      </c>
      <c r="D3273" s="6" t="s">
        <v>37</v>
      </c>
      <c r="E3273" s="7">
        <v>2017</v>
      </c>
      <c r="F3273" s="9">
        <v>55037.188000000002</v>
      </c>
    </row>
    <row r="3274" spans="1:6" x14ac:dyDescent="0.15">
      <c r="A3274" s="5" t="s">
        <v>1</v>
      </c>
      <c r="B3274" s="5" t="s">
        <v>241</v>
      </c>
      <c r="C3274" s="6" t="s">
        <v>36</v>
      </c>
      <c r="D3274" s="6" t="s">
        <v>37</v>
      </c>
      <c r="E3274" s="7">
        <v>2018</v>
      </c>
      <c r="F3274" s="9">
        <v>54625.96</v>
      </c>
    </row>
    <row r="3275" spans="1:6" x14ac:dyDescent="0.15">
      <c r="A3275" s="5" t="s">
        <v>1</v>
      </c>
      <c r="B3275" s="5" t="s">
        <v>241</v>
      </c>
      <c r="C3275" s="6" t="s">
        <v>36</v>
      </c>
      <c r="D3275" s="6" t="s">
        <v>37</v>
      </c>
      <c r="E3275" s="7">
        <v>2019</v>
      </c>
      <c r="F3275" s="9">
        <v>54751.6</v>
      </c>
    </row>
    <row r="3276" spans="1:6" x14ac:dyDescent="0.15">
      <c r="A3276" s="5" t="s">
        <v>1</v>
      </c>
      <c r="B3276" s="5" t="s">
        <v>241</v>
      </c>
      <c r="C3276" s="6" t="s">
        <v>36</v>
      </c>
      <c r="D3276" s="6" t="s">
        <v>37</v>
      </c>
      <c r="E3276" s="7">
        <v>2020</v>
      </c>
      <c r="F3276" s="9">
        <v>53489.332000000002</v>
      </c>
    </row>
    <row r="3277" spans="1:6" x14ac:dyDescent="0.15">
      <c r="A3277" s="5" t="s">
        <v>1</v>
      </c>
      <c r="B3277" s="5" t="s">
        <v>241</v>
      </c>
      <c r="C3277" s="6" t="s">
        <v>36</v>
      </c>
      <c r="D3277" s="6" t="s">
        <v>37</v>
      </c>
      <c r="E3277" s="7">
        <v>2021</v>
      </c>
      <c r="F3277" s="9">
        <v>55346.675999999999</v>
      </c>
    </row>
    <row r="3278" spans="1:6" x14ac:dyDescent="0.15">
      <c r="A3278" s="5" t="s">
        <v>1</v>
      </c>
      <c r="B3278" s="5" t="s">
        <v>241</v>
      </c>
      <c r="C3278" s="6" t="s">
        <v>36</v>
      </c>
      <c r="D3278" s="6" t="s">
        <v>37</v>
      </c>
      <c r="E3278" s="7">
        <v>2022</v>
      </c>
      <c r="F3278" s="9">
        <v>55484.777000000002</v>
      </c>
    </row>
    <row r="3279" spans="1:6" x14ac:dyDescent="0.15">
      <c r="A3279" s="5" t="s">
        <v>1</v>
      </c>
      <c r="B3279" s="5" t="s">
        <v>241</v>
      </c>
      <c r="C3279" s="6" t="s">
        <v>38</v>
      </c>
      <c r="D3279" s="6" t="s">
        <v>39</v>
      </c>
      <c r="E3279" s="7">
        <v>1950</v>
      </c>
      <c r="F3279" s="9">
        <v>1573</v>
      </c>
    </row>
    <row r="3280" spans="1:6" x14ac:dyDescent="0.15">
      <c r="A3280" s="5" t="s">
        <v>1</v>
      </c>
      <c r="B3280" s="5" t="s">
        <v>241</v>
      </c>
      <c r="C3280" s="6" t="s">
        <v>38</v>
      </c>
      <c r="D3280" s="6" t="s">
        <v>39</v>
      </c>
      <c r="E3280" s="7">
        <v>1951</v>
      </c>
      <c r="F3280" s="9">
        <v>1642</v>
      </c>
    </row>
    <row r="3281" spans="1:6" x14ac:dyDescent="0.15">
      <c r="A3281" s="5" t="s">
        <v>1</v>
      </c>
      <c r="B3281" s="5" t="s">
        <v>241</v>
      </c>
      <c r="C3281" s="6" t="s">
        <v>38</v>
      </c>
      <c r="D3281" s="6" t="s">
        <v>39</v>
      </c>
      <c r="E3281" s="7">
        <v>1952</v>
      </c>
      <c r="F3281" s="9">
        <v>1701</v>
      </c>
    </row>
    <row r="3282" spans="1:6" x14ac:dyDescent="0.15">
      <c r="A3282" s="5" t="s">
        <v>1</v>
      </c>
      <c r="B3282" s="5" t="s">
        <v>241</v>
      </c>
      <c r="C3282" s="6" t="s">
        <v>38</v>
      </c>
      <c r="D3282" s="6" t="s">
        <v>39</v>
      </c>
      <c r="E3282" s="7">
        <v>1953</v>
      </c>
      <c r="F3282" s="9">
        <v>1779</v>
      </c>
    </row>
    <row r="3283" spans="1:6" x14ac:dyDescent="0.15">
      <c r="A3283" s="5" t="s">
        <v>1</v>
      </c>
      <c r="B3283" s="5" t="s">
        <v>241</v>
      </c>
      <c r="C3283" s="6" t="s">
        <v>38</v>
      </c>
      <c r="D3283" s="6" t="s">
        <v>39</v>
      </c>
      <c r="E3283" s="7">
        <v>1954</v>
      </c>
      <c r="F3283" s="9">
        <v>1844</v>
      </c>
    </row>
    <row r="3284" spans="1:6" x14ac:dyDescent="0.15">
      <c r="A3284" s="5" t="s">
        <v>1</v>
      </c>
      <c r="B3284" s="5" t="s">
        <v>241</v>
      </c>
      <c r="C3284" s="6" t="s">
        <v>38</v>
      </c>
      <c r="D3284" s="6" t="s">
        <v>39</v>
      </c>
      <c r="E3284" s="7">
        <v>1955</v>
      </c>
      <c r="F3284" s="9">
        <v>1930</v>
      </c>
    </row>
    <row r="3285" spans="1:6" x14ac:dyDescent="0.15">
      <c r="A3285" s="5" t="s">
        <v>1</v>
      </c>
      <c r="B3285" s="5" t="s">
        <v>241</v>
      </c>
      <c r="C3285" s="6" t="s">
        <v>38</v>
      </c>
      <c r="D3285" s="6" t="s">
        <v>39</v>
      </c>
      <c r="E3285" s="7">
        <v>1956</v>
      </c>
      <c r="F3285" s="9">
        <v>2150</v>
      </c>
    </row>
    <row r="3286" spans="1:6" x14ac:dyDescent="0.15">
      <c r="A3286" s="5" t="s">
        <v>1</v>
      </c>
      <c r="B3286" s="5" t="s">
        <v>241</v>
      </c>
      <c r="C3286" s="6" t="s">
        <v>38</v>
      </c>
      <c r="D3286" s="6" t="s">
        <v>39</v>
      </c>
      <c r="E3286" s="7">
        <v>1957</v>
      </c>
      <c r="F3286" s="9">
        <v>2144</v>
      </c>
    </row>
    <row r="3287" spans="1:6" x14ac:dyDescent="0.15">
      <c r="A3287" s="5" t="s">
        <v>1</v>
      </c>
      <c r="B3287" s="5" t="s">
        <v>241</v>
      </c>
      <c r="C3287" s="6" t="s">
        <v>38</v>
      </c>
      <c r="D3287" s="6" t="s">
        <v>39</v>
      </c>
      <c r="E3287" s="7">
        <v>1958</v>
      </c>
      <c r="F3287" s="9">
        <v>2255</v>
      </c>
    </row>
    <row r="3288" spans="1:6" x14ac:dyDescent="0.15">
      <c r="A3288" s="5" t="s">
        <v>1</v>
      </c>
      <c r="B3288" s="5" t="s">
        <v>241</v>
      </c>
      <c r="C3288" s="6" t="s">
        <v>38</v>
      </c>
      <c r="D3288" s="6" t="s">
        <v>39</v>
      </c>
      <c r="E3288" s="7">
        <v>1959</v>
      </c>
      <c r="F3288" s="9">
        <v>2278</v>
      </c>
    </row>
    <row r="3289" spans="1:6" x14ac:dyDescent="0.15">
      <c r="A3289" s="5" t="s">
        <v>1</v>
      </c>
      <c r="B3289" s="5" t="s">
        <v>241</v>
      </c>
      <c r="C3289" s="6" t="s">
        <v>38</v>
      </c>
      <c r="D3289" s="6" t="s">
        <v>39</v>
      </c>
      <c r="E3289" s="7">
        <v>1960</v>
      </c>
      <c r="F3289" s="9">
        <v>2383</v>
      </c>
    </row>
    <row r="3290" spans="1:6" x14ac:dyDescent="0.15">
      <c r="A3290" s="5" t="s">
        <v>1</v>
      </c>
      <c r="B3290" s="5" t="s">
        <v>241</v>
      </c>
      <c r="C3290" s="6" t="s">
        <v>38</v>
      </c>
      <c r="D3290" s="6" t="s">
        <v>39</v>
      </c>
      <c r="E3290" s="7">
        <v>1961</v>
      </c>
      <c r="F3290" s="9">
        <v>2361</v>
      </c>
    </row>
    <row r="3291" spans="1:6" x14ac:dyDescent="0.15">
      <c r="A3291" s="5" t="s">
        <v>1</v>
      </c>
      <c r="B3291" s="5" t="s">
        <v>241</v>
      </c>
      <c r="C3291" s="6" t="s">
        <v>38</v>
      </c>
      <c r="D3291" s="6" t="s">
        <v>39</v>
      </c>
      <c r="E3291" s="7">
        <v>1962</v>
      </c>
      <c r="F3291" s="9">
        <v>2260</v>
      </c>
    </row>
    <row r="3292" spans="1:6" x14ac:dyDescent="0.15">
      <c r="A3292" s="5" t="s">
        <v>1</v>
      </c>
      <c r="B3292" s="5" t="s">
        <v>241</v>
      </c>
      <c r="C3292" s="6" t="s">
        <v>38</v>
      </c>
      <c r="D3292" s="6" t="s">
        <v>39</v>
      </c>
      <c r="E3292" s="7">
        <v>1963</v>
      </c>
      <c r="F3292" s="9">
        <v>2263</v>
      </c>
    </row>
    <row r="3293" spans="1:6" x14ac:dyDescent="0.15">
      <c r="A3293" s="5" t="s">
        <v>1</v>
      </c>
      <c r="B3293" s="5" t="s">
        <v>241</v>
      </c>
      <c r="C3293" s="6" t="s">
        <v>38</v>
      </c>
      <c r="D3293" s="6" t="s">
        <v>39</v>
      </c>
      <c r="E3293" s="7">
        <v>1964</v>
      </c>
      <c r="F3293" s="9">
        <v>2343</v>
      </c>
    </row>
    <row r="3294" spans="1:6" x14ac:dyDescent="0.15">
      <c r="A3294" s="5" t="s">
        <v>1</v>
      </c>
      <c r="B3294" s="5" t="s">
        <v>241</v>
      </c>
      <c r="C3294" s="6" t="s">
        <v>38</v>
      </c>
      <c r="D3294" s="6" t="s">
        <v>39</v>
      </c>
      <c r="E3294" s="7">
        <v>1965</v>
      </c>
      <c r="F3294" s="9">
        <v>2539</v>
      </c>
    </row>
    <row r="3295" spans="1:6" x14ac:dyDescent="0.15">
      <c r="A3295" s="5" t="s">
        <v>1</v>
      </c>
      <c r="B3295" s="5" t="s">
        <v>241</v>
      </c>
      <c r="C3295" s="6" t="s">
        <v>38</v>
      </c>
      <c r="D3295" s="6" t="s">
        <v>39</v>
      </c>
      <c r="E3295" s="7">
        <v>1966</v>
      </c>
      <c r="F3295" s="9">
        <v>2828</v>
      </c>
    </row>
    <row r="3296" spans="1:6" x14ac:dyDescent="0.15">
      <c r="A3296" s="5" t="s">
        <v>1</v>
      </c>
      <c r="B3296" s="5" t="s">
        <v>241</v>
      </c>
      <c r="C3296" s="6" t="s">
        <v>38</v>
      </c>
      <c r="D3296" s="6" t="s">
        <v>39</v>
      </c>
      <c r="E3296" s="7">
        <v>1967</v>
      </c>
      <c r="F3296" s="9">
        <v>3014</v>
      </c>
    </row>
    <row r="3297" spans="1:6" x14ac:dyDescent="0.15">
      <c r="A3297" s="5" t="s">
        <v>1</v>
      </c>
      <c r="B3297" s="5" t="s">
        <v>241</v>
      </c>
      <c r="C3297" s="6" t="s">
        <v>38</v>
      </c>
      <c r="D3297" s="6" t="s">
        <v>39</v>
      </c>
      <c r="E3297" s="7">
        <v>1968</v>
      </c>
      <c r="F3297" s="9">
        <v>3309</v>
      </c>
    </row>
    <row r="3298" spans="1:6" x14ac:dyDescent="0.15">
      <c r="A3298" s="5" t="s">
        <v>1</v>
      </c>
      <c r="B3298" s="5" t="s">
        <v>241</v>
      </c>
      <c r="C3298" s="6" t="s">
        <v>38</v>
      </c>
      <c r="D3298" s="6" t="s">
        <v>39</v>
      </c>
      <c r="E3298" s="7">
        <v>1969</v>
      </c>
      <c r="F3298" s="9">
        <v>3483</v>
      </c>
    </row>
    <row r="3299" spans="1:6" x14ac:dyDescent="0.15">
      <c r="A3299" s="5" t="s">
        <v>1</v>
      </c>
      <c r="B3299" s="5" t="s">
        <v>241</v>
      </c>
      <c r="C3299" s="6" t="s">
        <v>38</v>
      </c>
      <c r="D3299" s="6" t="s">
        <v>39</v>
      </c>
      <c r="E3299" s="7">
        <v>1970</v>
      </c>
      <c r="F3299" s="9">
        <v>3889</v>
      </c>
    </row>
    <row r="3300" spans="1:6" x14ac:dyDescent="0.15">
      <c r="A3300" s="5" t="s">
        <v>1</v>
      </c>
      <c r="B3300" s="5" t="s">
        <v>241</v>
      </c>
      <c r="C3300" s="6" t="s">
        <v>38</v>
      </c>
      <c r="D3300" s="6" t="s">
        <v>39</v>
      </c>
      <c r="E3300" s="7">
        <v>1971</v>
      </c>
      <c r="F3300" s="9">
        <v>3987</v>
      </c>
    </row>
    <row r="3301" spans="1:6" x14ac:dyDescent="0.15">
      <c r="A3301" s="5" t="s">
        <v>1</v>
      </c>
      <c r="B3301" s="5" t="s">
        <v>241</v>
      </c>
      <c r="C3301" s="6" t="s">
        <v>38</v>
      </c>
      <c r="D3301" s="6" t="s">
        <v>39</v>
      </c>
      <c r="E3301" s="7">
        <v>1972</v>
      </c>
      <c r="F3301" s="9">
        <v>4299</v>
      </c>
    </row>
    <row r="3302" spans="1:6" x14ac:dyDescent="0.15">
      <c r="A3302" s="5" t="s">
        <v>1</v>
      </c>
      <c r="B3302" s="5" t="s">
        <v>241</v>
      </c>
      <c r="C3302" s="6" t="s">
        <v>38</v>
      </c>
      <c r="D3302" s="6" t="s">
        <v>39</v>
      </c>
      <c r="E3302" s="7">
        <v>1973</v>
      </c>
      <c r="F3302" s="9">
        <v>4442</v>
      </c>
    </row>
    <row r="3303" spans="1:6" x14ac:dyDescent="0.15">
      <c r="A3303" s="5" t="s">
        <v>1</v>
      </c>
      <c r="B3303" s="5" t="s">
        <v>241</v>
      </c>
      <c r="C3303" s="6" t="s">
        <v>38</v>
      </c>
      <c r="D3303" s="6" t="s">
        <v>39</v>
      </c>
      <c r="E3303" s="7">
        <v>1974</v>
      </c>
      <c r="F3303" s="9">
        <v>4863</v>
      </c>
    </row>
    <row r="3304" spans="1:6" x14ac:dyDescent="0.15">
      <c r="A3304" s="5" t="s">
        <v>1</v>
      </c>
      <c r="B3304" s="5" t="s">
        <v>241</v>
      </c>
      <c r="C3304" s="6" t="s">
        <v>38</v>
      </c>
      <c r="D3304" s="6" t="s">
        <v>39</v>
      </c>
      <c r="E3304" s="7">
        <v>1975</v>
      </c>
      <c r="F3304" s="9">
        <v>5738</v>
      </c>
    </row>
    <row r="3305" spans="1:6" x14ac:dyDescent="0.15">
      <c r="A3305" s="5" t="s">
        <v>1</v>
      </c>
      <c r="B3305" s="5" t="s">
        <v>241</v>
      </c>
      <c r="C3305" s="6" t="s">
        <v>38</v>
      </c>
      <c r="D3305" s="6" t="s">
        <v>39</v>
      </c>
      <c r="E3305" s="7">
        <v>1976</v>
      </c>
      <c r="F3305" s="9">
        <v>6684</v>
      </c>
    </row>
    <row r="3306" spans="1:6" x14ac:dyDescent="0.15">
      <c r="A3306" s="5" t="s">
        <v>1</v>
      </c>
      <c r="B3306" s="5" t="s">
        <v>241</v>
      </c>
      <c r="C3306" s="6" t="s">
        <v>38</v>
      </c>
      <c r="D3306" s="6" t="s">
        <v>39</v>
      </c>
      <c r="E3306" s="7">
        <v>1977</v>
      </c>
      <c r="F3306" s="9">
        <v>7438</v>
      </c>
    </row>
    <row r="3307" spans="1:6" x14ac:dyDescent="0.15">
      <c r="A3307" s="5" t="s">
        <v>1</v>
      </c>
      <c r="B3307" s="5" t="s">
        <v>241</v>
      </c>
      <c r="C3307" s="6" t="s">
        <v>38</v>
      </c>
      <c r="D3307" s="6" t="s">
        <v>39</v>
      </c>
      <c r="E3307" s="7">
        <v>1978</v>
      </c>
      <c r="F3307" s="9">
        <v>8080</v>
      </c>
    </row>
    <row r="3308" spans="1:6" x14ac:dyDescent="0.15">
      <c r="A3308" s="5" t="s">
        <v>1</v>
      </c>
      <c r="B3308" s="5" t="s">
        <v>241</v>
      </c>
      <c r="C3308" s="6" t="s">
        <v>38</v>
      </c>
      <c r="D3308" s="6" t="s">
        <v>39</v>
      </c>
      <c r="E3308" s="7">
        <v>1979</v>
      </c>
      <c r="F3308" s="9">
        <v>8745</v>
      </c>
    </row>
    <row r="3309" spans="1:6" x14ac:dyDescent="0.15">
      <c r="A3309" s="5" t="s">
        <v>1</v>
      </c>
      <c r="B3309" s="5" t="s">
        <v>241</v>
      </c>
      <c r="C3309" s="6" t="s">
        <v>38</v>
      </c>
      <c r="D3309" s="6" t="s">
        <v>39</v>
      </c>
      <c r="E3309" s="7">
        <v>1980</v>
      </c>
      <c r="F3309" s="9">
        <v>8920</v>
      </c>
    </row>
    <row r="3310" spans="1:6" x14ac:dyDescent="0.15">
      <c r="A3310" s="5" t="s">
        <v>1</v>
      </c>
      <c r="B3310" s="5" t="s">
        <v>241</v>
      </c>
      <c r="C3310" s="6" t="s">
        <v>38</v>
      </c>
      <c r="D3310" s="6" t="s">
        <v>39</v>
      </c>
      <c r="E3310" s="7">
        <v>1981</v>
      </c>
      <c r="F3310" s="9">
        <v>9224</v>
      </c>
    </row>
    <row r="3311" spans="1:6" x14ac:dyDescent="0.15">
      <c r="A3311" s="5" t="s">
        <v>1</v>
      </c>
      <c r="B3311" s="5" t="s">
        <v>241</v>
      </c>
      <c r="C3311" s="6" t="s">
        <v>38</v>
      </c>
      <c r="D3311" s="6" t="s">
        <v>39</v>
      </c>
      <c r="E3311" s="7">
        <v>1982</v>
      </c>
      <c r="F3311" s="9">
        <v>9526</v>
      </c>
    </row>
    <row r="3312" spans="1:6" x14ac:dyDescent="0.15">
      <c r="A3312" s="5" t="s">
        <v>1</v>
      </c>
      <c r="B3312" s="5" t="s">
        <v>241</v>
      </c>
      <c r="C3312" s="6" t="s">
        <v>38</v>
      </c>
      <c r="D3312" s="6" t="s">
        <v>39</v>
      </c>
      <c r="E3312" s="7">
        <v>1983</v>
      </c>
      <c r="F3312" s="9">
        <v>9586</v>
      </c>
    </row>
    <row r="3313" spans="1:6" x14ac:dyDescent="0.15">
      <c r="A3313" s="5" t="s">
        <v>1</v>
      </c>
      <c r="B3313" s="5" t="s">
        <v>241</v>
      </c>
      <c r="C3313" s="6" t="s">
        <v>38</v>
      </c>
      <c r="D3313" s="6" t="s">
        <v>39</v>
      </c>
      <c r="E3313" s="7">
        <v>1984</v>
      </c>
      <c r="F3313" s="9">
        <v>9797</v>
      </c>
    </row>
    <row r="3314" spans="1:6" x14ac:dyDescent="0.15">
      <c r="A3314" s="5" t="s">
        <v>1</v>
      </c>
      <c r="B3314" s="5" t="s">
        <v>241</v>
      </c>
      <c r="C3314" s="6" t="s">
        <v>38</v>
      </c>
      <c r="D3314" s="6" t="s">
        <v>39</v>
      </c>
      <c r="E3314" s="7">
        <v>1985</v>
      </c>
      <c r="F3314" s="9">
        <v>10176</v>
      </c>
    </row>
    <row r="3315" spans="1:6" x14ac:dyDescent="0.15">
      <c r="A3315" s="5" t="s">
        <v>1</v>
      </c>
      <c r="B3315" s="5" t="s">
        <v>241</v>
      </c>
      <c r="C3315" s="6" t="s">
        <v>38</v>
      </c>
      <c r="D3315" s="6" t="s">
        <v>39</v>
      </c>
      <c r="E3315" s="7">
        <v>1986</v>
      </c>
      <c r="F3315" s="9">
        <v>10584</v>
      </c>
    </row>
    <row r="3316" spans="1:6" x14ac:dyDescent="0.15">
      <c r="A3316" s="5" t="s">
        <v>1</v>
      </c>
      <c r="B3316" s="5" t="s">
        <v>241</v>
      </c>
      <c r="C3316" s="6" t="s">
        <v>38</v>
      </c>
      <c r="D3316" s="6" t="s">
        <v>39</v>
      </c>
      <c r="E3316" s="7">
        <v>1987</v>
      </c>
      <c r="F3316" s="9">
        <v>10943</v>
      </c>
    </row>
    <row r="3317" spans="1:6" x14ac:dyDescent="0.15">
      <c r="A3317" s="5" t="s">
        <v>1</v>
      </c>
      <c r="B3317" s="5" t="s">
        <v>241</v>
      </c>
      <c r="C3317" s="6" t="s">
        <v>38</v>
      </c>
      <c r="D3317" s="6" t="s">
        <v>39</v>
      </c>
      <c r="E3317" s="7">
        <v>1988</v>
      </c>
      <c r="F3317" s="9">
        <v>11765</v>
      </c>
    </row>
    <row r="3318" spans="1:6" x14ac:dyDescent="0.15">
      <c r="A3318" s="5" t="s">
        <v>1</v>
      </c>
      <c r="B3318" s="5" t="s">
        <v>241</v>
      </c>
      <c r="C3318" s="6" t="s">
        <v>38</v>
      </c>
      <c r="D3318" s="6" t="s">
        <v>39</v>
      </c>
      <c r="E3318" s="7">
        <v>1989</v>
      </c>
      <c r="F3318" s="9">
        <v>12607</v>
      </c>
    </row>
    <row r="3319" spans="1:6" x14ac:dyDescent="0.15">
      <c r="A3319" s="5" t="s">
        <v>1</v>
      </c>
      <c r="B3319" s="5" t="s">
        <v>241</v>
      </c>
      <c r="C3319" s="6" t="s">
        <v>38</v>
      </c>
      <c r="D3319" s="6" t="s">
        <v>39</v>
      </c>
      <c r="E3319" s="7">
        <v>1990</v>
      </c>
      <c r="F3319" s="9">
        <v>13259</v>
      </c>
    </row>
    <row r="3320" spans="1:6" x14ac:dyDescent="0.15">
      <c r="A3320" s="5" t="s">
        <v>1</v>
      </c>
      <c r="B3320" s="5" t="s">
        <v>241</v>
      </c>
      <c r="C3320" s="6" t="s">
        <v>38</v>
      </c>
      <c r="D3320" s="6" t="s">
        <v>39</v>
      </c>
      <c r="E3320" s="7">
        <v>1991</v>
      </c>
      <c r="F3320" s="9">
        <v>13834.927</v>
      </c>
    </row>
    <row r="3321" spans="1:6" x14ac:dyDescent="0.15">
      <c r="A3321" s="5" t="s">
        <v>1</v>
      </c>
      <c r="B3321" s="5" t="s">
        <v>241</v>
      </c>
      <c r="C3321" s="6" t="s">
        <v>38</v>
      </c>
      <c r="D3321" s="6" t="s">
        <v>39</v>
      </c>
      <c r="E3321" s="7">
        <v>1992</v>
      </c>
      <c r="F3321" s="9">
        <v>14341.302</v>
      </c>
    </row>
    <row r="3322" spans="1:6" x14ac:dyDescent="0.15">
      <c r="A3322" s="5" t="s">
        <v>1</v>
      </c>
      <c r="B3322" s="5" t="s">
        <v>241</v>
      </c>
      <c r="C3322" s="6" t="s">
        <v>38</v>
      </c>
      <c r="D3322" s="6" t="s">
        <v>39</v>
      </c>
      <c r="E3322" s="7">
        <v>1993</v>
      </c>
      <c r="F3322" s="9">
        <v>14840.319</v>
      </c>
    </row>
    <row r="3323" spans="1:6" x14ac:dyDescent="0.15">
      <c r="A3323" s="5" t="s">
        <v>1</v>
      </c>
      <c r="B3323" s="5" t="s">
        <v>241</v>
      </c>
      <c r="C3323" s="6" t="s">
        <v>38</v>
      </c>
      <c r="D3323" s="6" t="s">
        <v>39</v>
      </c>
      <c r="E3323" s="7">
        <v>1994</v>
      </c>
      <c r="F3323" s="9">
        <v>15539.06</v>
      </c>
    </row>
    <row r="3324" spans="1:6" x14ac:dyDescent="0.15">
      <c r="A3324" s="5" t="s">
        <v>1</v>
      </c>
      <c r="B3324" s="5" t="s">
        <v>241</v>
      </c>
      <c r="C3324" s="6" t="s">
        <v>38</v>
      </c>
      <c r="D3324" s="6" t="s">
        <v>39</v>
      </c>
      <c r="E3324" s="7">
        <v>1995</v>
      </c>
      <c r="F3324" s="9">
        <v>16417.173999999999</v>
      </c>
    </row>
    <row r="3325" spans="1:6" x14ac:dyDescent="0.15">
      <c r="A3325" s="5" t="s">
        <v>1</v>
      </c>
      <c r="B3325" s="5" t="s">
        <v>241</v>
      </c>
      <c r="C3325" s="6" t="s">
        <v>38</v>
      </c>
      <c r="D3325" s="6" t="s">
        <v>39</v>
      </c>
      <c r="E3325" s="7">
        <v>1996</v>
      </c>
      <c r="F3325" s="9">
        <v>16932.046999999999</v>
      </c>
    </row>
    <row r="3326" spans="1:6" x14ac:dyDescent="0.15">
      <c r="A3326" s="5" t="s">
        <v>1</v>
      </c>
      <c r="B3326" s="5" t="s">
        <v>241</v>
      </c>
      <c r="C3326" s="6" t="s">
        <v>38</v>
      </c>
      <c r="D3326" s="6" t="s">
        <v>39</v>
      </c>
      <c r="E3326" s="7">
        <v>1997</v>
      </c>
      <c r="F3326" s="9">
        <v>17694.79</v>
      </c>
    </row>
    <row r="3327" spans="1:6" x14ac:dyDescent="0.15">
      <c r="A3327" s="5" t="s">
        <v>1</v>
      </c>
      <c r="B3327" s="5" t="s">
        <v>241</v>
      </c>
      <c r="C3327" s="6" t="s">
        <v>38</v>
      </c>
      <c r="D3327" s="6" t="s">
        <v>39</v>
      </c>
      <c r="E3327" s="7">
        <v>1998</v>
      </c>
      <c r="F3327" s="9">
        <v>18488.666000000001</v>
      </c>
    </row>
    <row r="3328" spans="1:6" x14ac:dyDescent="0.15">
      <c r="A3328" s="5" t="s">
        <v>1</v>
      </c>
      <c r="B3328" s="5" t="s">
        <v>241</v>
      </c>
      <c r="C3328" s="6" t="s">
        <v>38</v>
      </c>
      <c r="D3328" s="6" t="s">
        <v>39</v>
      </c>
      <c r="E3328" s="7">
        <v>1999</v>
      </c>
      <c r="F3328" s="9">
        <v>19254.365000000002</v>
      </c>
    </row>
    <row r="3329" spans="1:6" x14ac:dyDescent="0.15">
      <c r="A3329" s="5" t="s">
        <v>1</v>
      </c>
      <c r="B3329" s="5" t="s">
        <v>241</v>
      </c>
      <c r="C3329" s="6" t="s">
        <v>38</v>
      </c>
      <c r="D3329" s="6" t="s">
        <v>39</v>
      </c>
      <c r="E3329" s="7">
        <v>2000</v>
      </c>
      <c r="F3329" s="9">
        <v>20434.548999999999</v>
      </c>
    </row>
    <row r="3330" spans="1:6" x14ac:dyDescent="0.15">
      <c r="A3330" s="5" t="s">
        <v>1</v>
      </c>
      <c r="B3330" s="5" t="s">
        <v>241</v>
      </c>
      <c r="C3330" s="6" t="s">
        <v>38</v>
      </c>
      <c r="D3330" s="6" t="s">
        <v>39</v>
      </c>
      <c r="E3330" s="7">
        <v>2001</v>
      </c>
      <c r="F3330" s="9">
        <v>20413.05</v>
      </c>
    </row>
    <row r="3331" spans="1:6" x14ac:dyDescent="0.15">
      <c r="A3331" s="5" t="s">
        <v>1</v>
      </c>
      <c r="B3331" s="5" t="s">
        <v>241</v>
      </c>
      <c r="C3331" s="6" t="s">
        <v>38</v>
      </c>
      <c r="D3331" s="6" t="s">
        <v>39</v>
      </c>
      <c r="E3331" s="7">
        <v>2002</v>
      </c>
      <c r="F3331" s="9">
        <v>20873.984</v>
      </c>
    </row>
    <row r="3332" spans="1:6" x14ac:dyDescent="0.15">
      <c r="A3332" s="5" t="s">
        <v>1</v>
      </c>
      <c r="B3332" s="5" t="s">
        <v>241</v>
      </c>
      <c r="C3332" s="6" t="s">
        <v>38</v>
      </c>
      <c r="D3332" s="6" t="s">
        <v>39</v>
      </c>
      <c r="E3332" s="7">
        <v>2003</v>
      </c>
      <c r="F3332" s="9">
        <v>21273.134999999998</v>
      </c>
    </row>
    <row r="3333" spans="1:6" x14ac:dyDescent="0.15">
      <c r="A3333" s="5" t="s">
        <v>1</v>
      </c>
      <c r="B3333" s="5" t="s">
        <v>241</v>
      </c>
      <c r="C3333" s="6" t="s">
        <v>38</v>
      </c>
      <c r="D3333" s="6" t="s">
        <v>39</v>
      </c>
      <c r="E3333" s="7">
        <v>2004</v>
      </c>
      <c r="F3333" s="9">
        <v>21233.002</v>
      </c>
    </row>
    <row r="3334" spans="1:6" x14ac:dyDescent="0.15">
      <c r="A3334" s="5" t="s">
        <v>1</v>
      </c>
      <c r="B3334" s="5" t="s">
        <v>241</v>
      </c>
      <c r="C3334" s="6" t="s">
        <v>38</v>
      </c>
      <c r="D3334" s="6" t="s">
        <v>39</v>
      </c>
      <c r="E3334" s="7">
        <v>2005</v>
      </c>
      <c r="F3334" s="9">
        <v>21905.215</v>
      </c>
    </row>
    <row r="3335" spans="1:6" x14ac:dyDescent="0.15">
      <c r="A3335" s="5" t="s">
        <v>1</v>
      </c>
      <c r="B3335" s="5" t="s">
        <v>241</v>
      </c>
      <c r="C3335" s="6" t="s">
        <v>38</v>
      </c>
      <c r="D3335" s="6" t="s">
        <v>39</v>
      </c>
      <c r="E3335" s="7">
        <v>2006</v>
      </c>
      <c r="F3335" s="9">
        <v>22233.717000000001</v>
      </c>
    </row>
    <row r="3336" spans="1:6" x14ac:dyDescent="0.15">
      <c r="A3336" s="5" t="s">
        <v>1</v>
      </c>
      <c r="B3336" s="5" t="s">
        <v>241</v>
      </c>
      <c r="C3336" s="6" t="s">
        <v>38</v>
      </c>
      <c r="D3336" s="6" t="s">
        <v>39</v>
      </c>
      <c r="E3336" s="7">
        <v>2007</v>
      </c>
      <c r="F3336" s="9">
        <v>23048.263999999999</v>
      </c>
    </row>
    <row r="3337" spans="1:6" x14ac:dyDescent="0.15">
      <c r="A3337" s="5" t="s">
        <v>1</v>
      </c>
      <c r="B3337" s="5" t="s">
        <v>241</v>
      </c>
      <c r="C3337" s="6" t="s">
        <v>38</v>
      </c>
      <c r="D3337" s="6" t="s">
        <v>39</v>
      </c>
      <c r="E3337" s="7">
        <v>2008</v>
      </c>
      <c r="F3337" s="9">
        <v>23674.594000000001</v>
      </c>
    </row>
    <row r="3338" spans="1:6" x14ac:dyDescent="0.15">
      <c r="A3338" s="5" t="s">
        <v>1</v>
      </c>
      <c r="B3338" s="5" t="s">
        <v>241</v>
      </c>
      <c r="C3338" s="6" t="s">
        <v>38</v>
      </c>
      <c r="D3338" s="6" t="s">
        <v>39</v>
      </c>
      <c r="E3338" s="7">
        <v>2009</v>
      </c>
      <c r="F3338" s="9">
        <v>22927.653999999999</v>
      </c>
    </row>
    <row r="3339" spans="1:6" x14ac:dyDescent="0.15">
      <c r="A3339" s="5" t="s">
        <v>1</v>
      </c>
      <c r="B3339" s="5" t="s">
        <v>241</v>
      </c>
      <c r="C3339" s="6" t="s">
        <v>38</v>
      </c>
      <c r="D3339" s="6" t="s">
        <v>39</v>
      </c>
      <c r="E3339" s="7">
        <v>2010</v>
      </c>
      <c r="F3339" s="9">
        <v>23632.625</v>
      </c>
    </row>
    <row r="3340" spans="1:6" x14ac:dyDescent="0.15">
      <c r="A3340" s="5" t="s">
        <v>1</v>
      </c>
      <c r="B3340" s="5" t="s">
        <v>241</v>
      </c>
      <c r="C3340" s="6" t="s">
        <v>38</v>
      </c>
      <c r="D3340" s="6" t="s">
        <v>39</v>
      </c>
      <c r="E3340" s="7">
        <v>2011</v>
      </c>
      <c r="F3340" s="9">
        <v>23871</v>
      </c>
    </row>
    <row r="3341" spans="1:6" x14ac:dyDescent="0.15">
      <c r="A3341" s="5" t="s">
        <v>1</v>
      </c>
      <c r="B3341" s="5" t="s">
        <v>241</v>
      </c>
      <c r="C3341" s="6" t="s">
        <v>38</v>
      </c>
      <c r="D3341" s="6" t="s">
        <v>39</v>
      </c>
      <c r="E3341" s="7">
        <v>2012</v>
      </c>
      <c r="F3341" s="9">
        <v>24629.776999999998</v>
      </c>
    </row>
    <row r="3342" spans="1:6" x14ac:dyDescent="0.15">
      <c r="A3342" s="5" t="s">
        <v>1</v>
      </c>
      <c r="B3342" s="5" t="s">
        <v>241</v>
      </c>
      <c r="C3342" s="6" t="s">
        <v>38</v>
      </c>
      <c r="D3342" s="6" t="s">
        <v>39</v>
      </c>
      <c r="E3342" s="7">
        <v>2013</v>
      </c>
      <c r="F3342" s="9">
        <v>25611.120999999999</v>
      </c>
    </row>
    <row r="3343" spans="1:6" x14ac:dyDescent="0.15">
      <c r="A3343" s="5" t="s">
        <v>1</v>
      </c>
      <c r="B3343" s="5" t="s">
        <v>241</v>
      </c>
      <c r="C3343" s="6" t="s">
        <v>38</v>
      </c>
      <c r="D3343" s="6" t="s">
        <v>39</v>
      </c>
      <c r="E3343" s="7">
        <v>2014</v>
      </c>
      <c r="F3343" s="9">
        <v>27007.89</v>
      </c>
    </row>
    <row r="3344" spans="1:6" x14ac:dyDescent="0.15">
      <c r="A3344" s="5" t="s">
        <v>1</v>
      </c>
      <c r="B3344" s="5" t="s">
        <v>241</v>
      </c>
      <c r="C3344" s="6" t="s">
        <v>38</v>
      </c>
      <c r="D3344" s="6" t="s">
        <v>39</v>
      </c>
      <c r="E3344" s="7">
        <v>2015</v>
      </c>
      <c r="F3344" s="9">
        <v>28906.48</v>
      </c>
    </row>
    <row r="3345" spans="1:6" x14ac:dyDescent="0.15">
      <c r="A3345" s="5" t="s">
        <v>1</v>
      </c>
      <c r="B3345" s="5" t="s">
        <v>241</v>
      </c>
      <c r="C3345" s="6" t="s">
        <v>38</v>
      </c>
      <c r="D3345" s="6" t="s">
        <v>39</v>
      </c>
      <c r="E3345" s="7">
        <v>2016</v>
      </c>
      <c r="F3345" s="9">
        <v>29207.27</v>
      </c>
    </row>
    <row r="3346" spans="1:6" x14ac:dyDescent="0.15">
      <c r="A3346" s="5" t="s">
        <v>1</v>
      </c>
      <c r="B3346" s="5" t="s">
        <v>241</v>
      </c>
      <c r="C3346" s="6" t="s">
        <v>38</v>
      </c>
      <c r="D3346" s="6" t="s">
        <v>39</v>
      </c>
      <c r="E3346" s="7">
        <v>2017</v>
      </c>
      <c r="F3346" s="9">
        <v>31495.493999999999</v>
      </c>
    </row>
    <row r="3347" spans="1:6" x14ac:dyDescent="0.15">
      <c r="A3347" s="5" t="s">
        <v>1</v>
      </c>
      <c r="B3347" s="5" t="s">
        <v>241</v>
      </c>
      <c r="C3347" s="6" t="s">
        <v>38</v>
      </c>
      <c r="D3347" s="6" t="s">
        <v>39</v>
      </c>
      <c r="E3347" s="7">
        <v>2018</v>
      </c>
      <c r="F3347" s="9">
        <v>32292.822</v>
      </c>
    </row>
    <row r="3348" spans="1:6" x14ac:dyDescent="0.15">
      <c r="A3348" s="5" t="s">
        <v>1</v>
      </c>
      <c r="B3348" s="5" t="s">
        <v>241</v>
      </c>
      <c r="C3348" s="6" t="s">
        <v>38</v>
      </c>
      <c r="D3348" s="6" t="s">
        <v>39</v>
      </c>
      <c r="E3348" s="7">
        <v>2019</v>
      </c>
      <c r="F3348" s="9">
        <v>33220.285000000003</v>
      </c>
    </row>
    <row r="3349" spans="1:6" x14ac:dyDescent="0.15">
      <c r="A3349" s="5" t="s">
        <v>1</v>
      </c>
      <c r="B3349" s="5" t="s">
        <v>241</v>
      </c>
      <c r="C3349" s="6" t="s">
        <v>38</v>
      </c>
      <c r="D3349" s="6" t="s">
        <v>39</v>
      </c>
      <c r="E3349" s="7">
        <v>2020</v>
      </c>
      <c r="F3349" s="9">
        <v>29703.761999999999</v>
      </c>
    </row>
    <row r="3350" spans="1:6" x14ac:dyDescent="0.15">
      <c r="A3350" s="5" t="s">
        <v>1</v>
      </c>
      <c r="B3350" s="5" t="s">
        <v>241</v>
      </c>
      <c r="C3350" s="6" t="s">
        <v>38</v>
      </c>
      <c r="D3350" s="6" t="s">
        <v>39</v>
      </c>
      <c r="E3350" s="7">
        <v>2021</v>
      </c>
      <c r="F3350" s="9">
        <v>33031.184000000001</v>
      </c>
    </row>
    <row r="3351" spans="1:6" x14ac:dyDescent="0.15">
      <c r="A3351" s="5" t="s">
        <v>1</v>
      </c>
      <c r="B3351" s="5" t="s">
        <v>241</v>
      </c>
      <c r="C3351" s="6" t="s">
        <v>38</v>
      </c>
      <c r="D3351" s="6" t="s">
        <v>39</v>
      </c>
      <c r="E3351" s="7">
        <v>2022</v>
      </c>
      <c r="F3351" s="9">
        <v>34496.339999999997</v>
      </c>
    </row>
    <row r="3352" spans="1:6" x14ac:dyDescent="0.15">
      <c r="A3352" s="5" t="s">
        <v>1</v>
      </c>
      <c r="B3352" s="5" t="s">
        <v>241</v>
      </c>
      <c r="C3352" s="6" t="s">
        <v>40</v>
      </c>
      <c r="D3352" s="6" t="s">
        <v>41</v>
      </c>
      <c r="E3352" s="7">
        <v>1348</v>
      </c>
      <c r="F3352" s="9">
        <v>1404.6344999999999</v>
      </c>
    </row>
    <row r="3353" spans="1:6" x14ac:dyDescent="0.15">
      <c r="A3353" s="5" t="s">
        <v>1</v>
      </c>
      <c r="B3353" s="5" t="s">
        <v>241</v>
      </c>
      <c r="C3353" s="6" t="s">
        <v>40</v>
      </c>
      <c r="D3353" s="6" t="s">
        <v>41</v>
      </c>
      <c r="E3353" s="7">
        <v>1349</v>
      </c>
      <c r="F3353" s="9">
        <v>1459.8931</v>
      </c>
    </row>
    <row r="3354" spans="1:6" x14ac:dyDescent="0.15">
      <c r="A3354" s="5" t="s">
        <v>1</v>
      </c>
      <c r="B3354" s="5" t="s">
        <v>241</v>
      </c>
      <c r="C3354" s="6" t="s">
        <v>40</v>
      </c>
      <c r="D3354" s="6" t="s">
        <v>41</v>
      </c>
      <c r="E3354" s="7">
        <v>1350</v>
      </c>
      <c r="F3354" s="9">
        <v>1631.0160000000001</v>
      </c>
    </row>
    <row r="3355" spans="1:6" x14ac:dyDescent="0.15">
      <c r="A3355" s="5" t="s">
        <v>1</v>
      </c>
      <c r="B3355" s="5" t="s">
        <v>241</v>
      </c>
      <c r="C3355" s="6" t="s">
        <v>40</v>
      </c>
      <c r="D3355" s="6" t="s">
        <v>41</v>
      </c>
      <c r="E3355" s="7">
        <v>1351</v>
      </c>
      <c r="F3355" s="9">
        <v>1713.9037000000001</v>
      </c>
    </row>
    <row r="3356" spans="1:6" x14ac:dyDescent="0.15">
      <c r="A3356" s="5" t="s">
        <v>1</v>
      </c>
      <c r="B3356" s="5" t="s">
        <v>241</v>
      </c>
      <c r="C3356" s="6" t="s">
        <v>40</v>
      </c>
      <c r="D3356" s="6" t="s">
        <v>41</v>
      </c>
      <c r="E3356" s="7">
        <v>1352</v>
      </c>
      <c r="F3356" s="9">
        <v>1646.1676</v>
      </c>
    </row>
    <row r="3357" spans="1:6" x14ac:dyDescent="0.15">
      <c r="A3357" s="5" t="s">
        <v>1</v>
      </c>
      <c r="B3357" s="5" t="s">
        <v>241</v>
      </c>
      <c r="C3357" s="6" t="s">
        <v>40</v>
      </c>
      <c r="D3357" s="6" t="s">
        <v>41</v>
      </c>
      <c r="E3357" s="7">
        <v>1353</v>
      </c>
      <c r="F3357" s="9">
        <v>1654.1890000000001</v>
      </c>
    </row>
    <row r="3358" spans="1:6" x14ac:dyDescent="0.15">
      <c r="A3358" s="5" t="s">
        <v>1</v>
      </c>
      <c r="B3358" s="5" t="s">
        <v>241</v>
      </c>
      <c r="C3358" s="6" t="s">
        <v>40</v>
      </c>
      <c r="D3358" s="6" t="s">
        <v>41</v>
      </c>
      <c r="E3358" s="7">
        <v>1354</v>
      </c>
      <c r="F3358" s="9">
        <v>1655.0802000000001</v>
      </c>
    </row>
    <row r="3359" spans="1:6" x14ac:dyDescent="0.15">
      <c r="A3359" s="5" t="s">
        <v>1</v>
      </c>
      <c r="B3359" s="5" t="s">
        <v>241</v>
      </c>
      <c r="C3359" s="6" t="s">
        <v>40</v>
      </c>
      <c r="D3359" s="6" t="s">
        <v>41</v>
      </c>
      <c r="E3359" s="7">
        <v>1355</v>
      </c>
      <c r="F3359" s="9">
        <v>1682.7094999999999</v>
      </c>
    </row>
    <row r="3360" spans="1:6" x14ac:dyDescent="0.15">
      <c r="A3360" s="5" t="s">
        <v>1</v>
      </c>
      <c r="B3360" s="5" t="s">
        <v>241</v>
      </c>
      <c r="C3360" s="6" t="s">
        <v>40</v>
      </c>
      <c r="D3360" s="6" t="s">
        <v>41</v>
      </c>
      <c r="E3360" s="7">
        <v>1356</v>
      </c>
      <c r="F3360" s="9">
        <v>1742.4241999999999</v>
      </c>
    </row>
    <row r="3361" spans="1:6" x14ac:dyDescent="0.15">
      <c r="A3361" s="5" t="s">
        <v>1</v>
      </c>
      <c r="B3361" s="5" t="s">
        <v>241</v>
      </c>
      <c r="C3361" s="6" t="s">
        <v>40</v>
      </c>
      <c r="D3361" s="6" t="s">
        <v>41</v>
      </c>
      <c r="E3361" s="7">
        <v>1357</v>
      </c>
      <c r="F3361" s="9">
        <v>1745.9893</v>
      </c>
    </row>
    <row r="3362" spans="1:6" x14ac:dyDescent="0.15">
      <c r="A3362" s="5" t="s">
        <v>1</v>
      </c>
      <c r="B3362" s="5" t="s">
        <v>241</v>
      </c>
      <c r="C3362" s="6" t="s">
        <v>40</v>
      </c>
      <c r="D3362" s="6" t="s">
        <v>41</v>
      </c>
      <c r="E3362" s="7">
        <v>1358</v>
      </c>
      <c r="F3362" s="9">
        <v>1744.2067999999999</v>
      </c>
    </row>
    <row r="3363" spans="1:6" x14ac:dyDescent="0.15">
      <c r="A3363" s="5" t="s">
        <v>1</v>
      </c>
      <c r="B3363" s="5" t="s">
        <v>241</v>
      </c>
      <c r="C3363" s="6" t="s">
        <v>40</v>
      </c>
      <c r="D3363" s="6" t="s">
        <v>41</v>
      </c>
      <c r="E3363" s="7">
        <v>1359</v>
      </c>
      <c r="F3363" s="9">
        <v>1766.4884</v>
      </c>
    </row>
    <row r="3364" spans="1:6" x14ac:dyDescent="0.15">
      <c r="A3364" s="5" t="s">
        <v>1</v>
      </c>
      <c r="B3364" s="5" t="s">
        <v>241</v>
      </c>
      <c r="C3364" s="6" t="s">
        <v>40</v>
      </c>
      <c r="D3364" s="6" t="s">
        <v>41</v>
      </c>
      <c r="E3364" s="7">
        <v>1360</v>
      </c>
      <c r="F3364" s="9">
        <v>1739.7505000000001</v>
      </c>
    </row>
    <row r="3365" spans="1:6" x14ac:dyDescent="0.15">
      <c r="A3365" s="5" t="s">
        <v>1</v>
      </c>
      <c r="B3365" s="5" t="s">
        <v>241</v>
      </c>
      <c r="C3365" s="6" t="s">
        <v>40</v>
      </c>
      <c r="D3365" s="6" t="s">
        <v>41</v>
      </c>
      <c r="E3365" s="7">
        <v>1361</v>
      </c>
      <c r="F3365" s="9">
        <v>1780.7487000000001</v>
      </c>
    </row>
    <row r="3366" spans="1:6" x14ac:dyDescent="0.15">
      <c r="A3366" s="5" t="s">
        <v>1</v>
      </c>
      <c r="B3366" s="5" t="s">
        <v>241</v>
      </c>
      <c r="C3366" s="6" t="s">
        <v>40</v>
      </c>
      <c r="D3366" s="6" t="s">
        <v>41</v>
      </c>
      <c r="E3366" s="7">
        <v>1362</v>
      </c>
      <c r="F3366" s="9">
        <v>1778.0748000000001</v>
      </c>
    </row>
    <row r="3367" spans="1:6" x14ac:dyDescent="0.15">
      <c r="A3367" s="5" t="s">
        <v>1</v>
      </c>
      <c r="B3367" s="5" t="s">
        <v>241</v>
      </c>
      <c r="C3367" s="6" t="s">
        <v>40</v>
      </c>
      <c r="D3367" s="6" t="s">
        <v>41</v>
      </c>
      <c r="E3367" s="7">
        <v>1363</v>
      </c>
      <c r="F3367" s="9">
        <v>1749.5543</v>
      </c>
    </row>
    <row r="3368" spans="1:6" x14ac:dyDescent="0.15">
      <c r="A3368" s="5" t="s">
        <v>1</v>
      </c>
      <c r="B3368" s="5" t="s">
        <v>241</v>
      </c>
      <c r="C3368" s="6" t="s">
        <v>40</v>
      </c>
      <c r="D3368" s="6" t="s">
        <v>41</v>
      </c>
      <c r="E3368" s="7">
        <v>1364</v>
      </c>
      <c r="F3368" s="9">
        <v>1726.3815</v>
      </c>
    </row>
    <row r="3369" spans="1:6" x14ac:dyDescent="0.15">
      <c r="A3369" s="5" t="s">
        <v>1</v>
      </c>
      <c r="B3369" s="5" t="s">
        <v>241</v>
      </c>
      <c r="C3369" s="6" t="s">
        <v>40</v>
      </c>
      <c r="D3369" s="6" t="s">
        <v>41</v>
      </c>
      <c r="E3369" s="7">
        <v>1365</v>
      </c>
      <c r="F3369" s="9">
        <v>1729.0553</v>
      </c>
    </row>
    <row r="3370" spans="1:6" x14ac:dyDescent="0.15">
      <c r="A3370" s="5" t="s">
        <v>1</v>
      </c>
      <c r="B3370" s="5" t="s">
        <v>241</v>
      </c>
      <c r="C3370" s="6" t="s">
        <v>40</v>
      </c>
      <c r="D3370" s="6" t="s">
        <v>41</v>
      </c>
      <c r="E3370" s="7">
        <v>1366</v>
      </c>
      <c r="F3370" s="9">
        <v>1765.5971999999999</v>
      </c>
    </row>
    <row r="3371" spans="1:6" x14ac:dyDescent="0.15">
      <c r="A3371" s="5" t="s">
        <v>1</v>
      </c>
      <c r="B3371" s="5" t="s">
        <v>241</v>
      </c>
      <c r="C3371" s="6" t="s">
        <v>40</v>
      </c>
      <c r="D3371" s="6" t="s">
        <v>41</v>
      </c>
      <c r="E3371" s="7">
        <v>1367</v>
      </c>
      <c r="F3371" s="9">
        <v>1901.9608000000001</v>
      </c>
    </row>
    <row r="3372" spans="1:6" x14ac:dyDescent="0.15">
      <c r="A3372" s="5" t="s">
        <v>1</v>
      </c>
      <c r="B3372" s="5" t="s">
        <v>241</v>
      </c>
      <c r="C3372" s="6" t="s">
        <v>40</v>
      </c>
      <c r="D3372" s="6" t="s">
        <v>41</v>
      </c>
      <c r="E3372" s="7">
        <v>1368</v>
      </c>
      <c r="F3372" s="9">
        <v>1892.1569</v>
      </c>
    </row>
    <row r="3373" spans="1:6" x14ac:dyDescent="0.15">
      <c r="A3373" s="5" t="s">
        <v>1</v>
      </c>
      <c r="B3373" s="5" t="s">
        <v>241</v>
      </c>
      <c r="C3373" s="6" t="s">
        <v>40</v>
      </c>
      <c r="D3373" s="6" t="s">
        <v>41</v>
      </c>
      <c r="E3373" s="7">
        <v>1369</v>
      </c>
      <c r="F3373" s="9">
        <v>2097.1480000000001</v>
      </c>
    </row>
    <row r="3374" spans="1:6" x14ac:dyDescent="0.15">
      <c r="A3374" s="5" t="s">
        <v>1</v>
      </c>
      <c r="B3374" s="5" t="s">
        <v>241</v>
      </c>
      <c r="C3374" s="6" t="s">
        <v>40</v>
      </c>
      <c r="D3374" s="6" t="s">
        <v>41</v>
      </c>
      <c r="E3374" s="7">
        <v>1370</v>
      </c>
      <c r="F3374" s="9">
        <v>2132.7986000000001</v>
      </c>
    </row>
    <row r="3375" spans="1:6" x14ac:dyDescent="0.15">
      <c r="A3375" s="5" t="s">
        <v>1</v>
      </c>
      <c r="B3375" s="5" t="s">
        <v>241</v>
      </c>
      <c r="C3375" s="6" t="s">
        <v>40</v>
      </c>
      <c r="D3375" s="6" t="s">
        <v>41</v>
      </c>
      <c r="E3375" s="7">
        <v>1371</v>
      </c>
      <c r="F3375" s="9">
        <v>1942.9590000000001</v>
      </c>
    </row>
    <row r="3376" spans="1:6" x14ac:dyDescent="0.15">
      <c r="A3376" s="5" t="s">
        <v>1</v>
      </c>
      <c r="B3376" s="5" t="s">
        <v>241</v>
      </c>
      <c r="C3376" s="6" t="s">
        <v>40</v>
      </c>
      <c r="D3376" s="6" t="s">
        <v>41</v>
      </c>
      <c r="E3376" s="7">
        <v>1372</v>
      </c>
      <c r="F3376" s="9">
        <v>1896.6132</v>
      </c>
    </row>
    <row r="3377" spans="1:6" x14ac:dyDescent="0.15">
      <c r="A3377" s="5" t="s">
        <v>1</v>
      </c>
      <c r="B3377" s="5" t="s">
        <v>241</v>
      </c>
      <c r="C3377" s="6" t="s">
        <v>40</v>
      </c>
      <c r="D3377" s="6" t="s">
        <v>41</v>
      </c>
      <c r="E3377" s="7">
        <v>1373</v>
      </c>
      <c r="F3377" s="9">
        <v>1926.9163000000001</v>
      </c>
    </row>
    <row r="3378" spans="1:6" x14ac:dyDescent="0.15">
      <c r="A3378" s="5" t="s">
        <v>1</v>
      </c>
      <c r="B3378" s="5" t="s">
        <v>241</v>
      </c>
      <c r="C3378" s="6" t="s">
        <v>40</v>
      </c>
      <c r="D3378" s="6" t="s">
        <v>41</v>
      </c>
      <c r="E3378" s="7">
        <v>1374</v>
      </c>
      <c r="F3378" s="9">
        <v>1765.5971999999999</v>
      </c>
    </row>
    <row r="3379" spans="1:6" x14ac:dyDescent="0.15">
      <c r="A3379" s="5" t="s">
        <v>1</v>
      </c>
      <c r="B3379" s="5" t="s">
        <v>241</v>
      </c>
      <c r="C3379" s="6" t="s">
        <v>40</v>
      </c>
      <c r="D3379" s="6" t="s">
        <v>41</v>
      </c>
      <c r="E3379" s="7">
        <v>1375</v>
      </c>
      <c r="F3379" s="9">
        <v>1903.7433000000001</v>
      </c>
    </row>
    <row r="3380" spans="1:6" x14ac:dyDescent="0.15">
      <c r="A3380" s="5" t="s">
        <v>1</v>
      </c>
      <c r="B3380" s="5" t="s">
        <v>241</v>
      </c>
      <c r="C3380" s="6" t="s">
        <v>40</v>
      </c>
      <c r="D3380" s="6" t="s">
        <v>41</v>
      </c>
      <c r="E3380" s="7">
        <v>1376</v>
      </c>
      <c r="F3380" s="9">
        <v>1954.5454</v>
      </c>
    </row>
    <row r="3381" spans="1:6" x14ac:dyDescent="0.15">
      <c r="A3381" s="5" t="s">
        <v>1</v>
      </c>
      <c r="B3381" s="5" t="s">
        <v>241</v>
      </c>
      <c r="C3381" s="6" t="s">
        <v>40</v>
      </c>
      <c r="D3381" s="6" t="s">
        <v>41</v>
      </c>
      <c r="E3381" s="7">
        <v>1377</v>
      </c>
      <c r="F3381" s="9">
        <v>1975.9358</v>
      </c>
    </row>
    <row r="3382" spans="1:6" x14ac:dyDescent="0.15">
      <c r="A3382" s="5" t="s">
        <v>1</v>
      </c>
      <c r="B3382" s="5" t="s">
        <v>241</v>
      </c>
      <c r="C3382" s="6" t="s">
        <v>40</v>
      </c>
      <c r="D3382" s="6" t="s">
        <v>41</v>
      </c>
      <c r="E3382" s="7">
        <v>1378</v>
      </c>
      <c r="F3382" s="9">
        <v>2030.3030000000001</v>
      </c>
    </row>
    <row r="3383" spans="1:6" x14ac:dyDescent="0.15">
      <c r="A3383" s="5" t="s">
        <v>1</v>
      </c>
      <c r="B3383" s="5" t="s">
        <v>241</v>
      </c>
      <c r="C3383" s="6" t="s">
        <v>40</v>
      </c>
      <c r="D3383" s="6" t="s">
        <v>41</v>
      </c>
      <c r="E3383" s="7">
        <v>1379</v>
      </c>
      <c r="F3383" s="9">
        <v>1980.3922</v>
      </c>
    </row>
    <row r="3384" spans="1:6" x14ac:dyDescent="0.15">
      <c r="A3384" s="5" t="s">
        <v>1</v>
      </c>
      <c r="B3384" s="5" t="s">
        <v>241</v>
      </c>
      <c r="C3384" s="6" t="s">
        <v>40</v>
      </c>
      <c r="D3384" s="6" t="s">
        <v>41</v>
      </c>
      <c r="E3384" s="7">
        <v>1380</v>
      </c>
      <c r="F3384" s="9">
        <v>2055.2584999999999</v>
      </c>
    </row>
    <row r="3385" spans="1:6" x14ac:dyDescent="0.15">
      <c r="A3385" s="5" t="s">
        <v>1</v>
      </c>
      <c r="B3385" s="5" t="s">
        <v>241</v>
      </c>
      <c r="C3385" s="6" t="s">
        <v>40</v>
      </c>
      <c r="D3385" s="6" t="s">
        <v>41</v>
      </c>
      <c r="E3385" s="7">
        <v>1381</v>
      </c>
      <c r="F3385" s="9">
        <v>1950.0890999999999</v>
      </c>
    </row>
    <row r="3386" spans="1:6" x14ac:dyDescent="0.15">
      <c r="A3386" s="5" t="s">
        <v>1</v>
      </c>
      <c r="B3386" s="5" t="s">
        <v>241</v>
      </c>
      <c r="C3386" s="6" t="s">
        <v>40</v>
      </c>
      <c r="D3386" s="6" t="s">
        <v>41</v>
      </c>
      <c r="E3386" s="7">
        <v>1382</v>
      </c>
      <c r="F3386" s="9">
        <v>2010.6952000000001</v>
      </c>
    </row>
    <row r="3387" spans="1:6" x14ac:dyDescent="0.15">
      <c r="A3387" s="5" t="s">
        <v>1</v>
      </c>
      <c r="B3387" s="5" t="s">
        <v>241</v>
      </c>
      <c r="C3387" s="6" t="s">
        <v>40</v>
      </c>
      <c r="D3387" s="6" t="s">
        <v>41</v>
      </c>
      <c r="E3387" s="7">
        <v>1383</v>
      </c>
      <c r="F3387" s="9">
        <v>2144.3850000000002</v>
      </c>
    </row>
    <row r="3388" spans="1:6" x14ac:dyDescent="0.15">
      <c r="A3388" s="5" t="s">
        <v>1</v>
      </c>
      <c r="B3388" s="5" t="s">
        <v>241</v>
      </c>
      <c r="C3388" s="6" t="s">
        <v>40</v>
      </c>
      <c r="D3388" s="6" t="s">
        <v>41</v>
      </c>
      <c r="E3388" s="7">
        <v>1384</v>
      </c>
      <c r="F3388" s="9">
        <v>2297.6826000000001</v>
      </c>
    </row>
    <row r="3389" spans="1:6" x14ac:dyDescent="0.15">
      <c r="A3389" s="5" t="s">
        <v>1</v>
      </c>
      <c r="B3389" s="5" t="s">
        <v>241</v>
      </c>
      <c r="C3389" s="6" t="s">
        <v>40</v>
      </c>
      <c r="D3389" s="6" t="s">
        <v>41</v>
      </c>
      <c r="E3389" s="7">
        <v>1385</v>
      </c>
      <c r="F3389" s="9">
        <v>2123.886</v>
      </c>
    </row>
    <row r="3390" spans="1:6" x14ac:dyDescent="0.15">
      <c r="A3390" s="5" t="s">
        <v>1</v>
      </c>
      <c r="B3390" s="5" t="s">
        <v>241</v>
      </c>
      <c r="C3390" s="6" t="s">
        <v>40</v>
      </c>
      <c r="D3390" s="6" t="s">
        <v>41</v>
      </c>
      <c r="E3390" s="7">
        <v>1386</v>
      </c>
      <c r="F3390" s="9">
        <v>2248.663</v>
      </c>
    </row>
    <row r="3391" spans="1:6" x14ac:dyDescent="0.15">
      <c r="A3391" s="5" t="s">
        <v>1</v>
      </c>
      <c r="B3391" s="5" t="s">
        <v>241</v>
      </c>
      <c r="C3391" s="6" t="s">
        <v>40</v>
      </c>
      <c r="D3391" s="6" t="s">
        <v>41</v>
      </c>
      <c r="E3391" s="7">
        <v>1387</v>
      </c>
      <c r="F3391" s="9">
        <v>2072.1925999999999</v>
      </c>
    </row>
    <row r="3392" spans="1:6" x14ac:dyDescent="0.15">
      <c r="A3392" s="5" t="s">
        <v>1</v>
      </c>
      <c r="B3392" s="5" t="s">
        <v>241</v>
      </c>
      <c r="C3392" s="6" t="s">
        <v>40</v>
      </c>
      <c r="D3392" s="6" t="s">
        <v>41</v>
      </c>
      <c r="E3392" s="7">
        <v>1388</v>
      </c>
      <c r="F3392" s="9">
        <v>2108.7343999999998</v>
      </c>
    </row>
    <row r="3393" spans="1:6" x14ac:dyDescent="0.15">
      <c r="A3393" s="5" t="s">
        <v>1</v>
      </c>
      <c r="B3393" s="5" t="s">
        <v>241</v>
      </c>
      <c r="C3393" s="6" t="s">
        <v>40</v>
      </c>
      <c r="D3393" s="6" t="s">
        <v>41</v>
      </c>
      <c r="E3393" s="7">
        <v>1389</v>
      </c>
      <c r="F3393" s="9">
        <v>2365.4189999999999</v>
      </c>
    </row>
    <row r="3394" spans="1:6" x14ac:dyDescent="0.15">
      <c r="A3394" s="5" t="s">
        <v>1</v>
      </c>
      <c r="B3394" s="5" t="s">
        <v>241</v>
      </c>
      <c r="C3394" s="6" t="s">
        <v>40</v>
      </c>
      <c r="D3394" s="6" t="s">
        <v>41</v>
      </c>
      <c r="E3394" s="7">
        <v>1390</v>
      </c>
      <c r="F3394" s="9">
        <v>2265.5972000000002</v>
      </c>
    </row>
    <row r="3395" spans="1:6" x14ac:dyDescent="0.15">
      <c r="A3395" s="5" t="s">
        <v>1</v>
      </c>
      <c r="B3395" s="5" t="s">
        <v>241</v>
      </c>
      <c r="C3395" s="6" t="s">
        <v>40</v>
      </c>
      <c r="D3395" s="6" t="s">
        <v>41</v>
      </c>
      <c r="E3395" s="7">
        <v>1391</v>
      </c>
      <c r="F3395" s="9">
        <v>2169.3406</v>
      </c>
    </row>
    <row r="3396" spans="1:6" x14ac:dyDescent="0.15">
      <c r="A3396" s="5" t="s">
        <v>1</v>
      </c>
      <c r="B3396" s="5" t="s">
        <v>241</v>
      </c>
      <c r="C3396" s="6" t="s">
        <v>40</v>
      </c>
      <c r="D3396" s="6" t="s">
        <v>41</v>
      </c>
      <c r="E3396" s="7">
        <v>1392</v>
      </c>
      <c r="F3396" s="9">
        <v>2228.1640000000002</v>
      </c>
    </row>
    <row r="3397" spans="1:6" x14ac:dyDescent="0.15">
      <c r="A3397" s="5" t="s">
        <v>1</v>
      </c>
      <c r="B3397" s="5" t="s">
        <v>241</v>
      </c>
      <c r="C3397" s="6" t="s">
        <v>40</v>
      </c>
      <c r="D3397" s="6" t="s">
        <v>41</v>
      </c>
      <c r="E3397" s="7">
        <v>1393</v>
      </c>
      <c r="F3397" s="9">
        <v>2283.4223999999999</v>
      </c>
    </row>
    <row r="3398" spans="1:6" x14ac:dyDescent="0.15">
      <c r="A3398" s="5" t="s">
        <v>1</v>
      </c>
      <c r="B3398" s="5" t="s">
        <v>241</v>
      </c>
      <c r="C3398" s="6" t="s">
        <v>40</v>
      </c>
      <c r="D3398" s="6" t="s">
        <v>41</v>
      </c>
      <c r="E3398" s="7">
        <v>1394</v>
      </c>
      <c r="F3398" s="9">
        <v>2203.2085000000002</v>
      </c>
    </row>
    <row r="3399" spans="1:6" x14ac:dyDescent="0.15">
      <c r="A3399" s="5" t="s">
        <v>1</v>
      </c>
      <c r="B3399" s="5" t="s">
        <v>241</v>
      </c>
      <c r="C3399" s="6" t="s">
        <v>40</v>
      </c>
      <c r="D3399" s="6" t="s">
        <v>41</v>
      </c>
      <c r="E3399" s="7">
        <v>1395</v>
      </c>
      <c r="F3399" s="9">
        <v>2188.9481999999998</v>
      </c>
    </row>
    <row r="3400" spans="1:6" x14ac:dyDescent="0.15">
      <c r="A3400" s="5" t="s">
        <v>1</v>
      </c>
      <c r="B3400" s="5" t="s">
        <v>241</v>
      </c>
      <c r="C3400" s="6" t="s">
        <v>40</v>
      </c>
      <c r="D3400" s="6" t="s">
        <v>41</v>
      </c>
      <c r="E3400" s="7">
        <v>1396</v>
      </c>
      <c r="F3400" s="9">
        <v>2066.8449999999998</v>
      </c>
    </row>
    <row r="3401" spans="1:6" x14ac:dyDescent="0.15">
      <c r="A3401" s="5" t="s">
        <v>1</v>
      </c>
      <c r="B3401" s="5" t="s">
        <v>241</v>
      </c>
      <c r="C3401" s="6" t="s">
        <v>40</v>
      </c>
      <c r="D3401" s="6" t="s">
        <v>41</v>
      </c>
      <c r="E3401" s="7">
        <v>1397</v>
      </c>
      <c r="F3401" s="9">
        <v>1977.7184</v>
      </c>
    </row>
    <row r="3402" spans="1:6" x14ac:dyDescent="0.15">
      <c r="A3402" s="5" t="s">
        <v>1</v>
      </c>
      <c r="B3402" s="5" t="s">
        <v>241</v>
      </c>
      <c r="C3402" s="6" t="s">
        <v>40</v>
      </c>
      <c r="D3402" s="6" t="s">
        <v>41</v>
      </c>
      <c r="E3402" s="7">
        <v>1398</v>
      </c>
      <c r="F3402" s="9">
        <v>2138.1462000000001</v>
      </c>
    </row>
    <row r="3403" spans="1:6" x14ac:dyDescent="0.15">
      <c r="A3403" s="5" t="s">
        <v>1</v>
      </c>
      <c r="B3403" s="5" t="s">
        <v>241</v>
      </c>
      <c r="C3403" s="6" t="s">
        <v>40</v>
      </c>
      <c r="D3403" s="6" t="s">
        <v>41</v>
      </c>
      <c r="E3403" s="7">
        <v>1399</v>
      </c>
      <c r="F3403" s="9">
        <v>2017.8253</v>
      </c>
    </row>
    <row r="3404" spans="1:6" x14ac:dyDescent="0.15">
      <c r="A3404" s="5" t="s">
        <v>1</v>
      </c>
      <c r="B3404" s="5" t="s">
        <v>241</v>
      </c>
      <c r="C3404" s="6" t="s">
        <v>40</v>
      </c>
      <c r="D3404" s="6" t="s">
        <v>41</v>
      </c>
      <c r="E3404" s="7">
        <v>1400</v>
      </c>
      <c r="F3404" s="9">
        <v>1917.1123</v>
      </c>
    </row>
    <row r="3405" spans="1:6" x14ac:dyDescent="0.15">
      <c r="A3405" s="5" t="s">
        <v>1</v>
      </c>
      <c r="B3405" s="5" t="s">
        <v>241</v>
      </c>
      <c r="C3405" s="6" t="s">
        <v>40</v>
      </c>
      <c r="D3405" s="6" t="s">
        <v>41</v>
      </c>
      <c r="E3405" s="7">
        <v>1401</v>
      </c>
      <c r="F3405" s="9">
        <v>1943.8502000000001</v>
      </c>
    </row>
    <row r="3406" spans="1:6" x14ac:dyDescent="0.15">
      <c r="A3406" s="5" t="s">
        <v>1</v>
      </c>
      <c r="B3406" s="5" t="s">
        <v>241</v>
      </c>
      <c r="C3406" s="6" t="s">
        <v>40</v>
      </c>
      <c r="D3406" s="6" t="s">
        <v>41</v>
      </c>
      <c r="E3406" s="7">
        <v>1402</v>
      </c>
      <c r="F3406" s="9">
        <v>1880.5704000000001</v>
      </c>
    </row>
    <row r="3407" spans="1:6" x14ac:dyDescent="0.15">
      <c r="A3407" s="5" t="s">
        <v>1</v>
      </c>
      <c r="B3407" s="5" t="s">
        <v>241</v>
      </c>
      <c r="C3407" s="6" t="s">
        <v>40</v>
      </c>
      <c r="D3407" s="6" t="s">
        <v>41</v>
      </c>
      <c r="E3407" s="7">
        <v>1403</v>
      </c>
      <c r="F3407" s="9">
        <v>1957.2192</v>
      </c>
    </row>
    <row r="3408" spans="1:6" x14ac:dyDescent="0.15">
      <c r="A3408" s="5" t="s">
        <v>1</v>
      </c>
      <c r="B3408" s="5" t="s">
        <v>241</v>
      </c>
      <c r="C3408" s="6" t="s">
        <v>40</v>
      </c>
      <c r="D3408" s="6" t="s">
        <v>41</v>
      </c>
      <c r="E3408" s="7">
        <v>1404</v>
      </c>
      <c r="F3408" s="9">
        <v>2167.5578999999998</v>
      </c>
    </row>
    <row r="3409" spans="1:6" x14ac:dyDescent="0.15">
      <c r="A3409" s="5" t="s">
        <v>1</v>
      </c>
      <c r="B3409" s="5" t="s">
        <v>241</v>
      </c>
      <c r="C3409" s="6" t="s">
        <v>40</v>
      </c>
      <c r="D3409" s="6" t="s">
        <v>41</v>
      </c>
      <c r="E3409" s="7">
        <v>1405</v>
      </c>
      <c r="F3409" s="9">
        <v>2043.672</v>
      </c>
    </row>
    <row r="3410" spans="1:6" x14ac:dyDescent="0.15">
      <c r="A3410" s="5" t="s">
        <v>1</v>
      </c>
      <c r="B3410" s="5" t="s">
        <v>241</v>
      </c>
      <c r="C3410" s="6" t="s">
        <v>40</v>
      </c>
      <c r="D3410" s="6" t="s">
        <v>41</v>
      </c>
      <c r="E3410" s="7">
        <v>1406</v>
      </c>
      <c r="F3410" s="9">
        <v>2079.3227999999999</v>
      </c>
    </row>
    <row r="3411" spans="1:6" x14ac:dyDescent="0.15">
      <c r="A3411" s="5" t="s">
        <v>1</v>
      </c>
      <c r="B3411" s="5" t="s">
        <v>241</v>
      </c>
      <c r="C3411" s="6" t="s">
        <v>40</v>
      </c>
      <c r="D3411" s="6" t="s">
        <v>41</v>
      </c>
      <c r="E3411" s="7">
        <v>1407</v>
      </c>
      <c r="F3411" s="9">
        <v>2021.3904</v>
      </c>
    </row>
    <row r="3412" spans="1:6" x14ac:dyDescent="0.15">
      <c r="A3412" s="5" t="s">
        <v>1</v>
      </c>
      <c r="B3412" s="5" t="s">
        <v>241</v>
      </c>
      <c r="C3412" s="6" t="s">
        <v>40</v>
      </c>
      <c r="D3412" s="6" t="s">
        <v>41</v>
      </c>
      <c r="E3412" s="7">
        <v>1408</v>
      </c>
      <c r="F3412" s="9">
        <v>2058.8235</v>
      </c>
    </row>
    <row r="3413" spans="1:6" x14ac:dyDescent="0.15">
      <c r="A3413" s="5" t="s">
        <v>1</v>
      </c>
      <c r="B3413" s="5" t="s">
        <v>241</v>
      </c>
      <c r="C3413" s="6" t="s">
        <v>40</v>
      </c>
      <c r="D3413" s="6" t="s">
        <v>41</v>
      </c>
      <c r="E3413" s="7">
        <v>1409</v>
      </c>
      <c r="F3413" s="9">
        <v>1897.5045</v>
      </c>
    </row>
    <row r="3414" spans="1:6" x14ac:dyDescent="0.15">
      <c r="A3414" s="5" t="s">
        <v>1</v>
      </c>
      <c r="B3414" s="5" t="s">
        <v>241</v>
      </c>
      <c r="C3414" s="6" t="s">
        <v>40</v>
      </c>
      <c r="D3414" s="6" t="s">
        <v>41</v>
      </c>
      <c r="E3414" s="7">
        <v>1410</v>
      </c>
      <c r="F3414" s="9">
        <v>1966.1320000000001</v>
      </c>
    </row>
    <row r="3415" spans="1:6" x14ac:dyDescent="0.15">
      <c r="A3415" s="5" t="s">
        <v>1</v>
      </c>
      <c r="B3415" s="5" t="s">
        <v>241</v>
      </c>
      <c r="C3415" s="6" t="s">
        <v>40</v>
      </c>
      <c r="D3415" s="6" t="s">
        <v>41</v>
      </c>
      <c r="E3415" s="7">
        <v>1411</v>
      </c>
      <c r="F3415" s="9">
        <v>2063.2797999999998</v>
      </c>
    </row>
    <row r="3416" spans="1:6" x14ac:dyDescent="0.15">
      <c r="A3416" s="5" t="s">
        <v>1</v>
      </c>
      <c r="B3416" s="5" t="s">
        <v>241</v>
      </c>
      <c r="C3416" s="6" t="s">
        <v>40</v>
      </c>
      <c r="D3416" s="6" t="s">
        <v>41</v>
      </c>
      <c r="E3416" s="7">
        <v>1412</v>
      </c>
      <c r="F3416" s="9">
        <v>1950.9802999999999</v>
      </c>
    </row>
    <row r="3417" spans="1:6" x14ac:dyDescent="0.15">
      <c r="A3417" s="5" t="s">
        <v>1</v>
      </c>
      <c r="B3417" s="5" t="s">
        <v>241</v>
      </c>
      <c r="C3417" s="6" t="s">
        <v>40</v>
      </c>
      <c r="D3417" s="6" t="s">
        <v>41</v>
      </c>
      <c r="E3417" s="7">
        <v>1413</v>
      </c>
      <c r="F3417" s="9">
        <v>1861.8539000000001</v>
      </c>
    </row>
    <row r="3418" spans="1:6" x14ac:dyDescent="0.15">
      <c r="A3418" s="5" t="s">
        <v>1</v>
      </c>
      <c r="B3418" s="5" t="s">
        <v>241</v>
      </c>
      <c r="C3418" s="6" t="s">
        <v>40</v>
      </c>
      <c r="D3418" s="6" t="s">
        <v>41</v>
      </c>
      <c r="E3418" s="7">
        <v>1414</v>
      </c>
      <c r="F3418" s="9">
        <v>2098.9304000000002</v>
      </c>
    </row>
    <row r="3419" spans="1:6" x14ac:dyDescent="0.15">
      <c r="A3419" s="5" t="s">
        <v>1</v>
      </c>
      <c r="B3419" s="5" t="s">
        <v>241</v>
      </c>
      <c r="C3419" s="6" t="s">
        <v>40</v>
      </c>
      <c r="D3419" s="6" t="s">
        <v>41</v>
      </c>
      <c r="E3419" s="7">
        <v>1415</v>
      </c>
      <c r="F3419" s="9">
        <v>1932.2637999999999</v>
      </c>
    </row>
    <row r="3420" spans="1:6" x14ac:dyDescent="0.15">
      <c r="A3420" s="5" t="s">
        <v>1</v>
      </c>
      <c r="B3420" s="5" t="s">
        <v>241</v>
      </c>
      <c r="C3420" s="6" t="s">
        <v>40</v>
      </c>
      <c r="D3420" s="6" t="s">
        <v>41</v>
      </c>
      <c r="E3420" s="7">
        <v>1416</v>
      </c>
      <c r="F3420" s="9">
        <v>1890.3743999999999</v>
      </c>
    </row>
    <row r="3421" spans="1:6" x14ac:dyDescent="0.15">
      <c r="A3421" s="5" t="s">
        <v>1</v>
      </c>
      <c r="B3421" s="5" t="s">
        <v>241</v>
      </c>
      <c r="C3421" s="6" t="s">
        <v>40</v>
      </c>
      <c r="D3421" s="6" t="s">
        <v>41</v>
      </c>
      <c r="E3421" s="7">
        <v>1417</v>
      </c>
      <c r="F3421" s="9">
        <v>1900.1782000000001</v>
      </c>
    </row>
    <row r="3422" spans="1:6" x14ac:dyDescent="0.15">
      <c r="A3422" s="5" t="s">
        <v>1</v>
      </c>
      <c r="B3422" s="5" t="s">
        <v>241</v>
      </c>
      <c r="C3422" s="6" t="s">
        <v>40</v>
      </c>
      <c r="D3422" s="6" t="s">
        <v>41</v>
      </c>
      <c r="E3422" s="7">
        <v>1418</v>
      </c>
      <c r="F3422" s="9">
        <v>1912.6559999999999</v>
      </c>
    </row>
    <row r="3423" spans="1:6" x14ac:dyDescent="0.15">
      <c r="A3423" s="5" t="s">
        <v>1</v>
      </c>
      <c r="B3423" s="5" t="s">
        <v>241</v>
      </c>
      <c r="C3423" s="6" t="s">
        <v>40</v>
      </c>
      <c r="D3423" s="6" t="s">
        <v>41</v>
      </c>
      <c r="E3423" s="7">
        <v>1419</v>
      </c>
      <c r="F3423" s="9">
        <v>1913.5472</v>
      </c>
    </row>
    <row r="3424" spans="1:6" x14ac:dyDescent="0.15">
      <c r="A3424" s="5" t="s">
        <v>1</v>
      </c>
      <c r="B3424" s="5" t="s">
        <v>241</v>
      </c>
      <c r="C3424" s="6" t="s">
        <v>40</v>
      </c>
      <c r="D3424" s="6" t="s">
        <v>41</v>
      </c>
      <c r="E3424" s="7">
        <v>1420</v>
      </c>
      <c r="F3424" s="9">
        <v>1924.2424000000001</v>
      </c>
    </row>
    <row r="3425" spans="1:6" x14ac:dyDescent="0.15">
      <c r="A3425" s="5" t="s">
        <v>1</v>
      </c>
      <c r="B3425" s="5" t="s">
        <v>241</v>
      </c>
      <c r="C3425" s="6" t="s">
        <v>40</v>
      </c>
      <c r="D3425" s="6" t="s">
        <v>41</v>
      </c>
      <c r="E3425" s="7">
        <v>1421</v>
      </c>
      <c r="F3425" s="9">
        <v>1824.4206999999999</v>
      </c>
    </row>
    <row r="3426" spans="1:6" x14ac:dyDescent="0.15">
      <c r="A3426" s="5" t="s">
        <v>1</v>
      </c>
      <c r="B3426" s="5" t="s">
        <v>241</v>
      </c>
      <c r="C3426" s="6" t="s">
        <v>40</v>
      </c>
      <c r="D3426" s="6" t="s">
        <v>41</v>
      </c>
      <c r="E3426" s="7">
        <v>1422</v>
      </c>
      <c r="F3426" s="9">
        <v>1897.5045</v>
      </c>
    </row>
    <row r="3427" spans="1:6" x14ac:dyDescent="0.15">
      <c r="A3427" s="5" t="s">
        <v>1</v>
      </c>
      <c r="B3427" s="5" t="s">
        <v>241</v>
      </c>
      <c r="C3427" s="6" t="s">
        <v>40</v>
      </c>
      <c r="D3427" s="6" t="s">
        <v>41</v>
      </c>
      <c r="E3427" s="7">
        <v>1423</v>
      </c>
      <c r="F3427" s="9">
        <v>1920.6774</v>
      </c>
    </row>
    <row r="3428" spans="1:6" x14ac:dyDescent="0.15">
      <c r="A3428" s="5" t="s">
        <v>1</v>
      </c>
      <c r="B3428" s="5" t="s">
        <v>241</v>
      </c>
      <c r="C3428" s="6" t="s">
        <v>40</v>
      </c>
      <c r="D3428" s="6" t="s">
        <v>41</v>
      </c>
      <c r="E3428" s="7">
        <v>1424</v>
      </c>
      <c r="F3428" s="9">
        <v>2072.1925999999999</v>
      </c>
    </row>
    <row r="3429" spans="1:6" x14ac:dyDescent="0.15">
      <c r="A3429" s="5" t="s">
        <v>1</v>
      </c>
      <c r="B3429" s="5" t="s">
        <v>241</v>
      </c>
      <c r="C3429" s="6" t="s">
        <v>40</v>
      </c>
      <c r="D3429" s="6" t="s">
        <v>41</v>
      </c>
      <c r="E3429" s="7">
        <v>1425</v>
      </c>
      <c r="F3429" s="9">
        <v>1917.1123</v>
      </c>
    </row>
    <row r="3430" spans="1:6" x14ac:dyDescent="0.15">
      <c r="A3430" s="5" t="s">
        <v>1</v>
      </c>
      <c r="B3430" s="5" t="s">
        <v>241</v>
      </c>
      <c r="C3430" s="6" t="s">
        <v>40</v>
      </c>
      <c r="D3430" s="6" t="s">
        <v>41</v>
      </c>
      <c r="E3430" s="7">
        <v>1426</v>
      </c>
      <c r="F3430" s="9">
        <v>2093.5830000000001</v>
      </c>
    </row>
    <row r="3431" spans="1:6" x14ac:dyDescent="0.15">
      <c r="A3431" s="5" t="s">
        <v>1</v>
      </c>
      <c r="B3431" s="5" t="s">
        <v>241</v>
      </c>
      <c r="C3431" s="6" t="s">
        <v>40</v>
      </c>
      <c r="D3431" s="6" t="s">
        <v>41</v>
      </c>
      <c r="E3431" s="7">
        <v>1427</v>
      </c>
      <c r="F3431" s="9">
        <v>2267.3796000000002</v>
      </c>
    </row>
    <row r="3432" spans="1:6" x14ac:dyDescent="0.15">
      <c r="A3432" s="5" t="s">
        <v>1</v>
      </c>
      <c r="B3432" s="5" t="s">
        <v>241</v>
      </c>
      <c r="C3432" s="6" t="s">
        <v>40</v>
      </c>
      <c r="D3432" s="6" t="s">
        <v>41</v>
      </c>
      <c r="E3432" s="7">
        <v>1428</v>
      </c>
      <c r="F3432" s="9">
        <v>1880.5704000000001</v>
      </c>
    </row>
    <row r="3433" spans="1:6" x14ac:dyDescent="0.15">
      <c r="A3433" s="5" t="s">
        <v>1</v>
      </c>
      <c r="B3433" s="5" t="s">
        <v>241</v>
      </c>
      <c r="C3433" s="6" t="s">
        <v>40</v>
      </c>
      <c r="D3433" s="6" t="s">
        <v>41</v>
      </c>
      <c r="E3433" s="7">
        <v>1429</v>
      </c>
      <c r="F3433" s="9">
        <v>1909.0909999999999</v>
      </c>
    </row>
    <row r="3434" spans="1:6" x14ac:dyDescent="0.15">
      <c r="A3434" s="5" t="s">
        <v>1</v>
      </c>
      <c r="B3434" s="5" t="s">
        <v>241</v>
      </c>
      <c r="C3434" s="6" t="s">
        <v>40</v>
      </c>
      <c r="D3434" s="6" t="s">
        <v>41</v>
      </c>
      <c r="E3434" s="7">
        <v>1430</v>
      </c>
      <c r="F3434" s="9">
        <v>1914.4385</v>
      </c>
    </row>
    <row r="3435" spans="1:6" x14ac:dyDescent="0.15">
      <c r="A3435" s="5" t="s">
        <v>1</v>
      </c>
      <c r="B3435" s="5" t="s">
        <v>241</v>
      </c>
      <c r="C3435" s="6" t="s">
        <v>40</v>
      </c>
      <c r="D3435" s="6" t="s">
        <v>41</v>
      </c>
      <c r="E3435" s="7">
        <v>1431</v>
      </c>
      <c r="F3435" s="9">
        <v>1955.4367999999999</v>
      </c>
    </row>
    <row r="3436" spans="1:6" x14ac:dyDescent="0.15">
      <c r="A3436" s="5" t="s">
        <v>1</v>
      </c>
      <c r="B3436" s="5" t="s">
        <v>241</v>
      </c>
      <c r="C3436" s="6" t="s">
        <v>40</v>
      </c>
      <c r="D3436" s="6" t="s">
        <v>41</v>
      </c>
      <c r="E3436" s="7">
        <v>1432</v>
      </c>
      <c r="F3436" s="9">
        <v>2229.0551999999998</v>
      </c>
    </row>
    <row r="3437" spans="1:6" x14ac:dyDescent="0.15">
      <c r="A3437" s="5" t="s">
        <v>1</v>
      </c>
      <c r="B3437" s="5" t="s">
        <v>241</v>
      </c>
      <c r="C3437" s="6" t="s">
        <v>40</v>
      </c>
      <c r="D3437" s="6" t="s">
        <v>41</v>
      </c>
      <c r="E3437" s="7">
        <v>1433</v>
      </c>
      <c r="F3437" s="9">
        <v>2165.7754</v>
      </c>
    </row>
    <row r="3438" spans="1:6" x14ac:dyDescent="0.15">
      <c r="A3438" s="5" t="s">
        <v>1</v>
      </c>
      <c r="B3438" s="5" t="s">
        <v>241</v>
      </c>
      <c r="C3438" s="6" t="s">
        <v>40</v>
      </c>
      <c r="D3438" s="6" t="s">
        <v>41</v>
      </c>
      <c r="E3438" s="7">
        <v>1434</v>
      </c>
      <c r="F3438" s="9">
        <v>2239.7505000000001</v>
      </c>
    </row>
    <row r="3439" spans="1:6" x14ac:dyDescent="0.15">
      <c r="A3439" s="5" t="s">
        <v>1</v>
      </c>
      <c r="B3439" s="5" t="s">
        <v>241</v>
      </c>
      <c r="C3439" s="6" t="s">
        <v>40</v>
      </c>
      <c r="D3439" s="6" t="s">
        <v>41</v>
      </c>
      <c r="E3439" s="7">
        <v>1435</v>
      </c>
      <c r="F3439" s="9">
        <v>2319.9643999999998</v>
      </c>
    </row>
    <row r="3440" spans="1:6" x14ac:dyDescent="0.15">
      <c r="A3440" s="5" t="s">
        <v>1</v>
      </c>
      <c r="B3440" s="5" t="s">
        <v>241</v>
      </c>
      <c r="C3440" s="6" t="s">
        <v>40</v>
      </c>
      <c r="D3440" s="6" t="s">
        <v>41</v>
      </c>
      <c r="E3440" s="7">
        <v>1436</v>
      </c>
      <c r="F3440" s="9">
        <v>2135.4724000000001</v>
      </c>
    </row>
    <row r="3441" spans="1:6" x14ac:dyDescent="0.15">
      <c r="A3441" s="5" t="s">
        <v>1</v>
      </c>
      <c r="B3441" s="5" t="s">
        <v>241</v>
      </c>
      <c r="C3441" s="6" t="s">
        <v>40</v>
      </c>
      <c r="D3441" s="6" t="s">
        <v>41</v>
      </c>
      <c r="E3441" s="7">
        <v>1437</v>
      </c>
      <c r="F3441" s="9">
        <v>2177.3618000000001</v>
      </c>
    </row>
    <row r="3442" spans="1:6" x14ac:dyDescent="0.15">
      <c r="A3442" s="5" t="s">
        <v>1</v>
      </c>
      <c r="B3442" s="5" t="s">
        <v>241</v>
      </c>
      <c r="C3442" s="6" t="s">
        <v>40</v>
      </c>
      <c r="D3442" s="6" t="s">
        <v>41</v>
      </c>
      <c r="E3442" s="7">
        <v>1438</v>
      </c>
      <c r="F3442" s="9">
        <v>2133.69</v>
      </c>
    </row>
    <row r="3443" spans="1:6" x14ac:dyDescent="0.15">
      <c r="A3443" s="5" t="s">
        <v>1</v>
      </c>
      <c r="B3443" s="5" t="s">
        <v>241</v>
      </c>
      <c r="C3443" s="6" t="s">
        <v>40</v>
      </c>
      <c r="D3443" s="6" t="s">
        <v>41</v>
      </c>
      <c r="E3443" s="7">
        <v>1439</v>
      </c>
      <c r="F3443" s="9">
        <v>1982.1747</v>
      </c>
    </row>
    <row r="3444" spans="1:6" x14ac:dyDescent="0.15">
      <c r="A3444" s="5" t="s">
        <v>1</v>
      </c>
      <c r="B3444" s="5" t="s">
        <v>241</v>
      </c>
      <c r="C3444" s="6" t="s">
        <v>40</v>
      </c>
      <c r="D3444" s="6" t="s">
        <v>41</v>
      </c>
      <c r="E3444" s="7">
        <v>1440</v>
      </c>
      <c r="F3444" s="9">
        <v>2081.1052</v>
      </c>
    </row>
    <row r="3445" spans="1:6" x14ac:dyDescent="0.15">
      <c r="A3445" s="5" t="s">
        <v>1</v>
      </c>
      <c r="B3445" s="5" t="s">
        <v>241</v>
      </c>
      <c r="C3445" s="6" t="s">
        <v>40</v>
      </c>
      <c r="D3445" s="6" t="s">
        <v>41</v>
      </c>
      <c r="E3445" s="7">
        <v>1441</v>
      </c>
      <c r="F3445" s="9">
        <v>2131.0160000000001</v>
      </c>
    </row>
    <row r="3446" spans="1:6" x14ac:dyDescent="0.15">
      <c r="A3446" s="5" t="s">
        <v>1</v>
      </c>
      <c r="B3446" s="5" t="s">
        <v>241</v>
      </c>
      <c r="C3446" s="6" t="s">
        <v>40</v>
      </c>
      <c r="D3446" s="6" t="s">
        <v>41</v>
      </c>
      <c r="E3446" s="7">
        <v>1442</v>
      </c>
      <c r="F3446" s="9">
        <v>1996.4349</v>
      </c>
    </row>
    <row r="3447" spans="1:6" x14ac:dyDescent="0.15">
      <c r="A3447" s="5" t="s">
        <v>1</v>
      </c>
      <c r="B3447" s="5" t="s">
        <v>241</v>
      </c>
      <c r="C3447" s="6" t="s">
        <v>40</v>
      </c>
      <c r="D3447" s="6" t="s">
        <v>41</v>
      </c>
      <c r="E3447" s="7">
        <v>1443</v>
      </c>
      <c r="F3447" s="9">
        <v>2141.7112000000002</v>
      </c>
    </row>
    <row r="3448" spans="1:6" x14ac:dyDescent="0.15">
      <c r="A3448" s="5" t="s">
        <v>1</v>
      </c>
      <c r="B3448" s="5" t="s">
        <v>241</v>
      </c>
      <c r="C3448" s="6" t="s">
        <v>40</v>
      </c>
      <c r="D3448" s="6" t="s">
        <v>41</v>
      </c>
      <c r="E3448" s="7">
        <v>1444</v>
      </c>
      <c r="F3448" s="9">
        <v>2280.7487999999998</v>
      </c>
    </row>
    <row r="3449" spans="1:6" x14ac:dyDescent="0.15">
      <c r="A3449" s="5" t="s">
        <v>1</v>
      </c>
      <c r="B3449" s="5" t="s">
        <v>241</v>
      </c>
      <c r="C3449" s="6" t="s">
        <v>40</v>
      </c>
      <c r="D3449" s="6" t="s">
        <v>41</v>
      </c>
      <c r="E3449" s="7">
        <v>1445</v>
      </c>
      <c r="F3449" s="9">
        <v>2150.6237999999998</v>
      </c>
    </row>
    <row r="3450" spans="1:6" x14ac:dyDescent="0.15">
      <c r="A3450" s="5" t="s">
        <v>1</v>
      </c>
      <c r="B3450" s="5" t="s">
        <v>241</v>
      </c>
      <c r="C3450" s="6" t="s">
        <v>40</v>
      </c>
      <c r="D3450" s="6" t="s">
        <v>41</v>
      </c>
      <c r="E3450" s="7">
        <v>1446</v>
      </c>
      <c r="F3450" s="9">
        <v>2158.6453000000001</v>
      </c>
    </row>
    <row r="3451" spans="1:6" x14ac:dyDescent="0.15">
      <c r="A3451" s="5" t="s">
        <v>1</v>
      </c>
      <c r="B3451" s="5" t="s">
        <v>241</v>
      </c>
      <c r="C3451" s="6" t="s">
        <v>40</v>
      </c>
      <c r="D3451" s="6" t="s">
        <v>41</v>
      </c>
      <c r="E3451" s="7">
        <v>1447</v>
      </c>
      <c r="F3451" s="9">
        <v>2114.0819999999999</v>
      </c>
    </row>
    <row r="3452" spans="1:6" x14ac:dyDescent="0.15">
      <c r="A3452" s="5" t="s">
        <v>1</v>
      </c>
      <c r="B3452" s="5" t="s">
        <v>241</v>
      </c>
      <c r="C3452" s="6" t="s">
        <v>40</v>
      </c>
      <c r="D3452" s="6" t="s">
        <v>41</v>
      </c>
      <c r="E3452" s="7">
        <v>1448</v>
      </c>
      <c r="F3452" s="9">
        <v>2159.5365999999999</v>
      </c>
    </row>
    <row r="3453" spans="1:6" x14ac:dyDescent="0.15">
      <c r="A3453" s="5" t="s">
        <v>1</v>
      </c>
      <c r="B3453" s="5" t="s">
        <v>241</v>
      </c>
      <c r="C3453" s="6" t="s">
        <v>40</v>
      </c>
      <c r="D3453" s="6" t="s">
        <v>41</v>
      </c>
      <c r="E3453" s="7">
        <v>1449</v>
      </c>
      <c r="F3453" s="9">
        <v>2179.1442999999999</v>
      </c>
    </row>
    <row r="3454" spans="1:6" x14ac:dyDescent="0.15">
      <c r="A3454" s="5" t="s">
        <v>1</v>
      </c>
      <c r="B3454" s="5" t="s">
        <v>241</v>
      </c>
      <c r="C3454" s="6" t="s">
        <v>40</v>
      </c>
      <c r="D3454" s="6" t="s">
        <v>41</v>
      </c>
      <c r="E3454" s="7">
        <v>1450</v>
      </c>
      <c r="F3454" s="9">
        <v>2201.4259999999999</v>
      </c>
    </row>
    <row r="3455" spans="1:6" x14ac:dyDescent="0.15">
      <c r="A3455" s="5" t="s">
        <v>1</v>
      </c>
      <c r="B3455" s="5" t="s">
        <v>241</v>
      </c>
      <c r="C3455" s="6" t="s">
        <v>40</v>
      </c>
      <c r="D3455" s="6" t="s">
        <v>41</v>
      </c>
      <c r="E3455" s="7">
        <v>1451</v>
      </c>
      <c r="F3455" s="9">
        <v>2392.1570000000002</v>
      </c>
    </row>
    <row r="3456" spans="1:6" x14ac:dyDescent="0.15">
      <c r="A3456" s="5" t="s">
        <v>1</v>
      </c>
      <c r="B3456" s="5" t="s">
        <v>241</v>
      </c>
      <c r="C3456" s="6" t="s">
        <v>40</v>
      </c>
      <c r="D3456" s="6" t="s">
        <v>41</v>
      </c>
      <c r="E3456" s="7">
        <v>1452</v>
      </c>
      <c r="F3456" s="9">
        <v>2276.2921999999999</v>
      </c>
    </row>
    <row r="3457" spans="1:6" x14ac:dyDescent="0.15">
      <c r="A3457" s="5" t="s">
        <v>1</v>
      </c>
      <c r="B3457" s="5" t="s">
        <v>241</v>
      </c>
      <c r="C3457" s="6" t="s">
        <v>40</v>
      </c>
      <c r="D3457" s="6" t="s">
        <v>41</v>
      </c>
      <c r="E3457" s="7">
        <v>1453</v>
      </c>
      <c r="F3457" s="9">
        <v>2367.2013999999999</v>
      </c>
    </row>
    <row r="3458" spans="1:6" x14ac:dyDescent="0.15">
      <c r="A3458" s="5" t="s">
        <v>1</v>
      </c>
      <c r="B3458" s="5" t="s">
        <v>241</v>
      </c>
      <c r="C3458" s="6" t="s">
        <v>40</v>
      </c>
      <c r="D3458" s="6" t="s">
        <v>41</v>
      </c>
      <c r="E3458" s="7">
        <v>1454</v>
      </c>
      <c r="F3458" s="9">
        <v>2420.6772000000001</v>
      </c>
    </row>
    <row r="3459" spans="1:6" x14ac:dyDescent="0.15">
      <c r="A3459" s="5" t="s">
        <v>1</v>
      </c>
      <c r="B3459" s="5" t="s">
        <v>241</v>
      </c>
      <c r="C3459" s="6" t="s">
        <v>40</v>
      </c>
      <c r="D3459" s="6" t="s">
        <v>41</v>
      </c>
      <c r="E3459" s="7">
        <v>1455</v>
      </c>
      <c r="F3459" s="9">
        <v>2295.009</v>
      </c>
    </row>
    <row r="3460" spans="1:6" x14ac:dyDescent="0.15">
      <c r="A3460" s="5" t="s">
        <v>1</v>
      </c>
      <c r="B3460" s="5" t="s">
        <v>241</v>
      </c>
      <c r="C3460" s="6" t="s">
        <v>40</v>
      </c>
      <c r="D3460" s="6" t="s">
        <v>41</v>
      </c>
      <c r="E3460" s="7">
        <v>1456</v>
      </c>
      <c r="F3460" s="9">
        <v>2249.5544</v>
      </c>
    </row>
    <row r="3461" spans="1:6" x14ac:dyDescent="0.15">
      <c r="A3461" s="5" t="s">
        <v>1</v>
      </c>
      <c r="B3461" s="5" t="s">
        <v>241</v>
      </c>
      <c r="C3461" s="6" t="s">
        <v>40</v>
      </c>
      <c r="D3461" s="6" t="s">
        <v>41</v>
      </c>
      <c r="E3461" s="7">
        <v>1457</v>
      </c>
      <c r="F3461" s="9">
        <v>2209.4475000000002</v>
      </c>
    </row>
    <row r="3462" spans="1:6" x14ac:dyDescent="0.15">
      <c r="A3462" s="5" t="s">
        <v>1</v>
      </c>
      <c r="B3462" s="5" t="s">
        <v>241</v>
      </c>
      <c r="C3462" s="6" t="s">
        <v>40</v>
      </c>
      <c r="D3462" s="6" t="s">
        <v>41</v>
      </c>
      <c r="E3462" s="7">
        <v>1458</v>
      </c>
      <c r="F3462" s="9">
        <v>2248.663</v>
      </c>
    </row>
    <row r="3463" spans="1:6" x14ac:dyDescent="0.15">
      <c r="A3463" s="5" t="s">
        <v>1</v>
      </c>
      <c r="B3463" s="5" t="s">
        <v>241</v>
      </c>
      <c r="C3463" s="6" t="s">
        <v>40</v>
      </c>
      <c r="D3463" s="6" t="s">
        <v>41</v>
      </c>
      <c r="E3463" s="7">
        <v>1459</v>
      </c>
      <c r="F3463" s="9">
        <v>2304.8126999999999</v>
      </c>
    </row>
    <row r="3464" spans="1:6" x14ac:dyDescent="0.15">
      <c r="A3464" s="5" t="s">
        <v>1</v>
      </c>
      <c r="B3464" s="5" t="s">
        <v>241</v>
      </c>
      <c r="C3464" s="6" t="s">
        <v>40</v>
      </c>
      <c r="D3464" s="6" t="s">
        <v>41</v>
      </c>
      <c r="E3464" s="7">
        <v>1460</v>
      </c>
      <c r="F3464" s="9">
        <v>2321.7467999999999</v>
      </c>
    </row>
    <row r="3465" spans="1:6" x14ac:dyDescent="0.15">
      <c r="A3465" s="5" t="s">
        <v>1</v>
      </c>
      <c r="B3465" s="5" t="s">
        <v>241</v>
      </c>
      <c r="C3465" s="6" t="s">
        <v>40</v>
      </c>
      <c r="D3465" s="6" t="s">
        <v>41</v>
      </c>
      <c r="E3465" s="7">
        <v>1461</v>
      </c>
      <c r="F3465" s="9">
        <v>2262.0320000000002</v>
      </c>
    </row>
    <row r="3466" spans="1:6" x14ac:dyDescent="0.15">
      <c r="A3466" s="5" t="s">
        <v>1</v>
      </c>
      <c r="B3466" s="5" t="s">
        <v>241</v>
      </c>
      <c r="C3466" s="6" t="s">
        <v>40</v>
      </c>
      <c r="D3466" s="6" t="s">
        <v>41</v>
      </c>
      <c r="E3466" s="7">
        <v>1462</v>
      </c>
      <c r="F3466" s="9">
        <v>2368.9839999999999</v>
      </c>
    </row>
    <row r="3467" spans="1:6" x14ac:dyDescent="0.15">
      <c r="A3467" s="5" t="s">
        <v>1</v>
      </c>
      <c r="B3467" s="5" t="s">
        <v>241</v>
      </c>
      <c r="C3467" s="6" t="s">
        <v>40</v>
      </c>
      <c r="D3467" s="6" t="s">
        <v>41</v>
      </c>
      <c r="E3467" s="7">
        <v>1463</v>
      </c>
      <c r="F3467" s="9">
        <v>2362.7449999999999</v>
      </c>
    </row>
    <row r="3468" spans="1:6" x14ac:dyDescent="0.15">
      <c r="A3468" s="5" t="s">
        <v>1</v>
      </c>
      <c r="B3468" s="5" t="s">
        <v>241</v>
      </c>
      <c r="C3468" s="6" t="s">
        <v>40</v>
      </c>
      <c r="D3468" s="6" t="s">
        <v>41</v>
      </c>
      <c r="E3468" s="7">
        <v>1464</v>
      </c>
      <c r="F3468" s="9">
        <v>2357.3975</v>
      </c>
    </row>
    <row r="3469" spans="1:6" x14ac:dyDescent="0.15">
      <c r="A3469" s="5" t="s">
        <v>1</v>
      </c>
      <c r="B3469" s="5" t="s">
        <v>241</v>
      </c>
      <c r="C3469" s="6" t="s">
        <v>40</v>
      </c>
      <c r="D3469" s="6" t="s">
        <v>41</v>
      </c>
      <c r="E3469" s="7">
        <v>1465</v>
      </c>
      <c r="F3469" s="9">
        <v>2438.5027</v>
      </c>
    </row>
    <row r="3470" spans="1:6" x14ac:dyDescent="0.15">
      <c r="A3470" s="5" t="s">
        <v>1</v>
      </c>
      <c r="B3470" s="5" t="s">
        <v>241</v>
      </c>
      <c r="C3470" s="6" t="s">
        <v>40</v>
      </c>
      <c r="D3470" s="6" t="s">
        <v>41</v>
      </c>
      <c r="E3470" s="7">
        <v>1466</v>
      </c>
      <c r="F3470" s="9">
        <v>2338.681</v>
      </c>
    </row>
    <row r="3471" spans="1:6" x14ac:dyDescent="0.15">
      <c r="A3471" s="5" t="s">
        <v>1</v>
      </c>
      <c r="B3471" s="5" t="s">
        <v>241</v>
      </c>
      <c r="C3471" s="6" t="s">
        <v>40</v>
      </c>
      <c r="D3471" s="6" t="s">
        <v>41</v>
      </c>
      <c r="E3471" s="7">
        <v>1467</v>
      </c>
      <c r="F3471" s="9">
        <v>2292.3352</v>
      </c>
    </row>
    <row r="3472" spans="1:6" x14ac:dyDescent="0.15">
      <c r="A3472" s="5" t="s">
        <v>1</v>
      </c>
      <c r="B3472" s="5" t="s">
        <v>241</v>
      </c>
      <c r="C3472" s="6" t="s">
        <v>40</v>
      </c>
      <c r="D3472" s="6" t="s">
        <v>41</v>
      </c>
      <c r="E3472" s="7">
        <v>1468</v>
      </c>
      <c r="F3472" s="9">
        <v>2248.663</v>
      </c>
    </row>
    <row r="3473" spans="1:6" x14ac:dyDescent="0.15">
      <c r="A3473" s="5" t="s">
        <v>1</v>
      </c>
      <c r="B3473" s="5" t="s">
        <v>241</v>
      </c>
      <c r="C3473" s="6" t="s">
        <v>40</v>
      </c>
      <c r="D3473" s="6" t="s">
        <v>41</v>
      </c>
      <c r="E3473" s="7">
        <v>1469</v>
      </c>
      <c r="F3473" s="9">
        <v>2278.0749999999998</v>
      </c>
    </row>
    <row r="3474" spans="1:6" x14ac:dyDescent="0.15">
      <c r="A3474" s="5" t="s">
        <v>1</v>
      </c>
      <c r="B3474" s="5" t="s">
        <v>241</v>
      </c>
      <c r="C3474" s="6" t="s">
        <v>40</v>
      </c>
      <c r="D3474" s="6" t="s">
        <v>41</v>
      </c>
      <c r="E3474" s="7">
        <v>1470</v>
      </c>
      <c r="F3474" s="9">
        <v>2279.8573999999999</v>
      </c>
    </row>
    <row r="3475" spans="1:6" x14ac:dyDescent="0.15">
      <c r="A3475" s="5" t="s">
        <v>1</v>
      </c>
      <c r="B3475" s="5" t="s">
        <v>241</v>
      </c>
      <c r="C3475" s="6" t="s">
        <v>40</v>
      </c>
      <c r="D3475" s="6" t="s">
        <v>41</v>
      </c>
      <c r="E3475" s="7">
        <v>1471</v>
      </c>
      <c r="F3475" s="9">
        <v>2237.9679999999998</v>
      </c>
    </row>
    <row r="3476" spans="1:6" x14ac:dyDescent="0.15">
      <c r="A3476" s="5" t="s">
        <v>1</v>
      </c>
      <c r="B3476" s="5" t="s">
        <v>241</v>
      </c>
      <c r="C3476" s="6" t="s">
        <v>40</v>
      </c>
      <c r="D3476" s="6" t="s">
        <v>41</v>
      </c>
      <c r="E3476" s="7">
        <v>1472</v>
      </c>
      <c r="F3476" s="9">
        <v>2335.116</v>
      </c>
    </row>
    <row r="3477" spans="1:6" x14ac:dyDescent="0.15">
      <c r="A3477" s="5" t="s">
        <v>1</v>
      </c>
      <c r="B3477" s="5" t="s">
        <v>241</v>
      </c>
      <c r="C3477" s="6" t="s">
        <v>40</v>
      </c>
      <c r="D3477" s="6" t="s">
        <v>41</v>
      </c>
      <c r="E3477" s="7">
        <v>1473</v>
      </c>
      <c r="F3477" s="9">
        <v>2358.2887999999998</v>
      </c>
    </row>
    <row r="3478" spans="1:6" x14ac:dyDescent="0.15">
      <c r="A3478" s="5" t="s">
        <v>1</v>
      </c>
      <c r="B3478" s="5" t="s">
        <v>241</v>
      </c>
      <c r="C3478" s="6" t="s">
        <v>40</v>
      </c>
      <c r="D3478" s="6" t="s">
        <v>41</v>
      </c>
      <c r="E3478" s="7">
        <v>1474</v>
      </c>
      <c r="F3478" s="9">
        <v>2352.9412000000002</v>
      </c>
    </row>
    <row r="3479" spans="1:6" x14ac:dyDescent="0.15">
      <c r="A3479" s="5" t="s">
        <v>1</v>
      </c>
      <c r="B3479" s="5" t="s">
        <v>241</v>
      </c>
      <c r="C3479" s="6" t="s">
        <v>40</v>
      </c>
      <c r="D3479" s="6" t="s">
        <v>41</v>
      </c>
      <c r="E3479" s="7">
        <v>1475</v>
      </c>
      <c r="F3479" s="9">
        <v>2279.8573999999999</v>
      </c>
    </row>
    <row r="3480" spans="1:6" x14ac:dyDescent="0.15">
      <c r="A3480" s="5" t="s">
        <v>1</v>
      </c>
      <c r="B3480" s="5" t="s">
        <v>241</v>
      </c>
      <c r="C3480" s="6" t="s">
        <v>40</v>
      </c>
      <c r="D3480" s="6" t="s">
        <v>41</v>
      </c>
      <c r="E3480" s="7">
        <v>1476</v>
      </c>
      <c r="F3480" s="9">
        <v>2301.2478000000001</v>
      </c>
    </row>
    <row r="3481" spans="1:6" x14ac:dyDescent="0.15">
      <c r="A3481" s="5" t="s">
        <v>1</v>
      </c>
      <c r="B3481" s="5" t="s">
        <v>241</v>
      </c>
      <c r="C3481" s="6" t="s">
        <v>40</v>
      </c>
      <c r="D3481" s="6" t="s">
        <v>41</v>
      </c>
      <c r="E3481" s="7">
        <v>1477</v>
      </c>
      <c r="F3481" s="9">
        <v>2352.0497999999998</v>
      </c>
    </row>
    <row r="3482" spans="1:6" x14ac:dyDescent="0.15">
      <c r="A3482" s="5" t="s">
        <v>1</v>
      </c>
      <c r="B3482" s="5" t="s">
        <v>241</v>
      </c>
      <c r="C3482" s="6" t="s">
        <v>40</v>
      </c>
      <c r="D3482" s="6" t="s">
        <v>41</v>
      </c>
      <c r="E3482" s="7">
        <v>1478</v>
      </c>
      <c r="F3482" s="9">
        <v>2330.6594</v>
      </c>
    </row>
    <row r="3483" spans="1:6" x14ac:dyDescent="0.15">
      <c r="A3483" s="5" t="s">
        <v>1</v>
      </c>
      <c r="B3483" s="5" t="s">
        <v>241</v>
      </c>
      <c r="C3483" s="6" t="s">
        <v>40</v>
      </c>
      <c r="D3483" s="6" t="s">
        <v>41</v>
      </c>
      <c r="E3483" s="7">
        <v>1479</v>
      </c>
      <c r="F3483" s="9">
        <v>2272.7273</v>
      </c>
    </row>
    <row r="3484" spans="1:6" x14ac:dyDescent="0.15">
      <c r="A3484" s="5" t="s">
        <v>1</v>
      </c>
      <c r="B3484" s="5" t="s">
        <v>241</v>
      </c>
      <c r="C3484" s="6" t="s">
        <v>40</v>
      </c>
      <c r="D3484" s="6" t="s">
        <v>41</v>
      </c>
      <c r="E3484" s="7">
        <v>1480</v>
      </c>
      <c r="F3484" s="9">
        <v>2302.1390000000001</v>
      </c>
    </row>
    <row r="3485" spans="1:6" x14ac:dyDescent="0.15">
      <c r="A3485" s="5" t="s">
        <v>1</v>
      </c>
      <c r="B3485" s="5" t="s">
        <v>241</v>
      </c>
      <c r="C3485" s="6" t="s">
        <v>40</v>
      </c>
      <c r="D3485" s="6" t="s">
        <v>41</v>
      </c>
      <c r="E3485" s="7">
        <v>1481</v>
      </c>
      <c r="F3485" s="9">
        <v>2272.7273</v>
      </c>
    </row>
    <row r="3486" spans="1:6" x14ac:dyDescent="0.15">
      <c r="A3486" s="5" t="s">
        <v>1</v>
      </c>
      <c r="B3486" s="5" t="s">
        <v>241</v>
      </c>
      <c r="C3486" s="6" t="s">
        <v>40</v>
      </c>
      <c r="D3486" s="6" t="s">
        <v>41</v>
      </c>
      <c r="E3486" s="7">
        <v>1482</v>
      </c>
      <c r="F3486" s="9">
        <v>2200.5347000000002</v>
      </c>
    </row>
    <row r="3487" spans="1:6" x14ac:dyDescent="0.15">
      <c r="A3487" s="5" t="s">
        <v>1</v>
      </c>
      <c r="B3487" s="5" t="s">
        <v>241</v>
      </c>
      <c r="C3487" s="6" t="s">
        <v>40</v>
      </c>
      <c r="D3487" s="6" t="s">
        <v>41</v>
      </c>
      <c r="E3487" s="7">
        <v>1483</v>
      </c>
      <c r="F3487" s="9">
        <v>2197.8609999999999</v>
      </c>
    </row>
    <row r="3488" spans="1:6" x14ac:dyDescent="0.15">
      <c r="A3488" s="5" t="s">
        <v>1</v>
      </c>
      <c r="B3488" s="5" t="s">
        <v>241</v>
      </c>
      <c r="C3488" s="6" t="s">
        <v>40</v>
      </c>
      <c r="D3488" s="6" t="s">
        <v>41</v>
      </c>
      <c r="E3488" s="7">
        <v>1484</v>
      </c>
      <c r="F3488" s="9">
        <v>2252.2283000000002</v>
      </c>
    </row>
    <row r="3489" spans="1:6" x14ac:dyDescent="0.15">
      <c r="A3489" s="5" t="s">
        <v>1</v>
      </c>
      <c r="B3489" s="5" t="s">
        <v>241</v>
      </c>
      <c r="C3489" s="6" t="s">
        <v>40</v>
      </c>
      <c r="D3489" s="6" t="s">
        <v>41</v>
      </c>
      <c r="E3489" s="7">
        <v>1485</v>
      </c>
      <c r="F3489" s="9">
        <v>2222.8164000000002</v>
      </c>
    </row>
    <row r="3490" spans="1:6" x14ac:dyDescent="0.15">
      <c r="A3490" s="5" t="s">
        <v>1</v>
      </c>
      <c r="B3490" s="5" t="s">
        <v>241</v>
      </c>
      <c r="C3490" s="6" t="s">
        <v>40</v>
      </c>
      <c r="D3490" s="6" t="s">
        <v>41</v>
      </c>
      <c r="E3490" s="7">
        <v>1486</v>
      </c>
      <c r="F3490" s="9">
        <v>2235.2941999999998</v>
      </c>
    </row>
    <row r="3491" spans="1:6" x14ac:dyDescent="0.15">
      <c r="A3491" s="5" t="s">
        <v>1</v>
      </c>
      <c r="B3491" s="5" t="s">
        <v>241</v>
      </c>
      <c r="C3491" s="6" t="s">
        <v>40</v>
      </c>
      <c r="D3491" s="6" t="s">
        <v>41</v>
      </c>
      <c r="E3491" s="7">
        <v>1487</v>
      </c>
      <c r="F3491" s="9">
        <v>2239.7505000000001</v>
      </c>
    </row>
    <row r="3492" spans="1:6" x14ac:dyDescent="0.15">
      <c r="A3492" s="5" t="s">
        <v>1</v>
      </c>
      <c r="B3492" s="5" t="s">
        <v>241</v>
      </c>
      <c r="C3492" s="6" t="s">
        <v>40</v>
      </c>
      <c r="D3492" s="6" t="s">
        <v>41</v>
      </c>
      <c r="E3492" s="7">
        <v>1488</v>
      </c>
      <c r="F3492" s="9">
        <v>2248.663</v>
      </c>
    </row>
    <row r="3493" spans="1:6" x14ac:dyDescent="0.15">
      <c r="A3493" s="5" t="s">
        <v>1</v>
      </c>
      <c r="B3493" s="5" t="s">
        <v>241</v>
      </c>
      <c r="C3493" s="6" t="s">
        <v>40</v>
      </c>
      <c r="D3493" s="6" t="s">
        <v>41</v>
      </c>
      <c r="E3493" s="7">
        <v>1489</v>
      </c>
      <c r="F3493" s="9">
        <v>2214.7950000000001</v>
      </c>
    </row>
    <row r="3494" spans="1:6" x14ac:dyDescent="0.15">
      <c r="A3494" s="5" t="s">
        <v>1</v>
      </c>
      <c r="B3494" s="5" t="s">
        <v>241</v>
      </c>
      <c r="C3494" s="6" t="s">
        <v>40</v>
      </c>
      <c r="D3494" s="6" t="s">
        <v>41</v>
      </c>
      <c r="E3494" s="7">
        <v>1490</v>
      </c>
      <c r="F3494" s="9">
        <v>2272.7273</v>
      </c>
    </row>
    <row r="3495" spans="1:6" x14ac:dyDescent="0.15">
      <c r="A3495" s="5" t="s">
        <v>1</v>
      </c>
      <c r="B3495" s="5" t="s">
        <v>241</v>
      </c>
      <c r="C3495" s="6" t="s">
        <v>40</v>
      </c>
      <c r="D3495" s="6" t="s">
        <v>41</v>
      </c>
      <c r="E3495" s="7">
        <v>1491</v>
      </c>
      <c r="F3495" s="9">
        <v>2240.6415999999999</v>
      </c>
    </row>
    <row r="3496" spans="1:6" x14ac:dyDescent="0.15">
      <c r="A3496" s="5" t="s">
        <v>1</v>
      </c>
      <c r="B3496" s="5" t="s">
        <v>241</v>
      </c>
      <c r="C3496" s="6" t="s">
        <v>40</v>
      </c>
      <c r="D3496" s="6" t="s">
        <v>41</v>
      </c>
      <c r="E3496" s="7">
        <v>1492</v>
      </c>
      <c r="F3496" s="9">
        <v>2251.337</v>
      </c>
    </row>
    <row r="3497" spans="1:6" x14ac:dyDescent="0.15">
      <c r="A3497" s="5" t="s">
        <v>1</v>
      </c>
      <c r="B3497" s="5" t="s">
        <v>241</v>
      </c>
      <c r="C3497" s="6" t="s">
        <v>40</v>
      </c>
      <c r="D3497" s="6" t="s">
        <v>41</v>
      </c>
      <c r="E3497" s="7">
        <v>1493</v>
      </c>
      <c r="F3497" s="9">
        <v>2241.5329999999999</v>
      </c>
    </row>
    <row r="3498" spans="1:6" x14ac:dyDescent="0.15">
      <c r="A3498" s="5" t="s">
        <v>1</v>
      </c>
      <c r="B3498" s="5" t="s">
        <v>241</v>
      </c>
      <c r="C3498" s="6" t="s">
        <v>40</v>
      </c>
      <c r="D3498" s="6" t="s">
        <v>41</v>
      </c>
      <c r="E3498" s="7">
        <v>1494</v>
      </c>
      <c r="F3498" s="9">
        <v>2324.4207000000001</v>
      </c>
    </row>
    <row r="3499" spans="1:6" x14ac:dyDescent="0.15">
      <c r="A3499" s="5" t="s">
        <v>1</v>
      </c>
      <c r="B3499" s="5" t="s">
        <v>241</v>
      </c>
      <c r="C3499" s="6" t="s">
        <v>40</v>
      </c>
      <c r="D3499" s="6" t="s">
        <v>41</v>
      </c>
      <c r="E3499" s="7">
        <v>1495</v>
      </c>
      <c r="F3499" s="9">
        <v>2307.4866000000002</v>
      </c>
    </row>
    <row r="3500" spans="1:6" x14ac:dyDescent="0.15">
      <c r="A3500" s="5" t="s">
        <v>1</v>
      </c>
      <c r="B3500" s="5" t="s">
        <v>241</v>
      </c>
      <c r="C3500" s="6" t="s">
        <v>40</v>
      </c>
      <c r="D3500" s="6" t="s">
        <v>41</v>
      </c>
      <c r="E3500" s="7">
        <v>1496</v>
      </c>
      <c r="F3500" s="9">
        <v>2278.0749999999998</v>
      </c>
    </row>
    <row r="3501" spans="1:6" x14ac:dyDescent="0.15">
      <c r="A3501" s="5" t="s">
        <v>1</v>
      </c>
      <c r="B3501" s="5" t="s">
        <v>241</v>
      </c>
      <c r="C3501" s="6" t="s">
        <v>40</v>
      </c>
      <c r="D3501" s="6" t="s">
        <v>41</v>
      </c>
      <c r="E3501" s="7">
        <v>1497</v>
      </c>
      <c r="F3501" s="9">
        <v>2309.2689999999998</v>
      </c>
    </row>
    <row r="3502" spans="1:6" x14ac:dyDescent="0.15">
      <c r="A3502" s="5" t="s">
        <v>1</v>
      </c>
      <c r="B3502" s="5" t="s">
        <v>241</v>
      </c>
      <c r="C3502" s="6" t="s">
        <v>40</v>
      </c>
      <c r="D3502" s="6" t="s">
        <v>41</v>
      </c>
      <c r="E3502" s="7">
        <v>1498</v>
      </c>
      <c r="F3502" s="9">
        <v>2327.0945000000002</v>
      </c>
    </row>
    <row r="3503" spans="1:6" x14ac:dyDescent="0.15">
      <c r="A3503" s="5" t="s">
        <v>1</v>
      </c>
      <c r="B3503" s="5" t="s">
        <v>241</v>
      </c>
      <c r="C3503" s="6" t="s">
        <v>40</v>
      </c>
      <c r="D3503" s="6" t="s">
        <v>41</v>
      </c>
      <c r="E3503" s="7">
        <v>1499</v>
      </c>
      <c r="F3503" s="9">
        <v>2360.0713000000001</v>
      </c>
    </row>
    <row r="3504" spans="1:6" x14ac:dyDescent="0.15">
      <c r="A3504" s="5" t="s">
        <v>1</v>
      </c>
      <c r="B3504" s="5" t="s">
        <v>241</v>
      </c>
      <c r="C3504" s="6" t="s">
        <v>40</v>
      </c>
      <c r="D3504" s="6" t="s">
        <v>41</v>
      </c>
      <c r="E3504" s="7">
        <v>1500</v>
      </c>
      <c r="F3504" s="9">
        <v>2332.4421000000002</v>
      </c>
    </row>
    <row r="3505" spans="1:6" x14ac:dyDescent="0.15">
      <c r="A3505" s="5" t="s">
        <v>1</v>
      </c>
      <c r="B3505" s="5" t="s">
        <v>241</v>
      </c>
      <c r="C3505" s="6" t="s">
        <v>40</v>
      </c>
      <c r="D3505" s="6" t="s">
        <v>41</v>
      </c>
      <c r="E3505" s="7">
        <v>1501</v>
      </c>
      <c r="F3505" s="9">
        <v>2418.8948</v>
      </c>
    </row>
    <row r="3506" spans="1:6" x14ac:dyDescent="0.15">
      <c r="A3506" s="5" t="s">
        <v>1</v>
      </c>
      <c r="B3506" s="5" t="s">
        <v>241</v>
      </c>
      <c r="C3506" s="6" t="s">
        <v>40</v>
      </c>
      <c r="D3506" s="6" t="s">
        <v>41</v>
      </c>
      <c r="E3506" s="7">
        <v>1502</v>
      </c>
      <c r="F3506" s="9">
        <v>2329.7683000000002</v>
      </c>
    </row>
    <row r="3507" spans="1:6" x14ac:dyDescent="0.15">
      <c r="A3507" s="5" t="s">
        <v>1</v>
      </c>
      <c r="B3507" s="5" t="s">
        <v>241</v>
      </c>
      <c r="C3507" s="6" t="s">
        <v>40</v>
      </c>
      <c r="D3507" s="6" t="s">
        <v>41</v>
      </c>
      <c r="E3507" s="7">
        <v>1503</v>
      </c>
      <c r="F3507" s="9">
        <v>2332.4421000000002</v>
      </c>
    </row>
    <row r="3508" spans="1:6" x14ac:dyDescent="0.15">
      <c r="A3508" s="5" t="s">
        <v>1</v>
      </c>
      <c r="B3508" s="5" t="s">
        <v>241</v>
      </c>
      <c r="C3508" s="6" t="s">
        <v>40</v>
      </c>
      <c r="D3508" s="6" t="s">
        <v>41</v>
      </c>
      <c r="E3508" s="7">
        <v>1504</v>
      </c>
      <c r="F3508" s="9">
        <v>2480.3919999999998</v>
      </c>
    </row>
    <row r="3509" spans="1:6" x14ac:dyDescent="0.15">
      <c r="A3509" s="5" t="s">
        <v>1</v>
      </c>
      <c r="B3509" s="5" t="s">
        <v>241</v>
      </c>
      <c r="C3509" s="6" t="s">
        <v>40</v>
      </c>
      <c r="D3509" s="6" t="s">
        <v>41</v>
      </c>
      <c r="E3509" s="7">
        <v>1505</v>
      </c>
      <c r="F3509" s="9">
        <v>2311.0518000000002</v>
      </c>
    </row>
    <row r="3510" spans="1:6" x14ac:dyDescent="0.15">
      <c r="A3510" s="5" t="s">
        <v>1</v>
      </c>
      <c r="B3510" s="5" t="s">
        <v>241</v>
      </c>
      <c r="C3510" s="6" t="s">
        <v>40</v>
      </c>
      <c r="D3510" s="6" t="s">
        <v>41</v>
      </c>
      <c r="E3510" s="7">
        <v>1506</v>
      </c>
      <c r="F3510" s="9">
        <v>2307.4866000000002</v>
      </c>
    </row>
    <row r="3511" spans="1:6" x14ac:dyDescent="0.15">
      <c r="A3511" s="5" t="s">
        <v>1</v>
      </c>
      <c r="B3511" s="5" t="s">
        <v>241</v>
      </c>
      <c r="C3511" s="6" t="s">
        <v>40</v>
      </c>
      <c r="D3511" s="6" t="s">
        <v>41</v>
      </c>
      <c r="E3511" s="7">
        <v>1507</v>
      </c>
      <c r="F3511" s="9">
        <v>2314.6167</v>
      </c>
    </row>
    <row r="3512" spans="1:6" x14ac:dyDescent="0.15">
      <c r="A3512" s="5" t="s">
        <v>1</v>
      </c>
      <c r="B3512" s="5" t="s">
        <v>241</v>
      </c>
      <c r="C3512" s="6" t="s">
        <v>40</v>
      </c>
      <c r="D3512" s="6" t="s">
        <v>41</v>
      </c>
      <c r="E3512" s="7">
        <v>1508</v>
      </c>
      <c r="F3512" s="9">
        <v>2461.6754999999998</v>
      </c>
    </row>
    <row r="3513" spans="1:6" x14ac:dyDescent="0.15">
      <c r="A3513" s="5" t="s">
        <v>1</v>
      </c>
      <c r="B3513" s="5" t="s">
        <v>241</v>
      </c>
      <c r="C3513" s="6" t="s">
        <v>40</v>
      </c>
      <c r="D3513" s="6" t="s">
        <v>41</v>
      </c>
      <c r="E3513" s="7">
        <v>1509</v>
      </c>
      <c r="F3513" s="9">
        <v>2505.3476999999998</v>
      </c>
    </row>
    <row r="3514" spans="1:6" x14ac:dyDescent="0.15">
      <c r="A3514" s="5" t="s">
        <v>1</v>
      </c>
      <c r="B3514" s="5" t="s">
        <v>241</v>
      </c>
      <c r="C3514" s="6" t="s">
        <v>40</v>
      </c>
      <c r="D3514" s="6" t="s">
        <v>41</v>
      </c>
      <c r="E3514" s="7">
        <v>1510</v>
      </c>
      <c r="F3514" s="9">
        <v>2439.3939999999998</v>
      </c>
    </row>
    <row r="3515" spans="1:6" x14ac:dyDescent="0.15">
      <c r="A3515" s="5" t="s">
        <v>1</v>
      </c>
      <c r="B3515" s="5" t="s">
        <v>241</v>
      </c>
      <c r="C3515" s="6" t="s">
        <v>40</v>
      </c>
      <c r="D3515" s="6" t="s">
        <v>41</v>
      </c>
      <c r="E3515" s="7">
        <v>1511</v>
      </c>
      <c r="F3515" s="9">
        <v>2508.0214999999998</v>
      </c>
    </row>
    <row r="3516" spans="1:6" x14ac:dyDescent="0.15">
      <c r="A3516" s="5" t="s">
        <v>1</v>
      </c>
      <c r="B3516" s="5" t="s">
        <v>241</v>
      </c>
      <c r="C3516" s="6" t="s">
        <v>40</v>
      </c>
      <c r="D3516" s="6" t="s">
        <v>41</v>
      </c>
      <c r="E3516" s="7">
        <v>1512</v>
      </c>
      <c r="F3516" s="9">
        <v>2585.5614999999998</v>
      </c>
    </row>
    <row r="3517" spans="1:6" x14ac:dyDescent="0.15">
      <c r="A3517" s="5" t="s">
        <v>1</v>
      </c>
      <c r="B3517" s="5" t="s">
        <v>241</v>
      </c>
      <c r="C3517" s="6" t="s">
        <v>40</v>
      </c>
      <c r="D3517" s="6" t="s">
        <v>41</v>
      </c>
      <c r="E3517" s="7">
        <v>1513</v>
      </c>
      <c r="F3517" s="9">
        <v>2667.5578999999998</v>
      </c>
    </row>
    <row r="3518" spans="1:6" x14ac:dyDescent="0.15">
      <c r="A3518" s="5" t="s">
        <v>1</v>
      </c>
      <c r="B3518" s="5" t="s">
        <v>241</v>
      </c>
      <c r="C3518" s="6" t="s">
        <v>40</v>
      </c>
      <c r="D3518" s="6" t="s">
        <v>41</v>
      </c>
      <c r="E3518" s="7">
        <v>1514</v>
      </c>
      <c r="F3518" s="9">
        <v>2795.9000999999998</v>
      </c>
    </row>
    <row r="3519" spans="1:6" x14ac:dyDescent="0.15">
      <c r="A3519" s="5" t="s">
        <v>1</v>
      </c>
      <c r="B3519" s="5" t="s">
        <v>241</v>
      </c>
      <c r="C3519" s="6" t="s">
        <v>40</v>
      </c>
      <c r="D3519" s="6" t="s">
        <v>41</v>
      </c>
      <c r="E3519" s="7">
        <v>1515</v>
      </c>
      <c r="F3519" s="9">
        <v>2931.3726000000001</v>
      </c>
    </row>
    <row r="3520" spans="1:6" x14ac:dyDescent="0.15">
      <c r="A3520" s="5" t="s">
        <v>1</v>
      </c>
      <c r="B3520" s="5" t="s">
        <v>241</v>
      </c>
      <c r="C3520" s="6" t="s">
        <v>40</v>
      </c>
      <c r="D3520" s="6" t="s">
        <v>41</v>
      </c>
      <c r="E3520" s="7">
        <v>1516</v>
      </c>
      <c r="F3520" s="9">
        <v>2635.4724000000001</v>
      </c>
    </row>
    <row r="3521" spans="1:6" x14ac:dyDescent="0.15">
      <c r="A3521" s="5" t="s">
        <v>1</v>
      </c>
      <c r="B3521" s="5" t="s">
        <v>241</v>
      </c>
      <c r="C3521" s="6" t="s">
        <v>40</v>
      </c>
      <c r="D3521" s="6" t="s">
        <v>41</v>
      </c>
      <c r="E3521" s="7">
        <v>1517</v>
      </c>
      <c r="F3521" s="9">
        <v>2721.9250000000002</v>
      </c>
    </row>
    <row r="3522" spans="1:6" x14ac:dyDescent="0.15">
      <c r="A3522" s="5" t="s">
        <v>1</v>
      </c>
      <c r="B3522" s="5" t="s">
        <v>241</v>
      </c>
      <c r="C3522" s="6" t="s">
        <v>40</v>
      </c>
      <c r="D3522" s="6" t="s">
        <v>41</v>
      </c>
      <c r="E3522" s="7">
        <v>1518</v>
      </c>
      <c r="F3522" s="9">
        <v>2736.1853000000001</v>
      </c>
    </row>
    <row r="3523" spans="1:6" x14ac:dyDescent="0.15">
      <c r="A3523" s="5" t="s">
        <v>1</v>
      </c>
      <c r="B3523" s="5" t="s">
        <v>241</v>
      </c>
      <c r="C3523" s="6" t="s">
        <v>40</v>
      </c>
      <c r="D3523" s="6" t="s">
        <v>41</v>
      </c>
      <c r="E3523" s="7">
        <v>1519</v>
      </c>
      <c r="F3523" s="9">
        <v>2802.1390000000001</v>
      </c>
    </row>
    <row r="3524" spans="1:6" x14ac:dyDescent="0.15">
      <c r="A3524" s="5" t="s">
        <v>1</v>
      </c>
      <c r="B3524" s="5" t="s">
        <v>241</v>
      </c>
      <c r="C3524" s="6" t="s">
        <v>40</v>
      </c>
      <c r="D3524" s="6" t="s">
        <v>41</v>
      </c>
      <c r="E3524" s="7">
        <v>1520</v>
      </c>
      <c r="F3524" s="9">
        <v>3010.6950000000002</v>
      </c>
    </row>
    <row r="3525" spans="1:6" x14ac:dyDescent="0.15">
      <c r="A3525" s="5" t="s">
        <v>1</v>
      </c>
      <c r="B3525" s="5" t="s">
        <v>241</v>
      </c>
      <c r="C3525" s="6" t="s">
        <v>40</v>
      </c>
      <c r="D3525" s="6" t="s">
        <v>41</v>
      </c>
      <c r="E3525" s="7">
        <v>1521</v>
      </c>
      <c r="F3525" s="9">
        <v>3180.9270000000001</v>
      </c>
    </row>
    <row r="3526" spans="1:6" x14ac:dyDescent="0.15">
      <c r="A3526" s="5" t="s">
        <v>1</v>
      </c>
      <c r="B3526" s="5" t="s">
        <v>241</v>
      </c>
      <c r="C3526" s="6" t="s">
        <v>40</v>
      </c>
      <c r="D3526" s="6" t="s">
        <v>41</v>
      </c>
      <c r="E3526" s="7">
        <v>1522</v>
      </c>
      <c r="F3526" s="9">
        <v>2936.7202000000002</v>
      </c>
    </row>
    <row r="3527" spans="1:6" x14ac:dyDescent="0.15">
      <c r="A3527" s="5" t="s">
        <v>1</v>
      </c>
      <c r="B3527" s="5" t="s">
        <v>241</v>
      </c>
      <c r="C3527" s="6" t="s">
        <v>40</v>
      </c>
      <c r="D3527" s="6" t="s">
        <v>41</v>
      </c>
      <c r="E3527" s="7">
        <v>1523</v>
      </c>
      <c r="F3527" s="9">
        <v>2894.8305999999998</v>
      </c>
    </row>
    <row r="3528" spans="1:6" x14ac:dyDescent="0.15">
      <c r="A3528" s="5" t="s">
        <v>1</v>
      </c>
      <c r="B3528" s="5" t="s">
        <v>241</v>
      </c>
      <c r="C3528" s="6" t="s">
        <v>40</v>
      </c>
      <c r="D3528" s="6" t="s">
        <v>41</v>
      </c>
      <c r="E3528" s="7">
        <v>1524</v>
      </c>
      <c r="F3528" s="9">
        <v>2937.6113</v>
      </c>
    </row>
    <row r="3529" spans="1:6" x14ac:dyDescent="0.15">
      <c r="A3529" s="5" t="s">
        <v>1</v>
      </c>
      <c r="B3529" s="5" t="s">
        <v>241</v>
      </c>
      <c r="C3529" s="6" t="s">
        <v>40</v>
      </c>
      <c r="D3529" s="6" t="s">
        <v>41</v>
      </c>
      <c r="E3529" s="7">
        <v>1525</v>
      </c>
      <c r="F3529" s="9">
        <v>2789.6614</v>
      </c>
    </row>
    <row r="3530" spans="1:6" x14ac:dyDescent="0.15">
      <c r="A3530" s="5" t="s">
        <v>1</v>
      </c>
      <c r="B3530" s="5" t="s">
        <v>241</v>
      </c>
      <c r="C3530" s="6" t="s">
        <v>40</v>
      </c>
      <c r="D3530" s="6" t="s">
        <v>41</v>
      </c>
      <c r="E3530" s="7">
        <v>1526</v>
      </c>
      <c r="F3530" s="9">
        <v>2740.6415999999999</v>
      </c>
    </row>
    <row r="3531" spans="1:6" x14ac:dyDescent="0.15">
      <c r="A3531" s="5" t="s">
        <v>1</v>
      </c>
      <c r="B3531" s="5" t="s">
        <v>241</v>
      </c>
      <c r="C3531" s="6" t="s">
        <v>40</v>
      </c>
      <c r="D3531" s="6" t="s">
        <v>41</v>
      </c>
      <c r="E3531" s="7">
        <v>1527</v>
      </c>
      <c r="F3531" s="9">
        <v>2854.7235999999998</v>
      </c>
    </row>
    <row r="3532" spans="1:6" x14ac:dyDescent="0.15">
      <c r="A3532" s="5" t="s">
        <v>1</v>
      </c>
      <c r="B3532" s="5" t="s">
        <v>241</v>
      </c>
      <c r="C3532" s="6" t="s">
        <v>40</v>
      </c>
      <c r="D3532" s="6" t="s">
        <v>41</v>
      </c>
      <c r="E3532" s="7">
        <v>1528</v>
      </c>
      <c r="F3532" s="9">
        <v>2539.2156</v>
      </c>
    </row>
    <row r="3533" spans="1:6" x14ac:dyDescent="0.15">
      <c r="A3533" s="5" t="s">
        <v>1</v>
      </c>
      <c r="B3533" s="5" t="s">
        <v>241</v>
      </c>
      <c r="C3533" s="6" t="s">
        <v>40</v>
      </c>
      <c r="D3533" s="6" t="s">
        <v>41</v>
      </c>
      <c r="E3533" s="7">
        <v>1529</v>
      </c>
      <c r="F3533" s="9">
        <v>3213.9038</v>
      </c>
    </row>
    <row r="3534" spans="1:6" x14ac:dyDescent="0.15">
      <c r="A3534" s="5" t="s">
        <v>1</v>
      </c>
      <c r="B3534" s="5" t="s">
        <v>241</v>
      </c>
      <c r="C3534" s="6" t="s">
        <v>40</v>
      </c>
      <c r="D3534" s="6" t="s">
        <v>41</v>
      </c>
      <c r="E3534" s="7">
        <v>1530</v>
      </c>
      <c r="F3534" s="9">
        <v>3388.5918000000001</v>
      </c>
    </row>
    <row r="3535" spans="1:6" x14ac:dyDescent="0.15">
      <c r="A3535" s="5" t="s">
        <v>1</v>
      </c>
      <c r="B3535" s="5" t="s">
        <v>241</v>
      </c>
      <c r="C3535" s="6" t="s">
        <v>40</v>
      </c>
      <c r="D3535" s="6" t="s">
        <v>41</v>
      </c>
      <c r="E3535" s="7">
        <v>1531</v>
      </c>
      <c r="F3535" s="9">
        <v>3441.1765</v>
      </c>
    </row>
    <row r="3536" spans="1:6" x14ac:dyDescent="0.15">
      <c r="A3536" s="5" t="s">
        <v>1</v>
      </c>
      <c r="B3536" s="5" t="s">
        <v>241</v>
      </c>
      <c r="C3536" s="6" t="s">
        <v>40</v>
      </c>
      <c r="D3536" s="6" t="s">
        <v>41</v>
      </c>
      <c r="E3536" s="7">
        <v>1532</v>
      </c>
      <c r="F3536" s="9">
        <v>3222.8164000000002</v>
      </c>
    </row>
    <row r="3537" spans="1:6" x14ac:dyDescent="0.15">
      <c r="A3537" s="5" t="s">
        <v>1</v>
      </c>
      <c r="B3537" s="5" t="s">
        <v>241</v>
      </c>
      <c r="C3537" s="6" t="s">
        <v>40</v>
      </c>
      <c r="D3537" s="6" t="s">
        <v>41</v>
      </c>
      <c r="E3537" s="7">
        <v>1533</v>
      </c>
      <c r="F3537" s="9">
        <v>2835.116</v>
      </c>
    </row>
    <row r="3538" spans="1:6" x14ac:dyDescent="0.15">
      <c r="A3538" s="5" t="s">
        <v>1</v>
      </c>
      <c r="B3538" s="5" t="s">
        <v>241</v>
      </c>
      <c r="C3538" s="6" t="s">
        <v>40</v>
      </c>
      <c r="D3538" s="6" t="s">
        <v>41</v>
      </c>
      <c r="E3538" s="7">
        <v>1534</v>
      </c>
      <c r="F3538" s="9">
        <v>2998.2175000000002</v>
      </c>
    </row>
    <row r="3539" spans="1:6" x14ac:dyDescent="0.15">
      <c r="A3539" s="5" t="s">
        <v>1</v>
      </c>
      <c r="B3539" s="5" t="s">
        <v>241</v>
      </c>
      <c r="C3539" s="6" t="s">
        <v>40</v>
      </c>
      <c r="D3539" s="6" t="s">
        <v>41</v>
      </c>
      <c r="E3539" s="7">
        <v>1535</v>
      </c>
      <c r="F3539" s="9">
        <v>3110.5167999999999</v>
      </c>
    </row>
    <row r="3540" spans="1:6" x14ac:dyDescent="0.15">
      <c r="A3540" s="5" t="s">
        <v>1</v>
      </c>
      <c r="B3540" s="5" t="s">
        <v>241</v>
      </c>
      <c r="C3540" s="6" t="s">
        <v>40</v>
      </c>
      <c r="D3540" s="6" t="s">
        <v>41</v>
      </c>
      <c r="E3540" s="7">
        <v>1536</v>
      </c>
      <c r="F3540" s="9">
        <v>3453.6543000000001</v>
      </c>
    </row>
    <row r="3541" spans="1:6" x14ac:dyDescent="0.15">
      <c r="A3541" s="5" t="s">
        <v>1</v>
      </c>
      <c r="B3541" s="5" t="s">
        <v>241</v>
      </c>
      <c r="C3541" s="6" t="s">
        <v>40</v>
      </c>
      <c r="D3541" s="6" t="s">
        <v>41</v>
      </c>
      <c r="E3541" s="7">
        <v>1537</v>
      </c>
      <c r="F3541" s="9">
        <v>2778.9659999999999</v>
      </c>
    </row>
    <row r="3542" spans="1:6" x14ac:dyDescent="0.15">
      <c r="A3542" s="5" t="s">
        <v>1</v>
      </c>
      <c r="B3542" s="5" t="s">
        <v>241</v>
      </c>
      <c r="C3542" s="6" t="s">
        <v>40</v>
      </c>
      <c r="D3542" s="6" t="s">
        <v>41</v>
      </c>
      <c r="E3542" s="7">
        <v>1538</v>
      </c>
      <c r="F3542" s="9">
        <v>2916.221</v>
      </c>
    </row>
    <row r="3543" spans="1:6" x14ac:dyDescent="0.15">
      <c r="A3543" s="5" t="s">
        <v>1</v>
      </c>
      <c r="B3543" s="5" t="s">
        <v>241</v>
      </c>
      <c r="C3543" s="6" t="s">
        <v>40</v>
      </c>
      <c r="D3543" s="6" t="s">
        <v>41</v>
      </c>
      <c r="E3543" s="7">
        <v>1539</v>
      </c>
      <c r="F3543" s="9">
        <v>2645.2764000000002</v>
      </c>
    </row>
    <row r="3544" spans="1:6" x14ac:dyDescent="0.15">
      <c r="A3544" s="5" t="s">
        <v>1</v>
      </c>
      <c r="B3544" s="5" t="s">
        <v>241</v>
      </c>
      <c r="C3544" s="6" t="s">
        <v>40</v>
      </c>
      <c r="D3544" s="6" t="s">
        <v>41</v>
      </c>
      <c r="E3544" s="7">
        <v>1540</v>
      </c>
      <c r="F3544" s="9">
        <v>2403.7433999999998</v>
      </c>
    </row>
    <row r="3545" spans="1:6" x14ac:dyDescent="0.15">
      <c r="A3545" s="5" t="s">
        <v>1</v>
      </c>
      <c r="B3545" s="5" t="s">
        <v>241</v>
      </c>
      <c r="C3545" s="6" t="s">
        <v>40</v>
      </c>
      <c r="D3545" s="6" t="s">
        <v>41</v>
      </c>
      <c r="E3545" s="7">
        <v>1541</v>
      </c>
      <c r="F3545" s="9">
        <v>2213.9038</v>
      </c>
    </row>
    <row r="3546" spans="1:6" x14ac:dyDescent="0.15">
      <c r="A3546" s="5" t="s">
        <v>1</v>
      </c>
      <c r="B3546" s="5" t="s">
        <v>241</v>
      </c>
      <c r="C3546" s="6" t="s">
        <v>40</v>
      </c>
      <c r="D3546" s="6" t="s">
        <v>41</v>
      </c>
      <c r="E3546" s="7">
        <v>1542</v>
      </c>
      <c r="F3546" s="9">
        <v>2390.3742999999999</v>
      </c>
    </row>
    <row r="3547" spans="1:6" x14ac:dyDescent="0.15">
      <c r="A3547" s="5" t="s">
        <v>1</v>
      </c>
      <c r="B3547" s="5" t="s">
        <v>241</v>
      </c>
      <c r="C3547" s="6" t="s">
        <v>40</v>
      </c>
      <c r="D3547" s="6" t="s">
        <v>41</v>
      </c>
      <c r="E3547" s="7">
        <v>1543</v>
      </c>
      <c r="F3547" s="9">
        <v>2299.4652999999998</v>
      </c>
    </row>
    <row r="3548" spans="1:6" x14ac:dyDescent="0.15">
      <c r="A3548" s="5" t="s">
        <v>1</v>
      </c>
      <c r="B3548" s="5" t="s">
        <v>241</v>
      </c>
      <c r="C3548" s="6" t="s">
        <v>40</v>
      </c>
      <c r="D3548" s="6" t="s">
        <v>41</v>
      </c>
      <c r="E3548" s="7">
        <v>1544</v>
      </c>
      <c r="F3548" s="9">
        <v>2426.0250000000001</v>
      </c>
    </row>
    <row r="3549" spans="1:6" x14ac:dyDescent="0.15">
      <c r="A3549" s="5" t="s">
        <v>1</v>
      </c>
      <c r="B3549" s="5" t="s">
        <v>241</v>
      </c>
      <c r="C3549" s="6" t="s">
        <v>40</v>
      </c>
      <c r="D3549" s="6" t="s">
        <v>41</v>
      </c>
      <c r="E3549" s="7">
        <v>1545</v>
      </c>
      <c r="F3549" s="9">
        <v>2595.3654999999999</v>
      </c>
    </row>
    <row r="3550" spans="1:6" x14ac:dyDescent="0.15">
      <c r="A3550" s="5" t="s">
        <v>1</v>
      </c>
      <c r="B3550" s="5" t="s">
        <v>241</v>
      </c>
      <c r="C3550" s="6" t="s">
        <v>40</v>
      </c>
      <c r="D3550" s="6" t="s">
        <v>41</v>
      </c>
      <c r="E3550" s="7">
        <v>1546</v>
      </c>
      <c r="F3550" s="9">
        <v>2190.7310000000002</v>
      </c>
    </row>
    <row r="3551" spans="1:6" x14ac:dyDescent="0.15">
      <c r="A3551" s="5" t="s">
        <v>1</v>
      </c>
      <c r="B3551" s="5" t="s">
        <v>241</v>
      </c>
      <c r="C3551" s="6" t="s">
        <v>40</v>
      </c>
      <c r="D3551" s="6" t="s">
        <v>41</v>
      </c>
      <c r="E3551" s="7">
        <v>1547</v>
      </c>
      <c r="F3551" s="9">
        <v>2721.0340000000001</v>
      </c>
    </row>
    <row r="3552" spans="1:6" x14ac:dyDescent="0.15">
      <c r="A3552" s="5" t="s">
        <v>1</v>
      </c>
      <c r="B3552" s="5" t="s">
        <v>241</v>
      </c>
      <c r="C3552" s="6" t="s">
        <v>40</v>
      </c>
      <c r="D3552" s="6" t="s">
        <v>41</v>
      </c>
      <c r="E3552" s="7">
        <v>1548</v>
      </c>
      <c r="F3552" s="9">
        <v>2614.9731000000002</v>
      </c>
    </row>
    <row r="3553" spans="1:6" x14ac:dyDescent="0.15">
      <c r="A3553" s="5" t="s">
        <v>1</v>
      </c>
      <c r="B3553" s="5" t="s">
        <v>241</v>
      </c>
      <c r="C3553" s="6" t="s">
        <v>40</v>
      </c>
      <c r="D3553" s="6" t="s">
        <v>41</v>
      </c>
      <c r="E3553" s="7">
        <v>1549</v>
      </c>
      <c r="F3553" s="9">
        <v>2666.6667000000002</v>
      </c>
    </row>
    <row r="3554" spans="1:6" x14ac:dyDescent="0.15">
      <c r="A3554" s="5" t="s">
        <v>1</v>
      </c>
      <c r="B3554" s="5" t="s">
        <v>241</v>
      </c>
      <c r="C3554" s="6" t="s">
        <v>40</v>
      </c>
      <c r="D3554" s="6" t="s">
        <v>41</v>
      </c>
      <c r="E3554" s="7">
        <v>1550</v>
      </c>
      <c r="F3554" s="9">
        <v>2884.1354999999999</v>
      </c>
    </row>
    <row r="3555" spans="1:6" x14ac:dyDescent="0.15">
      <c r="A3555" s="5" t="s">
        <v>1</v>
      </c>
      <c r="B3555" s="5" t="s">
        <v>241</v>
      </c>
      <c r="C3555" s="6" t="s">
        <v>40</v>
      </c>
      <c r="D3555" s="6" t="s">
        <v>41</v>
      </c>
      <c r="E3555" s="7">
        <v>1551</v>
      </c>
      <c r="F3555" s="9">
        <v>2632.7986000000001</v>
      </c>
    </row>
    <row r="3556" spans="1:6" x14ac:dyDescent="0.15">
      <c r="A3556" s="5" t="s">
        <v>1</v>
      </c>
      <c r="B3556" s="5" t="s">
        <v>241</v>
      </c>
      <c r="C3556" s="6" t="s">
        <v>40</v>
      </c>
      <c r="D3556" s="6" t="s">
        <v>41</v>
      </c>
      <c r="E3556" s="7">
        <v>1552</v>
      </c>
      <c r="F3556" s="9">
        <v>3045.4546</v>
      </c>
    </row>
    <row r="3557" spans="1:6" x14ac:dyDescent="0.15">
      <c r="A3557" s="5" t="s">
        <v>1</v>
      </c>
      <c r="B3557" s="5" t="s">
        <v>241</v>
      </c>
      <c r="C3557" s="6" t="s">
        <v>40</v>
      </c>
      <c r="D3557" s="6" t="s">
        <v>41</v>
      </c>
      <c r="E3557" s="7">
        <v>1553</v>
      </c>
      <c r="F3557" s="9">
        <v>2557.9324000000001</v>
      </c>
    </row>
    <row r="3558" spans="1:6" x14ac:dyDescent="0.15">
      <c r="A3558" s="5" t="s">
        <v>1</v>
      </c>
      <c r="B3558" s="5" t="s">
        <v>241</v>
      </c>
      <c r="C3558" s="6" t="s">
        <v>40</v>
      </c>
      <c r="D3558" s="6" t="s">
        <v>41</v>
      </c>
      <c r="E3558" s="7">
        <v>1554</v>
      </c>
      <c r="F3558" s="9">
        <v>2741.5329999999999</v>
      </c>
    </row>
    <row r="3559" spans="1:6" x14ac:dyDescent="0.15">
      <c r="A3559" s="5" t="s">
        <v>1</v>
      </c>
      <c r="B3559" s="5" t="s">
        <v>241</v>
      </c>
      <c r="C3559" s="6" t="s">
        <v>40</v>
      </c>
      <c r="D3559" s="6" t="s">
        <v>41</v>
      </c>
      <c r="E3559" s="7">
        <v>1555</v>
      </c>
      <c r="F3559" s="9">
        <v>3078.4313999999999</v>
      </c>
    </row>
    <row r="3560" spans="1:6" x14ac:dyDescent="0.15">
      <c r="A3560" s="5" t="s">
        <v>1</v>
      </c>
      <c r="B3560" s="5" t="s">
        <v>241</v>
      </c>
      <c r="C3560" s="6" t="s">
        <v>40</v>
      </c>
      <c r="D3560" s="6" t="s">
        <v>41</v>
      </c>
      <c r="E3560" s="7">
        <v>1556</v>
      </c>
      <c r="F3560" s="9">
        <v>3499.1086</v>
      </c>
    </row>
    <row r="3561" spans="1:6" x14ac:dyDescent="0.15">
      <c r="A3561" s="5" t="s">
        <v>1</v>
      </c>
      <c r="B3561" s="5" t="s">
        <v>241</v>
      </c>
      <c r="C3561" s="6" t="s">
        <v>40</v>
      </c>
      <c r="D3561" s="6" t="s">
        <v>41</v>
      </c>
      <c r="E3561" s="7">
        <v>1557</v>
      </c>
      <c r="F3561" s="9">
        <v>3218.36</v>
      </c>
    </row>
    <row r="3562" spans="1:6" x14ac:dyDescent="0.15">
      <c r="A3562" s="5" t="s">
        <v>1</v>
      </c>
      <c r="B3562" s="5" t="s">
        <v>241</v>
      </c>
      <c r="C3562" s="6" t="s">
        <v>40</v>
      </c>
      <c r="D3562" s="6" t="s">
        <v>41</v>
      </c>
      <c r="E3562" s="7">
        <v>1558</v>
      </c>
      <c r="F3562" s="9">
        <v>3295.9000999999998</v>
      </c>
    </row>
    <row r="3563" spans="1:6" x14ac:dyDescent="0.15">
      <c r="A3563" s="5" t="s">
        <v>1</v>
      </c>
      <c r="B3563" s="5" t="s">
        <v>241</v>
      </c>
      <c r="C3563" s="6" t="s">
        <v>40</v>
      </c>
      <c r="D3563" s="6" t="s">
        <v>41</v>
      </c>
      <c r="E3563" s="7">
        <v>1559</v>
      </c>
      <c r="F3563" s="9">
        <v>2940.2851999999998</v>
      </c>
    </row>
    <row r="3564" spans="1:6" x14ac:dyDescent="0.15">
      <c r="A3564" s="5" t="s">
        <v>1</v>
      </c>
      <c r="B3564" s="5" t="s">
        <v>241</v>
      </c>
      <c r="C3564" s="6" t="s">
        <v>40</v>
      </c>
      <c r="D3564" s="6" t="s">
        <v>41</v>
      </c>
      <c r="E3564" s="7">
        <v>1560</v>
      </c>
      <c r="F3564" s="9">
        <v>3083.779</v>
      </c>
    </row>
    <row r="3565" spans="1:6" x14ac:dyDescent="0.15">
      <c r="A3565" s="5" t="s">
        <v>1</v>
      </c>
      <c r="B3565" s="5" t="s">
        <v>241</v>
      </c>
      <c r="C3565" s="6" t="s">
        <v>40</v>
      </c>
      <c r="D3565" s="6" t="s">
        <v>41</v>
      </c>
      <c r="E3565" s="7">
        <v>1561</v>
      </c>
      <c r="F3565" s="9">
        <v>3457.2192</v>
      </c>
    </row>
    <row r="3566" spans="1:6" x14ac:dyDescent="0.15">
      <c r="A3566" s="5" t="s">
        <v>1</v>
      </c>
      <c r="B3566" s="5" t="s">
        <v>241</v>
      </c>
      <c r="C3566" s="6" t="s">
        <v>40</v>
      </c>
      <c r="D3566" s="6" t="s">
        <v>41</v>
      </c>
      <c r="E3566" s="7">
        <v>1562</v>
      </c>
      <c r="F3566" s="9">
        <v>3827.0945000000002</v>
      </c>
    </row>
    <row r="3567" spans="1:6" x14ac:dyDescent="0.15">
      <c r="A3567" s="5" t="s">
        <v>1</v>
      </c>
      <c r="B3567" s="5" t="s">
        <v>241</v>
      </c>
      <c r="C3567" s="6" t="s">
        <v>40</v>
      </c>
      <c r="D3567" s="6" t="s">
        <v>41</v>
      </c>
      <c r="E3567" s="7">
        <v>1563</v>
      </c>
      <c r="F3567" s="9">
        <v>3490.1959999999999</v>
      </c>
    </row>
    <row r="3568" spans="1:6" x14ac:dyDescent="0.15">
      <c r="A3568" s="5" t="s">
        <v>1</v>
      </c>
      <c r="B3568" s="5" t="s">
        <v>241</v>
      </c>
      <c r="C3568" s="6" t="s">
        <v>40</v>
      </c>
      <c r="D3568" s="6" t="s">
        <v>41</v>
      </c>
      <c r="E3568" s="7">
        <v>1564</v>
      </c>
      <c r="F3568" s="9">
        <v>3520.4989999999998</v>
      </c>
    </row>
    <row r="3569" spans="1:6" x14ac:dyDescent="0.15">
      <c r="A3569" s="5" t="s">
        <v>1</v>
      </c>
      <c r="B3569" s="5" t="s">
        <v>241</v>
      </c>
      <c r="C3569" s="6" t="s">
        <v>40</v>
      </c>
      <c r="D3569" s="6" t="s">
        <v>41</v>
      </c>
      <c r="E3569" s="7">
        <v>1565</v>
      </c>
      <c r="F3569" s="9">
        <v>3655.9713999999999</v>
      </c>
    </row>
    <row r="3570" spans="1:6" x14ac:dyDescent="0.15">
      <c r="A3570" s="5" t="s">
        <v>1</v>
      </c>
      <c r="B3570" s="5" t="s">
        <v>241</v>
      </c>
      <c r="C3570" s="6" t="s">
        <v>40</v>
      </c>
      <c r="D3570" s="6" t="s">
        <v>41</v>
      </c>
      <c r="E3570" s="7">
        <v>1566</v>
      </c>
      <c r="F3570" s="9">
        <v>3084.6702</v>
      </c>
    </row>
    <row r="3571" spans="1:6" x14ac:dyDescent="0.15">
      <c r="A3571" s="5" t="s">
        <v>1</v>
      </c>
      <c r="B3571" s="5" t="s">
        <v>241</v>
      </c>
      <c r="C3571" s="6" t="s">
        <v>40</v>
      </c>
      <c r="D3571" s="6" t="s">
        <v>41</v>
      </c>
      <c r="E3571" s="7">
        <v>1567</v>
      </c>
      <c r="F3571" s="9">
        <v>3965.2406999999998</v>
      </c>
    </row>
    <row r="3572" spans="1:6" x14ac:dyDescent="0.15">
      <c r="A3572" s="5" t="s">
        <v>1</v>
      </c>
      <c r="B3572" s="5" t="s">
        <v>241</v>
      </c>
      <c r="C3572" s="6" t="s">
        <v>40</v>
      </c>
      <c r="D3572" s="6" t="s">
        <v>41</v>
      </c>
      <c r="E3572" s="7">
        <v>1568</v>
      </c>
      <c r="F3572" s="9">
        <v>4090.9092000000001</v>
      </c>
    </row>
    <row r="3573" spans="1:6" x14ac:dyDescent="0.15">
      <c r="A3573" s="5" t="s">
        <v>1</v>
      </c>
      <c r="B3573" s="5" t="s">
        <v>241</v>
      </c>
      <c r="C3573" s="6" t="s">
        <v>40</v>
      </c>
      <c r="D3573" s="6" t="s">
        <v>41</v>
      </c>
      <c r="E3573" s="7">
        <v>1569</v>
      </c>
      <c r="F3573" s="9">
        <v>2434.0464000000002</v>
      </c>
    </row>
    <row r="3574" spans="1:6" x14ac:dyDescent="0.15">
      <c r="A3574" s="5" t="s">
        <v>1</v>
      </c>
      <c r="B3574" s="5" t="s">
        <v>241</v>
      </c>
      <c r="C3574" s="6" t="s">
        <v>40</v>
      </c>
      <c r="D3574" s="6" t="s">
        <v>41</v>
      </c>
      <c r="E3574" s="7">
        <v>1570</v>
      </c>
      <c r="F3574" s="9">
        <v>2297.6826000000001</v>
      </c>
    </row>
    <row r="3575" spans="1:6" x14ac:dyDescent="0.15">
      <c r="A3575" s="5" t="s">
        <v>1</v>
      </c>
      <c r="B3575" s="5" t="s">
        <v>241</v>
      </c>
      <c r="C3575" s="6" t="s">
        <v>40</v>
      </c>
      <c r="D3575" s="6" t="s">
        <v>41</v>
      </c>
      <c r="E3575" s="7">
        <v>1571</v>
      </c>
      <c r="F3575" s="9">
        <v>2456.328</v>
      </c>
    </row>
    <row r="3576" spans="1:6" x14ac:dyDescent="0.15">
      <c r="A3576" s="5" t="s">
        <v>1</v>
      </c>
      <c r="B3576" s="5" t="s">
        <v>241</v>
      </c>
      <c r="C3576" s="6" t="s">
        <v>40</v>
      </c>
      <c r="D3576" s="6" t="s">
        <v>41</v>
      </c>
      <c r="E3576" s="7">
        <v>1572</v>
      </c>
      <c r="F3576" s="9">
        <v>2056.1496999999999</v>
      </c>
    </row>
    <row r="3577" spans="1:6" x14ac:dyDescent="0.15">
      <c r="A3577" s="5" t="s">
        <v>1</v>
      </c>
      <c r="B3577" s="5" t="s">
        <v>241</v>
      </c>
      <c r="C3577" s="6" t="s">
        <v>40</v>
      </c>
      <c r="D3577" s="6" t="s">
        <v>41</v>
      </c>
      <c r="E3577" s="7">
        <v>1573</v>
      </c>
      <c r="F3577" s="9">
        <v>2258.4670000000001</v>
      </c>
    </row>
    <row r="3578" spans="1:6" x14ac:dyDescent="0.15">
      <c r="A3578" s="5" t="s">
        <v>1</v>
      </c>
      <c r="B3578" s="5" t="s">
        <v>241</v>
      </c>
      <c r="C3578" s="6" t="s">
        <v>40</v>
      </c>
      <c r="D3578" s="6" t="s">
        <v>41</v>
      </c>
      <c r="E3578" s="7">
        <v>1574</v>
      </c>
      <c r="F3578" s="9">
        <v>2659.5365999999999</v>
      </c>
    </row>
    <row r="3579" spans="1:6" x14ac:dyDescent="0.15">
      <c r="A3579" s="5" t="s">
        <v>1</v>
      </c>
      <c r="B3579" s="5" t="s">
        <v>241</v>
      </c>
      <c r="C3579" s="6" t="s">
        <v>40</v>
      </c>
      <c r="D3579" s="6" t="s">
        <v>41</v>
      </c>
      <c r="E3579" s="7">
        <v>1575</v>
      </c>
      <c r="F3579" s="9">
        <v>2924.2424000000001</v>
      </c>
    </row>
    <row r="3580" spans="1:6" x14ac:dyDescent="0.15">
      <c r="A3580" s="5" t="s">
        <v>1</v>
      </c>
      <c r="B3580" s="5" t="s">
        <v>241</v>
      </c>
      <c r="C3580" s="6" t="s">
        <v>40</v>
      </c>
      <c r="D3580" s="6" t="s">
        <v>41</v>
      </c>
      <c r="E3580" s="7">
        <v>1576</v>
      </c>
      <c r="F3580" s="9">
        <v>2860.0713000000001</v>
      </c>
    </row>
    <row r="3581" spans="1:6" x14ac:dyDescent="0.15">
      <c r="A3581" s="5" t="s">
        <v>1</v>
      </c>
      <c r="B3581" s="5" t="s">
        <v>241</v>
      </c>
      <c r="C3581" s="6" t="s">
        <v>40</v>
      </c>
      <c r="D3581" s="6" t="s">
        <v>41</v>
      </c>
      <c r="E3581" s="7">
        <v>1577</v>
      </c>
      <c r="F3581" s="9">
        <v>3838.681</v>
      </c>
    </row>
    <row r="3582" spans="1:6" x14ac:dyDescent="0.15">
      <c r="A3582" s="5" t="s">
        <v>1</v>
      </c>
      <c r="B3582" s="5" t="s">
        <v>241</v>
      </c>
      <c r="C3582" s="6" t="s">
        <v>40</v>
      </c>
      <c r="D3582" s="6" t="s">
        <v>41</v>
      </c>
      <c r="E3582" s="7">
        <v>1578</v>
      </c>
      <c r="F3582" s="9">
        <v>4064.1711</v>
      </c>
    </row>
    <row r="3583" spans="1:6" x14ac:dyDescent="0.15">
      <c r="A3583" s="5" t="s">
        <v>1</v>
      </c>
      <c r="B3583" s="5" t="s">
        <v>241</v>
      </c>
      <c r="C3583" s="6" t="s">
        <v>40</v>
      </c>
      <c r="D3583" s="6" t="s">
        <v>41</v>
      </c>
      <c r="E3583" s="7">
        <v>1579</v>
      </c>
      <c r="F3583" s="9">
        <v>3180.9270000000001</v>
      </c>
    </row>
    <row r="3584" spans="1:6" x14ac:dyDescent="0.15">
      <c r="A3584" s="5" t="s">
        <v>1</v>
      </c>
      <c r="B3584" s="5" t="s">
        <v>241</v>
      </c>
      <c r="C3584" s="6" t="s">
        <v>40</v>
      </c>
      <c r="D3584" s="6" t="s">
        <v>41</v>
      </c>
      <c r="E3584" s="7">
        <v>1580</v>
      </c>
      <c r="F3584" s="9">
        <v>3292.3352</v>
      </c>
    </row>
    <row r="3585" spans="1:6" x14ac:dyDescent="0.15">
      <c r="A3585" s="5" t="s">
        <v>1</v>
      </c>
      <c r="B3585" s="5" t="s">
        <v>241</v>
      </c>
      <c r="C3585" s="6" t="s">
        <v>40</v>
      </c>
      <c r="D3585" s="6" t="s">
        <v>41</v>
      </c>
      <c r="E3585" s="7">
        <v>1581</v>
      </c>
      <c r="F3585" s="9">
        <v>3433.1550000000002</v>
      </c>
    </row>
    <row r="3586" spans="1:6" x14ac:dyDescent="0.15">
      <c r="A3586" s="5" t="s">
        <v>1</v>
      </c>
      <c r="B3586" s="5" t="s">
        <v>241</v>
      </c>
      <c r="C3586" s="6" t="s">
        <v>40</v>
      </c>
      <c r="D3586" s="6" t="s">
        <v>41</v>
      </c>
      <c r="E3586" s="7">
        <v>1582</v>
      </c>
      <c r="F3586" s="9">
        <v>3567.7359999999999</v>
      </c>
    </row>
    <row r="3587" spans="1:6" x14ac:dyDescent="0.15">
      <c r="A3587" s="5" t="s">
        <v>1</v>
      </c>
      <c r="B3587" s="5" t="s">
        <v>241</v>
      </c>
      <c r="C3587" s="6" t="s">
        <v>40</v>
      </c>
      <c r="D3587" s="6" t="s">
        <v>41</v>
      </c>
      <c r="E3587" s="7">
        <v>1583</v>
      </c>
      <c r="F3587" s="9">
        <v>3432.2640000000001</v>
      </c>
    </row>
    <row r="3588" spans="1:6" x14ac:dyDescent="0.15">
      <c r="A3588" s="5" t="s">
        <v>1</v>
      </c>
      <c r="B3588" s="5" t="s">
        <v>241</v>
      </c>
      <c r="C3588" s="6" t="s">
        <v>40</v>
      </c>
      <c r="D3588" s="6" t="s">
        <v>41</v>
      </c>
      <c r="E3588" s="7">
        <v>1584</v>
      </c>
      <c r="F3588" s="9">
        <v>3886.8092999999999</v>
      </c>
    </row>
    <row r="3589" spans="1:6" x14ac:dyDescent="0.15">
      <c r="A3589" s="5" t="s">
        <v>1</v>
      </c>
      <c r="B3589" s="5" t="s">
        <v>241</v>
      </c>
      <c r="C3589" s="6" t="s">
        <v>40</v>
      </c>
      <c r="D3589" s="6" t="s">
        <v>41</v>
      </c>
      <c r="E3589" s="7">
        <v>1585</v>
      </c>
      <c r="F3589" s="9">
        <v>3380.5702999999999</v>
      </c>
    </row>
    <row r="3590" spans="1:6" x14ac:dyDescent="0.15">
      <c r="A3590" s="5" t="s">
        <v>1</v>
      </c>
      <c r="B3590" s="5" t="s">
        <v>241</v>
      </c>
      <c r="C3590" s="6" t="s">
        <v>40</v>
      </c>
      <c r="D3590" s="6" t="s">
        <v>41</v>
      </c>
      <c r="E3590" s="7">
        <v>1586</v>
      </c>
      <c r="F3590" s="9">
        <v>3450.0889999999999</v>
      </c>
    </row>
    <row r="3591" spans="1:6" x14ac:dyDescent="0.15">
      <c r="A3591" s="5" t="s">
        <v>1</v>
      </c>
      <c r="B3591" s="5" t="s">
        <v>241</v>
      </c>
      <c r="C3591" s="6" t="s">
        <v>40</v>
      </c>
      <c r="D3591" s="6" t="s">
        <v>41</v>
      </c>
      <c r="E3591" s="7">
        <v>1587</v>
      </c>
      <c r="F3591" s="9">
        <v>3987.5221999999999</v>
      </c>
    </row>
    <row r="3592" spans="1:6" x14ac:dyDescent="0.15">
      <c r="A3592" s="5" t="s">
        <v>1</v>
      </c>
      <c r="B3592" s="5" t="s">
        <v>241</v>
      </c>
      <c r="C3592" s="6" t="s">
        <v>40</v>
      </c>
      <c r="D3592" s="6" t="s">
        <v>41</v>
      </c>
      <c r="E3592" s="7">
        <v>1588</v>
      </c>
      <c r="F3592" s="9">
        <v>3659.5365999999999</v>
      </c>
    </row>
    <row r="3593" spans="1:6" x14ac:dyDescent="0.15">
      <c r="A3593" s="5" t="s">
        <v>1</v>
      </c>
      <c r="B3593" s="5" t="s">
        <v>241</v>
      </c>
      <c r="C3593" s="6" t="s">
        <v>40</v>
      </c>
      <c r="D3593" s="6" t="s">
        <v>41</v>
      </c>
      <c r="E3593" s="7">
        <v>1589</v>
      </c>
      <c r="F3593" s="9">
        <v>3982.1747999999998</v>
      </c>
    </row>
    <row r="3594" spans="1:6" x14ac:dyDescent="0.15">
      <c r="A3594" s="5" t="s">
        <v>1</v>
      </c>
      <c r="B3594" s="5" t="s">
        <v>241</v>
      </c>
      <c r="C3594" s="6" t="s">
        <v>40</v>
      </c>
      <c r="D3594" s="6" t="s">
        <v>41</v>
      </c>
      <c r="E3594" s="7">
        <v>1590</v>
      </c>
      <c r="F3594" s="9">
        <v>4050.8022000000001</v>
      </c>
    </row>
    <row r="3595" spans="1:6" x14ac:dyDescent="0.15">
      <c r="A3595" s="5" t="s">
        <v>1</v>
      </c>
      <c r="B3595" s="5" t="s">
        <v>241</v>
      </c>
      <c r="C3595" s="6" t="s">
        <v>40</v>
      </c>
      <c r="D3595" s="6" t="s">
        <v>41</v>
      </c>
      <c r="E3595" s="7">
        <v>1591</v>
      </c>
      <c r="F3595" s="9">
        <v>3933.1550000000002</v>
      </c>
    </row>
    <row r="3596" spans="1:6" x14ac:dyDescent="0.15">
      <c r="A3596" s="5" t="s">
        <v>1</v>
      </c>
      <c r="B3596" s="5" t="s">
        <v>241</v>
      </c>
      <c r="C3596" s="6" t="s">
        <v>40</v>
      </c>
      <c r="D3596" s="6" t="s">
        <v>41</v>
      </c>
      <c r="E3596" s="7">
        <v>1592</v>
      </c>
      <c r="F3596" s="9">
        <v>3838.681</v>
      </c>
    </row>
    <row r="3597" spans="1:6" x14ac:dyDescent="0.15">
      <c r="A3597" s="5" t="s">
        <v>1</v>
      </c>
      <c r="B3597" s="5" t="s">
        <v>241</v>
      </c>
      <c r="C3597" s="6" t="s">
        <v>40</v>
      </c>
      <c r="D3597" s="6" t="s">
        <v>41</v>
      </c>
      <c r="E3597" s="7">
        <v>1593</v>
      </c>
      <c r="F3597" s="9">
        <v>3656.8627999999999</v>
      </c>
    </row>
    <row r="3598" spans="1:6" x14ac:dyDescent="0.15">
      <c r="A3598" s="5" t="s">
        <v>1</v>
      </c>
      <c r="B3598" s="5" t="s">
        <v>241</v>
      </c>
      <c r="C3598" s="6" t="s">
        <v>40</v>
      </c>
      <c r="D3598" s="6" t="s">
        <v>41</v>
      </c>
      <c r="E3598" s="7">
        <v>1594</v>
      </c>
      <c r="F3598" s="9">
        <v>3887.7004000000002</v>
      </c>
    </row>
    <row r="3599" spans="1:6" x14ac:dyDescent="0.15">
      <c r="A3599" s="5" t="s">
        <v>1</v>
      </c>
      <c r="B3599" s="5" t="s">
        <v>241</v>
      </c>
      <c r="C3599" s="6" t="s">
        <v>40</v>
      </c>
      <c r="D3599" s="6" t="s">
        <v>41</v>
      </c>
      <c r="E3599" s="7">
        <v>1595</v>
      </c>
      <c r="F3599" s="9">
        <v>4207.665</v>
      </c>
    </row>
    <row r="3600" spans="1:6" x14ac:dyDescent="0.15">
      <c r="A3600" s="5" t="s">
        <v>1</v>
      </c>
      <c r="B3600" s="5" t="s">
        <v>241</v>
      </c>
      <c r="C3600" s="6" t="s">
        <v>40</v>
      </c>
      <c r="D3600" s="6" t="s">
        <v>41</v>
      </c>
      <c r="E3600" s="7">
        <v>1596</v>
      </c>
      <c r="F3600" s="9">
        <v>4006.2388000000001</v>
      </c>
    </row>
    <row r="3601" spans="1:6" x14ac:dyDescent="0.15">
      <c r="A3601" s="5" t="s">
        <v>1</v>
      </c>
      <c r="B3601" s="5" t="s">
        <v>241</v>
      </c>
      <c r="C3601" s="6" t="s">
        <v>40</v>
      </c>
      <c r="D3601" s="6" t="s">
        <v>41</v>
      </c>
      <c r="E3601" s="7">
        <v>1597</v>
      </c>
      <c r="F3601" s="9">
        <v>4490.1962999999996</v>
      </c>
    </row>
    <row r="3602" spans="1:6" x14ac:dyDescent="0.15">
      <c r="A3602" s="5" t="s">
        <v>1</v>
      </c>
      <c r="B3602" s="5" t="s">
        <v>241</v>
      </c>
      <c r="C3602" s="6" t="s">
        <v>40</v>
      </c>
      <c r="D3602" s="6" t="s">
        <v>41</v>
      </c>
      <c r="E3602" s="7">
        <v>1598</v>
      </c>
      <c r="F3602" s="9">
        <v>3957.2192</v>
      </c>
    </row>
    <row r="3603" spans="1:6" x14ac:dyDescent="0.15">
      <c r="A3603" s="5" t="s">
        <v>1</v>
      </c>
      <c r="B3603" s="5" t="s">
        <v>241</v>
      </c>
      <c r="C3603" s="6" t="s">
        <v>40</v>
      </c>
      <c r="D3603" s="6" t="s">
        <v>41</v>
      </c>
      <c r="E3603" s="7">
        <v>1599</v>
      </c>
      <c r="F3603" s="9">
        <v>4152.4062000000004</v>
      </c>
    </row>
    <row r="3604" spans="1:6" x14ac:dyDescent="0.15">
      <c r="A3604" s="5" t="s">
        <v>1</v>
      </c>
      <c r="B3604" s="5" t="s">
        <v>241</v>
      </c>
      <c r="C3604" s="6" t="s">
        <v>40</v>
      </c>
      <c r="D3604" s="6" t="s">
        <v>41</v>
      </c>
      <c r="E3604" s="7">
        <v>1600</v>
      </c>
      <c r="F3604" s="9">
        <v>4270.0537000000004</v>
      </c>
    </row>
    <row r="3605" spans="1:6" x14ac:dyDescent="0.15">
      <c r="A3605" s="5" t="s">
        <v>1</v>
      </c>
      <c r="B3605" s="5" t="s">
        <v>241</v>
      </c>
      <c r="C3605" s="6" t="s">
        <v>40</v>
      </c>
      <c r="D3605" s="6" t="s">
        <v>41</v>
      </c>
      <c r="E3605" s="7">
        <v>1601</v>
      </c>
      <c r="F3605" s="9">
        <v>3790.5524999999998</v>
      </c>
    </row>
    <row r="3606" spans="1:6" x14ac:dyDescent="0.15">
      <c r="A3606" s="5" t="s">
        <v>1</v>
      </c>
      <c r="B3606" s="5" t="s">
        <v>241</v>
      </c>
      <c r="C3606" s="6" t="s">
        <v>40</v>
      </c>
      <c r="D3606" s="6" t="s">
        <v>41</v>
      </c>
      <c r="E3606" s="7">
        <v>1602</v>
      </c>
      <c r="F3606" s="9">
        <v>3265.5972000000002</v>
      </c>
    </row>
    <row r="3607" spans="1:6" x14ac:dyDescent="0.15">
      <c r="A3607" s="5" t="s">
        <v>1</v>
      </c>
      <c r="B3607" s="5" t="s">
        <v>241</v>
      </c>
      <c r="C3607" s="6" t="s">
        <v>40</v>
      </c>
      <c r="D3607" s="6" t="s">
        <v>41</v>
      </c>
      <c r="E3607" s="7">
        <v>1603</v>
      </c>
      <c r="F3607" s="9">
        <v>3849.3762000000002</v>
      </c>
    </row>
    <row r="3608" spans="1:6" x14ac:dyDescent="0.15">
      <c r="A3608" s="5" t="s">
        <v>1</v>
      </c>
      <c r="B3608" s="5" t="s">
        <v>241</v>
      </c>
      <c r="C3608" s="6" t="s">
        <v>40</v>
      </c>
      <c r="D3608" s="6" t="s">
        <v>41</v>
      </c>
      <c r="E3608" s="7">
        <v>1604</v>
      </c>
      <c r="F3608" s="9">
        <v>3924.2424000000001</v>
      </c>
    </row>
    <row r="3609" spans="1:6" x14ac:dyDescent="0.15">
      <c r="A3609" s="5" t="s">
        <v>1</v>
      </c>
      <c r="B3609" s="5" t="s">
        <v>241</v>
      </c>
      <c r="C3609" s="6" t="s">
        <v>40</v>
      </c>
      <c r="D3609" s="6" t="s">
        <v>41</v>
      </c>
      <c r="E3609" s="7">
        <v>1605</v>
      </c>
      <c r="F3609" s="9">
        <v>3278.0749999999998</v>
      </c>
    </row>
    <row r="3610" spans="1:6" x14ac:dyDescent="0.15">
      <c r="A3610" s="5" t="s">
        <v>1</v>
      </c>
      <c r="B3610" s="5" t="s">
        <v>241</v>
      </c>
      <c r="C3610" s="6" t="s">
        <v>40</v>
      </c>
      <c r="D3610" s="6" t="s">
        <v>41</v>
      </c>
      <c r="E3610" s="7">
        <v>1606</v>
      </c>
      <c r="F3610" s="9">
        <v>3622.1033000000002</v>
      </c>
    </row>
    <row r="3611" spans="1:6" x14ac:dyDescent="0.15">
      <c r="A3611" s="5" t="s">
        <v>1</v>
      </c>
      <c r="B3611" s="5" t="s">
        <v>241</v>
      </c>
      <c r="C3611" s="6" t="s">
        <v>40</v>
      </c>
      <c r="D3611" s="6" t="s">
        <v>41</v>
      </c>
      <c r="E3611" s="7">
        <v>1607</v>
      </c>
      <c r="F3611" s="9">
        <v>3196.0783999999999</v>
      </c>
    </row>
    <row r="3612" spans="1:6" x14ac:dyDescent="0.15">
      <c r="A3612" s="5" t="s">
        <v>1</v>
      </c>
      <c r="B3612" s="5" t="s">
        <v>241</v>
      </c>
      <c r="C3612" s="6" t="s">
        <v>40</v>
      </c>
      <c r="D3612" s="6" t="s">
        <v>41</v>
      </c>
      <c r="E3612" s="7">
        <v>1608</v>
      </c>
      <c r="F3612" s="9">
        <v>4798.5739999999996</v>
      </c>
    </row>
    <row r="3613" spans="1:6" x14ac:dyDescent="0.15">
      <c r="A3613" s="5" t="s">
        <v>1</v>
      </c>
      <c r="B3613" s="5" t="s">
        <v>241</v>
      </c>
      <c r="C3613" s="6" t="s">
        <v>40</v>
      </c>
      <c r="D3613" s="6" t="s">
        <v>41</v>
      </c>
      <c r="E3613" s="7">
        <v>1609</v>
      </c>
      <c r="F3613" s="9">
        <v>4054.3672000000001</v>
      </c>
    </row>
    <row r="3614" spans="1:6" x14ac:dyDescent="0.15">
      <c r="A3614" s="5" t="s">
        <v>1</v>
      </c>
      <c r="B3614" s="5" t="s">
        <v>241</v>
      </c>
      <c r="C3614" s="6" t="s">
        <v>40</v>
      </c>
      <c r="D3614" s="6" t="s">
        <v>41</v>
      </c>
      <c r="E3614" s="7">
        <v>1610</v>
      </c>
      <c r="F3614" s="9">
        <v>3365.4189999999999</v>
      </c>
    </row>
    <row r="3615" spans="1:6" x14ac:dyDescent="0.15">
      <c r="A3615" s="5" t="s">
        <v>1</v>
      </c>
      <c r="B3615" s="5" t="s">
        <v>241</v>
      </c>
      <c r="C3615" s="6" t="s">
        <v>40</v>
      </c>
      <c r="D3615" s="6" t="s">
        <v>41</v>
      </c>
      <c r="E3615" s="7">
        <v>1611</v>
      </c>
      <c r="F3615" s="9">
        <v>3567.7359999999999</v>
      </c>
    </row>
    <row r="3616" spans="1:6" x14ac:dyDescent="0.15">
      <c r="A3616" s="5" t="s">
        <v>1</v>
      </c>
      <c r="B3616" s="5" t="s">
        <v>241</v>
      </c>
      <c r="C3616" s="6" t="s">
        <v>40</v>
      </c>
      <c r="D3616" s="6" t="s">
        <v>41</v>
      </c>
      <c r="E3616" s="7">
        <v>1612</v>
      </c>
      <c r="F3616" s="9">
        <v>3383.2440999999999</v>
      </c>
    </row>
    <row r="3617" spans="1:6" x14ac:dyDescent="0.15">
      <c r="A3617" s="5" t="s">
        <v>1</v>
      </c>
      <c r="B3617" s="5" t="s">
        <v>241</v>
      </c>
      <c r="C3617" s="6" t="s">
        <v>40</v>
      </c>
      <c r="D3617" s="6" t="s">
        <v>41</v>
      </c>
      <c r="E3617" s="7">
        <v>1613</v>
      </c>
      <c r="F3617" s="9">
        <v>3217.4688000000001</v>
      </c>
    </row>
    <row r="3618" spans="1:6" x14ac:dyDescent="0.15">
      <c r="A3618" s="5" t="s">
        <v>1</v>
      </c>
      <c r="B3618" s="5" t="s">
        <v>241</v>
      </c>
      <c r="C3618" s="6" t="s">
        <v>40</v>
      </c>
      <c r="D3618" s="6" t="s">
        <v>41</v>
      </c>
      <c r="E3618" s="7">
        <v>1614</v>
      </c>
      <c r="F3618" s="9">
        <v>3391.2656000000002</v>
      </c>
    </row>
    <row r="3619" spans="1:6" x14ac:dyDescent="0.15">
      <c r="A3619" s="5" t="s">
        <v>1</v>
      </c>
      <c r="B3619" s="5" t="s">
        <v>241</v>
      </c>
      <c r="C3619" s="6" t="s">
        <v>40</v>
      </c>
      <c r="D3619" s="6" t="s">
        <v>41</v>
      </c>
      <c r="E3619" s="7">
        <v>1615</v>
      </c>
      <c r="F3619" s="9">
        <v>3064.1711</v>
      </c>
    </row>
    <row r="3620" spans="1:6" x14ac:dyDescent="0.15">
      <c r="A3620" s="5" t="s">
        <v>1</v>
      </c>
      <c r="B3620" s="5" t="s">
        <v>241</v>
      </c>
      <c r="C3620" s="6" t="s">
        <v>40</v>
      </c>
      <c r="D3620" s="6" t="s">
        <v>41</v>
      </c>
      <c r="E3620" s="7">
        <v>1616</v>
      </c>
      <c r="F3620" s="9">
        <v>3269.1619999999998</v>
      </c>
    </row>
    <row r="3621" spans="1:6" x14ac:dyDescent="0.15">
      <c r="A3621" s="5" t="s">
        <v>1</v>
      </c>
      <c r="B3621" s="5" t="s">
        <v>241</v>
      </c>
      <c r="C3621" s="6" t="s">
        <v>40</v>
      </c>
      <c r="D3621" s="6" t="s">
        <v>41</v>
      </c>
      <c r="E3621" s="7">
        <v>1617</v>
      </c>
      <c r="F3621" s="9">
        <v>3360.9625999999998</v>
      </c>
    </row>
    <row r="3622" spans="1:6" x14ac:dyDescent="0.15">
      <c r="A3622" s="5" t="s">
        <v>1</v>
      </c>
      <c r="B3622" s="5" t="s">
        <v>241</v>
      </c>
      <c r="C3622" s="6" t="s">
        <v>40</v>
      </c>
      <c r="D3622" s="6" t="s">
        <v>41</v>
      </c>
      <c r="E3622" s="7">
        <v>1618</v>
      </c>
      <c r="F3622" s="9">
        <v>5117.6469999999999</v>
      </c>
    </row>
    <row r="3623" spans="1:6" x14ac:dyDescent="0.15">
      <c r="A3623" s="5" t="s">
        <v>1</v>
      </c>
      <c r="B3623" s="5" t="s">
        <v>241</v>
      </c>
      <c r="C3623" s="6" t="s">
        <v>40</v>
      </c>
      <c r="D3623" s="6" t="s">
        <v>41</v>
      </c>
      <c r="E3623" s="7">
        <v>1619</v>
      </c>
      <c r="F3623" s="9">
        <v>4620.3209999999999</v>
      </c>
    </row>
    <row r="3624" spans="1:6" x14ac:dyDescent="0.15">
      <c r="A3624" s="5" t="s">
        <v>1</v>
      </c>
      <c r="B3624" s="5" t="s">
        <v>241</v>
      </c>
      <c r="C3624" s="6" t="s">
        <v>40</v>
      </c>
      <c r="D3624" s="6" t="s">
        <v>41</v>
      </c>
      <c r="E3624" s="7">
        <v>1620</v>
      </c>
      <c r="F3624" s="9">
        <v>3492.8699000000001</v>
      </c>
    </row>
    <row r="3625" spans="1:6" x14ac:dyDescent="0.15">
      <c r="A3625" s="5" t="s">
        <v>1</v>
      </c>
      <c r="B3625" s="5" t="s">
        <v>241</v>
      </c>
      <c r="C3625" s="6" t="s">
        <v>40</v>
      </c>
      <c r="D3625" s="6" t="s">
        <v>41</v>
      </c>
      <c r="E3625" s="7">
        <v>1621</v>
      </c>
      <c r="F3625" s="9">
        <v>4185.3833000000004</v>
      </c>
    </row>
    <row r="3626" spans="1:6" x14ac:dyDescent="0.15">
      <c r="A3626" s="5" t="s">
        <v>1</v>
      </c>
      <c r="B3626" s="5" t="s">
        <v>241</v>
      </c>
      <c r="C3626" s="6" t="s">
        <v>40</v>
      </c>
      <c r="D3626" s="6" t="s">
        <v>41</v>
      </c>
      <c r="E3626" s="7">
        <v>1622</v>
      </c>
      <c r="F3626" s="9">
        <v>4450.9804999999997</v>
      </c>
    </row>
    <row r="3627" spans="1:6" x14ac:dyDescent="0.15">
      <c r="A3627" s="5" t="s">
        <v>1</v>
      </c>
      <c r="B3627" s="5" t="s">
        <v>241</v>
      </c>
      <c r="C3627" s="6" t="s">
        <v>40</v>
      </c>
      <c r="D3627" s="6" t="s">
        <v>41</v>
      </c>
      <c r="E3627" s="7">
        <v>1623</v>
      </c>
      <c r="F3627" s="9">
        <v>3940.2851999999998</v>
      </c>
    </row>
    <row r="3628" spans="1:6" x14ac:dyDescent="0.15">
      <c r="A3628" s="5" t="s">
        <v>1</v>
      </c>
      <c r="B3628" s="5" t="s">
        <v>241</v>
      </c>
      <c r="C3628" s="6" t="s">
        <v>40</v>
      </c>
      <c r="D3628" s="6" t="s">
        <v>41</v>
      </c>
      <c r="E3628" s="7">
        <v>1624</v>
      </c>
      <c r="F3628" s="9">
        <v>3659.5365999999999</v>
      </c>
    </row>
    <row r="3629" spans="1:6" x14ac:dyDescent="0.15">
      <c r="A3629" s="5" t="s">
        <v>1</v>
      </c>
      <c r="B3629" s="5" t="s">
        <v>241</v>
      </c>
      <c r="C3629" s="6" t="s">
        <v>40</v>
      </c>
      <c r="D3629" s="6" t="s">
        <v>41</v>
      </c>
      <c r="E3629" s="7">
        <v>1625</v>
      </c>
      <c r="F3629" s="9">
        <v>3312.8341999999998</v>
      </c>
    </row>
    <row r="3630" spans="1:6" x14ac:dyDescent="0.15">
      <c r="A3630" s="5" t="s">
        <v>1</v>
      </c>
      <c r="B3630" s="5" t="s">
        <v>241</v>
      </c>
      <c r="C3630" s="6" t="s">
        <v>40</v>
      </c>
      <c r="D3630" s="6" t="s">
        <v>41</v>
      </c>
      <c r="E3630" s="7">
        <v>1626</v>
      </c>
      <c r="F3630" s="9">
        <v>4233.5117</v>
      </c>
    </row>
    <row r="3631" spans="1:6" x14ac:dyDescent="0.15">
      <c r="A3631" s="5" t="s">
        <v>1</v>
      </c>
      <c r="B3631" s="5" t="s">
        <v>241</v>
      </c>
      <c r="C3631" s="6" t="s">
        <v>40</v>
      </c>
      <c r="D3631" s="6" t="s">
        <v>41</v>
      </c>
      <c r="E3631" s="7">
        <v>1627</v>
      </c>
      <c r="F3631" s="9">
        <v>3380.5702999999999</v>
      </c>
    </row>
    <row r="3632" spans="1:6" x14ac:dyDescent="0.15">
      <c r="A3632" s="5" t="s">
        <v>1</v>
      </c>
      <c r="B3632" s="5" t="s">
        <v>241</v>
      </c>
      <c r="C3632" s="6" t="s">
        <v>40</v>
      </c>
      <c r="D3632" s="6" t="s">
        <v>41</v>
      </c>
      <c r="E3632" s="7">
        <v>1628</v>
      </c>
      <c r="F3632" s="9">
        <v>3441.1765</v>
      </c>
    </row>
    <row r="3633" spans="1:6" x14ac:dyDescent="0.15">
      <c r="A3633" s="5" t="s">
        <v>1</v>
      </c>
      <c r="B3633" s="5" t="s">
        <v>241</v>
      </c>
      <c r="C3633" s="6" t="s">
        <v>40</v>
      </c>
      <c r="D3633" s="6" t="s">
        <v>41</v>
      </c>
      <c r="E3633" s="7">
        <v>1629</v>
      </c>
      <c r="F3633" s="9">
        <v>3287.8789999999999</v>
      </c>
    </row>
    <row r="3634" spans="1:6" x14ac:dyDescent="0.15">
      <c r="A3634" s="5" t="s">
        <v>1</v>
      </c>
      <c r="B3634" s="5" t="s">
        <v>241</v>
      </c>
      <c r="C3634" s="6" t="s">
        <v>40</v>
      </c>
      <c r="D3634" s="6" t="s">
        <v>41</v>
      </c>
      <c r="E3634" s="7">
        <v>1630</v>
      </c>
      <c r="F3634" s="9">
        <v>3197.8609999999999</v>
      </c>
    </row>
    <row r="3635" spans="1:6" x14ac:dyDescent="0.15">
      <c r="A3635" s="5" t="s">
        <v>1</v>
      </c>
      <c r="B3635" s="5" t="s">
        <v>241</v>
      </c>
      <c r="C3635" s="6" t="s">
        <v>40</v>
      </c>
      <c r="D3635" s="6" t="s">
        <v>41</v>
      </c>
      <c r="E3635" s="7">
        <v>1631</v>
      </c>
      <c r="F3635" s="9">
        <v>4188.0569999999998</v>
      </c>
    </row>
    <row r="3636" spans="1:6" x14ac:dyDescent="0.15">
      <c r="A3636" s="5" t="s">
        <v>1</v>
      </c>
      <c r="B3636" s="5" t="s">
        <v>241</v>
      </c>
      <c r="C3636" s="6" t="s">
        <v>40</v>
      </c>
      <c r="D3636" s="6" t="s">
        <v>41</v>
      </c>
      <c r="E3636" s="7">
        <v>1632</v>
      </c>
      <c r="F3636" s="9">
        <v>3853.8325</v>
      </c>
    </row>
    <row r="3637" spans="1:6" x14ac:dyDescent="0.15">
      <c r="A3637" s="5" t="s">
        <v>1</v>
      </c>
      <c r="B3637" s="5" t="s">
        <v>241</v>
      </c>
      <c r="C3637" s="6" t="s">
        <v>40</v>
      </c>
      <c r="D3637" s="6" t="s">
        <v>41</v>
      </c>
      <c r="E3637" s="7">
        <v>1633</v>
      </c>
      <c r="F3637" s="9">
        <v>4184.4920000000002</v>
      </c>
    </row>
    <row r="3638" spans="1:6" x14ac:dyDescent="0.15">
      <c r="A3638" s="5" t="s">
        <v>1</v>
      </c>
      <c r="B3638" s="5" t="s">
        <v>241</v>
      </c>
      <c r="C3638" s="6" t="s">
        <v>40</v>
      </c>
      <c r="D3638" s="6" t="s">
        <v>41</v>
      </c>
      <c r="E3638" s="7">
        <v>1634</v>
      </c>
      <c r="F3638" s="9">
        <v>4006.2388000000001</v>
      </c>
    </row>
    <row r="3639" spans="1:6" x14ac:dyDescent="0.15">
      <c r="A3639" s="5" t="s">
        <v>1</v>
      </c>
      <c r="B3639" s="5" t="s">
        <v>241</v>
      </c>
      <c r="C3639" s="6" t="s">
        <v>40</v>
      </c>
      <c r="D3639" s="6" t="s">
        <v>41</v>
      </c>
      <c r="E3639" s="7">
        <v>1635</v>
      </c>
      <c r="F3639" s="9">
        <v>4372.549</v>
      </c>
    </row>
    <row r="3640" spans="1:6" x14ac:dyDescent="0.15">
      <c r="A3640" s="5" t="s">
        <v>1</v>
      </c>
      <c r="B3640" s="5" t="s">
        <v>241</v>
      </c>
      <c r="C3640" s="6" t="s">
        <v>40</v>
      </c>
      <c r="D3640" s="6" t="s">
        <v>41</v>
      </c>
      <c r="E3640" s="7">
        <v>1636</v>
      </c>
      <c r="F3640" s="9">
        <v>4093.5830000000001</v>
      </c>
    </row>
    <row r="3641" spans="1:6" x14ac:dyDescent="0.15">
      <c r="A3641" s="5" t="s">
        <v>1</v>
      </c>
      <c r="B3641" s="5" t="s">
        <v>241</v>
      </c>
      <c r="C3641" s="6" t="s">
        <v>40</v>
      </c>
      <c r="D3641" s="6" t="s">
        <v>41</v>
      </c>
      <c r="E3641" s="7">
        <v>1637</v>
      </c>
      <c r="F3641" s="9">
        <v>3502.6738</v>
      </c>
    </row>
    <row r="3642" spans="1:6" x14ac:dyDescent="0.15">
      <c r="A3642" s="5" t="s">
        <v>1</v>
      </c>
      <c r="B3642" s="5" t="s">
        <v>241</v>
      </c>
      <c r="C3642" s="6" t="s">
        <v>40</v>
      </c>
      <c r="D3642" s="6" t="s">
        <v>41</v>
      </c>
      <c r="E3642" s="7">
        <v>1638</v>
      </c>
      <c r="F3642" s="9">
        <v>3916.221</v>
      </c>
    </row>
    <row r="3643" spans="1:6" x14ac:dyDescent="0.15">
      <c r="A3643" s="5" t="s">
        <v>1</v>
      </c>
      <c r="B3643" s="5" t="s">
        <v>241</v>
      </c>
      <c r="C3643" s="6" t="s">
        <v>40</v>
      </c>
      <c r="D3643" s="6" t="s">
        <v>41</v>
      </c>
      <c r="E3643" s="7">
        <v>1639</v>
      </c>
      <c r="F3643" s="9">
        <v>3852.0497999999998</v>
      </c>
    </row>
    <row r="3644" spans="1:6" x14ac:dyDescent="0.15">
      <c r="A3644" s="5" t="s">
        <v>1</v>
      </c>
      <c r="B3644" s="5" t="s">
        <v>241</v>
      </c>
      <c r="C3644" s="6" t="s">
        <v>40</v>
      </c>
      <c r="D3644" s="6" t="s">
        <v>41</v>
      </c>
      <c r="E3644" s="7">
        <v>1640</v>
      </c>
      <c r="F3644" s="9">
        <v>3532.0853999999999</v>
      </c>
    </row>
    <row r="3645" spans="1:6" x14ac:dyDescent="0.15">
      <c r="A3645" s="5" t="s">
        <v>1</v>
      </c>
      <c r="B3645" s="5" t="s">
        <v>241</v>
      </c>
      <c r="C3645" s="6" t="s">
        <v>40</v>
      </c>
      <c r="D3645" s="6" t="s">
        <v>41</v>
      </c>
      <c r="E3645" s="7">
        <v>1641</v>
      </c>
      <c r="F3645" s="9">
        <v>3919.7860999999998</v>
      </c>
    </row>
    <row r="3646" spans="1:6" x14ac:dyDescent="0.15">
      <c r="A3646" s="5" t="s">
        <v>1</v>
      </c>
      <c r="B3646" s="5" t="s">
        <v>241</v>
      </c>
      <c r="C3646" s="6" t="s">
        <v>40</v>
      </c>
      <c r="D3646" s="6" t="s">
        <v>41</v>
      </c>
      <c r="E3646" s="7">
        <v>1642</v>
      </c>
      <c r="F3646" s="9">
        <v>4047.2370000000001</v>
      </c>
    </row>
    <row r="3647" spans="1:6" x14ac:dyDescent="0.15">
      <c r="A3647" s="5" t="s">
        <v>1</v>
      </c>
      <c r="B3647" s="5" t="s">
        <v>241</v>
      </c>
      <c r="C3647" s="6" t="s">
        <v>40</v>
      </c>
      <c r="D3647" s="6" t="s">
        <v>41</v>
      </c>
      <c r="E3647" s="7">
        <v>1643</v>
      </c>
      <c r="F3647" s="9">
        <v>3913.547</v>
      </c>
    </row>
    <row r="3648" spans="1:6" x14ac:dyDescent="0.15">
      <c r="A3648" s="5" t="s">
        <v>1</v>
      </c>
      <c r="B3648" s="5" t="s">
        <v>241</v>
      </c>
      <c r="C3648" s="6" t="s">
        <v>40</v>
      </c>
      <c r="D3648" s="6" t="s">
        <v>41</v>
      </c>
      <c r="E3648" s="7">
        <v>1644</v>
      </c>
      <c r="F3648" s="9">
        <v>4307.4870000000001</v>
      </c>
    </row>
    <row r="3649" spans="1:6" x14ac:dyDescent="0.15">
      <c r="A3649" s="5" t="s">
        <v>1</v>
      </c>
      <c r="B3649" s="5" t="s">
        <v>241</v>
      </c>
      <c r="C3649" s="6" t="s">
        <v>40</v>
      </c>
      <c r="D3649" s="6" t="s">
        <v>41</v>
      </c>
      <c r="E3649" s="7">
        <v>1645</v>
      </c>
      <c r="F3649" s="9">
        <v>3952.7629999999999</v>
      </c>
    </row>
    <row r="3650" spans="1:6" x14ac:dyDescent="0.15">
      <c r="A3650" s="5" t="s">
        <v>1</v>
      </c>
      <c r="B3650" s="5" t="s">
        <v>241</v>
      </c>
      <c r="C3650" s="6" t="s">
        <v>40</v>
      </c>
      <c r="D3650" s="6" t="s">
        <v>41</v>
      </c>
      <c r="E3650" s="7">
        <v>1646</v>
      </c>
      <c r="F3650" s="9">
        <v>3878.7878000000001</v>
      </c>
    </row>
    <row r="3651" spans="1:6" x14ac:dyDescent="0.15">
      <c r="A3651" s="5" t="s">
        <v>1</v>
      </c>
      <c r="B3651" s="5" t="s">
        <v>241</v>
      </c>
      <c r="C3651" s="6" t="s">
        <v>40</v>
      </c>
      <c r="D3651" s="6" t="s">
        <v>41</v>
      </c>
      <c r="E3651" s="7">
        <v>1647</v>
      </c>
      <c r="F3651" s="9">
        <v>3964.3494000000001</v>
      </c>
    </row>
    <row r="3652" spans="1:6" x14ac:dyDescent="0.15">
      <c r="A3652" s="5" t="s">
        <v>1</v>
      </c>
      <c r="B3652" s="5" t="s">
        <v>241</v>
      </c>
      <c r="C3652" s="6" t="s">
        <v>40</v>
      </c>
      <c r="D3652" s="6" t="s">
        <v>41</v>
      </c>
      <c r="E3652" s="7">
        <v>1648</v>
      </c>
      <c r="F3652" s="9">
        <v>4202.3173999999999</v>
      </c>
    </row>
    <row r="3653" spans="1:6" x14ac:dyDescent="0.15">
      <c r="A3653" s="5" t="s">
        <v>1</v>
      </c>
      <c r="B3653" s="5" t="s">
        <v>241</v>
      </c>
      <c r="C3653" s="6" t="s">
        <v>40</v>
      </c>
      <c r="D3653" s="6" t="s">
        <v>41</v>
      </c>
      <c r="E3653" s="7">
        <v>1649</v>
      </c>
      <c r="F3653" s="9">
        <v>4055.2584999999999</v>
      </c>
    </row>
    <row r="3654" spans="1:6" x14ac:dyDescent="0.15">
      <c r="A3654" s="5" t="s">
        <v>1</v>
      </c>
      <c r="B3654" s="5" t="s">
        <v>241</v>
      </c>
      <c r="C3654" s="6" t="s">
        <v>40</v>
      </c>
      <c r="D3654" s="6" t="s">
        <v>41</v>
      </c>
      <c r="E3654" s="7">
        <v>1650</v>
      </c>
      <c r="F3654" s="9">
        <v>4316.3994000000002</v>
      </c>
    </row>
    <row r="3655" spans="1:6" x14ac:dyDescent="0.15">
      <c r="A3655" s="5" t="s">
        <v>1</v>
      </c>
      <c r="B3655" s="5" t="s">
        <v>241</v>
      </c>
      <c r="C3655" s="6" t="s">
        <v>40</v>
      </c>
      <c r="D3655" s="6" t="s">
        <v>41</v>
      </c>
      <c r="E3655" s="7">
        <v>1651</v>
      </c>
      <c r="F3655" s="9">
        <v>3987.5221999999999</v>
      </c>
    </row>
    <row r="3656" spans="1:6" x14ac:dyDescent="0.15">
      <c r="A3656" s="5" t="s">
        <v>1</v>
      </c>
      <c r="B3656" s="5" t="s">
        <v>241</v>
      </c>
      <c r="C3656" s="6" t="s">
        <v>40</v>
      </c>
      <c r="D3656" s="6" t="s">
        <v>41</v>
      </c>
      <c r="E3656" s="7">
        <v>1652</v>
      </c>
      <c r="F3656" s="9">
        <v>3392.1570000000002</v>
      </c>
    </row>
    <row r="3657" spans="1:6" x14ac:dyDescent="0.15">
      <c r="A3657" s="5" t="s">
        <v>1</v>
      </c>
      <c r="B3657" s="5" t="s">
        <v>241</v>
      </c>
      <c r="C3657" s="6" t="s">
        <v>40</v>
      </c>
      <c r="D3657" s="6" t="s">
        <v>41</v>
      </c>
      <c r="E3657" s="7">
        <v>1653</v>
      </c>
      <c r="F3657" s="9">
        <v>3630.1248000000001</v>
      </c>
    </row>
    <row r="3658" spans="1:6" x14ac:dyDescent="0.15">
      <c r="A3658" s="5" t="s">
        <v>1</v>
      </c>
      <c r="B3658" s="5" t="s">
        <v>241</v>
      </c>
      <c r="C3658" s="6" t="s">
        <v>40</v>
      </c>
      <c r="D3658" s="6" t="s">
        <v>41</v>
      </c>
      <c r="E3658" s="7">
        <v>1654</v>
      </c>
      <c r="F3658" s="9">
        <v>3420.6772000000001</v>
      </c>
    </row>
    <row r="3659" spans="1:6" x14ac:dyDescent="0.15">
      <c r="A3659" s="5" t="s">
        <v>1</v>
      </c>
      <c r="B3659" s="5" t="s">
        <v>241</v>
      </c>
      <c r="C3659" s="6" t="s">
        <v>40</v>
      </c>
      <c r="D3659" s="6" t="s">
        <v>41</v>
      </c>
      <c r="E3659" s="7">
        <v>1655</v>
      </c>
      <c r="F3659" s="9">
        <v>3524.9553000000001</v>
      </c>
    </row>
    <row r="3660" spans="1:6" x14ac:dyDescent="0.15">
      <c r="A3660" s="5" t="s">
        <v>1</v>
      </c>
      <c r="B3660" s="5" t="s">
        <v>241</v>
      </c>
      <c r="C3660" s="6" t="s">
        <v>40</v>
      </c>
      <c r="D3660" s="6" t="s">
        <v>41</v>
      </c>
      <c r="E3660" s="7">
        <v>1656</v>
      </c>
      <c r="F3660" s="9">
        <v>3349.3762000000002</v>
      </c>
    </row>
    <row r="3661" spans="1:6" x14ac:dyDescent="0.15">
      <c r="A3661" s="5" t="s">
        <v>1</v>
      </c>
      <c r="B3661" s="5" t="s">
        <v>241</v>
      </c>
      <c r="C3661" s="6" t="s">
        <v>40</v>
      </c>
      <c r="D3661" s="6" t="s">
        <v>41</v>
      </c>
      <c r="E3661" s="7">
        <v>1657</v>
      </c>
      <c r="F3661" s="9">
        <v>3033.8681999999999</v>
      </c>
    </row>
    <row r="3662" spans="1:6" x14ac:dyDescent="0.15">
      <c r="A3662" s="5" t="s">
        <v>1</v>
      </c>
      <c r="B3662" s="5" t="s">
        <v>241</v>
      </c>
      <c r="C3662" s="6" t="s">
        <v>40</v>
      </c>
      <c r="D3662" s="6" t="s">
        <v>41</v>
      </c>
      <c r="E3662" s="7">
        <v>1658</v>
      </c>
      <c r="F3662" s="9">
        <v>3070.41</v>
      </c>
    </row>
    <row r="3663" spans="1:6" x14ac:dyDescent="0.15">
      <c r="A3663" s="5" t="s">
        <v>1</v>
      </c>
      <c r="B3663" s="5" t="s">
        <v>241</v>
      </c>
      <c r="C3663" s="6" t="s">
        <v>40</v>
      </c>
      <c r="D3663" s="6" t="s">
        <v>41</v>
      </c>
      <c r="E3663" s="7">
        <v>1659</v>
      </c>
      <c r="F3663" s="9">
        <v>3097.1480000000001</v>
      </c>
    </row>
    <row r="3664" spans="1:6" x14ac:dyDescent="0.15">
      <c r="A3664" s="5" t="s">
        <v>1</v>
      </c>
      <c r="B3664" s="5" t="s">
        <v>241</v>
      </c>
      <c r="C3664" s="6" t="s">
        <v>40</v>
      </c>
      <c r="D3664" s="6" t="s">
        <v>41</v>
      </c>
      <c r="E3664" s="7">
        <v>1660</v>
      </c>
      <c r="F3664" s="9">
        <v>3168.4492</v>
      </c>
    </row>
    <row r="3665" spans="1:6" x14ac:dyDescent="0.15">
      <c r="A3665" s="5" t="s">
        <v>1</v>
      </c>
      <c r="B3665" s="5" t="s">
        <v>241</v>
      </c>
      <c r="C3665" s="6" t="s">
        <v>40</v>
      </c>
      <c r="D3665" s="6" t="s">
        <v>41</v>
      </c>
      <c r="E3665" s="7">
        <v>1661</v>
      </c>
      <c r="F3665" s="9">
        <v>3172.9054999999998</v>
      </c>
    </row>
    <row r="3666" spans="1:6" x14ac:dyDescent="0.15">
      <c r="A3666" s="5" t="s">
        <v>1</v>
      </c>
      <c r="B3666" s="5" t="s">
        <v>241</v>
      </c>
      <c r="C3666" s="6" t="s">
        <v>40</v>
      </c>
      <c r="D3666" s="6" t="s">
        <v>41</v>
      </c>
      <c r="E3666" s="7">
        <v>1662</v>
      </c>
      <c r="F3666" s="9">
        <v>3561.4973</v>
      </c>
    </row>
    <row r="3667" spans="1:6" x14ac:dyDescent="0.15">
      <c r="A3667" s="5" t="s">
        <v>1</v>
      </c>
      <c r="B3667" s="5" t="s">
        <v>241</v>
      </c>
      <c r="C3667" s="6" t="s">
        <v>40</v>
      </c>
      <c r="D3667" s="6" t="s">
        <v>41</v>
      </c>
      <c r="E3667" s="7">
        <v>1663</v>
      </c>
      <c r="F3667" s="9">
        <v>3811.0518000000002</v>
      </c>
    </row>
    <row r="3668" spans="1:6" x14ac:dyDescent="0.15">
      <c r="A3668" s="5" t="s">
        <v>1</v>
      </c>
      <c r="B3668" s="5" t="s">
        <v>241</v>
      </c>
      <c r="C3668" s="6" t="s">
        <v>40</v>
      </c>
      <c r="D3668" s="6" t="s">
        <v>41</v>
      </c>
      <c r="E3668" s="7">
        <v>1664</v>
      </c>
      <c r="F3668" s="9">
        <v>3411.7646</v>
      </c>
    </row>
    <row r="3669" spans="1:6" x14ac:dyDescent="0.15">
      <c r="A3669" s="5" t="s">
        <v>1</v>
      </c>
      <c r="B3669" s="5" t="s">
        <v>241</v>
      </c>
      <c r="C3669" s="6" t="s">
        <v>40</v>
      </c>
      <c r="D3669" s="6" t="s">
        <v>41</v>
      </c>
      <c r="E3669" s="7">
        <v>1665</v>
      </c>
      <c r="F3669" s="9">
        <v>3265.5972000000002</v>
      </c>
    </row>
    <row r="3670" spans="1:6" x14ac:dyDescent="0.15">
      <c r="A3670" s="5" t="s">
        <v>1</v>
      </c>
      <c r="B3670" s="5" t="s">
        <v>241</v>
      </c>
      <c r="C3670" s="6" t="s">
        <v>40</v>
      </c>
      <c r="D3670" s="6" t="s">
        <v>41</v>
      </c>
      <c r="E3670" s="7">
        <v>1666</v>
      </c>
      <c r="F3670" s="9">
        <v>3176.4706999999999</v>
      </c>
    </row>
    <row r="3671" spans="1:6" x14ac:dyDescent="0.15">
      <c r="A3671" s="5" t="s">
        <v>1</v>
      </c>
      <c r="B3671" s="5" t="s">
        <v>241</v>
      </c>
      <c r="C3671" s="6" t="s">
        <v>40</v>
      </c>
      <c r="D3671" s="6" t="s">
        <v>41</v>
      </c>
      <c r="E3671" s="7">
        <v>1667</v>
      </c>
      <c r="F3671" s="9">
        <v>3401.9607000000001</v>
      </c>
    </row>
    <row r="3672" spans="1:6" x14ac:dyDescent="0.15">
      <c r="A3672" s="5" t="s">
        <v>1</v>
      </c>
      <c r="B3672" s="5" t="s">
        <v>241</v>
      </c>
      <c r="C3672" s="6" t="s">
        <v>40</v>
      </c>
      <c r="D3672" s="6" t="s">
        <v>41</v>
      </c>
      <c r="E3672" s="7">
        <v>1668</v>
      </c>
      <c r="F3672" s="9">
        <v>3671.123</v>
      </c>
    </row>
    <row r="3673" spans="1:6" x14ac:dyDescent="0.15">
      <c r="A3673" s="5" t="s">
        <v>1</v>
      </c>
      <c r="B3673" s="5" t="s">
        <v>241</v>
      </c>
      <c r="C3673" s="6" t="s">
        <v>40</v>
      </c>
      <c r="D3673" s="6" t="s">
        <v>41</v>
      </c>
      <c r="E3673" s="7">
        <v>1669</v>
      </c>
      <c r="F3673" s="9">
        <v>3448.3065999999999</v>
      </c>
    </row>
    <row r="3674" spans="1:6" x14ac:dyDescent="0.15">
      <c r="A3674" s="5" t="s">
        <v>1</v>
      </c>
      <c r="B3674" s="5" t="s">
        <v>241</v>
      </c>
      <c r="C3674" s="6" t="s">
        <v>40</v>
      </c>
      <c r="D3674" s="6" t="s">
        <v>41</v>
      </c>
      <c r="E3674" s="7">
        <v>1670</v>
      </c>
      <c r="F3674" s="9">
        <v>3475.9358000000002</v>
      </c>
    </row>
    <row r="3675" spans="1:6" x14ac:dyDescent="0.15">
      <c r="A3675" s="5" t="s">
        <v>1</v>
      </c>
      <c r="B3675" s="5" t="s">
        <v>241</v>
      </c>
      <c r="C3675" s="6" t="s">
        <v>40</v>
      </c>
      <c r="D3675" s="6" t="s">
        <v>41</v>
      </c>
      <c r="E3675" s="7">
        <v>1671</v>
      </c>
      <c r="F3675" s="9">
        <v>3235.2941999999998</v>
      </c>
    </row>
    <row r="3676" spans="1:6" x14ac:dyDescent="0.15">
      <c r="A3676" s="5" t="s">
        <v>1</v>
      </c>
      <c r="B3676" s="5" t="s">
        <v>241</v>
      </c>
      <c r="C3676" s="6" t="s">
        <v>40</v>
      </c>
      <c r="D3676" s="6" t="s">
        <v>41</v>
      </c>
      <c r="E3676" s="7">
        <v>1672</v>
      </c>
      <c r="F3676" s="9">
        <v>2923.3510000000001</v>
      </c>
    </row>
    <row r="3677" spans="1:6" x14ac:dyDescent="0.15">
      <c r="A3677" s="5" t="s">
        <v>1</v>
      </c>
      <c r="B3677" s="5" t="s">
        <v>241</v>
      </c>
      <c r="C3677" s="6" t="s">
        <v>40</v>
      </c>
      <c r="D3677" s="6" t="s">
        <v>41</v>
      </c>
      <c r="E3677" s="7">
        <v>1673</v>
      </c>
      <c r="F3677" s="9">
        <v>3171.123</v>
      </c>
    </row>
    <row r="3678" spans="1:6" x14ac:dyDescent="0.15">
      <c r="A3678" s="5" t="s">
        <v>1</v>
      </c>
      <c r="B3678" s="5" t="s">
        <v>241</v>
      </c>
      <c r="C3678" s="6" t="s">
        <v>40</v>
      </c>
      <c r="D3678" s="6" t="s">
        <v>41</v>
      </c>
      <c r="E3678" s="7">
        <v>1674</v>
      </c>
      <c r="F3678" s="9">
        <v>3522.2817</v>
      </c>
    </row>
    <row r="3679" spans="1:6" x14ac:dyDescent="0.15">
      <c r="A3679" s="5" t="s">
        <v>1</v>
      </c>
      <c r="B3679" s="5" t="s">
        <v>241</v>
      </c>
      <c r="C3679" s="6" t="s">
        <v>40</v>
      </c>
      <c r="D3679" s="6" t="s">
        <v>41</v>
      </c>
      <c r="E3679" s="7">
        <v>1675</v>
      </c>
      <c r="F3679" s="9">
        <v>3472.3708000000001</v>
      </c>
    </row>
    <row r="3680" spans="1:6" x14ac:dyDescent="0.15">
      <c r="A3680" s="5" t="s">
        <v>1</v>
      </c>
      <c r="B3680" s="5" t="s">
        <v>241</v>
      </c>
      <c r="C3680" s="6" t="s">
        <v>40</v>
      </c>
      <c r="D3680" s="6" t="s">
        <v>41</v>
      </c>
      <c r="E3680" s="7">
        <v>1676</v>
      </c>
      <c r="F3680" s="9">
        <v>3409.0907999999999</v>
      </c>
    </row>
    <row r="3681" spans="1:6" x14ac:dyDescent="0.15">
      <c r="A3681" s="5" t="s">
        <v>1</v>
      </c>
      <c r="B3681" s="5" t="s">
        <v>241</v>
      </c>
      <c r="C3681" s="6" t="s">
        <v>40</v>
      </c>
      <c r="D3681" s="6" t="s">
        <v>41</v>
      </c>
      <c r="E3681" s="7">
        <v>1677</v>
      </c>
      <c r="F3681" s="9">
        <v>3144.3850000000002</v>
      </c>
    </row>
    <row r="3682" spans="1:6" x14ac:dyDescent="0.15">
      <c r="A3682" s="5" t="s">
        <v>1</v>
      </c>
      <c r="B3682" s="5" t="s">
        <v>241</v>
      </c>
      <c r="C3682" s="6" t="s">
        <v>40</v>
      </c>
      <c r="D3682" s="6" t="s">
        <v>41</v>
      </c>
      <c r="E3682" s="7">
        <v>1678</v>
      </c>
      <c r="F3682" s="9">
        <v>3385.0268999999998</v>
      </c>
    </row>
    <row r="3683" spans="1:6" x14ac:dyDescent="0.15">
      <c r="A3683" s="5" t="s">
        <v>1</v>
      </c>
      <c r="B3683" s="5" t="s">
        <v>241</v>
      </c>
      <c r="C3683" s="6" t="s">
        <v>40</v>
      </c>
      <c r="D3683" s="6" t="s">
        <v>41</v>
      </c>
      <c r="E3683" s="7">
        <v>1679</v>
      </c>
      <c r="F3683" s="9">
        <v>3208.5562</v>
      </c>
    </row>
    <row r="3684" spans="1:6" x14ac:dyDescent="0.15">
      <c r="A3684" s="5" t="s">
        <v>1</v>
      </c>
      <c r="B3684" s="5" t="s">
        <v>241</v>
      </c>
      <c r="C3684" s="6" t="s">
        <v>40</v>
      </c>
      <c r="D3684" s="6" t="s">
        <v>41</v>
      </c>
      <c r="E3684" s="7">
        <v>1680</v>
      </c>
      <c r="F3684" s="9">
        <v>3549.0194999999999</v>
      </c>
    </row>
    <row r="3685" spans="1:6" x14ac:dyDescent="0.15">
      <c r="A3685" s="5" t="s">
        <v>1</v>
      </c>
      <c r="B3685" s="5" t="s">
        <v>241</v>
      </c>
      <c r="C3685" s="6" t="s">
        <v>40</v>
      </c>
      <c r="D3685" s="6" t="s">
        <v>41</v>
      </c>
      <c r="E3685" s="7">
        <v>1681</v>
      </c>
      <c r="F3685" s="9">
        <v>3376.114</v>
      </c>
    </row>
    <row r="3686" spans="1:6" x14ac:dyDescent="0.15">
      <c r="A3686" s="5" t="s">
        <v>1</v>
      </c>
      <c r="B3686" s="5" t="s">
        <v>241</v>
      </c>
      <c r="C3686" s="6" t="s">
        <v>40</v>
      </c>
      <c r="D3686" s="6" t="s">
        <v>41</v>
      </c>
      <c r="E3686" s="7">
        <v>1682</v>
      </c>
      <c r="F3686" s="9">
        <v>3368.9839999999999</v>
      </c>
    </row>
    <row r="3687" spans="1:6" x14ac:dyDescent="0.15">
      <c r="A3687" s="5" t="s">
        <v>1</v>
      </c>
      <c r="B3687" s="5" t="s">
        <v>241</v>
      </c>
      <c r="C3687" s="6" t="s">
        <v>40</v>
      </c>
      <c r="D3687" s="6" t="s">
        <v>41</v>
      </c>
      <c r="E3687" s="7">
        <v>1683</v>
      </c>
      <c r="F3687" s="9">
        <v>3346.7024000000001</v>
      </c>
    </row>
    <row r="3688" spans="1:6" x14ac:dyDescent="0.15">
      <c r="A3688" s="5" t="s">
        <v>1</v>
      </c>
      <c r="B3688" s="5" t="s">
        <v>241</v>
      </c>
      <c r="C3688" s="6" t="s">
        <v>40</v>
      </c>
      <c r="D3688" s="6" t="s">
        <v>41</v>
      </c>
      <c r="E3688" s="7">
        <v>1684</v>
      </c>
      <c r="F3688" s="9">
        <v>3290.5524999999998</v>
      </c>
    </row>
    <row r="3689" spans="1:6" x14ac:dyDescent="0.15">
      <c r="A3689" s="5" t="s">
        <v>1</v>
      </c>
      <c r="B3689" s="5" t="s">
        <v>241</v>
      </c>
      <c r="C3689" s="6" t="s">
        <v>40</v>
      </c>
      <c r="D3689" s="6" t="s">
        <v>41</v>
      </c>
      <c r="E3689" s="7">
        <v>1685</v>
      </c>
      <c r="F3689" s="9">
        <v>3609.6257000000001</v>
      </c>
    </row>
    <row r="3690" spans="1:6" x14ac:dyDescent="0.15">
      <c r="A3690" s="5" t="s">
        <v>1</v>
      </c>
      <c r="B3690" s="5" t="s">
        <v>241</v>
      </c>
      <c r="C3690" s="6" t="s">
        <v>40</v>
      </c>
      <c r="D3690" s="6" t="s">
        <v>41</v>
      </c>
      <c r="E3690" s="7">
        <v>1686</v>
      </c>
      <c r="F3690" s="9">
        <v>3684.4920000000002</v>
      </c>
    </row>
    <row r="3691" spans="1:6" x14ac:dyDescent="0.15">
      <c r="A3691" s="5" t="s">
        <v>1</v>
      </c>
      <c r="B3691" s="5" t="s">
        <v>241</v>
      </c>
      <c r="C3691" s="6" t="s">
        <v>40</v>
      </c>
      <c r="D3691" s="6" t="s">
        <v>41</v>
      </c>
      <c r="E3691" s="7">
        <v>1687</v>
      </c>
      <c r="F3691" s="9">
        <v>3630.1248000000001</v>
      </c>
    </row>
    <row r="3692" spans="1:6" x14ac:dyDescent="0.15">
      <c r="A3692" s="5" t="s">
        <v>1</v>
      </c>
      <c r="B3692" s="5" t="s">
        <v>241</v>
      </c>
      <c r="C3692" s="6" t="s">
        <v>40</v>
      </c>
      <c r="D3692" s="6" t="s">
        <v>41</v>
      </c>
      <c r="E3692" s="7">
        <v>1688</v>
      </c>
      <c r="F3692" s="9">
        <v>3817.2905000000001</v>
      </c>
    </row>
    <row r="3693" spans="1:6" x14ac:dyDescent="0.15">
      <c r="A3693" s="5" t="s">
        <v>1</v>
      </c>
      <c r="B3693" s="5" t="s">
        <v>241</v>
      </c>
      <c r="C3693" s="6" t="s">
        <v>40</v>
      </c>
      <c r="D3693" s="6" t="s">
        <v>41</v>
      </c>
      <c r="E3693" s="7">
        <v>1689</v>
      </c>
      <c r="F3693" s="9">
        <v>3741.5329999999999</v>
      </c>
    </row>
    <row r="3694" spans="1:6" x14ac:dyDescent="0.15">
      <c r="A3694" s="5" t="s">
        <v>1</v>
      </c>
      <c r="B3694" s="5" t="s">
        <v>241</v>
      </c>
      <c r="C3694" s="6" t="s">
        <v>40</v>
      </c>
      <c r="D3694" s="6" t="s">
        <v>41</v>
      </c>
      <c r="E3694" s="7">
        <v>1690</v>
      </c>
      <c r="F3694" s="9">
        <v>3915.3298</v>
      </c>
    </row>
    <row r="3695" spans="1:6" x14ac:dyDescent="0.15">
      <c r="A3695" s="5" t="s">
        <v>1</v>
      </c>
      <c r="B3695" s="5" t="s">
        <v>241</v>
      </c>
      <c r="C3695" s="6" t="s">
        <v>40</v>
      </c>
      <c r="D3695" s="6" t="s">
        <v>41</v>
      </c>
      <c r="E3695" s="7">
        <v>1691</v>
      </c>
      <c r="F3695" s="9">
        <v>3840.4634000000001</v>
      </c>
    </row>
    <row r="3696" spans="1:6" x14ac:dyDescent="0.15">
      <c r="A3696" s="5" t="s">
        <v>1</v>
      </c>
      <c r="B3696" s="5" t="s">
        <v>241</v>
      </c>
      <c r="C3696" s="6" t="s">
        <v>40</v>
      </c>
      <c r="D3696" s="6" t="s">
        <v>41</v>
      </c>
      <c r="E3696" s="7">
        <v>1692</v>
      </c>
      <c r="F3696" s="9">
        <v>3653.2975999999999</v>
      </c>
    </row>
    <row r="3697" spans="1:6" x14ac:dyDescent="0.15">
      <c r="A3697" s="5" t="s">
        <v>1</v>
      </c>
      <c r="B3697" s="5" t="s">
        <v>241</v>
      </c>
      <c r="C3697" s="6" t="s">
        <v>40</v>
      </c>
      <c r="D3697" s="6" t="s">
        <v>41</v>
      </c>
      <c r="E3697" s="7">
        <v>1693</v>
      </c>
      <c r="F3697" s="9">
        <v>4092.6916999999999</v>
      </c>
    </row>
    <row r="3698" spans="1:6" x14ac:dyDescent="0.15">
      <c r="A3698" s="5" t="s">
        <v>1</v>
      </c>
      <c r="B3698" s="5" t="s">
        <v>241</v>
      </c>
      <c r="C3698" s="6" t="s">
        <v>40</v>
      </c>
      <c r="D3698" s="6" t="s">
        <v>41</v>
      </c>
      <c r="E3698" s="7">
        <v>1694</v>
      </c>
      <c r="F3698" s="9">
        <v>3673.7968999999998</v>
      </c>
    </row>
    <row r="3699" spans="1:6" x14ac:dyDescent="0.15">
      <c r="A3699" s="5" t="s">
        <v>1</v>
      </c>
      <c r="B3699" s="5" t="s">
        <v>241</v>
      </c>
      <c r="C3699" s="6" t="s">
        <v>40</v>
      </c>
      <c r="D3699" s="6" t="s">
        <v>41</v>
      </c>
      <c r="E3699" s="7">
        <v>1695</v>
      </c>
      <c r="F3699" s="9">
        <v>3786.0962</v>
      </c>
    </row>
    <row r="3700" spans="1:6" x14ac:dyDescent="0.15">
      <c r="A3700" s="5" t="s">
        <v>1</v>
      </c>
      <c r="B3700" s="5" t="s">
        <v>241</v>
      </c>
      <c r="C3700" s="6" t="s">
        <v>40</v>
      </c>
      <c r="D3700" s="6" t="s">
        <v>41</v>
      </c>
      <c r="E3700" s="7">
        <v>1696</v>
      </c>
      <c r="F3700" s="9">
        <v>3429.59</v>
      </c>
    </row>
    <row r="3701" spans="1:6" x14ac:dyDescent="0.15">
      <c r="A3701" s="5" t="s">
        <v>1</v>
      </c>
      <c r="B3701" s="5" t="s">
        <v>241</v>
      </c>
      <c r="C3701" s="6" t="s">
        <v>40</v>
      </c>
      <c r="D3701" s="6" t="s">
        <v>41</v>
      </c>
      <c r="E3701" s="7">
        <v>1697</v>
      </c>
      <c r="F3701" s="9">
        <v>3653.2975999999999</v>
      </c>
    </row>
    <row r="3702" spans="1:6" x14ac:dyDescent="0.15">
      <c r="A3702" s="5" t="s">
        <v>1</v>
      </c>
      <c r="B3702" s="5" t="s">
        <v>241</v>
      </c>
      <c r="C3702" s="6" t="s">
        <v>40</v>
      </c>
      <c r="D3702" s="6" t="s">
        <v>41</v>
      </c>
      <c r="E3702" s="7">
        <v>1698</v>
      </c>
      <c r="F3702" s="9">
        <v>3612.2995999999998</v>
      </c>
    </row>
    <row r="3703" spans="1:6" x14ac:dyDescent="0.15">
      <c r="A3703" s="5" t="s">
        <v>1</v>
      </c>
      <c r="B3703" s="5" t="s">
        <v>241</v>
      </c>
      <c r="C3703" s="6" t="s">
        <v>40</v>
      </c>
      <c r="D3703" s="6" t="s">
        <v>41</v>
      </c>
      <c r="E3703" s="7">
        <v>1699</v>
      </c>
      <c r="F3703" s="9">
        <v>3967.9146000000001</v>
      </c>
    </row>
    <row r="3704" spans="1:6" x14ac:dyDescent="0.15">
      <c r="A3704" s="5" t="s">
        <v>1</v>
      </c>
      <c r="B3704" s="5" t="s">
        <v>241</v>
      </c>
      <c r="C3704" s="6" t="s">
        <v>40</v>
      </c>
      <c r="D3704" s="6" t="s">
        <v>41</v>
      </c>
      <c r="E3704" s="7">
        <v>1700</v>
      </c>
      <c r="F3704" s="9">
        <v>3377.0054</v>
      </c>
    </row>
    <row r="3705" spans="1:6" x14ac:dyDescent="0.15">
      <c r="A3705" s="5" t="s">
        <v>1</v>
      </c>
      <c r="B3705" s="5" t="s">
        <v>241</v>
      </c>
      <c r="C3705" s="6" t="s">
        <v>40</v>
      </c>
      <c r="D3705" s="6" t="s">
        <v>41</v>
      </c>
      <c r="E3705" s="7">
        <v>1701</v>
      </c>
      <c r="F3705" s="9">
        <v>3745.9893000000002</v>
      </c>
    </row>
    <row r="3706" spans="1:6" x14ac:dyDescent="0.15">
      <c r="A3706" s="5" t="s">
        <v>1</v>
      </c>
      <c r="B3706" s="5" t="s">
        <v>241</v>
      </c>
      <c r="C3706" s="6" t="s">
        <v>40</v>
      </c>
      <c r="D3706" s="6" t="s">
        <v>41</v>
      </c>
      <c r="E3706" s="7">
        <v>1702</v>
      </c>
      <c r="F3706" s="9">
        <v>4270.9449999999997</v>
      </c>
    </row>
    <row r="3707" spans="1:6" x14ac:dyDescent="0.15">
      <c r="A3707" s="5" t="s">
        <v>1</v>
      </c>
      <c r="B3707" s="5" t="s">
        <v>241</v>
      </c>
      <c r="C3707" s="6" t="s">
        <v>40</v>
      </c>
      <c r="D3707" s="6" t="s">
        <v>41</v>
      </c>
      <c r="E3707" s="7">
        <v>1703</v>
      </c>
      <c r="F3707" s="9">
        <v>3342.2460000000001</v>
      </c>
    </row>
    <row r="3708" spans="1:6" x14ac:dyDescent="0.15">
      <c r="A3708" s="5" t="s">
        <v>1</v>
      </c>
      <c r="B3708" s="5" t="s">
        <v>241</v>
      </c>
      <c r="C3708" s="6" t="s">
        <v>40</v>
      </c>
      <c r="D3708" s="6" t="s">
        <v>41</v>
      </c>
      <c r="E3708" s="7">
        <v>1704</v>
      </c>
      <c r="F3708" s="9">
        <v>3580.2139000000002</v>
      </c>
    </row>
    <row r="3709" spans="1:6" x14ac:dyDescent="0.15">
      <c r="A3709" s="5" t="s">
        <v>1</v>
      </c>
      <c r="B3709" s="5" t="s">
        <v>241</v>
      </c>
      <c r="C3709" s="6" t="s">
        <v>40</v>
      </c>
      <c r="D3709" s="6" t="s">
        <v>41</v>
      </c>
      <c r="E3709" s="7">
        <v>1705</v>
      </c>
      <c r="F3709" s="9">
        <v>4224.5990000000002</v>
      </c>
    </row>
    <row r="3710" spans="1:6" x14ac:dyDescent="0.15">
      <c r="A3710" s="5" t="s">
        <v>1</v>
      </c>
      <c r="B3710" s="5" t="s">
        <v>241</v>
      </c>
      <c r="C3710" s="6" t="s">
        <v>40</v>
      </c>
      <c r="D3710" s="6" t="s">
        <v>41</v>
      </c>
      <c r="E3710" s="7">
        <v>1706</v>
      </c>
      <c r="F3710" s="9">
        <v>3912.6559999999999</v>
      </c>
    </row>
    <row r="3711" spans="1:6" x14ac:dyDescent="0.15">
      <c r="A3711" s="5" t="s">
        <v>1</v>
      </c>
      <c r="B3711" s="5" t="s">
        <v>241</v>
      </c>
      <c r="C3711" s="6" t="s">
        <v>40</v>
      </c>
      <c r="D3711" s="6" t="s">
        <v>41</v>
      </c>
      <c r="E3711" s="7">
        <v>1707</v>
      </c>
      <c r="F3711" s="9">
        <v>4073.9749999999999</v>
      </c>
    </row>
    <row r="3712" spans="1:6" x14ac:dyDescent="0.15">
      <c r="A3712" s="5" t="s">
        <v>1</v>
      </c>
      <c r="B3712" s="5" t="s">
        <v>241</v>
      </c>
      <c r="C3712" s="6" t="s">
        <v>40</v>
      </c>
      <c r="D3712" s="6" t="s">
        <v>41</v>
      </c>
      <c r="E3712" s="7">
        <v>1708</v>
      </c>
      <c r="F3712" s="9">
        <v>3879.6792</v>
      </c>
    </row>
    <row r="3713" spans="1:6" x14ac:dyDescent="0.15">
      <c r="A3713" s="5" t="s">
        <v>1</v>
      </c>
      <c r="B3713" s="5" t="s">
        <v>241</v>
      </c>
      <c r="C3713" s="6" t="s">
        <v>40</v>
      </c>
      <c r="D3713" s="6" t="s">
        <v>41</v>
      </c>
      <c r="E3713" s="7">
        <v>1709</v>
      </c>
      <c r="F3713" s="9">
        <v>4131.0159999999996</v>
      </c>
    </row>
    <row r="3714" spans="1:6" x14ac:dyDescent="0.15">
      <c r="A3714" s="5" t="s">
        <v>1</v>
      </c>
      <c r="B3714" s="5" t="s">
        <v>241</v>
      </c>
      <c r="C3714" s="6" t="s">
        <v>40</v>
      </c>
      <c r="D3714" s="6" t="s">
        <v>41</v>
      </c>
      <c r="E3714" s="7">
        <v>1710</v>
      </c>
      <c r="F3714" s="9">
        <v>4221.9252999999999</v>
      </c>
    </row>
    <row r="3715" spans="1:6" x14ac:dyDescent="0.15">
      <c r="A3715" s="5" t="s">
        <v>1</v>
      </c>
      <c r="B3715" s="5" t="s">
        <v>241</v>
      </c>
      <c r="C3715" s="6" t="s">
        <v>40</v>
      </c>
      <c r="D3715" s="6" t="s">
        <v>41</v>
      </c>
      <c r="E3715" s="7">
        <v>1711</v>
      </c>
      <c r="F3715" s="9">
        <v>3957.2192</v>
      </c>
    </row>
    <row r="3716" spans="1:6" x14ac:dyDescent="0.15">
      <c r="A3716" s="5" t="s">
        <v>1</v>
      </c>
      <c r="B3716" s="5" t="s">
        <v>241</v>
      </c>
      <c r="C3716" s="6" t="s">
        <v>40</v>
      </c>
      <c r="D3716" s="6" t="s">
        <v>41</v>
      </c>
      <c r="E3716" s="7">
        <v>1712</v>
      </c>
      <c r="F3716" s="9">
        <v>4064.1711</v>
      </c>
    </row>
    <row r="3717" spans="1:6" x14ac:dyDescent="0.15">
      <c r="A3717" s="5" t="s">
        <v>1</v>
      </c>
      <c r="B3717" s="5" t="s">
        <v>241</v>
      </c>
      <c r="C3717" s="6" t="s">
        <v>40</v>
      </c>
      <c r="D3717" s="6" t="s">
        <v>41</v>
      </c>
      <c r="E3717" s="7">
        <v>1713</v>
      </c>
      <c r="F3717" s="9">
        <v>4254.902</v>
      </c>
    </row>
    <row r="3718" spans="1:6" x14ac:dyDescent="0.15">
      <c r="A3718" s="5" t="s">
        <v>1</v>
      </c>
      <c r="B3718" s="5" t="s">
        <v>241</v>
      </c>
      <c r="C3718" s="6" t="s">
        <v>40</v>
      </c>
      <c r="D3718" s="6" t="s">
        <v>41</v>
      </c>
      <c r="E3718" s="7">
        <v>1714</v>
      </c>
      <c r="F3718" s="9">
        <v>4165.7754000000004</v>
      </c>
    </row>
    <row r="3719" spans="1:6" x14ac:dyDescent="0.15">
      <c r="A3719" s="5" t="s">
        <v>1</v>
      </c>
      <c r="B3719" s="5" t="s">
        <v>241</v>
      </c>
      <c r="C3719" s="6" t="s">
        <v>40</v>
      </c>
      <c r="D3719" s="6" t="s">
        <v>41</v>
      </c>
      <c r="E3719" s="7">
        <v>1715</v>
      </c>
      <c r="F3719" s="9">
        <v>3793.2262999999998</v>
      </c>
    </row>
    <row r="3720" spans="1:6" x14ac:dyDescent="0.15">
      <c r="A3720" s="5" t="s">
        <v>1</v>
      </c>
      <c r="B3720" s="5" t="s">
        <v>241</v>
      </c>
      <c r="C3720" s="6" t="s">
        <v>40</v>
      </c>
      <c r="D3720" s="6" t="s">
        <v>41</v>
      </c>
      <c r="E3720" s="7">
        <v>1716</v>
      </c>
      <c r="F3720" s="9">
        <v>3406.4169999999999</v>
      </c>
    </row>
    <row r="3721" spans="1:6" x14ac:dyDescent="0.15">
      <c r="A3721" s="5" t="s">
        <v>1</v>
      </c>
      <c r="B3721" s="5" t="s">
        <v>241</v>
      </c>
      <c r="C3721" s="6" t="s">
        <v>40</v>
      </c>
      <c r="D3721" s="6" t="s">
        <v>41</v>
      </c>
      <c r="E3721" s="7">
        <v>1717</v>
      </c>
      <c r="F3721" s="9">
        <v>3663.1016</v>
      </c>
    </row>
    <row r="3722" spans="1:6" x14ac:dyDescent="0.15">
      <c r="A3722" s="5" t="s">
        <v>1</v>
      </c>
      <c r="B3722" s="5" t="s">
        <v>241</v>
      </c>
      <c r="C3722" s="6" t="s">
        <v>40</v>
      </c>
      <c r="D3722" s="6" t="s">
        <v>41</v>
      </c>
      <c r="E3722" s="7">
        <v>1718</v>
      </c>
      <c r="F3722" s="9">
        <v>3778.0749999999998</v>
      </c>
    </row>
    <row r="3723" spans="1:6" x14ac:dyDescent="0.15">
      <c r="A3723" s="5" t="s">
        <v>1</v>
      </c>
      <c r="B3723" s="5" t="s">
        <v>241</v>
      </c>
      <c r="C3723" s="6" t="s">
        <v>40</v>
      </c>
      <c r="D3723" s="6" t="s">
        <v>41</v>
      </c>
      <c r="E3723" s="7">
        <v>1719</v>
      </c>
      <c r="F3723" s="9">
        <v>3451.8715999999999</v>
      </c>
    </row>
    <row r="3724" spans="1:6" x14ac:dyDescent="0.15">
      <c r="A3724" s="5" t="s">
        <v>1</v>
      </c>
      <c r="B3724" s="5" t="s">
        <v>241</v>
      </c>
      <c r="C3724" s="6" t="s">
        <v>40</v>
      </c>
      <c r="D3724" s="6" t="s">
        <v>41</v>
      </c>
      <c r="E3724" s="7">
        <v>1720</v>
      </c>
      <c r="F3724" s="9">
        <v>3516.0427</v>
      </c>
    </row>
    <row r="3725" spans="1:6" x14ac:dyDescent="0.15">
      <c r="A3725" s="5" t="s">
        <v>1</v>
      </c>
      <c r="B3725" s="5" t="s">
        <v>241</v>
      </c>
      <c r="C3725" s="6" t="s">
        <v>40</v>
      </c>
      <c r="D3725" s="6" t="s">
        <v>41</v>
      </c>
      <c r="E3725" s="7">
        <v>1721</v>
      </c>
      <c r="F3725" s="9">
        <v>3409.0907999999999</v>
      </c>
    </row>
    <row r="3726" spans="1:6" x14ac:dyDescent="0.15">
      <c r="A3726" s="5" t="s">
        <v>1</v>
      </c>
      <c r="B3726" s="5" t="s">
        <v>241</v>
      </c>
      <c r="C3726" s="6" t="s">
        <v>40</v>
      </c>
      <c r="D3726" s="6" t="s">
        <v>41</v>
      </c>
      <c r="E3726" s="7">
        <v>1722</v>
      </c>
      <c r="F3726" s="9">
        <v>3397.5043999999998</v>
      </c>
    </row>
    <row r="3727" spans="1:6" x14ac:dyDescent="0.15">
      <c r="A3727" s="5" t="s">
        <v>1</v>
      </c>
      <c r="B3727" s="5" t="s">
        <v>241</v>
      </c>
      <c r="C3727" s="6" t="s">
        <v>40</v>
      </c>
      <c r="D3727" s="6" t="s">
        <v>41</v>
      </c>
      <c r="E3727" s="7">
        <v>1723</v>
      </c>
      <c r="F3727" s="9">
        <v>3539.2156</v>
      </c>
    </row>
    <row r="3728" spans="1:6" x14ac:dyDescent="0.15">
      <c r="A3728" s="5" t="s">
        <v>1</v>
      </c>
      <c r="B3728" s="5" t="s">
        <v>241</v>
      </c>
      <c r="C3728" s="6" t="s">
        <v>40</v>
      </c>
      <c r="D3728" s="6" t="s">
        <v>41</v>
      </c>
      <c r="E3728" s="7">
        <v>1724</v>
      </c>
      <c r="F3728" s="9">
        <v>3591.8002999999999</v>
      </c>
    </row>
    <row r="3729" spans="1:6" x14ac:dyDescent="0.15">
      <c r="A3729" s="5" t="s">
        <v>1</v>
      </c>
      <c r="B3729" s="5" t="s">
        <v>241</v>
      </c>
      <c r="C3729" s="6" t="s">
        <v>40</v>
      </c>
      <c r="D3729" s="6" t="s">
        <v>41</v>
      </c>
      <c r="E3729" s="7">
        <v>1725</v>
      </c>
      <c r="F3729" s="9">
        <v>3721.0340000000001</v>
      </c>
    </row>
    <row r="3730" spans="1:6" x14ac:dyDescent="0.15">
      <c r="A3730" s="5" t="s">
        <v>1</v>
      </c>
      <c r="B3730" s="5" t="s">
        <v>241</v>
      </c>
      <c r="C3730" s="6" t="s">
        <v>40</v>
      </c>
      <c r="D3730" s="6" t="s">
        <v>41</v>
      </c>
      <c r="E3730" s="7">
        <v>1726</v>
      </c>
      <c r="F3730" s="9">
        <v>3817.2905000000001</v>
      </c>
    </row>
    <row r="3731" spans="1:6" x14ac:dyDescent="0.15">
      <c r="A3731" s="5" t="s">
        <v>1</v>
      </c>
      <c r="B3731" s="5" t="s">
        <v>241</v>
      </c>
      <c r="C3731" s="6" t="s">
        <v>40</v>
      </c>
      <c r="D3731" s="6" t="s">
        <v>41</v>
      </c>
      <c r="E3731" s="7">
        <v>1727</v>
      </c>
      <c r="F3731" s="9">
        <v>3762.0320000000002</v>
      </c>
    </row>
    <row r="3732" spans="1:6" x14ac:dyDescent="0.15">
      <c r="A3732" s="5" t="s">
        <v>1</v>
      </c>
      <c r="B3732" s="5" t="s">
        <v>241</v>
      </c>
      <c r="C3732" s="6" t="s">
        <v>40</v>
      </c>
      <c r="D3732" s="6" t="s">
        <v>41</v>
      </c>
      <c r="E3732" s="7">
        <v>1728</v>
      </c>
      <c r="F3732" s="9">
        <v>3776.2921999999999</v>
      </c>
    </row>
    <row r="3733" spans="1:6" x14ac:dyDescent="0.15">
      <c r="A3733" s="5" t="s">
        <v>1</v>
      </c>
      <c r="B3733" s="5" t="s">
        <v>241</v>
      </c>
      <c r="C3733" s="6" t="s">
        <v>40</v>
      </c>
      <c r="D3733" s="6" t="s">
        <v>41</v>
      </c>
      <c r="E3733" s="7">
        <v>1729</v>
      </c>
      <c r="F3733" s="9">
        <v>3960.7844</v>
      </c>
    </row>
    <row r="3734" spans="1:6" x14ac:dyDescent="0.15">
      <c r="A3734" s="5" t="s">
        <v>1</v>
      </c>
      <c r="B3734" s="5" t="s">
        <v>241</v>
      </c>
      <c r="C3734" s="6" t="s">
        <v>40</v>
      </c>
      <c r="D3734" s="6" t="s">
        <v>41</v>
      </c>
      <c r="E3734" s="7">
        <v>1730</v>
      </c>
      <c r="F3734" s="9">
        <v>3693.4045000000001</v>
      </c>
    </row>
    <row r="3735" spans="1:6" x14ac:dyDescent="0.15">
      <c r="A3735" s="5" t="s">
        <v>1</v>
      </c>
      <c r="B3735" s="5" t="s">
        <v>241</v>
      </c>
      <c r="C3735" s="6" t="s">
        <v>40</v>
      </c>
      <c r="D3735" s="6" t="s">
        <v>41</v>
      </c>
      <c r="E3735" s="7">
        <v>1731</v>
      </c>
      <c r="F3735" s="9">
        <v>3518.7166000000002</v>
      </c>
    </row>
    <row r="3736" spans="1:6" x14ac:dyDescent="0.15">
      <c r="A3736" s="5" t="s">
        <v>1</v>
      </c>
      <c r="B3736" s="5" t="s">
        <v>241</v>
      </c>
      <c r="C3736" s="6" t="s">
        <v>40</v>
      </c>
      <c r="D3736" s="6" t="s">
        <v>41</v>
      </c>
      <c r="E3736" s="7">
        <v>1732</v>
      </c>
      <c r="F3736" s="9">
        <v>3540.9983000000002</v>
      </c>
    </row>
    <row r="3737" spans="1:6" x14ac:dyDescent="0.15">
      <c r="A3737" s="5" t="s">
        <v>1</v>
      </c>
      <c r="B3737" s="5" t="s">
        <v>241</v>
      </c>
      <c r="C3737" s="6" t="s">
        <v>40</v>
      </c>
      <c r="D3737" s="6" t="s">
        <v>41</v>
      </c>
      <c r="E3737" s="7">
        <v>1733</v>
      </c>
      <c r="F3737" s="9">
        <v>3523.1729</v>
      </c>
    </row>
    <row r="3738" spans="1:6" x14ac:dyDescent="0.15">
      <c r="A3738" s="5" t="s">
        <v>1</v>
      </c>
      <c r="B3738" s="5" t="s">
        <v>241</v>
      </c>
      <c r="C3738" s="6" t="s">
        <v>40</v>
      </c>
      <c r="D3738" s="6" t="s">
        <v>41</v>
      </c>
      <c r="E3738" s="7">
        <v>1734</v>
      </c>
      <c r="F3738" s="9">
        <v>3643.4937</v>
      </c>
    </row>
    <row r="3739" spans="1:6" x14ac:dyDescent="0.15">
      <c r="A3739" s="5" t="s">
        <v>1</v>
      </c>
      <c r="B3739" s="5" t="s">
        <v>241</v>
      </c>
      <c r="C3739" s="6" t="s">
        <v>40</v>
      </c>
      <c r="D3739" s="6" t="s">
        <v>41</v>
      </c>
      <c r="E3739" s="7">
        <v>1735</v>
      </c>
      <c r="F3739" s="9">
        <v>3639.0374000000002</v>
      </c>
    </row>
    <row r="3740" spans="1:6" x14ac:dyDescent="0.15">
      <c r="A3740" s="5" t="s">
        <v>1</v>
      </c>
      <c r="B3740" s="5" t="s">
        <v>241</v>
      </c>
      <c r="C3740" s="6" t="s">
        <v>40</v>
      </c>
      <c r="D3740" s="6" t="s">
        <v>41</v>
      </c>
      <c r="E3740" s="7">
        <v>1736</v>
      </c>
      <c r="F3740" s="9">
        <v>3507.1300999999999</v>
      </c>
    </row>
    <row r="3741" spans="1:6" x14ac:dyDescent="0.15">
      <c r="A3741" s="5" t="s">
        <v>1</v>
      </c>
      <c r="B3741" s="5" t="s">
        <v>241</v>
      </c>
      <c r="C3741" s="6" t="s">
        <v>40</v>
      </c>
      <c r="D3741" s="6" t="s">
        <v>41</v>
      </c>
      <c r="E3741" s="7">
        <v>1737</v>
      </c>
      <c r="F3741" s="9">
        <v>3463.4580000000001</v>
      </c>
    </row>
    <row r="3742" spans="1:6" x14ac:dyDescent="0.15">
      <c r="A3742" s="5" t="s">
        <v>1</v>
      </c>
      <c r="B3742" s="5" t="s">
        <v>241</v>
      </c>
      <c r="C3742" s="6" t="s">
        <v>40</v>
      </c>
      <c r="D3742" s="6" t="s">
        <v>41</v>
      </c>
      <c r="E3742" s="7">
        <v>1738</v>
      </c>
      <c r="F3742" s="9">
        <v>3490.1959999999999</v>
      </c>
    </row>
    <row r="3743" spans="1:6" x14ac:dyDescent="0.15">
      <c r="A3743" s="5" t="s">
        <v>1</v>
      </c>
      <c r="B3743" s="5" t="s">
        <v>241</v>
      </c>
      <c r="C3743" s="6" t="s">
        <v>40</v>
      </c>
      <c r="D3743" s="6" t="s">
        <v>41</v>
      </c>
      <c r="E3743" s="7">
        <v>1739</v>
      </c>
      <c r="F3743" s="9">
        <v>3491.9785000000002</v>
      </c>
    </row>
    <row r="3744" spans="1:6" x14ac:dyDescent="0.15">
      <c r="A3744" s="5" t="s">
        <v>1</v>
      </c>
      <c r="B3744" s="5" t="s">
        <v>241</v>
      </c>
      <c r="C3744" s="6" t="s">
        <v>40</v>
      </c>
      <c r="D3744" s="6" t="s">
        <v>41</v>
      </c>
      <c r="E3744" s="7">
        <v>1740</v>
      </c>
      <c r="F3744" s="9">
        <v>3465.2406999999998</v>
      </c>
    </row>
    <row r="3745" spans="1:6" x14ac:dyDescent="0.15">
      <c r="A3745" s="5" t="s">
        <v>1</v>
      </c>
      <c r="B3745" s="5" t="s">
        <v>241</v>
      </c>
      <c r="C3745" s="6" t="s">
        <v>40</v>
      </c>
      <c r="D3745" s="6" t="s">
        <v>41</v>
      </c>
      <c r="E3745" s="7">
        <v>1741</v>
      </c>
      <c r="F3745" s="9">
        <v>3441.1765</v>
      </c>
    </row>
    <row r="3746" spans="1:6" x14ac:dyDescent="0.15">
      <c r="A3746" s="5" t="s">
        <v>1</v>
      </c>
      <c r="B3746" s="5" t="s">
        <v>241</v>
      </c>
      <c r="C3746" s="6" t="s">
        <v>40</v>
      </c>
      <c r="D3746" s="6" t="s">
        <v>41</v>
      </c>
      <c r="E3746" s="7">
        <v>1742</v>
      </c>
      <c r="F3746" s="9">
        <v>3650.6237999999998</v>
      </c>
    </row>
    <row r="3747" spans="1:6" x14ac:dyDescent="0.15">
      <c r="A3747" s="5" t="s">
        <v>1</v>
      </c>
      <c r="B3747" s="5" t="s">
        <v>241</v>
      </c>
      <c r="C3747" s="6" t="s">
        <v>40</v>
      </c>
      <c r="D3747" s="6" t="s">
        <v>41</v>
      </c>
      <c r="E3747" s="7">
        <v>1743</v>
      </c>
      <c r="F3747" s="9">
        <v>3701.4259999999999</v>
      </c>
    </row>
    <row r="3748" spans="1:6" x14ac:dyDescent="0.15">
      <c r="A3748" s="5" t="s">
        <v>1</v>
      </c>
      <c r="B3748" s="5" t="s">
        <v>241</v>
      </c>
      <c r="C3748" s="6" t="s">
        <v>40</v>
      </c>
      <c r="D3748" s="6" t="s">
        <v>41</v>
      </c>
      <c r="E3748" s="7">
        <v>1744</v>
      </c>
      <c r="F3748" s="9">
        <v>4132.7983000000004</v>
      </c>
    </row>
    <row r="3749" spans="1:6" x14ac:dyDescent="0.15">
      <c r="A3749" s="5" t="s">
        <v>1</v>
      </c>
      <c r="B3749" s="5" t="s">
        <v>241</v>
      </c>
      <c r="C3749" s="6" t="s">
        <v>40</v>
      </c>
      <c r="D3749" s="6" t="s">
        <v>41</v>
      </c>
      <c r="E3749" s="7">
        <v>1745</v>
      </c>
      <c r="F3749" s="9">
        <v>3601.6042000000002</v>
      </c>
    </row>
    <row r="3750" spans="1:6" x14ac:dyDescent="0.15">
      <c r="A3750" s="5" t="s">
        <v>1</v>
      </c>
      <c r="B3750" s="5" t="s">
        <v>241</v>
      </c>
      <c r="C3750" s="6" t="s">
        <v>40</v>
      </c>
      <c r="D3750" s="6" t="s">
        <v>41</v>
      </c>
      <c r="E3750" s="7">
        <v>1746</v>
      </c>
      <c r="F3750" s="9">
        <v>3976.8271</v>
      </c>
    </row>
    <row r="3751" spans="1:6" x14ac:dyDescent="0.15">
      <c r="A3751" s="5" t="s">
        <v>1</v>
      </c>
      <c r="B3751" s="5" t="s">
        <v>241</v>
      </c>
      <c r="C3751" s="6" t="s">
        <v>40</v>
      </c>
      <c r="D3751" s="6" t="s">
        <v>41</v>
      </c>
      <c r="E3751" s="7">
        <v>1747</v>
      </c>
      <c r="F3751" s="9">
        <v>4557.0410000000002</v>
      </c>
    </row>
    <row r="3752" spans="1:6" x14ac:dyDescent="0.15">
      <c r="A3752" s="5" t="s">
        <v>1</v>
      </c>
      <c r="B3752" s="5" t="s">
        <v>241</v>
      </c>
      <c r="C3752" s="6" t="s">
        <v>40</v>
      </c>
      <c r="D3752" s="6" t="s">
        <v>41</v>
      </c>
      <c r="E3752" s="7">
        <v>1748</v>
      </c>
      <c r="F3752" s="9">
        <v>4393.0483000000004</v>
      </c>
    </row>
    <row r="3753" spans="1:6" x14ac:dyDescent="0.15">
      <c r="A3753" s="5" t="s">
        <v>1</v>
      </c>
      <c r="B3753" s="5" t="s">
        <v>241</v>
      </c>
      <c r="C3753" s="6" t="s">
        <v>40</v>
      </c>
      <c r="D3753" s="6" t="s">
        <v>41</v>
      </c>
      <c r="E3753" s="7">
        <v>1749</v>
      </c>
      <c r="F3753" s="9">
        <v>3844.9196999999999</v>
      </c>
    </row>
    <row r="3754" spans="1:6" x14ac:dyDescent="0.15">
      <c r="A3754" s="5" t="s">
        <v>1</v>
      </c>
      <c r="B3754" s="5" t="s">
        <v>241</v>
      </c>
      <c r="C3754" s="6" t="s">
        <v>40</v>
      </c>
      <c r="D3754" s="6" t="s">
        <v>41</v>
      </c>
      <c r="E3754" s="7">
        <v>1750</v>
      </c>
      <c r="F3754" s="9">
        <v>3777.1835999999998</v>
      </c>
    </row>
    <row r="3755" spans="1:6" x14ac:dyDescent="0.15">
      <c r="A3755" s="5" t="s">
        <v>1</v>
      </c>
      <c r="B3755" s="5" t="s">
        <v>241</v>
      </c>
      <c r="C3755" s="6" t="s">
        <v>40</v>
      </c>
      <c r="D3755" s="6" t="s">
        <v>41</v>
      </c>
      <c r="E3755" s="7">
        <v>1751</v>
      </c>
      <c r="F3755" s="9">
        <v>4046.3456999999999</v>
      </c>
    </row>
    <row r="3756" spans="1:6" x14ac:dyDescent="0.15">
      <c r="A3756" s="5" t="s">
        <v>1</v>
      </c>
      <c r="B3756" s="5" t="s">
        <v>241</v>
      </c>
      <c r="C3756" s="6" t="s">
        <v>40</v>
      </c>
      <c r="D3756" s="6" t="s">
        <v>41</v>
      </c>
      <c r="E3756" s="7">
        <v>1752</v>
      </c>
      <c r="F3756" s="9">
        <v>3885.0268999999998</v>
      </c>
    </row>
    <row r="3757" spans="1:6" x14ac:dyDescent="0.15">
      <c r="A3757" s="5" t="s">
        <v>1</v>
      </c>
      <c r="B3757" s="5" t="s">
        <v>241</v>
      </c>
      <c r="C3757" s="6" t="s">
        <v>40</v>
      </c>
      <c r="D3757" s="6" t="s">
        <v>41</v>
      </c>
      <c r="E3757" s="7">
        <v>1753</v>
      </c>
      <c r="F3757" s="9">
        <v>4217.4687999999996</v>
      </c>
    </row>
    <row r="3758" spans="1:6" x14ac:dyDescent="0.15">
      <c r="A3758" s="5" t="s">
        <v>1</v>
      </c>
      <c r="B3758" s="5" t="s">
        <v>241</v>
      </c>
      <c r="C3758" s="6" t="s">
        <v>40</v>
      </c>
      <c r="D3758" s="6" t="s">
        <v>41</v>
      </c>
      <c r="E3758" s="7">
        <v>1754</v>
      </c>
      <c r="F3758" s="9">
        <v>4048.1284000000001</v>
      </c>
    </row>
    <row r="3759" spans="1:6" x14ac:dyDescent="0.15">
      <c r="A3759" s="5" t="s">
        <v>1</v>
      </c>
      <c r="B3759" s="5" t="s">
        <v>241</v>
      </c>
      <c r="C3759" s="6" t="s">
        <v>40</v>
      </c>
      <c r="D3759" s="6" t="s">
        <v>41</v>
      </c>
      <c r="E3759" s="7">
        <v>1755</v>
      </c>
      <c r="F3759" s="9">
        <v>3920.6772000000001</v>
      </c>
    </row>
    <row r="3760" spans="1:6" x14ac:dyDescent="0.15">
      <c r="A3760" s="5" t="s">
        <v>1</v>
      </c>
      <c r="B3760" s="5" t="s">
        <v>241</v>
      </c>
      <c r="C3760" s="6" t="s">
        <v>40</v>
      </c>
      <c r="D3760" s="6" t="s">
        <v>41</v>
      </c>
      <c r="E3760" s="7">
        <v>1756</v>
      </c>
      <c r="F3760" s="9">
        <v>3578.4313999999999</v>
      </c>
    </row>
    <row r="3761" spans="1:6" x14ac:dyDescent="0.15">
      <c r="A3761" s="5" t="s">
        <v>1</v>
      </c>
      <c r="B3761" s="5" t="s">
        <v>241</v>
      </c>
      <c r="C3761" s="6" t="s">
        <v>40</v>
      </c>
      <c r="D3761" s="6" t="s">
        <v>41</v>
      </c>
      <c r="E3761" s="7">
        <v>1757</v>
      </c>
      <c r="F3761" s="9">
        <v>3984.8483999999999</v>
      </c>
    </row>
    <row r="3762" spans="1:6" x14ac:dyDescent="0.15">
      <c r="A3762" s="5" t="s">
        <v>1</v>
      </c>
      <c r="B3762" s="5" t="s">
        <v>241</v>
      </c>
      <c r="C3762" s="6" t="s">
        <v>40</v>
      </c>
      <c r="D3762" s="6" t="s">
        <v>41</v>
      </c>
      <c r="E3762" s="7">
        <v>1758</v>
      </c>
      <c r="F3762" s="9">
        <v>3887.7004000000002</v>
      </c>
    </row>
    <row r="3763" spans="1:6" x14ac:dyDescent="0.15">
      <c r="A3763" s="5" t="s">
        <v>1</v>
      </c>
      <c r="B3763" s="5" t="s">
        <v>241</v>
      </c>
      <c r="C3763" s="6" t="s">
        <v>40</v>
      </c>
      <c r="D3763" s="6" t="s">
        <v>41</v>
      </c>
      <c r="E3763" s="7">
        <v>1759</v>
      </c>
      <c r="F3763" s="9">
        <v>3786.0962</v>
      </c>
    </row>
    <row r="3764" spans="1:6" x14ac:dyDescent="0.15">
      <c r="A3764" s="5" t="s">
        <v>1</v>
      </c>
      <c r="B3764" s="5" t="s">
        <v>241</v>
      </c>
      <c r="C3764" s="6" t="s">
        <v>40</v>
      </c>
      <c r="D3764" s="6" t="s">
        <v>41</v>
      </c>
      <c r="E3764" s="7">
        <v>1760</v>
      </c>
      <c r="F3764" s="9">
        <v>3963.4580000000001</v>
      </c>
    </row>
    <row r="3765" spans="1:6" x14ac:dyDescent="0.15">
      <c r="A3765" s="5" t="s">
        <v>1</v>
      </c>
      <c r="B3765" s="5" t="s">
        <v>241</v>
      </c>
      <c r="C3765" s="6" t="s">
        <v>40</v>
      </c>
      <c r="D3765" s="6" t="s">
        <v>41</v>
      </c>
      <c r="E3765" s="7">
        <v>1761</v>
      </c>
      <c r="F3765" s="9">
        <v>3975.9358000000002</v>
      </c>
    </row>
    <row r="3766" spans="1:6" x14ac:dyDescent="0.15">
      <c r="A3766" s="5" t="s">
        <v>1</v>
      </c>
      <c r="B3766" s="5" t="s">
        <v>241</v>
      </c>
      <c r="C3766" s="6" t="s">
        <v>40</v>
      </c>
      <c r="D3766" s="6" t="s">
        <v>41</v>
      </c>
      <c r="E3766" s="7">
        <v>1762</v>
      </c>
      <c r="F3766" s="9">
        <v>4032.9767999999999</v>
      </c>
    </row>
    <row r="3767" spans="1:6" x14ac:dyDescent="0.15">
      <c r="A3767" s="5" t="s">
        <v>1</v>
      </c>
      <c r="B3767" s="5" t="s">
        <v>241</v>
      </c>
      <c r="C3767" s="6" t="s">
        <v>40</v>
      </c>
      <c r="D3767" s="6" t="s">
        <v>41</v>
      </c>
      <c r="E3767" s="7">
        <v>1763</v>
      </c>
      <c r="F3767" s="9">
        <v>4311.9430000000002</v>
      </c>
    </row>
    <row r="3768" spans="1:6" x14ac:dyDescent="0.15">
      <c r="A3768" s="5" t="s">
        <v>1</v>
      </c>
      <c r="B3768" s="5" t="s">
        <v>241</v>
      </c>
      <c r="C3768" s="6" t="s">
        <v>40</v>
      </c>
      <c r="D3768" s="6" t="s">
        <v>41</v>
      </c>
      <c r="E3768" s="7">
        <v>1764</v>
      </c>
      <c r="F3768" s="9">
        <v>4327.0940000000001</v>
      </c>
    </row>
    <row r="3769" spans="1:6" x14ac:dyDescent="0.15">
      <c r="A3769" s="5" t="s">
        <v>1</v>
      </c>
      <c r="B3769" s="5" t="s">
        <v>241</v>
      </c>
      <c r="C3769" s="6" t="s">
        <v>40</v>
      </c>
      <c r="D3769" s="6" t="s">
        <v>41</v>
      </c>
      <c r="E3769" s="7">
        <v>1765</v>
      </c>
      <c r="F3769" s="9">
        <v>4880.5703000000003</v>
      </c>
    </row>
    <row r="3770" spans="1:6" x14ac:dyDescent="0.15">
      <c r="A3770" s="5" t="s">
        <v>1</v>
      </c>
      <c r="B3770" s="5" t="s">
        <v>241</v>
      </c>
      <c r="C3770" s="6" t="s">
        <v>40</v>
      </c>
      <c r="D3770" s="6" t="s">
        <v>41</v>
      </c>
      <c r="E3770" s="7">
        <v>1766</v>
      </c>
      <c r="F3770" s="9">
        <v>4359.18</v>
      </c>
    </row>
    <row r="3771" spans="1:6" x14ac:dyDescent="0.15">
      <c r="A3771" s="5" t="s">
        <v>1</v>
      </c>
      <c r="B3771" s="5" t="s">
        <v>241</v>
      </c>
      <c r="C3771" s="6" t="s">
        <v>40</v>
      </c>
      <c r="D3771" s="6" t="s">
        <v>41</v>
      </c>
      <c r="E3771" s="7">
        <v>1767</v>
      </c>
      <c r="F3771" s="9">
        <v>4188.0569999999998</v>
      </c>
    </row>
    <row r="3772" spans="1:6" x14ac:dyDescent="0.15">
      <c r="A3772" s="5" t="s">
        <v>1</v>
      </c>
      <c r="B3772" s="5" t="s">
        <v>241</v>
      </c>
      <c r="C3772" s="6" t="s">
        <v>40</v>
      </c>
      <c r="D3772" s="6" t="s">
        <v>41</v>
      </c>
      <c r="E3772" s="7">
        <v>1768</v>
      </c>
      <c r="F3772" s="9">
        <v>4307.4870000000001</v>
      </c>
    </row>
    <row r="3773" spans="1:6" x14ac:dyDescent="0.15">
      <c r="A3773" s="5" t="s">
        <v>1</v>
      </c>
      <c r="B3773" s="5" t="s">
        <v>241</v>
      </c>
      <c r="C3773" s="6" t="s">
        <v>40</v>
      </c>
      <c r="D3773" s="6" t="s">
        <v>41</v>
      </c>
      <c r="E3773" s="7">
        <v>1769</v>
      </c>
      <c r="F3773" s="9">
        <v>4553.4759999999997</v>
      </c>
    </row>
    <row r="3774" spans="1:6" x14ac:dyDescent="0.15">
      <c r="A3774" s="5" t="s">
        <v>1</v>
      </c>
      <c r="B3774" s="5" t="s">
        <v>241</v>
      </c>
      <c r="C3774" s="6" t="s">
        <v>40</v>
      </c>
      <c r="D3774" s="6" t="s">
        <v>41</v>
      </c>
      <c r="E3774" s="7">
        <v>1770</v>
      </c>
      <c r="F3774" s="9">
        <v>4340.4633999999996</v>
      </c>
    </row>
    <row r="3775" spans="1:6" x14ac:dyDescent="0.15">
      <c r="A3775" s="5" t="s">
        <v>1</v>
      </c>
      <c r="B3775" s="5" t="s">
        <v>241</v>
      </c>
      <c r="C3775" s="6" t="s">
        <v>40</v>
      </c>
      <c r="D3775" s="6" t="s">
        <v>41</v>
      </c>
      <c r="E3775" s="7">
        <v>1771</v>
      </c>
      <c r="F3775" s="9">
        <v>4721.0337</v>
      </c>
    </row>
    <row r="3776" spans="1:6" x14ac:dyDescent="0.15">
      <c r="A3776" s="5" t="s">
        <v>1</v>
      </c>
      <c r="B3776" s="5" t="s">
        <v>241</v>
      </c>
      <c r="C3776" s="6" t="s">
        <v>40</v>
      </c>
      <c r="D3776" s="6" t="s">
        <v>41</v>
      </c>
      <c r="E3776" s="7">
        <v>1772</v>
      </c>
      <c r="F3776" s="9">
        <v>4799.4652999999998</v>
      </c>
    </row>
    <row r="3777" spans="1:6" x14ac:dyDescent="0.15">
      <c r="A3777" s="5" t="s">
        <v>1</v>
      </c>
      <c r="B3777" s="5" t="s">
        <v>241</v>
      </c>
      <c r="C3777" s="6" t="s">
        <v>40</v>
      </c>
      <c r="D3777" s="6" t="s">
        <v>41</v>
      </c>
      <c r="E3777" s="7">
        <v>1773</v>
      </c>
      <c r="F3777" s="9">
        <v>4561.4975999999997</v>
      </c>
    </row>
    <row r="3778" spans="1:6" x14ac:dyDescent="0.15">
      <c r="A3778" s="5" t="s">
        <v>1</v>
      </c>
      <c r="B3778" s="5" t="s">
        <v>241</v>
      </c>
      <c r="C3778" s="6" t="s">
        <v>40</v>
      </c>
      <c r="D3778" s="6" t="s">
        <v>41</v>
      </c>
      <c r="E3778" s="7">
        <v>1774</v>
      </c>
      <c r="F3778" s="9">
        <v>4573.0839999999998</v>
      </c>
    </row>
    <row r="3779" spans="1:6" x14ac:dyDescent="0.15">
      <c r="A3779" s="5" t="s">
        <v>1</v>
      </c>
      <c r="B3779" s="5" t="s">
        <v>241</v>
      </c>
      <c r="C3779" s="6" t="s">
        <v>40</v>
      </c>
      <c r="D3779" s="6" t="s">
        <v>41</v>
      </c>
      <c r="E3779" s="7">
        <v>1775</v>
      </c>
      <c r="F3779" s="9">
        <v>4485.7397000000001</v>
      </c>
    </row>
    <row r="3780" spans="1:6" x14ac:dyDescent="0.15">
      <c r="A3780" s="5" t="s">
        <v>1</v>
      </c>
      <c r="B3780" s="5" t="s">
        <v>241</v>
      </c>
      <c r="C3780" s="6" t="s">
        <v>40</v>
      </c>
      <c r="D3780" s="6" t="s">
        <v>41</v>
      </c>
      <c r="E3780" s="7">
        <v>1776</v>
      </c>
      <c r="F3780" s="9">
        <v>4431.3725999999997</v>
      </c>
    </row>
    <row r="3781" spans="1:6" x14ac:dyDescent="0.15">
      <c r="A3781" s="5" t="s">
        <v>1</v>
      </c>
      <c r="B3781" s="5" t="s">
        <v>241</v>
      </c>
      <c r="C3781" s="6" t="s">
        <v>40</v>
      </c>
      <c r="D3781" s="6" t="s">
        <v>41</v>
      </c>
      <c r="E3781" s="7">
        <v>1777</v>
      </c>
      <c r="F3781" s="9">
        <v>4578.4309999999996</v>
      </c>
    </row>
    <row r="3782" spans="1:6" x14ac:dyDescent="0.15">
      <c r="A3782" s="5" t="s">
        <v>1</v>
      </c>
      <c r="B3782" s="5" t="s">
        <v>241</v>
      </c>
      <c r="C3782" s="6" t="s">
        <v>40</v>
      </c>
      <c r="D3782" s="6" t="s">
        <v>41</v>
      </c>
      <c r="E3782" s="7">
        <v>1778</v>
      </c>
      <c r="F3782" s="9">
        <v>4497.326</v>
      </c>
    </row>
    <row r="3783" spans="1:6" x14ac:dyDescent="0.15">
      <c r="A3783" s="5" t="s">
        <v>1</v>
      </c>
      <c r="B3783" s="5" t="s">
        <v>241</v>
      </c>
      <c r="C3783" s="6" t="s">
        <v>40</v>
      </c>
      <c r="D3783" s="6" t="s">
        <v>41</v>
      </c>
      <c r="E3783" s="7">
        <v>1779</v>
      </c>
      <c r="F3783" s="9">
        <v>4254.0106999999998</v>
      </c>
    </row>
    <row r="3784" spans="1:6" x14ac:dyDescent="0.15">
      <c r="A3784" s="5" t="s">
        <v>1</v>
      </c>
      <c r="B3784" s="5" t="s">
        <v>241</v>
      </c>
      <c r="C3784" s="6" t="s">
        <v>40</v>
      </c>
      <c r="D3784" s="6" t="s">
        <v>41</v>
      </c>
      <c r="E3784" s="7">
        <v>1780</v>
      </c>
      <c r="F3784" s="9">
        <v>4552.5844999999999</v>
      </c>
    </row>
    <row r="3785" spans="1:6" x14ac:dyDescent="0.15">
      <c r="A3785" s="5" t="s">
        <v>1</v>
      </c>
      <c r="B3785" s="5" t="s">
        <v>241</v>
      </c>
      <c r="C3785" s="6" t="s">
        <v>40</v>
      </c>
      <c r="D3785" s="6" t="s">
        <v>41</v>
      </c>
      <c r="E3785" s="7">
        <v>1781</v>
      </c>
      <c r="F3785" s="9">
        <v>4108.7344000000003</v>
      </c>
    </row>
    <row r="3786" spans="1:6" x14ac:dyDescent="0.15">
      <c r="A3786" s="5" t="s">
        <v>1</v>
      </c>
      <c r="B3786" s="5" t="s">
        <v>241</v>
      </c>
      <c r="C3786" s="6" t="s">
        <v>40</v>
      </c>
      <c r="D3786" s="6" t="s">
        <v>41</v>
      </c>
      <c r="E3786" s="7">
        <v>1782</v>
      </c>
      <c r="F3786" s="9">
        <v>4336.8984</v>
      </c>
    </row>
    <row r="3787" spans="1:6" x14ac:dyDescent="0.15">
      <c r="A3787" s="5" t="s">
        <v>1</v>
      </c>
      <c r="B3787" s="5" t="s">
        <v>241</v>
      </c>
      <c r="C3787" s="6" t="s">
        <v>40</v>
      </c>
      <c r="D3787" s="6" t="s">
        <v>41</v>
      </c>
      <c r="E3787" s="7">
        <v>1783</v>
      </c>
      <c r="F3787" s="9">
        <v>4195.1869999999999</v>
      </c>
    </row>
    <row r="3788" spans="1:6" x14ac:dyDescent="0.15">
      <c r="A3788" s="5" t="s">
        <v>1</v>
      </c>
      <c r="B3788" s="5" t="s">
        <v>241</v>
      </c>
      <c r="C3788" s="6" t="s">
        <v>40</v>
      </c>
      <c r="D3788" s="6" t="s">
        <v>41</v>
      </c>
      <c r="E3788" s="7">
        <v>1784</v>
      </c>
      <c r="F3788" s="9">
        <v>4213.0127000000002</v>
      </c>
    </row>
    <row r="3789" spans="1:6" x14ac:dyDescent="0.15">
      <c r="A3789" s="5" t="s">
        <v>1</v>
      </c>
      <c r="B3789" s="5" t="s">
        <v>241</v>
      </c>
      <c r="C3789" s="6" t="s">
        <v>40</v>
      </c>
      <c r="D3789" s="6" t="s">
        <v>41</v>
      </c>
      <c r="E3789" s="7">
        <v>1785</v>
      </c>
      <c r="F3789" s="9">
        <v>4169.3402999999998</v>
      </c>
    </row>
    <row r="3790" spans="1:6" x14ac:dyDescent="0.15">
      <c r="A3790" s="5" t="s">
        <v>1</v>
      </c>
      <c r="B3790" s="5" t="s">
        <v>241</v>
      </c>
      <c r="C3790" s="6" t="s">
        <v>40</v>
      </c>
      <c r="D3790" s="6" t="s">
        <v>41</v>
      </c>
      <c r="E3790" s="7">
        <v>1786</v>
      </c>
      <c r="F3790" s="9">
        <v>3768.2710000000002</v>
      </c>
    </row>
    <row r="3791" spans="1:6" x14ac:dyDescent="0.15">
      <c r="A3791" s="5" t="s">
        <v>1</v>
      </c>
      <c r="B3791" s="5" t="s">
        <v>241</v>
      </c>
      <c r="C3791" s="6" t="s">
        <v>40</v>
      </c>
      <c r="D3791" s="6" t="s">
        <v>41</v>
      </c>
      <c r="E3791" s="7">
        <v>1787</v>
      </c>
      <c r="F3791" s="9">
        <v>3950.9805000000001</v>
      </c>
    </row>
    <row r="3792" spans="1:6" x14ac:dyDescent="0.15">
      <c r="A3792" s="5" t="s">
        <v>1</v>
      </c>
      <c r="B3792" s="5" t="s">
        <v>241</v>
      </c>
      <c r="C3792" s="6" t="s">
        <v>40</v>
      </c>
      <c r="D3792" s="6" t="s">
        <v>41</v>
      </c>
      <c r="E3792" s="7">
        <v>1788</v>
      </c>
      <c r="F3792" s="9">
        <v>3726.3813</v>
      </c>
    </row>
    <row r="3793" spans="1:6" x14ac:dyDescent="0.15">
      <c r="A3793" s="5" t="s">
        <v>1</v>
      </c>
      <c r="B3793" s="5" t="s">
        <v>241</v>
      </c>
      <c r="C3793" s="6" t="s">
        <v>40</v>
      </c>
      <c r="D3793" s="6" t="s">
        <v>41</v>
      </c>
      <c r="E3793" s="7">
        <v>1789</v>
      </c>
      <c r="F3793" s="9">
        <v>3876.114</v>
      </c>
    </row>
    <row r="3794" spans="1:6" x14ac:dyDescent="0.15">
      <c r="A3794" s="5" t="s">
        <v>1</v>
      </c>
      <c r="B3794" s="5" t="s">
        <v>241</v>
      </c>
      <c r="C3794" s="6" t="s">
        <v>40</v>
      </c>
      <c r="D3794" s="6" t="s">
        <v>41</v>
      </c>
      <c r="E3794" s="7">
        <v>1790</v>
      </c>
      <c r="F3794" s="9">
        <v>4198.7524000000003</v>
      </c>
    </row>
    <row r="3795" spans="1:6" x14ac:dyDescent="0.15">
      <c r="A3795" s="5" t="s">
        <v>1</v>
      </c>
      <c r="B3795" s="5" t="s">
        <v>241</v>
      </c>
      <c r="C3795" s="6" t="s">
        <v>40</v>
      </c>
      <c r="D3795" s="6" t="s">
        <v>41</v>
      </c>
      <c r="E3795" s="7">
        <v>1791</v>
      </c>
      <c r="F3795" s="9">
        <v>4246.8804</v>
      </c>
    </row>
    <row r="3796" spans="1:6" x14ac:dyDescent="0.15">
      <c r="A3796" s="5" t="s">
        <v>1</v>
      </c>
      <c r="B3796" s="5" t="s">
        <v>241</v>
      </c>
      <c r="C3796" s="6" t="s">
        <v>40</v>
      </c>
      <c r="D3796" s="6" t="s">
        <v>41</v>
      </c>
      <c r="E3796" s="7">
        <v>1792</v>
      </c>
      <c r="F3796" s="9">
        <v>4398.3954999999996</v>
      </c>
    </row>
    <row r="3797" spans="1:6" x14ac:dyDescent="0.15">
      <c r="A3797" s="5" t="s">
        <v>1</v>
      </c>
      <c r="B3797" s="5" t="s">
        <v>241</v>
      </c>
      <c r="C3797" s="6" t="s">
        <v>40</v>
      </c>
      <c r="D3797" s="6" t="s">
        <v>41</v>
      </c>
      <c r="E3797" s="7">
        <v>1793</v>
      </c>
      <c r="F3797" s="9">
        <v>4480.3919999999998</v>
      </c>
    </row>
    <row r="3798" spans="1:6" x14ac:dyDescent="0.15">
      <c r="A3798" s="5" t="s">
        <v>1</v>
      </c>
      <c r="B3798" s="5" t="s">
        <v>241</v>
      </c>
      <c r="C3798" s="6" t="s">
        <v>40</v>
      </c>
      <c r="D3798" s="6" t="s">
        <v>41</v>
      </c>
      <c r="E3798" s="7">
        <v>1794</v>
      </c>
      <c r="F3798" s="9">
        <v>4665.7754000000004</v>
      </c>
    </row>
    <row r="3799" spans="1:6" x14ac:dyDescent="0.15">
      <c r="A3799" s="5" t="s">
        <v>1</v>
      </c>
      <c r="B3799" s="5" t="s">
        <v>241</v>
      </c>
      <c r="C3799" s="6" t="s">
        <v>40</v>
      </c>
      <c r="D3799" s="6" t="s">
        <v>41</v>
      </c>
      <c r="E3799" s="7">
        <v>1795</v>
      </c>
      <c r="F3799" s="9">
        <v>3846.7024000000001</v>
      </c>
    </row>
    <row r="3800" spans="1:6" x14ac:dyDescent="0.15">
      <c r="A3800" s="5" t="s">
        <v>1</v>
      </c>
      <c r="B3800" s="5" t="s">
        <v>241</v>
      </c>
      <c r="C3800" s="6" t="s">
        <v>40</v>
      </c>
      <c r="D3800" s="6" t="s">
        <v>41</v>
      </c>
      <c r="E3800" s="7">
        <v>1796</v>
      </c>
      <c r="F3800" s="9">
        <v>4506.2389999999996</v>
      </c>
    </row>
    <row r="3801" spans="1:6" x14ac:dyDescent="0.15">
      <c r="A3801" s="5" t="s">
        <v>1</v>
      </c>
      <c r="B3801" s="5" t="s">
        <v>241</v>
      </c>
      <c r="C3801" s="6" t="s">
        <v>40</v>
      </c>
      <c r="D3801" s="6" t="s">
        <v>41</v>
      </c>
      <c r="E3801" s="7">
        <v>1797</v>
      </c>
      <c r="F3801" s="9">
        <v>4661.3190000000004</v>
      </c>
    </row>
    <row r="3802" spans="1:6" x14ac:dyDescent="0.15">
      <c r="A3802" s="5" t="s">
        <v>1</v>
      </c>
      <c r="B3802" s="5" t="s">
        <v>241</v>
      </c>
      <c r="C3802" s="6" t="s">
        <v>40</v>
      </c>
      <c r="D3802" s="6" t="s">
        <v>41</v>
      </c>
      <c r="E3802" s="7">
        <v>1798</v>
      </c>
      <c r="F3802" s="9">
        <v>4725.49</v>
      </c>
    </row>
    <row r="3803" spans="1:6" x14ac:dyDescent="0.15">
      <c r="A3803" s="5" t="s">
        <v>1</v>
      </c>
      <c r="B3803" s="5" t="s">
        <v>241</v>
      </c>
      <c r="C3803" s="6" t="s">
        <v>40</v>
      </c>
      <c r="D3803" s="6" t="s">
        <v>41</v>
      </c>
      <c r="E3803" s="7">
        <v>1799</v>
      </c>
      <c r="F3803" s="9">
        <v>4332.442</v>
      </c>
    </row>
    <row r="3804" spans="1:6" x14ac:dyDescent="0.15">
      <c r="A3804" s="5" t="s">
        <v>1</v>
      </c>
      <c r="B3804" s="5" t="s">
        <v>241</v>
      </c>
      <c r="C3804" s="6" t="s">
        <v>40</v>
      </c>
      <c r="D3804" s="6" t="s">
        <v>41</v>
      </c>
      <c r="E3804" s="7">
        <v>1800</v>
      </c>
      <c r="F3804" s="9">
        <v>4184.4920000000002</v>
      </c>
    </row>
    <row r="3805" spans="1:6" x14ac:dyDescent="0.15">
      <c r="A3805" s="5" t="s">
        <v>1</v>
      </c>
      <c r="B3805" s="5" t="s">
        <v>241</v>
      </c>
      <c r="C3805" s="6" t="s">
        <v>40</v>
      </c>
      <c r="D3805" s="6" t="s">
        <v>41</v>
      </c>
      <c r="E3805" s="7">
        <v>1801</v>
      </c>
      <c r="F3805" s="9">
        <v>4110.5169999999998</v>
      </c>
    </row>
    <row r="3806" spans="1:6" x14ac:dyDescent="0.15">
      <c r="A3806" s="5" t="s">
        <v>1</v>
      </c>
      <c r="B3806" s="5" t="s">
        <v>241</v>
      </c>
      <c r="C3806" s="6" t="s">
        <v>40</v>
      </c>
      <c r="D3806" s="6" t="s">
        <v>41</v>
      </c>
      <c r="E3806" s="7">
        <v>1802</v>
      </c>
      <c r="F3806" s="9">
        <v>4337.7896000000001</v>
      </c>
    </row>
    <row r="3807" spans="1:6" x14ac:dyDescent="0.15">
      <c r="A3807" s="5" t="s">
        <v>1</v>
      </c>
      <c r="B3807" s="5" t="s">
        <v>241</v>
      </c>
      <c r="C3807" s="6" t="s">
        <v>40</v>
      </c>
      <c r="D3807" s="6" t="s">
        <v>41</v>
      </c>
      <c r="E3807" s="7">
        <v>1803</v>
      </c>
      <c r="F3807" s="9">
        <v>4244.2065000000002</v>
      </c>
    </row>
    <row r="3808" spans="1:6" x14ac:dyDescent="0.15">
      <c r="A3808" s="5" t="s">
        <v>1</v>
      </c>
      <c r="B3808" s="5" t="s">
        <v>241</v>
      </c>
      <c r="C3808" s="6" t="s">
        <v>40</v>
      </c>
      <c r="D3808" s="6" t="s">
        <v>41</v>
      </c>
      <c r="E3808" s="7">
        <v>1804</v>
      </c>
      <c r="F3808" s="9">
        <v>4445.6329999999998</v>
      </c>
    </row>
    <row r="3809" spans="1:6" x14ac:dyDescent="0.15">
      <c r="A3809" s="5" t="s">
        <v>1</v>
      </c>
      <c r="B3809" s="5" t="s">
        <v>241</v>
      </c>
      <c r="C3809" s="6" t="s">
        <v>40</v>
      </c>
      <c r="D3809" s="6" t="s">
        <v>41</v>
      </c>
      <c r="E3809" s="7">
        <v>1805</v>
      </c>
      <c r="F3809" s="9">
        <v>4184.4920000000002</v>
      </c>
    </row>
    <row r="3810" spans="1:6" x14ac:dyDescent="0.15">
      <c r="A3810" s="5" t="s">
        <v>1</v>
      </c>
      <c r="B3810" s="5" t="s">
        <v>241</v>
      </c>
      <c r="C3810" s="6" t="s">
        <v>40</v>
      </c>
      <c r="D3810" s="6" t="s">
        <v>41</v>
      </c>
      <c r="E3810" s="7">
        <v>1806</v>
      </c>
      <c r="F3810" s="9">
        <v>4215.6859999999997</v>
      </c>
    </row>
    <row r="3811" spans="1:6" x14ac:dyDescent="0.15">
      <c r="A3811" s="5" t="s">
        <v>1</v>
      </c>
      <c r="B3811" s="5" t="s">
        <v>241</v>
      </c>
      <c r="C3811" s="6" t="s">
        <v>40</v>
      </c>
      <c r="D3811" s="6" t="s">
        <v>41</v>
      </c>
      <c r="E3811" s="7">
        <v>1807</v>
      </c>
      <c r="F3811" s="9">
        <v>3862.7449999999999</v>
      </c>
    </row>
    <row r="3812" spans="1:6" x14ac:dyDescent="0.15">
      <c r="A3812" s="5" t="s">
        <v>1</v>
      </c>
      <c r="B3812" s="5" t="s">
        <v>241</v>
      </c>
      <c r="C3812" s="6" t="s">
        <v>40</v>
      </c>
      <c r="D3812" s="6" t="s">
        <v>41</v>
      </c>
      <c r="E3812" s="7">
        <v>1808</v>
      </c>
      <c r="F3812" s="9">
        <v>2632</v>
      </c>
    </row>
    <row r="3813" spans="1:6" x14ac:dyDescent="0.15">
      <c r="A3813" s="5" t="s">
        <v>1</v>
      </c>
      <c r="B3813" s="5" t="s">
        <v>241</v>
      </c>
      <c r="C3813" s="6" t="s">
        <v>40</v>
      </c>
      <c r="D3813" s="6" t="s">
        <v>41</v>
      </c>
      <c r="E3813" s="7">
        <v>1815</v>
      </c>
      <c r="F3813" s="9">
        <v>3011</v>
      </c>
    </row>
    <row r="3814" spans="1:6" x14ac:dyDescent="0.15">
      <c r="A3814" s="5" t="s">
        <v>1</v>
      </c>
      <c r="B3814" s="5" t="s">
        <v>241</v>
      </c>
      <c r="C3814" s="6" t="s">
        <v>40</v>
      </c>
      <c r="D3814" s="6" t="s">
        <v>41</v>
      </c>
      <c r="E3814" s="7">
        <v>1816</v>
      </c>
      <c r="F3814" s="9">
        <v>2869</v>
      </c>
    </row>
    <row r="3815" spans="1:6" x14ac:dyDescent="0.15">
      <c r="A3815" s="5" t="s">
        <v>1</v>
      </c>
      <c r="B3815" s="5" t="s">
        <v>241</v>
      </c>
      <c r="C3815" s="6" t="s">
        <v>40</v>
      </c>
      <c r="D3815" s="6" t="s">
        <v>41</v>
      </c>
      <c r="E3815" s="7">
        <v>1817</v>
      </c>
      <c r="F3815" s="9">
        <v>2898</v>
      </c>
    </row>
    <row r="3816" spans="1:6" x14ac:dyDescent="0.15">
      <c r="A3816" s="5" t="s">
        <v>1</v>
      </c>
      <c r="B3816" s="5" t="s">
        <v>241</v>
      </c>
      <c r="C3816" s="6" t="s">
        <v>40</v>
      </c>
      <c r="D3816" s="6" t="s">
        <v>41</v>
      </c>
      <c r="E3816" s="7">
        <v>1818</v>
      </c>
      <c r="F3816" s="9">
        <v>2942</v>
      </c>
    </row>
    <row r="3817" spans="1:6" x14ac:dyDescent="0.15">
      <c r="A3817" s="5" t="s">
        <v>1</v>
      </c>
      <c r="B3817" s="5" t="s">
        <v>241</v>
      </c>
      <c r="C3817" s="6" t="s">
        <v>40</v>
      </c>
      <c r="D3817" s="6" t="s">
        <v>41</v>
      </c>
      <c r="E3817" s="7">
        <v>1819</v>
      </c>
      <c r="F3817" s="9">
        <v>2807</v>
      </c>
    </row>
    <row r="3818" spans="1:6" x14ac:dyDescent="0.15">
      <c r="A3818" s="5" t="s">
        <v>1</v>
      </c>
      <c r="B3818" s="5" t="s">
        <v>241</v>
      </c>
      <c r="C3818" s="6" t="s">
        <v>40</v>
      </c>
      <c r="D3818" s="6" t="s">
        <v>41</v>
      </c>
      <c r="E3818" s="7">
        <v>1820</v>
      </c>
      <c r="F3818" s="9">
        <v>3006</v>
      </c>
    </row>
    <row r="3819" spans="1:6" x14ac:dyDescent="0.15">
      <c r="A3819" s="5" t="s">
        <v>1</v>
      </c>
      <c r="B3819" s="5" t="s">
        <v>241</v>
      </c>
      <c r="C3819" s="6" t="s">
        <v>40</v>
      </c>
      <c r="D3819" s="6" t="s">
        <v>41</v>
      </c>
      <c r="E3819" s="7">
        <v>1821</v>
      </c>
      <c r="F3819" s="9">
        <v>2947</v>
      </c>
    </row>
    <row r="3820" spans="1:6" x14ac:dyDescent="0.15">
      <c r="A3820" s="5" t="s">
        <v>1</v>
      </c>
      <c r="B3820" s="5" t="s">
        <v>241</v>
      </c>
      <c r="C3820" s="6" t="s">
        <v>40</v>
      </c>
      <c r="D3820" s="6" t="s">
        <v>41</v>
      </c>
      <c r="E3820" s="7">
        <v>1822</v>
      </c>
      <c r="F3820" s="9">
        <v>2974</v>
      </c>
    </row>
    <row r="3821" spans="1:6" x14ac:dyDescent="0.15">
      <c r="A3821" s="5" t="s">
        <v>1</v>
      </c>
      <c r="B3821" s="5" t="s">
        <v>241</v>
      </c>
      <c r="C3821" s="6" t="s">
        <v>40</v>
      </c>
      <c r="D3821" s="6" t="s">
        <v>41</v>
      </c>
      <c r="E3821" s="7">
        <v>1823</v>
      </c>
      <c r="F3821" s="9">
        <v>3121</v>
      </c>
    </row>
    <row r="3822" spans="1:6" x14ac:dyDescent="0.15">
      <c r="A3822" s="5" t="s">
        <v>1</v>
      </c>
      <c r="B3822" s="5" t="s">
        <v>241</v>
      </c>
      <c r="C3822" s="6" t="s">
        <v>40</v>
      </c>
      <c r="D3822" s="6" t="s">
        <v>41</v>
      </c>
      <c r="E3822" s="7">
        <v>1824</v>
      </c>
      <c r="F3822" s="9">
        <v>3100</v>
      </c>
    </row>
    <row r="3823" spans="1:6" x14ac:dyDescent="0.15">
      <c r="A3823" s="5" t="s">
        <v>1</v>
      </c>
      <c r="B3823" s="5" t="s">
        <v>241</v>
      </c>
      <c r="C3823" s="6" t="s">
        <v>40</v>
      </c>
      <c r="D3823" s="6" t="s">
        <v>41</v>
      </c>
      <c r="E3823" s="7">
        <v>1825</v>
      </c>
      <c r="F3823" s="9">
        <v>3022</v>
      </c>
    </row>
    <row r="3824" spans="1:6" x14ac:dyDescent="0.15">
      <c r="A3824" s="5" t="s">
        <v>1</v>
      </c>
      <c r="B3824" s="5" t="s">
        <v>241</v>
      </c>
      <c r="C3824" s="6" t="s">
        <v>40</v>
      </c>
      <c r="D3824" s="6" t="s">
        <v>41</v>
      </c>
      <c r="E3824" s="7">
        <v>1826</v>
      </c>
      <c r="F3824" s="9">
        <v>3068</v>
      </c>
    </row>
    <row r="3825" spans="1:6" x14ac:dyDescent="0.15">
      <c r="A3825" s="5" t="s">
        <v>1</v>
      </c>
      <c r="B3825" s="5" t="s">
        <v>241</v>
      </c>
      <c r="C3825" s="6" t="s">
        <v>40</v>
      </c>
      <c r="D3825" s="6" t="s">
        <v>41</v>
      </c>
      <c r="E3825" s="7">
        <v>1827</v>
      </c>
      <c r="F3825" s="9">
        <v>3250</v>
      </c>
    </row>
    <row r="3826" spans="1:6" x14ac:dyDescent="0.15">
      <c r="A3826" s="5" t="s">
        <v>1</v>
      </c>
      <c r="B3826" s="5" t="s">
        <v>241</v>
      </c>
      <c r="C3826" s="6" t="s">
        <v>40</v>
      </c>
      <c r="D3826" s="6" t="s">
        <v>41</v>
      </c>
      <c r="E3826" s="7">
        <v>1828</v>
      </c>
      <c r="F3826" s="9">
        <v>3319</v>
      </c>
    </row>
    <row r="3827" spans="1:6" x14ac:dyDescent="0.15">
      <c r="A3827" s="5" t="s">
        <v>1</v>
      </c>
      <c r="B3827" s="5" t="s">
        <v>241</v>
      </c>
      <c r="C3827" s="6" t="s">
        <v>40</v>
      </c>
      <c r="D3827" s="6" t="s">
        <v>41</v>
      </c>
      <c r="E3827" s="7">
        <v>1829</v>
      </c>
      <c r="F3827" s="9">
        <v>3325</v>
      </c>
    </row>
    <row r="3828" spans="1:6" x14ac:dyDescent="0.15">
      <c r="A3828" s="5" t="s">
        <v>1</v>
      </c>
      <c r="B3828" s="5" t="s">
        <v>241</v>
      </c>
      <c r="C3828" s="6" t="s">
        <v>40</v>
      </c>
      <c r="D3828" s="6" t="s">
        <v>41</v>
      </c>
      <c r="E3828" s="7">
        <v>1830</v>
      </c>
      <c r="F3828" s="9">
        <v>3038</v>
      </c>
    </row>
    <row r="3829" spans="1:6" x14ac:dyDescent="0.15">
      <c r="A3829" s="5" t="s">
        <v>1</v>
      </c>
      <c r="B3829" s="5" t="s">
        <v>241</v>
      </c>
      <c r="C3829" s="6" t="s">
        <v>40</v>
      </c>
      <c r="D3829" s="6" t="s">
        <v>41</v>
      </c>
      <c r="E3829" s="7">
        <v>1831</v>
      </c>
      <c r="F3829" s="9">
        <v>3264</v>
      </c>
    </row>
    <row r="3830" spans="1:6" x14ac:dyDescent="0.15">
      <c r="A3830" s="5" t="s">
        <v>1</v>
      </c>
      <c r="B3830" s="5" t="s">
        <v>241</v>
      </c>
      <c r="C3830" s="6" t="s">
        <v>40</v>
      </c>
      <c r="D3830" s="6" t="s">
        <v>41</v>
      </c>
      <c r="E3830" s="7">
        <v>1832</v>
      </c>
      <c r="F3830" s="9">
        <v>3417</v>
      </c>
    </row>
    <row r="3831" spans="1:6" x14ac:dyDescent="0.15">
      <c r="A3831" s="5" t="s">
        <v>1</v>
      </c>
      <c r="B3831" s="5" t="s">
        <v>241</v>
      </c>
      <c r="C3831" s="6" t="s">
        <v>40</v>
      </c>
      <c r="D3831" s="6" t="s">
        <v>41</v>
      </c>
      <c r="E3831" s="7">
        <v>1833</v>
      </c>
      <c r="F3831" s="9">
        <v>3341</v>
      </c>
    </row>
    <row r="3832" spans="1:6" x14ac:dyDescent="0.15">
      <c r="A3832" s="5" t="s">
        <v>1</v>
      </c>
      <c r="B3832" s="5" t="s">
        <v>241</v>
      </c>
      <c r="C3832" s="6" t="s">
        <v>40</v>
      </c>
      <c r="D3832" s="6" t="s">
        <v>41</v>
      </c>
      <c r="E3832" s="7">
        <v>1834</v>
      </c>
      <c r="F3832" s="9">
        <v>3370</v>
      </c>
    </row>
    <row r="3833" spans="1:6" x14ac:dyDescent="0.15">
      <c r="A3833" s="5" t="s">
        <v>1</v>
      </c>
      <c r="B3833" s="5" t="s">
        <v>241</v>
      </c>
      <c r="C3833" s="6" t="s">
        <v>40</v>
      </c>
      <c r="D3833" s="6" t="s">
        <v>41</v>
      </c>
      <c r="E3833" s="7">
        <v>1835</v>
      </c>
      <c r="F3833" s="9">
        <v>3360</v>
      </c>
    </row>
    <row r="3834" spans="1:6" x14ac:dyDescent="0.15">
      <c r="A3834" s="5" t="s">
        <v>1</v>
      </c>
      <c r="B3834" s="5" t="s">
        <v>241</v>
      </c>
      <c r="C3834" s="6" t="s">
        <v>40</v>
      </c>
      <c r="D3834" s="6" t="s">
        <v>41</v>
      </c>
      <c r="E3834" s="7">
        <v>1836</v>
      </c>
      <c r="F3834" s="9">
        <v>3472</v>
      </c>
    </row>
    <row r="3835" spans="1:6" x14ac:dyDescent="0.15">
      <c r="A3835" s="5" t="s">
        <v>1</v>
      </c>
      <c r="B3835" s="5" t="s">
        <v>241</v>
      </c>
      <c r="C3835" s="6" t="s">
        <v>40</v>
      </c>
      <c r="D3835" s="6" t="s">
        <v>41</v>
      </c>
      <c r="E3835" s="7">
        <v>1837</v>
      </c>
      <c r="F3835" s="9">
        <v>3553</v>
      </c>
    </row>
    <row r="3836" spans="1:6" x14ac:dyDescent="0.15">
      <c r="A3836" s="5" t="s">
        <v>1</v>
      </c>
      <c r="B3836" s="5" t="s">
        <v>241</v>
      </c>
      <c r="C3836" s="6" t="s">
        <v>40</v>
      </c>
      <c r="D3836" s="6" t="s">
        <v>41</v>
      </c>
      <c r="E3836" s="7">
        <v>1838</v>
      </c>
      <c r="F3836" s="9">
        <v>3590</v>
      </c>
    </row>
    <row r="3837" spans="1:6" x14ac:dyDescent="0.15">
      <c r="A3837" s="5" t="s">
        <v>1</v>
      </c>
      <c r="B3837" s="5" t="s">
        <v>241</v>
      </c>
      <c r="C3837" s="6" t="s">
        <v>40</v>
      </c>
      <c r="D3837" s="6" t="s">
        <v>41</v>
      </c>
      <c r="E3837" s="7">
        <v>1839</v>
      </c>
      <c r="F3837" s="9">
        <v>3588</v>
      </c>
    </row>
    <row r="3838" spans="1:6" x14ac:dyDescent="0.15">
      <c r="A3838" s="5" t="s">
        <v>1</v>
      </c>
      <c r="B3838" s="5" t="s">
        <v>241</v>
      </c>
      <c r="C3838" s="6" t="s">
        <v>40</v>
      </c>
      <c r="D3838" s="6" t="s">
        <v>41</v>
      </c>
      <c r="E3838" s="7">
        <v>1840</v>
      </c>
      <c r="F3838" s="9">
        <v>3623</v>
      </c>
    </row>
    <row r="3839" spans="1:6" x14ac:dyDescent="0.15">
      <c r="A3839" s="5" t="s">
        <v>1</v>
      </c>
      <c r="B3839" s="5" t="s">
        <v>241</v>
      </c>
      <c r="C3839" s="6" t="s">
        <v>40</v>
      </c>
      <c r="D3839" s="6" t="s">
        <v>41</v>
      </c>
      <c r="E3839" s="7">
        <v>1841</v>
      </c>
      <c r="F3839" s="9">
        <v>3658</v>
      </c>
    </row>
    <row r="3840" spans="1:6" x14ac:dyDescent="0.15">
      <c r="A3840" s="5" t="s">
        <v>1</v>
      </c>
      <c r="B3840" s="5" t="s">
        <v>241</v>
      </c>
      <c r="C3840" s="6" t="s">
        <v>40</v>
      </c>
      <c r="D3840" s="6" t="s">
        <v>41</v>
      </c>
      <c r="E3840" s="7">
        <v>1842</v>
      </c>
      <c r="F3840" s="9">
        <v>3569</v>
      </c>
    </row>
    <row r="3841" spans="1:6" x14ac:dyDescent="0.15">
      <c r="A3841" s="5" t="s">
        <v>1</v>
      </c>
      <c r="B3841" s="5" t="s">
        <v>241</v>
      </c>
      <c r="C3841" s="6" t="s">
        <v>40</v>
      </c>
      <c r="D3841" s="6" t="s">
        <v>41</v>
      </c>
      <c r="E3841" s="7">
        <v>1843</v>
      </c>
      <c r="F3841" s="9">
        <v>3507</v>
      </c>
    </row>
    <row r="3842" spans="1:6" x14ac:dyDescent="0.15">
      <c r="A3842" s="5" t="s">
        <v>1</v>
      </c>
      <c r="B3842" s="5" t="s">
        <v>241</v>
      </c>
      <c r="C3842" s="6" t="s">
        <v>40</v>
      </c>
      <c r="D3842" s="6" t="s">
        <v>41</v>
      </c>
      <c r="E3842" s="7">
        <v>1844</v>
      </c>
      <c r="F3842" s="9">
        <v>3540</v>
      </c>
    </row>
    <row r="3843" spans="1:6" x14ac:dyDescent="0.15">
      <c r="A3843" s="5" t="s">
        <v>1</v>
      </c>
      <c r="B3843" s="5" t="s">
        <v>241</v>
      </c>
      <c r="C3843" s="6" t="s">
        <v>40</v>
      </c>
      <c r="D3843" s="6" t="s">
        <v>41</v>
      </c>
      <c r="E3843" s="7">
        <v>1845</v>
      </c>
      <c r="F3843" s="9">
        <v>3515</v>
      </c>
    </row>
    <row r="3844" spans="1:6" x14ac:dyDescent="0.15">
      <c r="A3844" s="5" t="s">
        <v>1</v>
      </c>
      <c r="B3844" s="5" t="s">
        <v>241</v>
      </c>
      <c r="C3844" s="6" t="s">
        <v>40</v>
      </c>
      <c r="D3844" s="6" t="s">
        <v>41</v>
      </c>
      <c r="E3844" s="7">
        <v>1846</v>
      </c>
      <c r="F3844" s="9">
        <v>3521</v>
      </c>
    </row>
    <row r="3845" spans="1:6" x14ac:dyDescent="0.15">
      <c r="A3845" s="5" t="s">
        <v>1</v>
      </c>
      <c r="B3845" s="5" t="s">
        <v>241</v>
      </c>
      <c r="C3845" s="6" t="s">
        <v>40</v>
      </c>
      <c r="D3845" s="6" t="s">
        <v>41</v>
      </c>
      <c r="E3845" s="7">
        <v>1847</v>
      </c>
      <c r="F3845" s="9">
        <v>3545</v>
      </c>
    </row>
    <row r="3846" spans="1:6" x14ac:dyDescent="0.15">
      <c r="A3846" s="5" t="s">
        <v>1</v>
      </c>
      <c r="B3846" s="5" t="s">
        <v>241</v>
      </c>
      <c r="C3846" s="6" t="s">
        <v>40</v>
      </c>
      <c r="D3846" s="6" t="s">
        <v>41</v>
      </c>
      <c r="E3846" s="7">
        <v>1848</v>
      </c>
      <c r="F3846" s="9">
        <v>3602</v>
      </c>
    </row>
    <row r="3847" spans="1:6" x14ac:dyDescent="0.15">
      <c r="A3847" s="5" t="s">
        <v>1</v>
      </c>
      <c r="B3847" s="5" t="s">
        <v>241</v>
      </c>
      <c r="C3847" s="6" t="s">
        <v>40</v>
      </c>
      <c r="D3847" s="6" t="s">
        <v>41</v>
      </c>
      <c r="E3847" s="7">
        <v>1849</v>
      </c>
      <c r="F3847" s="9">
        <v>3709</v>
      </c>
    </row>
    <row r="3848" spans="1:6" x14ac:dyDescent="0.15">
      <c r="A3848" s="5" t="s">
        <v>1</v>
      </c>
      <c r="B3848" s="5" t="s">
        <v>241</v>
      </c>
      <c r="C3848" s="6" t="s">
        <v>40</v>
      </c>
      <c r="D3848" s="6" t="s">
        <v>41</v>
      </c>
      <c r="E3848" s="7">
        <v>1850</v>
      </c>
      <c r="F3848" s="9">
        <v>3779</v>
      </c>
    </row>
    <row r="3849" spans="1:6" x14ac:dyDescent="0.15">
      <c r="A3849" s="5" t="s">
        <v>1</v>
      </c>
      <c r="B3849" s="5" t="s">
        <v>241</v>
      </c>
      <c r="C3849" s="6" t="s">
        <v>40</v>
      </c>
      <c r="D3849" s="6" t="s">
        <v>41</v>
      </c>
      <c r="E3849" s="7">
        <v>1851</v>
      </c>
      <c r="F3849" s="9">
        <v>3834</v>
      </c>
    </row>
    <row r="3850" spans="1:6" x14ac:dyDescent="0.15">
      <c r="A3850" s="5" t="s">
        <v>1</v>
      </c>
      <c r="B3850" s="5" t="s">
        <v>241</v>
      </c>
      <c r="C3850" s="6" t="s">
        <v>40</v>
      </c>
      <c r="D3850" s="6" t="s">
        <v>41</v>
      </c>
      <c r="E3850" s="7">
        <v>1852</v>
      </c>
      <c r="F3850" s="9">
        <v>3790</v>
      </c>
    </row>
    <row r="3851" spans="1:6" x14ac:dyDescent="0.15">
      <c r="A3851" s="5" t="s">
        <v>1</v>
      </c>
      <c r="B3851" s="5" t="s">
        <v>241</v>
      </c>
      <c r="C3851" s="6" t="s">
        <v>40</v>
      </c>
      <c r="D3851" s="6" t="s">
        <v>41</v>
      </c>
      <c r="E3851" s="7">
        <v>1853</v>
      </c>
      <c r="F3851" s="9">
        <v>3704</v>
      </c>
    </row>
    <row r="3852" spans="1:6" x14ac:dyDescent="0.15">
      <c r="A3852" s="5" t="s">
        <v>1</v>
      </c>
      <c r="B3852" s="5" t="s">
        <v>241</v>
      </c>
      <c r="C3852" s="6" t="s">
        <v>40</v>
      </c>
      <c r="D3852" s="6" t="s">
        <v>41</v>
      </c>
      <c r="E3852" s="7">
        <v>1854</v>
      </c>
      <c r="F3852" s="9">
        <v>3931</v>
      </c>
    </row>
    <row r="3853" spans="1:6" x14ac:dyDescent="0.15">
      <c r="A3853" s="5" t="s">
        <v>1</v>
      </c>
      <c r="B3853" s="5" t="s">
        <v>241</v>
      </c>
      <c r="C3853" s="6" t="s">
        <v>40</v>
      </c>
      <c r="D3853" s="6" t="s">
        <v>41</v>
      </c>
      <c r="E3853" s="7">
        <v>1855</v>
      </c>
      <c r="F3853" s="9">
        <v>3824</v>
      </c>
    </row>
    <row r="3854" spans="1:6" x14ac:dyDescent="0.15">
      <c r="A3854" s="5" t="s">
        <v>1</v>
      </c>
      <c r="B3854" s="5" t="s">
        <v>241</v>
      </c>
      <c r="C3854" s="6" t="s">
        <v>40</v>
      </c>
      <c r="D3854" s="6" t="s">
        <v>41</v>
      </c>
      <c r="E3854" s="7">
        <v>1856</v>
      </c>
      <c r="F3854" s="9">
        <v>3977</v>
      </c>
    </row>
    <row r="3855" spans="1:6" x14ac:dyDescent="0.15">
      <c r="A3855" s="5" t="s">
        <v>1</v>
      </c>
      <c r="B3855" s="5" t="s">
        <v>241</v>
      </c>
      <c r="C3855" s="6" t="s">
        <v>40</v>
      </c>
      <c r="D3855" s="6" t="s">
        <v>41</v>
      </c>
      <c r="E3855" s="7">
        <v>1857</v>
      </c>
      <c r="F3855" s="9">
        <v>3907</v>
      </c>
    </row>
    <row r="3856" spans="1:6" x14ac:dyDescent="0.15">
      <c r="A3856" s="5" t="s">
        <v>1</v>
      </c>
      <c r="B3856" s="5" t="s">
        <v>241</v>
      </c>
      <c r="C3856" s="6" t="s">
        <v>40</v>
      </c>
      <c r="D3856" s="6" t="s">
        <v>41</v>
      </c>
      <c r="E3856" s="7">
        <v>1858</v>
      </c>
      <c r="F3856" s="9">
        <v>3800</v>
      </c>
    </row>
    <row r="3857" spans="1:6" x14ac:dyDescent="0.15">
      <c r="A3857" s="5" t="s">
        <v>1</v>
      </c>
      <c r="B3857" s="5" t="s">
        <v>241</v>
      </c>
      <c r="C3857" s="6" t="s">
        <v>40</v>
      </c>
      <c r="D3857" s="6" t="s">
        <v>41</v>
      </c>
      <c r="E3857" s="7">
        <v>1859</v>
      </c>
      <c r="F3857" s="9">
        <v>3665</v>
      </c>
    </row>
    <row r="3858" spans="1:6" x14ac:dyDescent="0.15">
      <c r="A3858" s="5" t="s">
        <v>1</v>
      </c>
      <c r="B3858" s="5" t="s">
        <v>241</v>
      </c>
      <c r="C3858" s="6" t="s">
        <v>40</v>
      </c>
      <c r="D3858" s="6" t="s">
        <v>41</v>
      </c>
      <c r="E3858" s="7">
        <v>1860</v>
      </c>
      <c r="F3858" s="9">
        <v>3840</v>
      </c>
    </row>
    <row r="3859" spans="1:6" x14ac:dyDescent="0.15">
      <c r="A3859" s="5" t="s">
        <v>1</v>
      </c>
      <c r="B3859" s="5" t="s">
        <v>241</v>
      </c>
      <c r="C3859" s="6" t="s">
        <v>40</v>
      </c>
      <c r="D3859" s="6" t="s">
        <v>41</v>
      </c>
      <c r="E3859" s="7">
        <v>1861</v>
      </c>
      <c r="F3859" s="9">
        <v>3735</v>
      </c>
    </row>
    <row r="3860" spans="1:6" x14ac:dyDescent="0.15">
      <c r="A3860" s="5" t="s">
        <v>1</v>
      </c>
      <c r="B3860" s="5" t="s">
        <v>241</v>
      </c>
      <c r="C3860" s="6" t="s">
        <v>40</v>
      </c>
      <c r="D3860" s="6" t="s">
        <v>41</v>
      </c>
      <c r="E3860" s="7">
        <v>1862</v>
      </c>
      <c r="F3860" s="9">
        <v>3881</v>
      </c>
    </row>
    <row r="3861" spans="1:6" x14ac:dyDescent="0.15">
      <c r="A3861" s="5" t="s">
        <v>1</v>
      </c>
      <c r="B3861" s="5" t="s">
        <v>241</v>
      </c>
      <c r="C3861" s="6" t="s">
        <v>40</v>
      </c>
      <c r="D3861" s="6" t="s">
        <v>41</v>
      </c>
      <c r="E3861" s="7">
        <v>1863</v>
      </c>
      <c r="F3861" s="9">
        <v>3953</v>
      </c>
    </row>
    <row r="3862" spans="1:6" x14ac:dyDescent="0.15">
      <c r="A3862" s="5" t="s">
        <v>1</v>
      </c>
      <c r="B3862" s="5" t="s">
        <v>241</v>
      </c>
      <c r="C3862" s="6" t="s">
        <v>40</v>
      </c>
      <c r="D3862" s="6" t="s">
        <v>41</v>
      </c>
      <c r="E3862" s="7">
        <v>1864</v>
      </c>
      <c r="F3862" s="9">
        <v>4111</v>
      </c>
    </row>
    <row r="3863" spans="1:6" x14ac:dyDescent="0.15">
      <c r="A3863" s="5" t="s">
        <v>1</v>
      </c>
      <c r="B3863" s="5" t="s">
        <v>241</v>
      </c>
      <c r="C3863" s="6" t="s">
        <v>40</v>
      </c>
      <c r="D3863" s="6" t="s">
        <v>41</v>
      </c>
      <c r="E3863" s="7">
        <v>1865</v>
      </c>
      <c r="F3863" s="9">
        <v>4117</v>
      </c>
    </row>
    <row r="3864" spans="1:6" x14ac:dyDescent="0.15">
      <c r="A3864" s="5" t="s">
        <v>1</v>
      </c>
      <c r="B3864" s="5" t="s">
        <v>241</v>
      </c>
      <c r="C3864" s="6" t="s">
        <v>40</v>
      </c>
      <c r="D3864" s="6" t="s">
        <v>41</v>
      </c>
      <c r="E3864" s="7">
        <v>1866</v>
      </c>
      <c r="F3864" s="9">
        <v>4272</v>
      </c>
    </row>
    <row r="3865" spans="1:6" x14ac:dyDescent="0.15">
      <c r="A3865" s="5" t="s">
        <v>1</v>
      </c>
      <c r="B3865" s="5" t="s">
        <v>241</v>
      </c>
      <c r="C3865" s="6" t="s">
        <v>40</v>
      </c>
      <c r="D3865" s="6" t="s">
        <v>41</v>
      </c>
      <c r="E3865" s="7">
        <v>1867</v>
      </c>
      <c r="F3865" s="9">
        <v>4127</v>
      </c>
    </row>
    <row r="3866" spans="1:6" x14ac:dyDescent="0.15">
      <c r="A3866" s="5" t="s">
        <v>1</v>
      </c>
      <c r="B3866" s="5" t="s">
        <v>241</v>
      </c>
      <c r="C3866" s="6" t="s">
        <v>40</v>
      </c>
      <c r="D3866" s="6" t="s">
        <v>41</v>
      </c>
      <c r="E3866" s="7">
        <v>1868</v>
      </c>
      <c r="F3866" s="9">
        <v>4152</v>
      </c>
    </row>
    <row r="3867" spans="1:6" x14ac:dyDescent="0.15">
      <c r="A3867" s="5" t="s">
        <v>1</v>
      </c>
      <c r="B3867" s="5" t="s">
        <v>241</v>
      </c>
      <c r="C3867" s="6" t="s">
        <v>40</v>
      </c>
      <c r="D3867" s="6" t="s">
        <v>41</v>
      </c>
      <c r="E3867" s="7">
        <v>1869</v>
      </c>
      <c r="F3867" s="9">
        <v>4286</v>
      </c>
    </row>
    <row r="3868" spans="1:6" x14ac:dyDescent="0.15">
      <c r="A3868" s="5" t="s">
        <v>1</v>
      </c>
      <c r="B3868" s="5" t="s">
        <v>241</v>
      </c>
      <c r="C3868" s="6" t="s">
        <v>40</v>
      </c>
      <c r="D3868" s="6" t="s">
        <v>41</v>
      </c>
      <c r="E3868" s="7">
        <v>1870</v>
      </c>
      <c r="F3868" s="9">
        <v>4422</v>
      </c>
    </row>
    <row r="3869" spans="1:6" x14ac:dyDescent="0.15">
      <c r="A3869" s="5" t="s">
        <v>1</v>
      </c>
      <c r="B3869" s="5" t="s">
        <v>241</v>
      </c>
      <c r="C3869" s="6" t="s">
        <v>40</v>
      </c>
      <c r="D3869" s="6" t="s">
        <v>41</v>
      </c>
      <c r="E3869" s="7">
        <v>1871</v>
      </c>
      <c r="F3869" s="9">
        <v>4364</v>
      </c>
    </row>
    <row r="3870" spans="1:6" x14ac:dyDescent="0.15">
      <c r="A3870" s="5" t="s">
        <v>1</v>
      </c>
      <c r="B3870" s="5" t="s">
        <v>241</v>
      </c>
      <c r="C3870" s="6" t="s">
        <v>40</v>
      </c>
      <c r="D3870" s="6" t="s">
        <v>41</v>
      </c>
      <c r="E3870" s="7">
        <v>1872</v>
      </c>
      <c r="F3870" s="9">
        <v>4414</v>
      </c>
    </row>
    <row r="3871" spans="1:6" x14ac:dyDescent="0.15">
      <c r="A3871" s="5" t="s">
        <v>1</v>
      </c>
      <c r="B3871" s="5" t="s">
        <v>241</v>
      </c>
      <c r="C3871" s="6" t="s">
        <v>40</v>
      </c>
      <c r="D3871" s="6" t="s">
        <v>41</v>
      </c>
      <c r="E3871" s="7">
        <v>1873</v>
      </c>
      <c r="F3871" s="9">
        <v>4503</v>
      </c>
    </row>
    <row r="3872" spans="1:6" x14ac:dyDescent="0.15">
      <c r="A3872" s="5" t="s">
        <v>1</v>
      </c>
      <c r="B3872" s="5" t="s">
        <v>241</v>
      </c>
      <c r="C3872" s="6" t="s">
        <v>40</v>
      </c>
      <c r="D3872" s="6" t="s">
        <v>41</v>
      </c>
      <c r="E3872" s="7">
        <v>1874</v>
      </c>
      <c r="F3872" s="9">
        <v>4337</v>
      </c>
    </row>
    <row r="3873" spans="1:6" x14ac:dyDescent="0.15">
      <c r="A3873" s="5" t="s">
        <v>1</v>
      </c>
      <c r="B3873" s="5" t="s">
        <v>241</v>
      </c>
      <c r="C3873" s="6" t="s">
        <v>40</v>
      </c>
      <c r="D3873" s="6" t="s">
        <v>41</v>
      </c>
      <c r="E3873" s="7">
        <v>1875</v>
      </c>
      <c r="F3873" s="9">
        <v>4584</v>
      </c>
    </row>
    <row r="3874" spans="1:6" x14ac:dyDescent="0.15">
      <c r="A3874" s="5" t="s">
        <v>1</v>
      </c>
      <c r="B3874" s="5" t="s">
        <v>241</v>
      </c>
      <c r="C3874" s="6" t="s">
        <v>40</v>
      </c>
      <c r="D3874" s="6" t="s">
        <v>41</v>
      </c>
      <c r="E3874" s="7">
        <v>1876</v>
      </c>
      <c r="F3874" s="9">
        <v>4595</v>
      </c>
    </row>
    <row r="3875" spans="1:6" x14ac:dyDescent="0.15">
      <c r="A3875" s="5" t="s">
        <v>1</v>
      </c>
      <c r="B3875" s="5" t="s">
        <v>241</v>
      </c>
      <c r="C3875" s="6" t="s">
        <v>40</v>
      </c>
      <c r="D3875" s="6" t="s">
        <v>41</v>
      </c>
      <c r="E3875" s="7">
        <v>1877</v>
      </c>
      <c r="F3875" s="9">
        <v>4651</v>
      </c>
    </row>
    <row r="3876" spans="1:6" x14ac:dyDescent="0.15">
      <c r="A3876" s="5" t="s">
        <v>1</v>
      </c>
      <c r="B3876" s="5" t="s">
        <v>241</v>
      </c>
      <c r="C3876" s="6" t="s">
        <v>40</v>
      </c>
      <c r="D3876" s="6" t="s">
        <v>41</v>
      </c>
      <c r="E3876" s="7">
        <v>1878</v>
      </c>
      <c r="F3876" s="9">
        <v>4637</v>
      </c>
    </row>
    <row r="3877" spans="1:6" x14ac:dyDescent="0.15">
      <c r="A3877" s="5" t="s">
        <v>1</v>
      </c>
      <c r="B3877" s="5" t="s">
        <v>241</v>
      </c>
      <c r="C3877" s="6" t="s">
        <v>40</v>
      </c>
      <c r="D3877" s="6" t="s">
        <v>41</v>
      </c>
      <c r="E3877" s="7">
        <v>1879</v>
      </c>
      <c r="F3877" s="9">
        <v>4414</v>
      </c>
    </row>
    <row r="3878" spans="1:6" x14ac:dyDescent="0.15">
      <c r="A3878" s="5" t="s">
        <v>1</v>
      </c>
      <c r="B3878" s="5" t="s">
        <v>241</v>
      </c>
      <c r="C3878" s="6" t="s">
        <v>40</v>
      </c>
      <c r="D3878" s="6" t="s">
        <v>41</v>
      </c>
      <c r="E3878" s="7">
        <v>1880</v>
      </c>
      <c r="F3878" s="9">
        <v>4666</v>
      </c>
    </row>
    <row r="3879" spans="1:6" x14ac:dyDescent="0.15">
      <c r="A3879" s="5" t="s">
        <v>1</v>
      </c>
      <c r="B3879" s="5" t="s">
        <v>241</v>
      </c>
      <c r="C3879" s="6" t="s">
        <v>40</v>
      </c>
      <c r="D3879" s="6" t="s">
        <v>41</v>
      </c>
      <c r="E3879" s="7">
        <v>1881</v>
      </c>
      <c r="F3879" s="9">
        <v>4694</v>
      </c>
    </row>
    <row r="3880" spans="1:6" x14ac:dyDescent="0.15">
      <c r="A3880" s="5" t="s">
        <v>1</v>
      </c>
      <c r="B3880" s="5" t="s">
        <v>241</v>
      </c>
      <c r="C3880" s="6" t="s">
        <v>40</v>
      </c>
      <c r="D3880" s="6" t="s">
        <v>41</v>
      </c>
      <c r="E3880" s="7">
        <v>1882</v>
      </c>
      <c r="F3880" s="9">
        <v>4758</v>
      </c>
    </row>
    <row r="3881" spans="1:6" x14ac:dyDescent="0.15">
      <c r="A3881" s="5" t="s">
        <v>1</v>
      </c>
      <c r="B3881" s="5" t="s">
        <v>241</v>
      </c>
      <c r="C3881" s="6" t="s">
        <v>40</v>
      </c>
      <c r="D3881" s="6" t="s">
        <v>41</v>
      </c>
      <c r="E3881" s="7">
        <v>1883</v>
      </c>
      <c r="F3881" s="9">
        <v>5053</v>
      </c>
    </row>
    <row r="3882" spans="1:6" x14ac:dyDescent="0.15">
      <c r="A3882" s="5" t="s">
        <v>1</v>
      </c>
      <c r="B3882" s="5" t="s">
        <v>241</v>
      </c>
      <c r="C3882" s="6" t="s">
        <v>40</v>
      </c>
      <c r="D3882" s="6" t="s">
        <v>41</v>
      </c>
      <c r="E3882" s="7">
        <v>1884</v>
      </c>
      <c r="F3882" s="9">
        <v>5085</v>
      </c>
    </row>
    <row r="3883" spans="1:6" x14ac:dyDescent="0.15">
      <c r="A3883" s="5" t="s">
        <v>1</v>
      </c>
      <c r="B3883" s="5" t="s">
        <v>241</v>
      </c>
      <c r="C3883" s="6" t="s">
        <v>40</v>
      </c>
      <c r="D3883" s="6" t="s">
        <v>41</v>
      </c>
      <c r="E3883" s="7">
        <v>1885</v>
      </c>
      <c r="F3883" s="9">
        <v>5137</v>
      </c>
    </row>
    <row r="3884" spans="1:6" x14ac:dyDescent="0.15">
      <c r="A3884" s="5" t="s">
        <v>1</v>
      </c>
      <c r="B3884" s="5" t="s">
        <v>241</v>
      </c>
      <c r="C3884" s="6" t="s">
        <v>40</v>
      </c>
      <c r="D3884" s="6" t="s">
        <v>41</v>
      </c>
      <c r="E3884" s="7">
        <v>1886</v>
      </c>
      <c r="F3884" s="9">
        <v>5157</v>
      </c>
    </row>
    <row r="3885" spans="1:6" x14ac:dyDescent="0.15">
      <c r="A3885" s="5" t="s">
        <v>1</v>
      </c>
      <c r="B3885" s="5" t="s">
        <v>241</v>
      </c>
      <c r="C3885" s="6" t="s">
        <v>40</v>
      </c>
      <c r="D3885" s="6" t="s">
        <v>41</v>
      </c>
      <c r="E3885" s="7">
        <v>1887</v>
      </c>
      <c r="F3885" s="9">
        <v>5223</v>
      </c>
    </row>
    <row r="3886" spans="1:6" x14ac:dyDescent="0.15">
      <c r="A3886" s="5" t="s">
        <v>1</v>
      </c>
      <c r="B3886" s="5" t="s">
        <v>241</v>
      </c>
      <c r="C3886" s="6" t="s">
        <v>40</v>
      </c>
      <c r="D3886" s="6" t="s">
        <v>41</v>
      </c>
      <c r="E3886" s="7">
        <v>1888</v>
      </c>
      <c r="F3886" s="9">
        <v>5231</v>
      </c>
    </row>
    <row r="3887" spans="1:6" x14ac:dyDescent="0.15">
      <c r="A3887" s="5" t="s">
        <v>1</v>
      </c>
      <c r="B3887" s="5" t="s">
        <v>241</v>
      </c>
      <c r="C3887" s="6" t="s">
        <v>40</v>
      </c>
      <c r="D3887" s="6" t="s">
        <v>41</v>
      </c>
      <c r="E3887" s="7">
        <v>1889</v>
      </c>
      <c r="F3887" s="9">
        <v>5349</v>
      </c>
    </row>
    <row r="3888" spans="1:6" x14ac:dyDescent="0.15">
      <c r="A3888" s="5" t="s">
        <v>1</v>
      </c>
      <c r="B3888" s="5" t="s">
        <v>241</v>
      </c>
      <c r="C3888" s="6" t="s">
        <v>40</v>
      </c>
      <c r="D3888" s="6" t="s">
        <v>41</v>
      </c>
      <c r="E3888" s="7">
        <v>1890</v>
      </c>
      <c r="F3888" s="9">
        <v>5078</v>
      </c>
    </row>
    <row r="3889" spans="1:6" x14ac:dyDescent="0.15">
      <c r="A3889" s="5" t="s">
        <v>1</v>
      </c>
      <c r="B3889" s="5" t="s">
        <v>241</v>
      </c>
      <c r="C3889" s="6" t="s">
        <v>40</v>
      </c>
      <c r="D3889" s="6" t="s">
        <v>41</v>
      </c>
      <c r="E3889" s="7">
        <v>1891</v>
      </c>
      <c r="F3889" s="9">
        <v>5035</v>
      </c>
    </row>
    <row r="3890" spans="1:6" x14ac:dyDescent="0.15">
      <c r="A3890" s="5" t="s">
        <v>1</v>
      </c>
      <c r="B3890" s="5" t="s">
        <v>241</v>
      </c>
      <c r="C3890" s="6" t="s">
        <v>40</v>
      </c>
      <c r="D3890" s="6" t="s">
        <v>41</v>
      </c>
      <c r="E3890" s="7">
        <v>1892</v>
      </c>
      <c r="F3890" s="9">
        <v>5131</v>
      </c>
    </row>
    <row r="3891" spans="1:6" x14ac:dyDescent="0.15">
      <c r="A3891" s="5" t="s">
        <v>1</v>
      </c>
      <c r="B3891" s="5" t="s">
        <v>241</v>
      </c>
      <c r="C3891" s="6" t="s">
        <v>40</v>
      </c>
      <c r="D3891" s="6" t="s">
        <v>41</v>
      </c>
      <c r="E3891" s="7">
        <v>1893</v>
      </c>
      <c r="F3891" s="9">
        <v>5019</v>
      </c>
    </row>
    <row r="3892" spans="1:6" x14ac:dyDescent="0.15">
      <c r="A3892" s="5" t="s">
        <v>1</v>
      </c>
      <c r="B3892" s="5" t="s">
        <v>241</v>
      </c>
      <c r="C3892" s="6" t="s">
        <v>40</v>
      </c>
      <c r="D3892" s="6" t="s">
        <v>41</v>
      </c>
      <c r="E3892" s="7">
        <v>1894</v>
      </c>
      <c r="F3892" s="9">
        <v>5247</v>
      </c>
    </row>
    <row r="3893" spans="1:6" x14ac:dyDescent="0.15">
      <c r="A3893" s="5" t="s">
        <v>1</v>
      </c>
      <c r="B3893" s="5" t="s">
        <v>241</v>
      </c>
      <c r="C3893" s="6" t="s">
        <v>40</v>
      </c>
      <c r="D3893" s="6" t="s">
        <v>41</v>
      </c>
      <c r="E3893" s="7">
        <v>1895</v>
      </c>
      <c r="F3893" s="9">
        <v>5212</v>
      </c>
    </row>
    <row r="3894" spans="1:6" x14ac:dyDescent="0.15">
      <c r="A3894" s="5" t="s">
        <v>1</v>
      </c>
      <c r="B3894" s="5" t="s">
        <v>241</v>
      </c>
      <c r="C3894" s="6" t="s">
        <v>40</v>
      </c>
      <c r="D3894" s="6" t="s">
        <v>41</v>
      </c>
      <c r="E3894" s="7">
        <v>1896</v>
      </c>
      <c r="F3894" s="9">
        <v>5359</v>
      </c>
    </row>
    <row r="3895" spans="1:6" x14ac:dyDescent="0.15">
      <c r="A3895" s="5" t="s">
        <v>1</v>
      </c>
      <c r="B3895" s="5" t="s">
        <v>241</v>
      </c>
      <c r="C3895" s="6" t="s">
        <v>40</v>
      </c>
      <c r="D3895" s="6" t="s">
        <v>41</v>
      </c>
      <c r="E3895" s="7">
        <v>1897</v>
      </c>
      <c r="F3895" s="9">
        <v>5421</v>
      </c>
    </row>
    <row r="3896" spans="1:6" x14ac:dyDescent="0.15">
      <c r="A3896" s="5" t="s">
        <v>1</v>
      </c>
      <c r="B3896" s="5" t="s">
        <v>241</v>
      </c>
      <c r="C3896" s="6" t="s">
        <v>40</v>
      </c>
      <c r="D3896" s="6" t="s">
        <v>41</v>
      </c>
      <c r="E3896" s="7">
        <v>1898</v>
      </c>
      <c r="F3896" s="9">
        <v>5431</v>
      </c>
    </row>
    <row r="3897" spans="1:6" x14ac:dyDescent="0.15">
      <c r="A3897" s="5" t="s">
        <v>1</v>
      </c>
      <c r="B3897" s="5" t="s">
        <v>241</v>
      </c>
      <c r="C3897" s="6" t="s">
        <v>40</v>
      </c>
      <c r="D3897" s="6" t="s">
        <v>41</v>
      </c>
      <c r="E3897" s="7">
        <v>1899</v>
      </c>
      <c r="F3897" s="9">
        <v>5435</v>
      </c>
    </row>
    <row r="3898" spans="1:6" x14ac:dyDescent="0.15">
      <c r="A3898" s="5" t="s">
        <v>1</v>
      </c>
      <c r="B3898" s="5" t="s">
        <v>241</v>
      </c>
      <c r="C3898" s="6" t="s">
        <v>40</v>
      </c>
      <c r="D3898" s="6" t="s">
        <v>41</v>
      </c>
      <c r="E3898" s="7">
        <v>1900</v>
      </c>
      <c r="F3898" s="9">
        <v>5306</v>
      </c>
    </row>
    <row r="3899" spans="1:6" x14ac:dyDescent="0.15">
      <c r="A3899" s="5" t="s">
        <v>1</v>
      </c>
      <c r="B3899" s="5" t="s">
        <v>241</v>
      </c>
      <c r="C3899" s="6" t="s">
        <v>40</v>
      </c>
      <c r="D3899" s="6" t="s">
        <v>41</v>
      </c>
      <c r="E3899" s="7">
        <v>1901</v>
      </c>
      <c r="F3899" s="9">
        <v>5483</v>
      </c>
    </row>
    <row r="3900" spans="1:6" x14ac:dyDescent="0.15">
      <c r="A3900" s="5" t="s">
        <v>1</v>
      </c>
      <c r="B3900" s="5" t="s">
        <v>241</v>
      </c>
      <c r="C3900" s="6" t="s">
        <v>40</v>
      </c>
      <c r="D3900" s="6" t="s">
        <v>41</v>
      </c>
      <c r="E3900" s="7">
        <v>1902</v>
      </c>
      <c r="F3900" s="9">
        <v>5630</v>
      </c>
    </row>
    <row r="3901" spans="1:6" x14ac:dyDescent="0.15">
      <c r="A3901" s="5" t="s">
        <v>1</v>
      </c>
      <c r="B3901" s="5" t="s">
        <v>241</v>
      </c>
      <c r="C3901" s="6" t="s">
        <v>40</v>
      </c>
      <c r="D3901" s="6" t="s">
        <v>41</v>
      </c>
      <c r="E3901" s="7">
        <v>1903</v>
      </c>
      <c r="F3901" s="9">
        <v>5544</v>
      </c>
    </row>
    <row r="3902" spans="1:6" x14ac:dyDescent="0.15">
      <c r="A3902" s="5" t="s">
        <v>1</v>
      </c>
      <c r="B3902" s="5" t="s">
        <v>241</v>
      </c>
      <c r="C3902" s="6" t="s">
        <v>40</v>
      </c>
      <c r="D3902" s="6" t="s">
        <v>41</v>
      </c>
      <c r="E3902" s="7">
        <v>1904</v>
      </c>
      <c r="F3902" s="9">
        <v>5541</v>
      </c>
    </row>
    <row r="3903" spans="1:6" x14ac:dyDescent="0.15">
      <c r="A3903" s="5" t="s">
        <v>1</v>
      </c>
      <c r="B3903" s="5" t="s">
        <v>241</v>
      </c>
      <c r="C3903" s="6" t="s">
        <v>40</v>
      </c>
      <c r="D3903" s="6" t="s">
        <v>41</v>
      </c>
      <c r="E3903" s="7">
        <v>1905</v>
      </c>
      <c r="F3903" s="9">
        <v>5735</v>
      </c>
    </row>
    <row r="3904" spans="1:6" x14ac:dyDescent="0.15">
      <c r="A3904" s="5" t="s">
        <v>1</v>
      </c>
      <c r="B3904" s="5" t="s">
        <v>241</v>
      </c>
      <c r="C3904" s="6" t="s">
        <v>40</v>
      </c>
      <c r="D3904" s="6" t="s">
        <v>41</v>
      </c>
      <c r="E3904" s="7">
        <v>1906</v>
      </c>
      <c r="F3904" s="9">
        <v>5770</v>
      </c>
    </row>
    <row r="3905" spans="1:6" x14ac:dyDescent="0.15">
      <c r="A3905" s="5" t="s">
        <v>1</v>
      </c>
      <c r="B3905" s="5" t="s">
        <v>241</v>
      </c>
      <c r="C3905" s="6" t="s">
        <v>40</v>
      </c>
      <c r="D3905" s="6" t="s">
        <v>41</v>
      </c>
      <c r="E3905" s="7">
        <v>1907</v>
      </c>
      <c r="F3905" s="9">
        <v>5592</v>
      </c>
    </row>
    <row r="3906" spans="1:6" x14ac:dyDescent="0.15">
      <c r="A3906" s="5" t="s">
        <v>1</v>
      </c>
      <c r="B3906" s="5" t="s">
        <v>241</v>
      </c>
      <c r="C3906" s="6" t="s">
        <v>40</v>
      </c>
      <c r="D3906" s="6" t="s">
        <v>41</v>
      </c>
      <c r="E3906" s="7">
        <v>1908</v>
      </c>
      <c r="F3906" s="9">
        <v>5628</v>
      </c>
    </row>
    <row r="3907" spans="1:6" x14ac:dyDescent="0.15">
      <c r="A3907" s="5" t="s">
        <v>1</v>
      </c>
      <c r="B3907" s="5" t="s">
        <v>241</v>
      </c>
      <c r="C3907" s="6" t="s">
        <v>40</v>
      </c>
      <c r="D3907" s="6" t="s">
        <v>41</v>
      </c>
      <c r="E3907" s="7">
        <v>1909</v>
      </c>
      <c r="F3907" s="9">
        <v>5852</v>
      </c>
    </row>
    <row r="3908" spans="1:6" x14ac:dyDescent="0.15">
      <c r="A3908" s="5" t="s">
        <v>1</v>
      </c>
      <c r="B3908" s="5" t="s">
        <v>241</v>
      </c>
      <c r="C3908" s="6" t="s">
        <v>40</v>
      </c>
      <c r="D3908" s="6" t="s">
        <v>41</v>
      </c>
      <c r="E3908" s="7">
        <v>1910</v>
      </c>
      <c r="F3908" s="9">
        <v>6030</v>
      </c>
    </row>
    <row r="3909" spans="1:6" x14ac:dyDescent="0.15">
      <c r="A3909" s="5" t="s">
        <v>1</v>
      </c>
      <c r="B3909" s="5" t="s">
        <v>241</v>
      </c>
      <c r="C3909" s="6" t="s">
        <v>40</v>
      </c>
      <c r="D3909" s="6" t="s">
        <v>41</v>
      </c>
      <c r="E3909" s="7">
        <v>1911</v>
      </c>
      <c r="F3909" s="9">
        <v>6158</v>
      </c>
    </row>
    <row r="3910" spans="1:6" x14ac:dyDescent="0.15">
      <c r="A3910" s="5" t="s">
        <v>1</v>
      </c>
      <c r="B3910" s="5" t="s">
        <v>241</v>
      </c>
      <c r="C3910" s="6" t="s">
        <v>40</v>
      </c>
      <c r="D3910" s="6" t="s">
        <v>41</v>
      </c>
      <c r="E3910" s="7">
        <v>1912</v>
      </c>
      <c r="F3910" s="9">
        <v>6245</v>
      </c>
    </row>
    <row r="3911" spans="1:6" x14ac:dyDescent="0.15">
      <c r="A3911" s="5" t="s">
        <v>1</v>
      </c>
      <c r="B3911" s="5" t="s">
        <v>241</v>
      </c>
      <c r="C3911" s="6" t="s">
        <v>40</v>
      </c>
      <c r="D3911" s="6" t="s">
        <v>41</v>
      </c>
      <c r="E3911" s="7">
        <v>1913</v>
      </c>
      <c r="F3911" s="9">
        <v>6454</v>
      </c>
    </row>
    <row r="3912" spans="1:6" x14ac:dyDescent="0.15">
      <c r="A3912" s="5" t="s">
        <v>1</v>
      </c>
      <c r="B3912" s="5" t="s">
        <v>241</v>
      </c>
      <c r="C3912" s="6" t="s">
        <v>40</v>
      </c>
      <c r="D3912" s="6" t="s">
        <v>41</v>
      </c>
      <c r="E3912" s="7">
        <v>1914</v>
      </c>
      <c r="F3912" s="9">
        <v>6166</v>
      </c>
    </row>
    <row r="3913" spans="1:6" x14ac:dyDescent="0.15">
      <c r="A3913" s="5" t="s">
        <v>1</v>
      </c>
      <c r="B3913" s="5" t="s">
        <v>241</v>
      </c>
      <c r="C3913" s="6" t="s">
        <v>40</v>
      </c>
      <c r="D3913" s="6" t="s">
        <v>41</v>
      </c>
      <c r="E3913" s="7">
        <v>1915</v>
      </c>
      <c r="F3913" s="9">
        <v>6258</v>
      </c>
    </row>
    <row r="3914" spans="1:6" x14ac:dyDescent="0.15">
      <c r="A3914" s="5" t="s">
        <v>1</v>
      </c>
      <c r="B3914" s="5" t="s">
        <v>241</v>
      </c>
      <c r="C3914" s="6" t="s">
        <v>40</v>
      </c>
      <c r="D3914" s="6" t="s">
        <v>41</v>
      </c>
      <c r="E3914" s="7">
        <v>1916</v>
      </c>
      <c r="F3914" s="9">
        <v>6306</v>
      </c>
    </row>
    <row r="3915" spans="1:6" x14ac:dyDescent="0.15">
      <c r="A3915" s="5" t="s">
        <v>1</v>
      </c>
      <c r="B3915" s="5" t="s">
        <v>241</v>
      </c>
      <c r="C3915" s="6" t="s">
        <v>40</v>
      </c>
      <c r="D3915" s="6" t="s">
        <v>41</v>
      </c>
      <c r="E3915" s="7">
        <v>1917</v>
      </c>
      <c r="F3915" s="9">
        <v>5781</v>
      </c>
    </row>
    <row r="3916" spans="1:6" x14ac:dyDescent="0.15">
      <c r="A3916" s="5" t="s">
        <v>1</v>
      </c>
      <c r="B3916" s="5" t="s">
        <v>241</v>
      </c>
      <c r="C3916" s="6" t="s">
        <v>40</v>
      </c>
      <c r="D3916" s="6" t="s">
        <v>41</v>
      </c>
      <c r="E3916" s="7">
        <v>1918</v>
      </c>
      <c r="F3916" s="9">
        <v>5343</v>
      </c>
    </row>
    <row r="3917" spans="1:6" x14ac:dyDescent="0.15">
      <c r="A3917" s="5" t="s">
        <v>1</v>
      </c>
      <c r="B3917" s="5" t="s">
        <v>241</v>
      </c>
      <c r="C3917" s="6" t="s">
        <v>40</v>
      </c>
      <c r="D3917" s="6" t="s">
        <v>41</v>
      </c>
      <c r="E3917" s="7">
        <v>1919</v>
      </c>
      <c r="F3917" s="9">
        <v>6570</v>
      </c>
    </row>
    <row r="3918" spans="1:6" x14ac:dyDescent="0.15">
      <c r="A3918" s="5" t="s">
        <v>1</v>
      </c>
      <c r="B3918" s="5" t="s">
        <v>241</v>
      </c>
      <c r="C3918" s="6" t="s">
        <v>40</v>
      </c>
      <c r="D3918" s="6" t="s">
        <v>41</v>
      </c>
      <c r="E3918" s="7">
        <v>1920</v>
      </c>
      <c r="F3918" s="9">
        <v>6727</v>
      </c>
    </row>
    <row r="3919" spans="1:6" x14ac:dyDescent="0.15">
      <c r="A3919" s="5" t="s">
        <v>1</v>
      </c>
      <c r="B3919" s="5" t="s">
        <v>241</v>
      </c>
      <c r="C3919" s="6" t="s">
        <v>40</v>
      </c>
      <c r="D3919" s="6" t="s">
        <v>41</v>
      </c>
      <c r="E3919" s="7">
        <v>1921</v>
      </c>
      <c r="F3919" s="9">
        <v>7063</v>
      </c>
    </row>
    <row r="3920" spans="1:6" x14ac:dyDescent="0.15">
      <c r="A3920" s="5" t="s">
        <v>1</v>
      </c>
      <c r="B3920" s="5" t="s">
        <v>241</v>
      </c>
      <c r="C3920" s="6" t="s">
        <v>40</v>
      </c>
      <c r="D3920" s="6" t="s">
        <v>41</v>
      </c>
      <c r="E3920" s="7">
        <v>1922</v>
      </c>
      <c r="F3920" s="9">
        <v>7331</v>
      </c>
    </row>
    <row r="3921" spans="1:6" x14ac:dyDescent="0.15">
      <c r="A3921" s="5" t="s">
        <v>1</v>
      </c>
      <c r="B3921" s="5" t="s">
        <v>241</v>
      </c>
      <c r="C3921" s="6" t="s">
        <v>40</v>
      </c>
      <c r="D3921" s="6" t="s">
        <v>41</v>
      </c>
      <c r="E3921" s="7">
        <v>1923</v>
      </c>
      <c r="F3921" s="9">
        <v>7388</v>
      </c>
    </row>
    <row r="3922" spans="1:6" x14ac:dyDescent="0.15">
      <c r="A3922" s="5" t="s">
        <v>1</v>
      </c>
      <c r="B3922" s="5" t="s">
        <v>241</v>
      </c>
      <c r="C3922" s="6" t="s">
        <v>40</v>
      </c>
      <c r="D3922" s="6" t="s">
        <v>41</v>
      </c>
      <c r="E3922" s="7">
        <v>1924</v>
      </c>
      <c r="F3922" s="9">
        <v>7803</v>
      </c>
    </row>
    <row r="3923" spans="1:6" x14ac:dyDescent="0.15">
      <c r="A3923" s="5" t="s">
        <v>1</v>
      </c>
      <c r="B3923" s="5" t="s">
        <v>241</v>
      </c>
      <c r="C3923" s="6" t="s">
        <v>40</v>
      </c>
      <c r="D3923" s="6" t="s">
        <v>41</v>
      </c>
      <c r="E3923" s="7">
        <v>1925</v>
      </c>
      <c r="F3923" s="9">
        <v>8019</v>
      </c>
    </row>
    <row r="3924" spans="1:6" x14ac:dyDescent="0.15">
      <c r="A3924" s="5" t="s">
        <v>1</v>
      </c>
      <c r="B3924" s="5" t="s">
        <v>241</v>
      </c>
      <c r="C3924" s="6" t="s">
        <v>40</v>
      </c>
      <c r="D3924" s="6" t="s">
        <v>41</v>
      </c>
      <c r="E3924" s="7">
        <v>1926</v>
      </c>
      <c r="F3924" s="9">
        <v>8541</v>
      </c>
    </row>
    <row r="3925" spans="1:6" x14ac:dyDescent="0.15">
      <c r="A3925" s="5" t="s">
        <v>1</v>
      </c>
      <c r="B3925" s="5" t="s">
        <v>241</v>
      </c>
      <c r="C3925" s="6" t="s">
        <v>40</v>
      </c>
      <c r="D3925" s="6" t="s">
        <v>41</v>
      </c>
      <c r="E3925" s="7">
        <v>1927</v>
      </c>
      <c r="F3925" s="9">
        <v>8773</v>
      </c>
    </row>
    <row r="3926" spans="1:6" x14ac:dyDescent="0.15">
      <c r="A3926" s="5" t="s">
        <v>1</v>
      </c>
      <c r="B3926" s="5" t="s">
        <v>241</v>
      </c>
      <c r="C3926" s="6" t="s">
        <v>40</v>
      </c>
      <c r="D3926" s="6" t="s">
        <v>41</v>
      </c>
      <c r="E3926" s="7">
        <v>1928</v>
      </c>
      <c r="F3926" s="9">
        <v>9118</v>
      </c>
    </row>
    <row r="3927" spans="1:6" x14ac:dyDescent="0.15">
      <c r="A3927" s="5" t="s">
        <v>1</v>
      </c>
      <c r="B3927" s="5" t="s">
        <v>241</v>
      </c>
      <c r="C3927" s="6" t="s">
        <v>40</v>
      </c>
      <c r="D3927" s="6" t="s">
        <v>41</v>
      </c>
      <c r="E3927" s="7">
        <v>1929</v>
      </c>
      <c r="F3927" s="9">
        <v>9068</v>
      </c>
    </row>
    <row r="3928" spans="1:6" x14ac:dyDescent="0.15">
      <c r="A3928" s="5" t="s">
        <v>1</v>
      </c>
      <c r="B3928" s="5" t="s">
        <v>241</v>
      </c>
      <c r="C3928" s="6" t="s">
        <v>40</v>
      </c>
      <c r="D3928" s="6" t="s">
        <v>41</v>
      </c>
      <c r="E3928" s="7">
        <v>1930</v>
      </c>
      <c r="F3928" s="9">
        <v>8931</v>
      </c>
    </row>
    <row r="3929" spans="1:6" x14ac:dyDescent="0.15">
      <c r="A3929" s="5" t="s">
        <v>1</v>
      </c>
      <c r="B3929" s="5" t="s">
        <v>241</v>
      </c>
      <c r="C3929" s="6" t="s">
        <v>40</v>
      </c>
      <c r="D3929" s="6" t="s">
        <v>41</v>
      </c>
      <c r="E3929" s="7">
        <v>1931</v>
      </c>
      <c r="F3929" s="9">
        <v>8265</v>
      </c>
    </row>
    <row r="3930" spans="1:6" x14ac:dyDescent="0.15">
      <c r="A3930" s="5" t="s">
        <v>1</v>
      </c>
      <c r="B3930" s="5" t="s">
        <v>241</v>
      </c>
      <c r="C3930" s="6" t="s">
        <v>40</v>
      </c>
      <c r="D3930" s="6" t="s">
        <v>41</v>
      </c>
      <c r="E3930" s="7">
        <v>1932</v>
      </c>
      <c r="F3930" s="9">
        <v>8026</v>
      </c>
    </row>
    <row r="3931" spans="1:6" x14ac:dyDescent="0.15">
      <c r="A3931" s="5" t="s">
        <v>1</v>
      </c>
      <c r="B3931" s="5" t="s">
        <v>241</v>
      </c>
      <c r="C3931" s="6" t="s">
        <v>40</v>
      </c>
      <c r="D3931" s="6" t="s">
        <v>41</v>
      </c>
      <c r="E3931" s="7">
        <v>1933</v>
      </c>
      <c r="F3931" s="9">
        <v>7900</v>
      </c>
    </row>
    <row r="3932" spans="1:6" x14ac:dyDescent="0.15">
      <c r="A3932" s="5" t="s">
        <v>1</v>
      </c>
      <c r="B3932" s="5" t="s">
        <v>241</v>
      </c>
      <c r="C3932" s="6" t="s">
        <v>40</v>
      </c>
      <c r="D3932" s="6" t="s">
        <v>41</v>
      </c>
      <c r="E3932" s="7">
        <v>1934</v>
      </c>
      <c r="F3932" s="9">
        <v>7659</v>
      </c>
    </row>
    <row r="3933" spans="1:6" x14ac:dyDescent="0.15">
      <c r="A3933" s="5" t="s">
        <v>1</v>
      </c>
      <c r="B3933" s="5" t="s">
        <v>241</v>
      </c>
      <c r="C3933" s="6" t="s">
        <v>40</v>
      </c>
      <c r="D3933" s="6" t="s">
        <v>41</v>
      </c>
      <c r="E3933" s="7">
        <v>1935</v>
      </c>
      <c r="F3933" s="9">
        <v>7857</v>
      </c>
    </row>
    <row r="3934" spans="1:6" x14ac:dyDescent="0.15">
      <c r="A3934" s="5" t="s">
        <v>1</v>
      </c>
      <c r="B3934" s="5" t="s">
        <v>241</v>
      </c>
      <c r="C3934" s="6" t="s">
        <v>40</v>
      </c>
      <c r="D3934" s="6" t="s">
        <v>41</v>
      </c>
      <c r="E3934" s="7">
        <v>1936</v>
      </c>
      <c r="F3934" s="9">
        <v>8273</v>
      </c>
    </row>
    <row r="3935" spans="1:6" x14ac:dyDescent="0.15">
      <c r="A3935" s="5" t="s">
        <v>1</v>
      </c>
      <c r="B3935" s="5" t="s">
        <v>241</v>
      </c>
      <c r="C3935" s="6" t="s">
        <v>40</v>
      </c>
      <c r="D3935" s="6" t="s">
        <v>41</v>
      </c>
      <c r="E3935" s="7">
        <v>1937</v>
      </c>
      <c r="F3935" s="9">
        <v>8660</v>
      </c>
    </row>
    <row r="3936" spans="1:6" x14ac:dyDescent="0.15">
      <c r="A3936" s="5" t="s">
        <v>1</v>
      </c>
      <c r="B3936" s="5" t="s">
        <v>241</v>
      </c>
      <c r="C3936" s="6" t="s">
        <v>40</v>
      </c>
      <c r="D3936" s="6" t="s">
        <v>41</v>
      </c>
      <c r="E3936" s="7">
        <v>1938</v>
      </c>
      <c r="F3936" s="9">
        <v>8368</v>
      </c>
    </row>
    <row r="3937" spans="1:6" x14ac:dyDescent="0.15">
      <c r="A3937" s="5" t="s">
        <v>1</v>
      </c>
      <c r="B3937" s="5" t="s">
        <v>241</v>
      </c>
      <c r="C3937" s="6" t="s">
        <v>40</v>
      </c>
      <c r="D3937" s="6" t="s">
        <v>41</v>
      </c>
      <c r="E3937" s="7">
        <v>1939</v>
      </c>
      <c r="F3937" s="9">
        <v>8837</v>
      </c>
    </row>
    <row r="3938" spans="1:6" x14ac:dyDescent="0.15">
      <c r="A3938" s="5" t="s">
        <v>1</v>
      </c>
      <c r="B3938" s="5" t="s">
        <v>241</v>
      </c>
      <c r="C3938" s="6" t="s">
        <v>40</v>
      </c>
      <c r="D3938" s="6" t="s">
        <v>41</v>
      </c>
      <c r="E3938" s="7">
        <v>1940</v>
      </c>
      <c r="F3938" s="9">
        <v>7701</v>
      </c>
    </row>
    <row r="3939" spans="1:6" x14ac:dyDescent="0.15">
      <c r="A3939" s="5" t="s">
        <v>1</v>
      </c>
      <c r="B3939" s="5" t="s">
        <v>241</v>
      </c>
      <c r="C3939" s="6" t="s">
        <v>40</v>
      </c>
      <c r="D3939" s="6" t="s">
        <v>41</v>
      </c>
      <c r="E3939" s="7">
        <v>1941</v>
      </c>
      <c r="F3939" s="9">
        <v>7222</v>
      </c>
    </row>
    <row r="3940" spans="1:6" x14ac:dyDescent="0.15">
      <c r="A3940" s="5" t="s">
        <v>1</v>
      </c>
      <c r="B3940" s="5" t="s">
        <v>241</v>
      </c>
      <c r="C3940" s="6" t="s">
        <v>40</v>
      </c>
      <c r="D3940" s="6" t="s">
        <v>41</v>
      </c>
      <c r="E3940" s="7">
        <v>1942</v>
      </c>
      <c r="F3940" s="9">
        <v>6546</v>
      </c>
    </row>
    <row r="3941" spans="1:6" x14ac:dyDescent="0.15">
      <c r="A3941" s="5" t="s">
        <v>1</v>
      </c>
      <c r="B3941" s="5" t="s">
        <v>241</v>
      </c>
      <c r="C3941" s="6" t="s">
        <v>40</v>
      </c>
      <c r="D3941" s="6" t="s">
        <v>41</v>
      </c>
      <c r="E3941" s="7">
        <v>1943</v>
      </c>
      <c r="F3941" s="9">
        <v>6346</v>
      </c>
    </row>
    <row r="3942" spans="1:6" x14ac:dyDescent="0.15">
      <c r="A3942" s="5" t="s">
        <v>1</v>
      </c>
      <c r="B3942" s="5" t="s">
        <v>241</v>
      </c>
      <c r="C3942" s="6" t="s">
        <v>40</v>
      </c>
      <c r="D3942" s="6" t="s">
        <v>41</v>
      </c>
      <c r="E3942" s="7">
        <v>1944</v>
      </c>
      <c r="F3942" s="9">
        <v>4222</v>
      </c>
    </row>
    <row r="3943" spans="1:6" x14ac:dyDescent="0.15">
      <c r="A3943" s="5" t="s">
        <v>1</v>
      </c>
      <c r="B3943" s="5" t="s">
        <v>241</v>
      </c>
      <c r="C3943" s="6" t="s">
        <v>40</v>
      </c>
      <c r="D3943" s="6" t="s">
        <v>41</v>
      </c>
      <c r="E3943" s="7">
        <v>1945</v>
      </c>
      <c r="F3943" s="9">
        <v>4281</v>
      </c>
    </row>
    <row r="3944" spans="1:6" x14ac:dyDescent="0.15">
      <c r="A3944" s="5" t="s">
        <v>1</v>
      </c>
      <c r="B3944" s="5" t="s">
        <v>241</v>
      </c>
      <c r="C3944" s="6" t="s">
        <v>40</v>
      </c>
      <c r="D3944" s="6" t="s">
        <v>41</v>
      </c>
      <c r="E3944" s="7">
        <v>1946</v>
      </c>
      <c r="F3944" s="9">
        <v>7104</v>
      </c>
    </row>
    <row r="3945" spans="1:6" x14ac:dyDescent="0.15">
      <c r="A3945" s="5" t="s">
        <v>1</v>
      </c>
      <c r="B3945" s="5" t="s">
        <v>241</v>
      </c>
      <c r="C3945" s="6" t="s">
        <v>40</v>
      </c>
      <c r="D3945" s="6" t="s">
        <v>41</v>
      </c>
      <c r="E3945" s="7">
        <v>1947</v>
      </c>
      <c r="F3945" s="9">
        <v>8046</v>
      </c>
    </row>
    <row r="3946" spans="1:6" x14ac:dyDescent="0.15">
      <c r="A3946" s="5" t="s">
        <v>1</v>
      </c>
      <c r="B3946" s="5" t="s">
        <v>241</v>
      </c>
      <c r="C3946" s="6" t="s">
        <v>40</v>
      </c>
      <c r="D3946" s="6" t="s">
        <v>41</v>
      </c>
      <c r="E3946" s="7">
        <v>1948</v>
      </c>
      <c r="F3946" s="9">
        <v>8751</v>
      </c>
    </row>
    <row r="3947" spans="1:6" x14ac:dyDescent="0.15">
      <c r="A3947" s="5" t="s">
        <v>1</v>
      </c>
      <c r="B3947" s="5" t="s">
        <v>241</v>
      </c>
      <c r="C3947" s="6" t="s">
        <v>40</v>
      </c>
      <c r="D3947" s="6" t="s">
        <v>41</v>
      </c>
      <c r="E3947" s="7">
        <v>1949</v>
      </c>
      <c r="F3947" s="9">
        <v>9373</v>
      </c>
    </row>
    <row r="3948" spans="1:6" x14ac:dyDescent="0.15">
      <c r="A3948" s="5" t="s">
        <v>1</v>
      </c>
      <c r="B3948" s="5" t="s">
        <v>241</v>
      </c>
      <c r="C3948" s="6" t="s">
        <v>40</v>
      </c>
      <c r="D3948" s="6" t="s">
        <v>41</v>
      </c>
      <c r="E3948" s="7">
        <v>1950</v>
      </c>
      <c r="F3948" s="9">
        <v>9558</v>
      </c>
    </row>
    <row r="3949" spans="1:6" x14ac:dyDescent="0.15">
      <c r="A3949" s="5" t="s">
        <v>1</v>
      </c>
      <c r="B3949" s="5" t="s">
        <v>241</v>
      </c>
      <c r="C3949" s="6" t="s">
        <v>40</v>
      </c>
      <c r="D3949" s="6" t="s">
        <v>41</v>
      </c>
      <c r="E3949" s="7">
        <v>1951</v>
      </c>
      <c r="F3949" s="9">
        <v>9615</v>
      </c>
    </row>
    <row r="3950" spans="1:6" x14ac:dyDescent="0.15">
      <c r="A3950" s="5" t="s">
        <v>1</v>
      </c>
      <c r="B3950" s="5" t="s">
        <v>241</v>
      </c>
      <c r="C3950" s="6" t="s">
        <v>40</v>
      </c>
      <c r="D3950" s="6" t="s">
        <v>41</v>
      </c>
      <c r="E3950" s="7">
        <v>1952</v>
      </c>
      <c r="F3950" s="9">
        <v>9698</v>
      </c>
    </row>
    <row r="3951" spans="1:6" x14ac:dyDescent="0.15">
      <c r="A3951" s="5" t="s">
        <v>1</v>
      </c>
      <c r="B3951" s="5" t="s">
        <v>241</v>
      </c>
      <c r="C3951" s="6" t="s">
        <v>40</v>
      </c>
      <c r="D3951" s="6" t="s">
        <v>41</v>
      </c>
      <c r="E3951" s="7">
        <v>1953</v>
      </c>
      <c r="F3951" s="9">
        <v>10429</v>
      </c>
    </row>
    <row r="3952" spans="1:6" x14ac:dyDescent="0.15">
      <c r="A3952" s="5" t="s">
        <v>1</v>
      </c>
      <c r="B3952" s="5" t="s">
        <v>241</v>
      </c>
      <c r="C3952" s="6" t="s">
        <v>40</v>
      </c>
      <c r="D3952" s="6" t="s">
        <v>41</v>
      </c>
      <c r="E3952" s="7">
        <v>1954</v>
      </c>
      <c r="F3952" s="9">
        <v>11010</v>
      </c>
    </row>
    <row r="3953" spans="1:6" x14ac:dyDescent="0.15">
      <c r="A3953" s="5" t="s">
        <v>1</v>
      </c>
      <c r="B3953" s="5" t="s">
        <v>241</v>
      </c>
      <c r="C3953" s="6" t="s">
        <v>40</v>
      </c>
      <c r="D3953" s="6" t="s">
        <v>41</v>
      </c>
      <c r="E3953" s="7">
        <v>1955</v>
      </c>
      <c r="F3953" s="9">
        <v>11678</v>
      </c>
    </row>
    <row r="3954" spans="1:6" x14ac:dyDescent="0.15">
      <c r="A3954" s="5" t="s">
        <v>1</v>
      </c>
      <c r="B3954" s="5" t="s">
        <v>241</v>
      </c>
      <c r="C3954" s="6" t="s">
        <v>40</v>
      </c>
      <c r="D3954" s="6" t="s">
        <v>41</v>
      </c>
      <c r="E3954" s="7">
        <v>1956</v>
      </c>
      <c r="F3954" s="9">
        <v>11953</v>
      </c>
    </row>
    <row r="3955" spans="1:6" x14ac:dyDescent="0.15">
      <c r="A3955" s="5" t="s">
        <v>1</v>
      </c>
      <c r="B3955" s="5" t="s">
        <v>241</v>
      </c>
      <c r="C3955" s="6" t="s">
        <v>40</v>
      </c>
      <c r="D3955" s="6" t="s">
        <v>41</v>
      </c>
      <c r="E3955" s="7">
        <v>1957</v>
      </c>
      <c r="F3955" s="9">
        <v>12137</v>
      </c>
    </row>
    <row r="3956" spans="1:6" x14ac:dyDescent="0.15">
      <c r="A3956" s="5" t="s">
        <v>1</v>
      </c>
      <c r="B3956" s="5" t="s">
        <v>241</v>
      </c>
      <c r="C3956" s="6" t="s">
        <v>40</v>
      </c>
      <c r="D3956" s="6" t="s">
        <v>41</v>
      </c>
      <c r="E3956" s="7">
        <v>1958</v>
      </c>
      <c r="F3956" s="9">
        <v>11926</v>
      </c>
    </row>
    <row r="3957" spans="1:6" x14ac:dyDescent="0.15">
      <c r="A3957" s="5" t="s">
        <v>1</v>
      </c>
      <c r="B3957" s="5" t="s">
        <v>241</v>
      </c>
      <c r="C3957" s="6" t="s">
        <v>40</v>
      </c>
      <c r="D3957" s="6" t="s">
        <v>41</v>
      </c>
      <c r="E3957" s="7">
        <v>1959</v>
      </c>
      <c r="F3957" s="9">
        <v>12333</v>
      </c>
    </row>
    <row r="3958" spans="1:6" x14ac:dyDescent="0.15">
      <c r="A3958" s="5" t="s">
        <v>1</v>
      </c>
      <c r="B3958" s="5" t="s">
        <v>241</v>
      </c>
      <c r="C3958" s="6" t="s">
        <v>40</v>
      </c>
      <c r="D3958" s="6" t="s">
        <v>41</v>
      </c>
      <c r="E3958" s="7">
        <v>1960</v>
      </c>
      <c r="F3958" s="9">
        <v>13209</v>
      </c>
    </row>
    <row r="3959" spans="1:6" x14ac:dyDescent="0.15">
      <c r="A3959" s="5" t="s">
        <v>1</v>
      </c>
      <c r="B3959" s="5" t="s">
        <v>241</v>
      </c>
      <c r="C3959" s="6" t="s">
        <v>40</v>
      </c>
      <c r="D3959" s="6" t="s">
        <v>41</v>
      </c>
      <c r="E3959" s="7">
        <v>1961</v>
      </c>
      <c r="F3959" s="9">
        <v>13074</v>
      </c>
    </row>
    <row r="3960" spans="1:6" x14ac:dyDescent="0.15">
      <c r="A3960" s="5" t="s">
        <v>1</v>
      </c>
      <c r="B3960" s="5" t="s">
        <v>241</v>
      </c>
      <c r="C3960" s="6" t="s">
        <v>40</v>
      </c>
      <c r="D3960" s="6" t="s">
        <v>41</v>
      </c>
      <c r="E3960" s="7">
        <v>1962</v>
      </c>
      <c r="F3960" s="9">
        <v>13770</v>
      </c>
    </row>
    <row r="3961" spans="1:6" x14ac:dyDescent="0.15">
      <c r="A3961" s="5" t="s">
        <v>1</v>
      </c>
      <c r="B3961" s="5" t="s">
        <v>241</v>
      </c>
      <c r="C3961" s="6" t="s">
        <v>40</v>
      </c>
      <c r="D3961" s="6" t="s">
        <v>41</v>
      </c>
      <c r="E3961" s="7">
        <v>1963</v>
      </c>
      <c r="F3961" s="9">
        <v>14078</v>
      </c>
    </row>
    <row r="3962" spans="1:6" x14ac:dyDescent="0.15">
      <c r="A3962" s="5" t="s">
        <v>1</v>
      </c>
      <c r="B3962" s="5" t="s">
        <v>241</v>
      </c>
      <c r="C3962" s="6" t="s">
        <v>40</v>
      </c>
      <c r="D3962" s="6" t="s">
        <v>41</v>
      </c>
      <c r="E3962" s="7">
        <v>1964</v>
      </c>
      <c r="F3962" s="9">
        <v>15042</v>
      </c>
    </row>
    <row r="3963" spans="1:6" x14ac:dyDescent="0.15">
      <c r="A3963" s="5" t="s">
        <v>1</v>
      </c>
      <c r="B3963" s="5" t="s">
        <v>241</v>
      </c>
      <c r="C3963" s="6" t="s">
        <v>40</v>
      </c>
      <c r="D3963" s="6" t="s">
        <v>41</v>
      </c>
      <c r="E3963" s="7">
        <v>1965</v>
      </c>
      <c r="F3963" s="9">
        <v>15618</v>
      </c>
    </row>
    <row r="3964" spans="1:6" x14ac:dyDescent="0.15">
      <c r="A3964" s="5" t="s">
        <v>1</v>
      </c>
      <c r="B3964" s="5" t="s">
        <v>241</v>
      </c>
      <c r="C3964" s="6" t="s">
        <v>40</v>
      </c>
      <c r="D3964" s="6" t="s">
        <v>41</v>
      </c>
      <c r="E3964" s="7">
        <v>1966</v>
      </c>
      <c r="F3964" s="9">
        <v>15838</v>
      </c>
    </row>
    <row r="3965" spans="1:6" x14ac:dyDescent="0.15">
      <c r="A3965" s="5" t="s">
        <v>1</v>
      </c>
      <c r="B3965" s="5" t="s">
        <v>241</v>
      </c>
      <c r="C3965" s="6" t="s">
        <v>40</v>
      </c>
      <c r="D3965" s="6" t="s">
        <v>41</v>
      </c>
      <c r="E3965" s="7">
        <v>1967</v>
      </c>
      <c r="F3965" s="9">
        <v>16483</v>
      </c>
    </row>
    <row r="3966" spans="1:6" x14ac:dyDescent="0.15">
      <c r="A3966" s="5" t="s">
        <v>1</v>
      </c>
      <c r="B3966" s="5" t="s">
        <v>241</v>
      </c>
      <c r="C3966" s="6" t="s">
        <v>40</v>
      </c>
      <c r="D3966" s="6" t="s">
        <v>41</v>
      </c>
      <c r="E3966" s="7">
        <v>1968</v>
      </c>
      <c r="F3966" s="9">
        <v>17365</v>
      </c>
    </row>
    <row r="3967" spans="1:6" x14ac:dyDescent="0.15">
      <c r="A3967" s="5" t="s">
        <v>1</v>
      </c>
      <c r="B3967" s="5" t="s">
        <v>241</v>
      </c>
      <c r="C3967" s="6" t="s">
        <v>40</v>
      </c>
      <c r="D3967" s="6" t="s">
        <v>41</v>
      </c>
      <c r="E3967" s="7">
        <v>1969</v>
      </c>
      <c r="F3967" s="9">
        <v>18270</v>
      </c>
    </row>
    <row r="3968" spans="1:6" x14ac:dyDescent="0.15">
      <c r="A3968" s="5" t="s">
        <v>1</v>
      </c>
      <c r="B3968" s="5" t="s">
        <v>241</v>
      </c>
      <c r="C3968" s="6" t="s">
        <v>40</v>
      </c>
      <c r="D3968" s="6" t="s">
        <v>41</v>
      </c>
      <c r="E3968" s="7">
        <v>1970</v>
      </c>
      <c r="F3968" s="9">
        <v>19075</v>
      </c>
    </row>
    <row r="3969" spans="1:6" x14ac:dyDescent="0.15">
      <c r="A3969" s="5" t="s">
        <v>1</v>
      </c>
      <c r="B3969" s="5" t="s">
        <v>241</v>
      </c>
      <c r="C3969" s="6" t="s">
        <v>40</v>
      </c>
      <c r="D3969" s="6" t="s">
        <v>41</v>
      </c>
      <c r="E3969" s="7">
        <v>1971</v>
      </c>
      <c r="F3969" s="9">
        <v>19636</v>
      </c>
    </row>
    <row r="3970" spans="1:6" x14ac:dyDescent="0.15">
      <c r="A3970" s="5" t="s">
        <v>1</v>
      </c>
      <c r="B3970" s="5" t="s">
        <v>241</v>
      </c>
      <c r="C3970" s="6" t="s">
        <v>40</v>
      </c>
      <c r="D3970" s="6" t="s">
        <v>41</v>
      </c>
      <c r="E3970" s="7">
        <v>1972</v>
      </c>
      <c r="F3970" s="9">
        <v>20079</v>
      </c>
    </row>
    <row r="3971" spans="1:6" x14ac:dyDescent="0.15">
      <c r="A3971" s="5" t="s">
        <v>1</v>
      </c>
      <c r="B3971" s="5" t="s">
        <v>241</v>
      </c>
      <c r="C3971" s="6" t="s">
        <v>40</v>
      </c>
      <c r="D3971" s="6" t="s">
        <v>41</v>
      </c>
      <c r="E3971" s="7">
        <v>1973</v>
      </c>
      <c r="F3971" s="9">
        <v>20851</v>
      </c>
    </row>
    <row r="3972" spans="1:6" x14ac:dyDescent="0.15">
      <c r="A3972" s="5" t="s">
        <v>1</v>
      </c>
      <c r="B3972" s="5" t="s">
        <v>241</v>
      </c>
      <c r="C3972" s="6" t="s">
        <v>40</v>
      </c>
      <c r="D3972" s="6" t="s">
        <v>41</v>
      </c>
      <c r="E3972" s="7">
        <v>1974</v>
      </c>
      <c r="F3972" s="9">
        <v>21514</v>
      </c>
    </row>
    <row r="3973" spans="1:6" x14ac:dyDescent="0.15">
      <c r="A3973" s="5" t="s">
        <v>1</v>
      </c>
      <c r="B3973" s="5" t="s">
        <v>241</v>
      </c>
      <c r="C3973" s="6" t="s">
        <v>40</v>
      </c>
      <c r="D3973" s="6" t="s">
        <v>41</v>
      </c>
      <c r="E3973" s="7">
        <v>1975</v>
      </c>
      <c r="F3973" s="9">
        <v>21318</v>
      </c>
    </row>
    <row r="3974" spans="1:6" x14ac:dyDescent="0.15">
      <c r="A3974" s="5" t="s">
        <v>1</v>
      </c>
      <c r="B3974" s="5" t="s">
        <v>241</v>
      </c>
      <c r="C3974" s="6" t="s">
        <v>40</v>
      </c>
      <c r="D3974" s="6" t="s">
        <v>41</v>
      </c>
      <c r="E3974" s="7">
        <v>1976</v>
      </c>
      <c r="F3974" s="9">
        <v>22132</v>
      </c>
    </row>
    <row r="3975" spans="1:6" x14ac:dyDescent="0.15">
      <c r="A3975" s="5" t="s">
        <v>1</v>
      </c>
      <c r="B3975" s="5" t="s">
        <v>241</v>
      </c>
      <c r="C3975" s="6" t="s">
        <v>40</v>
      </c>
      <c r="D3975" s="6" t="s">
        <v>41</v>
      </c>
      <c r="E3975" s="7">
        <v>1977</v>
      </c>
      <c r="F3975" s="9">
        <v>22598</v>
      </c>
    </row>
    <row r="3976" spans="1:6" x14ac:dyDescent="0.15">
      <c r="A3976" s="5" t="s">
        <v>1</v>
      </c>
      <c r="B3976" s="5" t="s">
        <v>241</v>
      </c>
      <c r="C3976" s="6" t="s">
        <v>40</v>
      </c>
      <c r="D3976" s="6" t="s">
        <v>41</v>
      </c>
      <c r="E3976" s="7">
        <v>1978</v>
      </c>
      <c r="F3976" s="9">
        <v>22992</v>
      </c>
    </row>
    <row r="3977" spans="1:6" x14ac:dyDescent="0.15">
      <c r="A3977" s="5" t="s">
        <v>1</v>
      </c>
      <c r="B3977" s="5" t="s">
        <v>241</v>
      </c>
      <c r="C3977" s="6" t="s">
        <v>40</v>
      </c>
      <c r="D3977" s="6" t="s">
        <v>41</v>
      </c>
      <c r="E3977" s="7">
        <v>1979</v>
      </c>
      <c r="F3977" s="9">
        <v>23347</v>
      </c>
    </row>
    <row r="3978" spans="1:6" x14ac:dyDescent="0.15">
      <c r="A3978" s="5" t="s">
        <v>1</v>
      </c>
      <c r="B3978" s="5" t="s">
        <v>241</v>
      </c>
      <c r="C3978" s="6" t="s">
        <v>40</v>
      </c>
      <c r="D3978" s="6" t="s">
        <v>41</v>
      </c>
      <c r="E3978" s="7">
        <v>1980</v>
      </c>
      <c r="F3978" s="9">
        <v>23438</v>
      </c>
    </row>
    <row r="3979" spans="1:6" x14ac:dyDescent="0.15">
      <c r="A3979" s="5" t="s">
        <v>1</v>
      </c>
      <c r="B3979" s="5" t="s">
        <v>241</v>
      </c>
      <c r="C3979" s="6" t="s">
        <v>40</v>
      </c>
      <c r="D3979" s="6" t="s">
        <v>41</v>
      </c>
      <c r="E3979" s="7">
        <v>1981</v>
      </c>
      <c r="F3979" s="9">
        <v>23153</v>
      </c>
    </row>
    <row r="3980" spans="1:6" x14ac:dyDescent="0.15">
      <c r="A3980" s="5" t="s">
        <v>1</v>
      </c>
      <c r="B3980" s="5" t="s">
        <v>241</v>
      </c>
      <c r="C3980" s="6" t="s">
        <v>40</v>
      </c>
      <c r="D3980" s="6" t="s">
        <v>41</v>
      </c>
      <c r="E3980" s="7">
        <v>1982</v>
      </c>
      <c r="F3980" s="9">
        <v>22780</v>
      </c>
    </row>
    <row r="3981" spans="1:6" x14ac:dyDescent="0.15">
      <c r="A3981" s="5" t="s">
        <v>1</v>
      </c>
      <c r="B3981" s="5" t="s">
        <v>241</v>
      </c>
      <c r="C3981" s="6" t="s">
        <v>40</v>
      </c>
      <c r="D3981" s="6" t="s">
        <v>41</v>
      </c>
      <c r="E3981" s="7">
        <v>1983</v>
      </c>
      <c r="F3981" s="9">
        <v>23086</v>
      </c>
    </row>
    <row r="3982" spans="1:6" x14ac:dyDescent="0.15">
      <c r="A3982" s="5" t="s">
        <v>1</v>
      </c>
      <c r="B3982" s="5" t="s">
        <v>241</v>
      </c>
      <c r="C3982" s="6" t="s">
        <v>40</v>
      </c>
      <c r="D3982" s="6" t="s">
        <v>41</v>
      </c>
      <c r="E3982" s="7">
        <v>1984</v>
      </c>
      <c r="F3982" s="9">
        <v>23750</v>
      </c>
    </row>
    <row r="3983" spans="1:6" x14ac:dyDescent="0.15">
      <c r="A3983" s="5" t="s">
        <v>1</v>
      </c>
      <c r="B3983" s="5" t="s">
        <v>241</v>
      </c>
      <c r="C3983" s="6" t="s">
        <v>40</v>
      </c>
      <c r="D3983" s="6" t="s">
        <v>41</v>
      </c>
      <c r="E3983" s="7">
        <v>1985</v>
      </c>
      <c r="F3983" s="9">
        <v>24361</v>
      </c>
    </row>
    <row r="3984" spans="1:6" x14ac:dyDescent="0.15">
      <c r="A3984" s="5" t="s">
        <v>1</v>
      </c>
      <c r="B3984" s="5" t="s">
        <v>241</v>
      </c>
      <c r="C3984" s="6" t="s">
        <v>40</v>
      </c>
      <c r="D3984" s="6" t="s">
        <v>41</v>
      </c>
      <c r="E3984" s="7">
        <v>1986</v>
      </c>
      <c r="F3984" s="9">
        <v>24893</v>
      </c>
    </row>
    <row r="3985" spans="1:6" x14ac:dyDescent="0.15">
      <c r="A3985" s="5" t="s">
        <v>1</v>
      </c>
      <c r="B3985" s="5" t="s">
        <v>241</v>
      </c>
      <c r="C3985" s="6" t="s">
        <v>40</v>
      </c>
      <c r="D3985" s="6" t="s">
        <v>41</v>
      </c>
      <c r="E3985" s="7">
        <v>1987</v>
      </c>
      <c r="F3985" s="9">
        <v>25085</v>
      </c>
    </row>
    <row r="3986" spans="1:6" x14ac:dyDescent="0.15">
      <c r="A3986" s="5" t="s">
        <v>1</v>
      </c>
      <c r="B3986" s="5" t="s">
        <v>241</v>
      </c>
      <c r="C3986" s="6" t="s">
        <v>40</v>
      </c>
      <c r="D3986" s="6" t="s">
        <v>41</v>
      </c>
      <c r="E3986" s="7">
        <v>1988</v>
      </c>
      <c r="F3986" s="9">
        <v>25574</v>
      </c>
    </row>
    <row r="3987" spans="1:6" x14ac:dyDescent="0.15">
      <c r="A3987" s="5" t="s">
        <v>1</v>
      </c>
      <c r="B3987" s="5" t="s">
        <v>241</v>
      </c>
      <c r="C3987" s="6" t="s">
        <v>40</v>
      </c>
      <c r="D3987" s="6" t="s">
        <v>41</v>
      </c>
      <c r="E3987" s="7">
        <v>1989</v>
      </c>
      <c r="F3987" s="9">
        <v>26612</v>
      </c>
    </row>
    <row r="3988" spans="1:6" x14ac:dyDescent="0.15">
      <c r="A3988" s="5" t="s">
        <v>1</v>
      </c>
      <c r="B3988" s="5" t="s">
        <v>241</v>
      </c>
      <c r="C3988" s="6" t="s">
        <v>40</v>
      </c>
      <c r="D3988" s="6" t="s">
        <v>41</v>
      </c>
      <c r="E3988" s="7">
        <v>1990</v>
      </c>
      <c r="F3988" s="9">
        <v>27515</v>
      </c>
    </row>
    <row r="3989" spans="1:6" x14ac:dyDescent="0.15">
      <c r="A3989" s="5" t="s">
        <v>1</v>
      </c>
      <c r="B3989" s="5" t="s">
        <v>241</v>
      </c>
      <c r="C3989" s="6" t="s">
        <v>40</v>
      </c>
      <c r="D3989" s="6" t="s">
        <v>41</v>
      </c>
      <c r="E3989" s="7">
        <v>1991</v>
      </c>
      <c r="F3989" s="9">
        <v>28126.780999999999</v>
      </c>
    </row>
    <row r="3990" spans="1:6" x14ac:dyDescent="0.15">
      <c r="A3990" s="5" t="s">
        <v>1</v>
      </c>
      <c r="B3990" s="5" t="s">
        <v>241</v>
      </c>
      <c r="C3990" s="6" t="s">
        <v>40</v>
      </c>
      <c r="D3990" s="6" t="s">
        <v>41</v>
      </c>
      <c r="E3990" s="7">
        <v>1992</v>
      </c>
      <c r="F3990" s="9">
        <v>28555.732</v>
      </c>
    </row>
    <row r="3991" spans="1:6" x14ac:dyDescent="0.15">
      <c r="A3991" s="5" t="s">
        <v>1</v>
      </c>
      <c r="B3991" s="5" t="s">
        <v>241</v>
      </c>
      <c r="C3991" s="6" t="s">
        <v>40</v>
      </c>
      <c r="D3991" s="6" t="s">
        <v>41</v>
      </c>
      <c r="E3991" s="7">
        <v>1993</v>
      </c>
      <c r="F3991" s="9">
        <v>28879.995999999999</v>
      </c>
    </row>
    <row r="3992" spans="1:6" x14ac:dyDescent="0.15">
      <c r="A3992" s="5" t="s">
        <v>1</v>
      </c>
      <c r="B3992" s="5" t="s">
        <v>241</v>
      </c>
      <c r="C3992" s="6" t="s">
        <v>40</v>
      </c>
      <c r="D3992" s="6" t="s">
        <v>41</v>
      </c>
      <c r="E3992" s="7">
        <v>1994</v>
      </c>
      <c r="F3992" s="9">
        <v>29727.557000000001</v>
      </c>
    </row>
    <row r="3993" spans="1:6" x14ac:dyDescent="0.15">
      <c r="A3993" s="5" t="s">
        <v>1</v>
      </c>
      <c r="B3993" s="5" t="s">
        <v>241</v>
      </c>
      <c r="C3993" s="6" t="s">
        <v>40</v>
      </c>
      <c r="D3993" s="6" t="s">
        <v>41</v>
      </c>
      <c r="E3993" s="7">
        <v>1995</v>
      </c>
      <c r="F3993" s="9">
        <v>30680.348000000002</v>
      </c>
    </row>
    <row r="3994" spans="1:6" x14ac:dyDescent="0.15">
      <c r="A3994" s="5" t="s">
        <v>1</v>
      </c>
      <c r="B3994" s="5" t="s">
        <v>241</v>
      </c>
      <c r="C3994" s="6" t="s">
        <v>40</v>
      </c>
      <c r="D3994" s="6" t="s">
        <v>41</v>
      </c>
      <c r="E3994" s="7">
        <v>1996</v>
      </c>
      <c r="F3994" s="9">
        <v>31811.738000000001</v>
      </c>
    </row>
    <row r="3995" spans="1:6" x14ac:dyDescent="0.15">
      <c r="A3995" s="5" t="s">
        <v>1</v>
      </c>
      <c r="B3995" s="5" t="s">
        <v>241</v>
      </c>
      <c r="C3995" s="6" t="s">
        <v>40</v>
      </c>
      <c r="D3995" s="6" t="s">
        <v>41</v>
      </c>
      <c r="E3995" s="7">
        <v>1997</v>
      </c>
      <c r="F3995" s="9">
        <v>33199.633000000002</v>
      </c>
    </row>
    <row r="3996" spans="1:6" x14ac:dyDescent="0.15">
      <c r="A3996" s="5" t="s">
        <v>1</v>
      </c>
      <c r="B3996" s="5" t="s">
        <v>241</v>
      </c>
      <c r="C3996" s="6" t="s">
        <v>40</v>
      </c>
      <c r="D3996" s="6" t="s">
        <v>41</v>
      </c>
      <c r="E3996" s="7">
        <v>1998</v>
      </c>
      <c r="F3996" s="9">
        <v>34688.550000000003</v>
      </c>
    </row>
    <row r="3997" spans="1:6" x14ac:dyDescent="0.15">
      <c r="A3997" s="5" t="s">
        <v>1</v>
      </c>
      <c r="B3997" s="5" t="s">
        <v>241</v>
      </c>
      <c r="C3997" s="6" t="s">
        <v>40</v>
      </c>
      <c r="D3997" s="6" t="s">
        <v>41</v>
      </c>
      <c r="E3997" s="7">
        <v>1999</v>
      </c>
      <c r="F3997" s="9">
        <v>36409.08</v>
      </c>
    </row>
    <row r="3998" spans="1:6" x14ac:dyDescent="0.15">
      <c r="A3998" s="5" t="s">
        <v>1</v>
      </c>
      <c r="B3998" s="5" t="s">
        <v>241</v>
      </c>
      <c r="C3998" s="6" t="s">
        <v>40</v>
      </c>
      <c r="D3998" s="6" t="s">
        <v>41</v>
      </c>
      <c r="E3998" s="7">
        <v>2000</v>
      </c>
      <c r="F3998" s="9">
        <v>37899.949999999997</v>
      </c>
    </row>
    <row r="3999" spans="1:6" x14ac:dyDescent="0.15">
      <c r="A3999" s="5" t="s">
        <v>1</v>
      </c>
      <c r="B3999" s="5" t="s">
        <v>241</v>
      </c>
      <c r="C3999" s="6" t="s">
        <v>40</v>
      </c>
      <c r="D3999" s="6" t="s">
        <v>41</v>
      </c>
      <c r="E3999" s="7">
        <v>2001</v>
      </c>
      <c r="F3999" s="9">
        <v>38636.222999999998</v>
      </c>
    </row>
    <row r="4000" spans="1:6" x14ac:dyDescent="0.15">
      <c r="A4000" s="5" t="s">
        <v>1</v>
      </c>
      <c r="B4000" s="5" t="s">
        <v>241</v>
      </c>
      <c r="C4000" s="6" t="s">
        <v>40</v>
      </c>
      <c r="D4000" s="6" t="s">
        <v>41</v>
      </c>
      <c r="E4000" s="7">
        <v>2002</v>
      </c>
      <c r="F4000" s="9">
        <v>38653.125</v>
      </c>
    </row>
    <row r="4001" spans="1:6" x14ac:dyDescent="0.15">
      <c r="A4001" s="5" t="s">
        <v>1</v>
      </c>
      <c r="B4001" s="5" t="s">
        <v>241</v>
      </c>
      <c r="C4001" s="6" t="s">
        <v>40</v>
      </c>
      <c r="D4001" s="6" t="s">
        <v>41</v>
      </c>
      <c r="E4001" s="7">
        <v>2003</v>
      </c>
      <c r="F4001" s="9">
        <v>38803.957000000002</v>
      </c>
    </row>
    <row r="4002" spans="1:6" x14ac:dyDescent="0.15">
      <c r="A4002" s="5" t="s">
        <v>1</v>
      </c>
      <c r="B4002" s="5" t="s">
        <v>241</v>
      </c>
      <c r="C4002" s="6" t="s">
        <v>40</v>
      </c>
      <c r="D4002" s="6" t="s">
        <v>41</v>
      </c>
      <c r="E4002" s="7">
        <v>2004</v>
      </c>
      <c r="F4002" s="9">
        <v>39682.375</v>
      </c>
    </row>
    <row r="4003" spans="1:6" x14ac:dyDescent="0.15">
      <c r="A4003" s="5" t="s">
        <v>1</v>
      </c>
      <c r="B4003" s="5" t="s">
        <v>241</v>
      </c>
      <c r="C4003" s="6" t="s">
        <v>40</v>
      </c>
      <c r="D4003" s="6" t="s">
        <v>41</v>
      </c>
      <c r="E4003" s="7">
        <v>2005</v>
      </c>
      <c r="F4003" s="9">
        <v>40679.49</v>
      </c>
    </row>
    <row r="4004" spans="1:6" x14ac:dyDescent="0.15">
      <c r="A4004" s="5" t="s">
        <v>1</v>
      </c>
      <c r="B4004" s="5" t="s">
        <v>241</v>
      </c>
      <c r="C4004" s="6" t="s">
        <v>40</v>
      </c>
      <c r="D4004" s="6" t="s">
        <v>41</v>
      </c>
      <c r="E4004" s="7">
        <v>2006</v>
      </c>
      <c r="F4004" s="9">
        <v>42286.51</v>
      </c>
    </row>
    <row r="4005" spans="1:6" x14ac:dyDescent="0.15">
      <c r="A4005" s="5" t="s">
        <v>1</v>
      </c>
      <c r="B4005" s="5" t="s">
        <v>241</v>
      </c>
      <c r="C4005" s="6" t="s">
        <v>40</v>
      </c>
      <c r="D4005" s="6" t="s">
        <v>41</v>
      </c>
      <c r="E4005" s="7">
        <v>2007</v>
      </c>
      <c r="F4005" s="9">
        <v>44008.75</v>
      </c>
    </row>
    <row r="4006" spans="1:6" x14ac:dyDescent="0.15">
      <c r="A4006" s="5" t="s">
        <v>1</v>
      </c>
      <c r="B4006" s="5" t="s">
        <v>241</v>
      </c>
      <c r="C4006" s="6" t="s">
        <v>40</v>
      </c>
      <c r="D4006" s="6" t="s">
        <v>41</v>
      </c>
      <c r="E4006" s="7">
        <v>2008</v>
      </c>
      <c r="F4006" s="9">
        <v>44840.71</v>
      </c>
    </row>
    <row r="4007" spans="1:6" x14ac:dyDescent="0.15">
      <c r="A4007" s="5" t="s">
        <v>1</v>
      </c>
      <c r="B4007" s="5" t="s">
        <v>241</v>
      </c>
      <c r="C4007" s="6" t="s">
        <v>40</v>
      </c>
      <c r="D4007" s="6" t="s">
        <v>41</v>
      </c>
      <c r="E4007" s="7">
        <v>2009</v>
      </c>
      <c r="F4007" s="9">
        <v>43178.508000000002</v>
      </c>
    </row>
    <row r="4008" spans="1:6" x14ac:dyDescent="0.15">
      <c r="A4008" s="5" t="s">
        <v>1</v>
      </c>
      <c r="B4008" s="5" t="s">
        <v>241</v>
      </c>
      <c r="C4008" s="6" t="s">
        <v>40</v>
      </c>
      <c r="D4008" s="6" t="s">
        <v>41</v>
      </c>
      <c r="E4008" s="7">
        <v>2010</v>
      </c>
      <c r="F4008" s="9">
        <v>43812.347999999998</v>
      </c>
    </row>
    <row r="4009" spans="1:6" x14ac:dyDescent="0.15">
      <c r="A4009" s="5" t="s">
        <v>1</v>
      </c>
      <c r="B4009" s="5" t="s">
        <v>241</v>
      </c>
      <c r="C4009" s="6" t="s">
        <v>40</v>
      </c>
      <c r="D4009" s="6" t="s">
        <v>41</v>
      </c>
      <c r="E4009" s="7">
        <v>2011</v>
      </c>
      <c r="F4009" s="9">
        <v>44591</v>
      </c>
    </row>
    <row r="4010" spans="1:6" x14ac:dyDescent="0.15">
      <c r="A4010" s="5" t="s">
        <v>1</v>
      </c>
      <c r="B4010" s="5" t="s">
        <v>241</v>
      </c>
      <c r="C4010" s="6" t="s">
        <v>40</v>
      </c>
      <c r="D4010" s="6" t="s">
        <v>41</v>
      </c>
      <c r="E4010" s="7">
        <v>2012</v>
      </c>
      <c r="F4010" s="9">
        <v>43968.254000000001</v>
      </c>
    </row>
    <row r="4011" spans="1:6" x14ac:dyDescent="0.15">
      <c r="A4011" s="5" t="s">
        <v>1</v>
      </c>
      <c r="B4011" s="5" t="s">
        <v>241</v>
      </c>
      <c r="C4011" s="6" t="s">
        <v>40</v>
      </c>
      <c r="D4011" s="6" t="s">
        <v>41</v>
      </c>
      <c r="E4011" s="7">
        <v>2013</v>
      </c>
      <c r="F4011" s="9">
        <v>43782.97</v>
      </c>
    </row>
    <row r="4012" spans="1:6" x14ac:dyDescent="0.15">
      <c r="A4012" s="5" t="s">
        <v>1</v>
      </c>
      <c r="B4012" s="5" t="s">
        <v>241</v>
      </c>
      <c r="C4012" s="6" t="s">
        <v>40</v>
      </c>
      <c r="D4012" s="6" t="s">
        <v>41</v>
      </c>
      <c r="E4012" s="7">
        <v>2014</v>
      </c>
      <c r="F4012" s="9">
        <v>44245.56</v>
      </c>
    </row>
    <row r="4013" spans="1:6" x14ac:dyDescent="0.15">
      <c r="A4013" s="5" t="s">
        <v>1</v>
      </c>
      <c r="B4013" s="5" t="s">
        <v>241</v>
      </c>
      <c r="C4013" s="6" t="s">
        <v>40</v>
      </c>
      <c r="D4013" s="6" t="s">
        <v>41</v>
      </c>
      <c r="E4013" s="7">
        <v>2015</v>
      </c>
      <c r="F4013" s="9">
        <v>44912.663999999997</v>
      </c>
    </row>
    <row r="4014" spans="1:6" x14ac:dyDescent="0.15">
      <c r="A4014" s="5" t="s">
        <v>1</v>
      </c>
      <c r="B4014" s="5" t="s">
        <v>241</v>
      </c>
      <c r="C4014" s="6" t="s">
        <v>40</v>
      </c>
      <c r="D4014" s="6" t="s">
        <v>41</v>
      </c>
      <c r="E4014" s="7">
        <v>2016</v>
      </c>
      <c r="F4014" s="9">
        <v>45654.47</v>
      </c>
    </row>
    <row r="4015" spans="1:6" x14ac:dyDescent="0.15">
      <c r="A4015" s="5" t="s">
        <v>1</v>
      </c>
      <c r="B4015" s="5" t="s">
        <v>241</v>
      </c>
      <c r="C4015" s="6" t="s">
        <v>40</v>
      </c>
      <c r="D4015" s="6" t="s">
        <v>41</v>
      </c>
      <c r="E4015" s="7">
        <v>2017</v>
      </c>
      <c r="F4015" s="9">
        <v>46706.438000000002</v>
      </c>
    </row>
    <row r="4016" spans="1:6" x14ac:dyDescent="0.15">
      <c r="A4016" s="5" t="s">
        <v>1</v>
      </c>
      <c r="B4016" s="5" t="s">
        <v>241</v>
      </c>
      <c r="C4016" s="6" t="s">
        <v>40</v>
      </c>
      <c r="D4016" s="6" t="s">
        <v>41</v>
      </c>
      <c r="E4016" s="7">
        <v>2018</v>
      </c>
      <c r="F4016" s="9">
        <v>47528.902000000002</v>
      </c>
    </row>
    <row r="4017" spans="1:6" x14ac:dyDescent="0.15">
      <c r="A4017" s="5" t="s">
        <v>1</v>
      </c>
      <c r="B4017" s="5" t="s">
        <v>241</v>
      </c>
      <c r="C4017" s="6" t="s">
        <v>40</v>
      </c>
      <c r="D4017" s="6" t="s">
        <v>41</v>
      </c>
      <c r="E4017" s="7">
        <v>2019</v>
      </c>
      <c r="F4017" s="9">
        <v>48142.67</v>
      </c>
    </row>
    <row r="4018" spans="1:6" x14ac:dyDescent="0.15">
      <c r="A4018" s="5" t="s">
        <v>1</v>
      </c>
      <c r="B4018" s="5" t="s">
        <v>241</v>
      </c>
      <c r="C4018" s="6" t="s">
        <v>40</v>
      </c>
      <c r="D4018" s="6" t="s">
        <v>41</v>
      </c>
      <c r="E4018" s="7">
        <v>2020</v>
      </c>
      <c r="F4018" s="9">
        <v>46014.483999999997</v>
      </c>
    </row>
    <row r="4019" spans="1:6" x14ac:dyDescent="0.15">
      <c r="A4019" s="5" t="s">
        <v>1</v>
      </c>
      <c r="B4019" s="5" t="s">
        <v>241</v>
      </c>
      <c r="C4019" s="6" t="s">
        <v>40</v>
      </c>
      <c r="D4019" s="6" t="s">
        <v>41</v>
      </c>
      <c r="E4019" s="7">
        <v>2021</v>
      </c>
      <c r="F4019" s="9">
        <v>48001.84</v>
      </c>
    </row>
    <row r="4020" spans="1:6" x14ac:dyDescent="0.15">
      <c r="A4020" s="5" t="s">
        <v>1</v>
      </c>
      <c r="B4020" s="5" t="s">
        <v>241</v>
      </c>
      <c r="C4020" s="6" t="s">
        <v>40</v>
      </c>
      <c r="D4020" s="6" t="s">
        <v>41</v>
      </c>
      <c r="E4020" s="7">
        <v>2022</v>
      </c>
      <c r="F4020" s="9">
        <v>49669.866999999998</v>
      </c>
    </row>
    <row r="4021" spans="1:6" x14ac:dyDescent="0.15">
      <c r="A4021" s="5" t="s">
        <v>1</v>
      </c>
      <c r="B4021" s="5" t="s">
        <v>241</v>
      </c>
      <c r="C4021" s="6" t="s">
        <v>42</v>
      </c>
      <c r="D4021" s="6" t="s">
        <v>43</v>
      </c>
      <c r="E4021" s="7">
        <v>1820</v>
      </c>
      <c r="F4021" s="9">
        <v>1384</v>
      </c>
    </row>
    <row r="4022" spans="1:6" x14ac:dyDescent="0.15">
      <c r="A4022" s="5" t="s">
        <v>1</v>
      </c>
      <c r="B4022" s="5" t="s">
        <v>241</v>
      </c>
      <c r="C4022" s="6" t="s">
        <v>42</v>
      </c>
      <c r="D4022" s="6" t="s">
        <v>43</v>
      </c>
      <c r="E4022" s="7">
        <v>1830</v>
      </c>
      <c r="F4022" s="9">
        <v>1441</v>
      </c>
    </row>
    <row r="4023" spans="1:6" x14ac:dyDescent="0.15">
      <c r="A4023" s="5" t="s">
        <v>1</v>
      </c>
      <c r="B4023" s="5" t="s">
        <v>241</v>
      </c>
      <c r="C4023" s="6" t="s">
        <v>42</v>
      </c>
      <c r="D4023" s="6" t="s">
        <v>43</v>
      </c>
      <c r="E4023" s="7">
        <v>1831</v>
      </c>
      <c r="F4023" s="9">
        <v>1355</v>
      </c>
    </row>
    <row r="4024" spans="1:6" x14ac:dyDescent="0.15">
      <c r="A4024" s="5" t="s">
        <v>1</v>
      </c>
      <c r="B4024" s="5" t="s">
        <v>241</v>
      </c>
      <c r="C4024" s="6" t="s">
        <v>42</v>
      </c>
      <c r="D4024" s="6" t="s">
        <v>43</v>
      </c>
      <c r="E4024" s="7">
        <v>1832</v>
      </c>
      <c r="F4024" s="9">
        <v>1393</v>
      </c>
    </row>
    <row r="4025" spans="1:6" x14ac:dyDescent="0.15">
      <c r="A4025" s="5" t="s">
        <v>1</v>
      </c>
      <c r="B4025" s="5" t="s">
        <v>241</v>
      </c>
      <c r="C4025" s="6" t="s">
        <v>42</v>
      </c>
      <c r="D4025" s="6" t="s">
        <v>43</v>
      </c>
      <c r="E4025" s="7">
        <v>1833</v>
      </c>
      <c r="F4025" s="9">
        <v>1508</v>
      </c>
    </row>
    <row r="4026" spans="1:6" x14ac:dyDescent="0.15">
      <c r="A4026" s="5" t="s">
        <v>1</v>
      </c>
      <c r="B4026" s="5" t="s">
        <v>241</v>
      </c>
      <c r="C4026" s="6" t="s">
        <v>42</v>
      </c>
      <c r="D4026" s="6" t="s">
        <v>43</v>
      </c>
      <c r="E4026" s="7">
        <v>1834</v>
      </c>
      <c r="F4026" s="9">
        <v>1527</v>
      </c>
    </row>
    <row r="4027" spans="1:6" x14ac:dyDescent="0.15">
      <c r="A4027" s="5" t="s">
        <v>1</v>
      </c>
      <c r="B4027" s="5" t="s">
        <v>241</v>
      </c>
      <c r="C4027" s="6" t="s">
        <v>42</v>
      </c>
      <c r="D4027" s="6" t="s">
        <v>43</v>
      </c>
      <c r="E4027" s="7">
        <v>1835</v>
      </c>
      <c r="F4027" s="9">
        <v>1503</v>
      </c>
    </row>
    <row r="4028" spans="1:6" x14ac:dyDescent="0.15">
      <c r="A4028" s="5" t="s">
        <v>1</v>
      </c>
      <c r="B4028" s="5" t="s">
        <v>241</v>
      </c>
      <c r="C4028" s="6" t="s">
        <v>42</v>
      </c>
      <c r="D4028" s="6" t="s">
        <v>43</v>
      </c>
      <c r="E4028" s="7">
        <v>1836</v>
      </c>
      <c r="F4028" s="9">
        <v>1466</v>
      </c>
    </row>
    <row r="4029" spans="1:6" x14ac:dyDescent="0.15">
      <c r="A4029" s="5" t="s">
        <v>1</v>
      </c>
      <c r="B4029" s="5" t="s">
        <v>241</v>
      </c>
      <c r="C4029" s="6" t="s">
        <v>42</v>
      </c>
      <c r="D4029" s="6" t="s">
        <v>43</v>
      </c>
      <c r="E4029" s="7">
        <v>1837</v>
      </c>
      <c r="F4029" s="9">
        <v>1463</v>
      </c>
    </row>
    <row r="4030" spans="1:6" x14ac:dyDescent="0.15">
      <c r="A4030" s="5" t="s">
        <v>1</v>
      </c>
      <c r="B4030" s="5" t="s">
        <v>241</v>
      </c>
      <c r="C4030" s="6" t="s">
        <v>42</v>
      </c>
      <c r="D4030" s="6" t="s">
        <v>43</v>
      </c>
      <c r="E4030" s="7">
        <v>1838</v>
      </c>
      <c r="F4030" s="9">
        <v>1482</v>
      </c>
    </row>
    <row r="4031" spans="1:6" x14ac:dyDescent="0.15">
      <c r="A4031" s="5" t="s">
        <v>1</v>
      </c>
      <c r="B4031" s="5" t="s">
        <v>241</v>
      </c>
      <c r="C4031" s="6" t="s">
        <v>42</v>
      </c>
      <c r="D4031" s="6" t="s">
        <v>43</v>
      </c>
      <c r="E4031" s="7">
        <v>1839</v>
      </c>
      <c r="F4031" s="9">
        <v>1495</v>
      </c>
    </row>
    <row r="4032" spans="1:6" x14ac:dyDescent="0.15">
      <c r="A4032" s="5" t="s">
        <v>1</v>
      </c>
      <c r="B4032" s="5" t="s">
        <v>241</v>
      </c>
      <c r="C4032" s="6" t="s">
        <v>42</v>
      </c>
      <c r="D4032" s="6" t="s">
        <v>43</v>
      </c>
      <c r="E4032" s="7">
        <v>1840</v>
      </c>
      <c r="F4032" s="9">
        <v>1607</v>
      </c>
    </row>
    <row r="4033" spans="1:6" x14ac:dyDescent="0.15">
      <c r="A4033" s="5" t="s">
        <v>1</v>
      </c>
      <c r="B4033" s="5" t="s">
        <v>241</v>
      </c>
      <c r="C4033" s="6" t="s">
        <v>42</v>
      </c>
      <c r="D4033" s="6" t="s">
        <v>43</v>
      </c>
      <c r="E4033" s="7">
        <v>1841</v>
      </c>
      <c r="F4033" s="9">
        <v>1592</v>
      </c>
    </row>
    <row r="4034" spans="1:6" x14ac:dyDescent="0.15">
      <c r="A4034" s="5" t="s">
        <v>1</v>
      </c>
      <c r="B4034" s="5" t="s">
        <v>241</v>
      </c>
      <c r="C4034" s="6" t="s">
        <v>42</v>
      </c>
      <c r="D4034" s="6" t="s">
        <v>43</v>
      </c>
      <c r="E4034" s="7">
        <v>1842</v>
      </c>
      <c r="F4034" s="9">
        <v>1580</v>
      </c>
    </row>
    <row r="4035" spans="1:6" x14ac:dyDescent="0.15">
      <c r="A4035" s="5" t="s">
        <v>1</v>
      </c>
      <c r="B4035" s="5" t="s">
        <v>241</v>
      </c>
      <c r="C4035" s="6" t="s">
        <v>42</v>
      </c>
      <c r="D4035" s="6" t="s">
        <v>43</v>
      </c>
      <c r="E4035" s="7">
        <v>1843</v>
      </c>
      <c r="F4035" s="9">
        <v>1521</v>
      </c>
    </row>
    <row r="4036" spans="1:6" x14ac:dyDescent="0.15">
      <c r="A4036" s="5" t="s">
        <v>1</v>
      </c>
      <c r="B4036" s="5" t="s">
        <v>241</v>
      </c>
      <c r="C4036" s="6" t="s">
        <v>42</v>
      </c>
      <c r="D4036" s="6" t="s">
        <v>43</v>
      </c>
      <c r="E4036" s="7">
        <v>1844</v>
      </c>
      <c r="F4036" s="9">
        <v>1567</v>
      </c>
    </row>
    <row r="4037" spans="1:6" x14ac:dyDescent="0.15">
      <c r="A4037" s="5" t="s">
        <v>1</v>
      </c>
      <c r="B4037" s="5" t="s">
        <v>241</v>
      </c>
      <c r="C4037" s="6" t="s">
        <v>42</v>
      </c>
      <c r="D4037" s="6" t="s">
        <v>43</v>
      </c>
      <c r="E4037" s="7">
        <v>1845</v>
      </c>
      <c r="F4037" s="9">
        <v>1631</v>
      </c>
    </row>
    <row r="4038" spans="1:6" x14ac:dyDescent="0.15">
      <c r="A4038" s="5" t="s">
        <v>1</v>
      </c>
      <c r="B4038" s="5" t="s">
        <v>241</v>
      </c>
      <c r="C4038" s="6" t="s">
        <v>42</v>
      </c>
      <c r="D4038" s="6" t="s">
        <v>43</v>
      </c>
      <c r="E4038" s="7">
        <v>1846</v>
      </c>
      <c r="F4038" s="9">
        <v>1619</v>
      </c>
    </row>
    <row r="4039" spans="1:6" x14ac:dyDescent="0.15">
      <c r="A4039" s="5" t="s">
        <v>1</v>
      </c>
      <c r="B4039" s="5" t="s">
        <v>241</v>
      </c>
      <c r="C4039" s="6" t="s">
        <v>42</v>
      </c>
      <c r="D4039" s="6" t="s">
        <v>43</v>
      </c>
      <c r="E4039" s="7">
        <v>1847</v>
      </c>
      <c r="F4039" s="9">
        <v>1670</v>
      </c>
    </row>
    <row r="4040" spans="1:6" x14ac:dyDescent="0.15">
      <c r="A4040" s="5" t="s">
        <v>1</v>
      </c>
      <c r="B4040" s="5" t="s">
        <v>241</v>
      </c>
      <c r="C4040" s="6" t="s">
        <v>42</v>
      </c>
      <c r="D4040" s="6" t="s">
        <v>43</v>
      </c>
      <c r="E4040" s="7">
        <v>1848</v>
      </c>
      <c r="F4040" s="9">
        <v>1533</v>
      </c>
    </row>
    <row r="4041" spans="1:6" x14ac:dyDescent="0.15">
      <c r="A4041" s="5" t="s">
        <v>1</v>
      </c>
      <c r="B4041" s="5" t="s">
        <v>241</v>
      </c>
      <c r="C4041" s="6" t="s">
        <v>42</v>
      </c>
      <c r="D4041" s="6" t="s">
        <v>43</v>
      </c>
      <c r="E4041" s="7">
        <v>1849</v>
      </c>
      <c r="F4041" s="9">
        <v>1559</v>
      </c>
    </row>
    <row r="4042" spans="1:6" x14ac:dyDescent="0.15">
      <c r="A4042" s="5" t="s">
        <v>1</v>
      </c>
      <c r="B4042" s="5" t="s">
        <v>241</v>
      </c>
      <c r="C4042" s="6" t="s">
        <v>42</v>
      </c>
      <c r="D4042" s="6" t="s">
        <v>43</v>
      </c>
      <c r="E4042" s="7">
        <v>1850</v>
      </c>
      <c r="F4042" s="9">
        <v>1623</v>
      </c>
    </row>
    <row r="4043" spans="1:6" x14ac:dyDescent="0.15">
      <c r="A4043" s="5" t="s">
        <v>1</v>
      </c>
      <c r="B4043" s="5" t="s">
        <v>241</v>
      </c>
      <c r="C4043" s="6" t="s">
        <v>42</v>
      </c>
      <c r="D4043" s="6" t="s">
        <v>43</v>
      </c>
      <c r="E4043" s="7">
        <v>1851</v>
      </c>
      <c r="F4043" s="9">
        <v>1663</v>
      </c>
    </row>
    <row r="4044" spans="1:6" x14ac:dyDescent="0.15">
      <c r="A4044" s="5" t="s">
        <v>1</v>
      </c>
      <c r="B4044" s="5" t="s">
        <v>241</v>
      </c>
      <c r="C4044" s="6" t="s">
        <v>42</v>
      </c>
      <c r="D4044" s="6" t="s">
        <v>43</v>
      </c>
      <c r="E4044" s="7">
        <v>1852</v>
      </c>
      <c r="F4044" s="9">
        <v>1686</v>
      </c>
    </row>
    <row r="4045" spans="1:6" x14ac:dyDescent="0.15">
      <c r="A4045" s="5" t="s">
        <v>1</v>
      </c>
      <c r="B4045" s="5" t="s">
        <v>241</v>
      </c>
      <c r="C4045" s="6" t="s">
        <v>42</v>
      </c>
      <c r="D4045" s="6" t="s">
        <v>43</v>
      </c>
      <c r="E4045" s="7">
        <v>1853</v>
      </c>
      <c r="F4045" s="9">
        <v>1776</v>
      </c>
    </row>
    <row r="4046" spans="1:6" x14ac:dyDescent="0.15">
      <c r="A4046" s="5" t="s">
        <v>1</v>
      </c>
      <c r="B4046" s="5" t="s">
        <v>241</v>
      </c>
      <c r="C4046" s="6" t="s">
        <v>42</v>
      </c>
      <c r="D4046" s="6" t="s">
        <v>43</v>
      </c>
      <c r="E4046" s="7">
        <v>1854</v>
      </c>
      <c r="F4046" s="9">
        <v>1859</v>
      </c>
    </row>
    <row r="4047" spans="1:6" x14ac:dyDescent="0.15">
      <c r="A4047" s="5" t="s">
        <v>1</v>
      </c>
      <c r="B4047" s="5" t="s">
        <v>241</v>
      </c>
      <c r="C4047" s="6" t="s">
        <v>42</v>
      </c>
      <c r="D4047" s="6" t="s">
        <v>43</v>
      </c>
      <c r="E4047" s="7">
        <v>1855</v>
      </c>
      <c r="F4047" s="9">
        <v>1897</v>
      </c>
    </row>
    <row r="4048" spans="1:6" x14ac:dyDescent="0.15">
      <c r="A4048" s="5" t="s">
        <v>1</v>
      </c>
      <c r="B4048" s="5" t="s">
        <v>241</v>
      </c>
      <c r="C4048" s="6" t="s">
        <v>42</v>
      </c>
      <c r="D4048" s="6" t="s">
        <v>43</v>
      </c>
      <c r="E4048" s="7">
        <v>1856</v>
      </c>
      <c r="F4048" s="9">
        <v>1860</v>
      </c>
    </row>
    <row r="4049" spans="1:6" x14ac:dyDescent="0.15">
      <c r="A4049" s="5" t="s">
        <v>1</v>
      </c>
      <c r="B4049" s="5" t="s">
        <v>241</v>
      </c>
      <c r="C4049" s="6" t="s">
        <v>42</v>
      </c>
      <c r="D4049" s="6" t="s">
        <v>43</v>
      </c>
      <c r="E4049" s="7">
        <v>1857</v>
      </c>
      <c r="F4049" s="9">
        <v>1763</v>
      </c>
    </row>
    <row r="4050" spans="1:6" x14ac:dyDescent="0.15">
      <c r="A4050" s="5" t="s">
        <v>1</v>
      </c>
      <c r="B4050" s="5" t="s">
        <v>241</v>
      </c>
      <c r="C4050" s="6" t="s">
        <v>42</v>
      </c>
      <c r="D4050" s="6" t="s">
        <v>43</v>
      </c>
      <c r="E4050" s="7">
        <v>1858</v>
      </c>
      <c r="F4050" s="9">
        <v>1865</v>
      </c>
    </row>
    <row r="4051" spans="1:6" x14ac:dyDescent="0.15">
      <c r="A4051" s="5" t="s">
        <v>1</v>
      </c>
      <c r="B4051" s="5" t="s">
        <v>241</v>
      </c>
      <c r="C4051" s="6" t="s">
        <v>42</v>
      </c>
      <c r="D4051" s="6" t="s">
        <v>43</v>
      </c>
      <c r="E4051" s="7">
        <v>1859</v>
      </c>
      <c r="F4051" s="9">
        <v>1817</v>
      </c>
    </row>
    <row r="4052" spans="1:6" x14ac:dyDescent="0.15">
      <c r="A4052" s="5" t="s">
        <v>1</v>
      </c>
      <c r="B4052" s="5" t="s">
        <v>241</v>
      </c>
      <c r="C4052" s="6" t="s">
        <v>42</v>
      </c>
      <c r="D4052" s="6" t="s">
        <v>43</v>
      </c>
      <c r="E4052" s="7">
        <v>1860</v>
      </c>
      <c r="F4052" s="9">
        <v>1887</v>
      </c>
    </row>
    <row r="4053" spans="1:6" x14ac:dyDescent="0.15">
      <c r="A4053" s="5" t="s">
        <v>1</v>
      </c>
      <c r="B4053" s="5" t="s">
        <v>241</v>
      </c>
      <c r="C4053" s="6" t="s">
        <v>42</v>
      </c>
      <c r="D4053" s="6" t="s">
        <v>43</v>
      </c>
      <c r="E4053" s="7">
        <v>1861</v>
      </c>
      <c r="F4053" s="9">
        <v>1879</v>
      </c>
    </row>
    <row r="4054" spans="1:6" x14ac:dyDescent="0.15">
      <c r="A4054" s="5" t="s">
        <v>1</v>
      </c>
      <c r="B4054" s="5" t="s">
        <v>241</v>
      </c>
      <c r="C4054" s="6" t="s">
        <v>42</v>
      </c>
      <c r="D4054" s="6" t="s">
        <v>43</v>
      </c>
      <c r="E4054" s="7">
        <v>1862</v>
      </c>
      <c r="F4054" s="9">
        <v>2007</v>
      </c>
    </row>
    <row r="4055" spans="1:6" x14ac:dyDescent="0.15">
      <c r="A4055" s="5" t="s">
        <v>1</v>
      </c>
      <c r="B4055" s="5" t="s">
        <v>241</v>
      </c>
      <c r="C4055" s="6" t="s">
        <v>42</v>
      </c>
      <c r="D4055" s="6" t="s">
        <v>43</v>
      </c>
      <c r="E4055" s="7">
        <v>1863</v>
      </c>
      <c r="F4055" s="9">
        <v>1959</v>
      </c>
    </row>
    <row r="4056" spans="1:6" x14ac:dyDescent="0.15">
      <c r="A4056" s="5" t="s">
        <v>1</v>
      </c>
      <c r="B4056" s="5" t="s">
        <v>241</v>
      </c>
      <c r="C4056" s="6" t="s">
        <v>42</v>
      </c>
      <c r="D4056" s="6" t="s">
        <v>43</v>
      </c>
      <c r="E4056" s="7">
        <v>1864</v>
      </c>
      <c r="F4056" s="9">
        <v>1986</v>
      </c>
    </row>
    <row r="4057" spans="1:6" x14ac:dyDescent="0.15">
      <c r="A4057" s="5" t="s">
        <v>1</v>
      </c>
      <c r="B4057" s="5" t="s">
        <v>241</v>
      </c>
      <c r="C4057" s="6" t="s">
        <v>42</v>
      </c>
      <c r="D4057" s="6" t="s">
        <v>43</v>
      </c>
      <c r="E4057" s="7">
        <v>1865</v>
      </c>
      <c r="F4057" s="9">
        <v>2077</v>
      </c>
    </row>
    <row r="4058" spans="1:6" x14ac:dyDescent="0.15">
      <c r="A4058" s="5" t="s">
        <v>1</v>
      </c>
      <c r="B4058" s="5" t="s">
        <v>241</v>
      </c>
      <c r="C4058" s="6" t="s">
        <v>42</v>
      </c>
      <c r="D4058" s="6" t="s">
        <v>43</v>
      </c>
      <c r="E4058" s="7">
        <v>1866</v>
      </c>
      <c r="F4058" s="9">
        <v>1975</v>
      </c>
    </row>
    <row r="4059" spans="1:6" x14ac:dyDescent="0.15">
      <c r="A4059" s="5" t="s">
        <v>1</v>
      </c>
      <c r="B4059" s="5" t="s">
        <v>241</v>
      </c>
      <c r="C4059" s="6" t="s">
        <v>42</v>
      </c>
      <c r="D4059" s="6" t="s">
        <v>43</v>
      </c>
      <c r="E4059" s="7">
        <v>1867</v>
      </c>
      <c r="F4059" s="9">
        <v>1991</v>
      </c>
    </row>
    <row r="4060" spans="1:6" x14ac:dyDescent="0.15">
      <c r="A4060" s="5" t="s">
        <v>1</v>
      </c>
      <c r="B4060" s="5" t="s">
        <v>241</v>
      </c>
      <c r="C4060" s="6" t="s">
        <v>42</v>
      </c>
      <c r="D4060" s="6" t="s">
        <v>43</v>
      </c>
      <c r="E4060" s="7">
        <v>1868</v>
      </c>
      <c r="F4060" s="9">
        <v>1975</v>
      </c>
    </row>
    <row r="4061" spans="1:6" x14ac:dyDescent="0.15">
      <c r="A4061" s="5" t="s">
        <v>1</v>
      </c>
      <c r="B4061" s="5" t="s">
        <v>241</v>
      </c>
      <c r="C4061" s="6" t="s">
        <v>42</v>
      </c>
      <c r="D4061" s="6" t="s">
        <v>43</v>
      </c>
      <c r="E4061" s="7">
        <v>1869</v>
      </c>
      <c r="F4061" s="9">
        <v>2079</v>
      </c>
    </row>
    <row r="4062" spans="1:6" x14ac:dyDescent="0.15">
      <c r="A4062" s="5" t="s">
        <v>1</v>
      </c>
      <c r="B4062" s="5" t="s">
        <v>241</v>
      </c>
      <c r="C4062" s="6" t="s">
        <v>42</v>
      </c>
      <c r="D4062" s="6" t="s">
        <v>43</v>
      </c>
      <c r="E4062" s="7">
        <v>1870</v>
      </c>
      <c r="F4062" s="9">
        <v>2177</v>
      </c>
    </row>
    <row r="4063" spans="1:6" x14ac:dyDescent="0.15">
      <c r="A4063" s="5" t="s">
        <v>1</v>
      </c>
      <c r="B4063" s="5" t="s">
        <v>241</v>
      </c>
      <c r="C4063" s="6" t="s">
        <v>42</v>
      </c>
      <c r="D4063" s="6" t="s">
        <v>43</v>
      </c>
      <c r="E4063" s="7">
        <v>1871</v>
      </c>
      <c r="F4063" s="9">
        <v>2276</v>
      </c>
    </row>
    <row r="4064" spans="1:6" x14ac:dyDescent="0.15">
      <c r="A4064" s="5" t="s">
        <v>1</v>
      </c>
      <c r="B4064" s="5" t="s">
        <v>241</v>
      </c>
      <c r="C4064" s="6" t="s">
        <v>42</v>
      </c>
      <c r="D4064" s="6" t="s">
        <v>43</v>
      </c>
      <c r="E4064" s="7">
        <v>1872</v>
      </c>
      <c r="F4064" s="9">
        <v>2342</v>
      </c>
    </row>
    <row r="4065" spans="1:6" x14ac:dyDescent="0.15">
      <c r="A4065" s="5" t="s">
        <v>1</v>
      </c>
      <c r="B4065" s="5" t="s">
        <v>241</v>
      </c>
      <c r="C4065" s="6" t="s">
        <v>42</v>
      </c>
      <c r="D4065" s="6" t="s">
        <v>43</v>
      </c>
      <c r="E4065" s="7">
        <v>1873</v>
      </c>
      <c r="F4065" s="9">
        <v>2421</v>
      </c>
    </row>
    <row r="4066" spans="1:6" x14ac:dyDescent="0.15">
      <c r="A4066" s="5" t="s">
        <v>1</v>
      </c>
      <c r="B4066" s="5" t="s">
        <v>241</v>
      </c>
      <c r="C4066" s="6" t="s">
        <v>42</v>
      </c>
      <c r="D4066" s="6" t="s">
        <v>43</v>
      </c>
      <c r="E4066" s="7">
        <v>1874</v>
      </c>
      <c r="F4066" s="9">
        <v>2348</v>
      </c>
    </row>
    <row r="4067" spans="1:6" x14ac:dyDescent="0.15">
      <c r="A4067" s="5" t="s">
        <v>1</v>
      </c>
      <c r="B4067" s="5" t="s">
        <v>241</v>
      </c>
      <c r="C4067" s="6" t="s">
        <v>42</v>
      </c>
      <c r="D4067" s="6" t="s">
        <v>43</v>
      </c>
      <c r="E4067" s="7">
        <v>1875</v>
      </c>
      <c r="F4067" s="9">
        <v>2410</v>
      </c>
    </row>
    <row r="4068" spans="1:6" x14ac:dyDescent="0.15">
      <c r="A4068" s="5" t="s">
        <v>1</v>
      </c>
      <c r="B4068" s="5" t="s">
        <v>241</v>
      </c>
      <c r="C4068" s="6" t="s">
        <v>42</v>
      </c>
      <c r="D4068" s="6" t="s">
        <v>43</v>
      </c>
      <c r="E4068" s="7">
        <v>1876</v>
      </c>
      <c r="F4068" s="9">
        <v>2477</v>
      </c>
    </row>
    <row r="4069" spans="1:6" x14ac:dyDescent="0.15">
      <c r="A4069" s="5" t="s">
        <v>1</v>
      </c>
      <c r="B4069" s="5" t="s">
        <v>241</v>
      </c>
      <c r="C4069" s="6" t="s">
        <v>42</v>
      </c>
      <c r="D4069" s="6" t="s">
        <v>43</v>
      </c>
      <c r="E4069" s="7">
        <v>1877</v>
      </c>
      <c r="F4069" s="9">
        <v>2450</v>
      </c>
    </row>
    <row r="4070" spans="1:6" x14ac:dyDescent="0.15">
      <c r="A4070" s="5" t="s">
        <v>1</v>
      </c>
      <c r="B4070" s="5" t="s">
        <v>241</v>
      </c>
      <c r="C4070" s="6" t="s">
        <v>42</v>
      </c>
      <c r="D4070" s="6" t="s">
        <v>43</v>
      </c>
      <c r="E4070" s="7">
        <v>1878</v>
      </c>
      <c r="F4070" s="9">
        <v>2337</v>
      </c>
    </row>
    <row r="4071" spans="1:6" x14ac:dyDescent="0.15">
      <c r="A4071" s="5" t="s">
        <v>1</v>
      </c>
      <c r="B4071" s="5" t="s">
        <v>241</v>
      </c>
      <c r="C4071" s="6" t="s">
        <v>42</v>
      </c>
      <c r="D4071" s="6" t="s">
        <v>43</v>
      </c>
      <c r="E4071" s="7">
        <v>1879</v>
      </c>
      <c r="F4071" s="9">
        <v>2429</v>
      </c>
    </row>
    <row r="4072" spans="1:6" x14ac:dyDescent="0.15">
      <c r="A4072" s="5" t="s">
        <v>1</v>
      </c>
      <c r="B4072" s="5" t="s">
        <v>241</v>
      </c>
      <c r="C4072" s="6" t="s">
        <v>42</v>
      </c>
      <c r="D4072" s="6" t="s">
        <v>43</v>
      </c>
      <c r="E4072" s="7">
        <v>1880</v>
      </c>
      <c r="F4072" s="9">
        <v>2503</v>
      </c>
    </row>
    <row r="4073" spans="1:6" x14ac:dyDescent="0.15">
      <c r="A4073" s="5" t="s">
        <v>1</v>
      </c>
      <c r="B4073" s="5" t="s">
        <v>241</v>
      </c>
      <c r="C4073" s="6" t="s">
        <v>42</v>
      </c>
      <c r="D4073" s="6" t="s">
        <v>43</v>
      </c>
      <c r="E4073" s="7">
        <v>1881</v>
      </c>
      <c r="F4073" s="9">
        <v>2439</v>
      </c>
    </row>
    <row r="4074" spans="1:6" x14ac:dyDescent="0.15">
      <c r="A4074" s="5" t="s">
        <v>1</v>
      </c>
      <c r="B4074" s="5" t="s">
        <v>241</v>
      </c>
      <c r="C4074" s="6" t="s">
        <v>42</v>
      </c>
      <c r="D4074" s="6" t="s">
        <v>43</v>
      </c>
      <c r="E4074" s="7">
        <v>1882</v>
      </c>
      <c r="F4074" s="9">
        <v>2528</v>
      </c>
    </row>
    <row r="4075" spans="1:6" x14ac:dyDescent="0.15">
      <c r="A4075" s="5" t="s">
        <v>1</v>
      </c>
      <c r="B4075" s="5" t="s">
        <v>241</v>
      </c>
      <c r="C4075" s="6" t="s">
        <v>42</v>
      </c>
      <c r="D4075" s="6" t="s">
        <v>43</v>
      </c>
      <c r="E4075" s="7">
        <v>1883</v>
      </c>
      <c r="F4075" s="9">
        <v>2582</v>
      </c>
    </row>
    <row r="4076" spans="1:6" x14ac:dyDescent="0.15">
      <c r="A4076" s="5" t="s">
        <v>1</v>
      </c>
      <c r="B4076" s="5" t="s">
        <v>241</v>
      </c>
      <c r="C4076" s="6" t="s">
        <v>42</v>
      </c>
      <c r="D4076" s="6" t="s">
        <v>43</v>
      </c>
      <c r="E4076" s="7">
        <v>1884</v>
      </c>
      <c r="F4076" s="9">
        <v>2518</v>
      </c>
    </row>
    <row r="4077" spans="1:6" x14ac:dyDescent="0.15">
      <c r="A4077" s="5" t="s">
        <v>1</v>
      </c>
      <c r="B4077" s="5" t="s">
        <v>241</v>
      </c>
      <c r="C4077" s="6" t="s">
        <v>42</v>
      </c>
      <c r="D4077" s="6" t="s">
        <v>43</v>
      </c>
      <c r="E4077" s="7">
        <v>1885</v>
      </c>
      <c r="F4077" s="9">
        <v>2499</v>
      </c>
    </row>
    <row r="4078" spans="1:6" x14ac:dyDescent="0.15">
      <c r="A4078" s="5" t="s">
        <v>1</v>
      </c>
      <c r="B4078" s="5" t="s">
        <v>241</v>
      </c>
      <c r="C4078" s="6" t="s">
        <v>42</v>
      </c>
      <c r="D4078" s="6" t="s">
        <v>43</v>
      </c>
      <c r="E4078" s="7">
        <v>1886</v>
      </c>
      <c r="F4078" s="9">
        <v>2528</v>
      </c>
    </row>
    <row r="4079" spans="1:6" x14ac:dyDescent="0.15">
      <c r="A4079" s="5" t="s">
        <v>1</v>
      </c>
      <c r="B4079" s="5" t="s">
        <v>241</v>
      </c>
      <c r="C4079" s="6" t="s">
        <v>42</v>
      </c>
      <c r="D4079" s="6" t="s">
        <v>43</v>
      </c>
      <c r="E4079" s="7">
        <v>1887</v>
      </c>
      <c r="F4079" s="9">
        <v>2570</v>
      </c>
    </row>
    <row r="4080" spans="1:6" x14ac:dyDescent="0.15">
      <c r="A4080" s="5" t="s">
        <v>1</v>
      </c>
      <c r="B4080" s="5" t="s">
        <v>241</v>
      </c>
      <c r="C4080" s="6" t="s">
        <v>42</v>
      </c>
      <c r="D4080" s="6" t="s">
        <v>43</v>
      </c>
      <c r="E4080" s="7">
        <v>1888</v>
      </c>
      <c r="F4080" s="9">
        <v>2692</v>
      </c>
    </row>
    <row r="4081" spans="1:6" x14ac:dyDescent="0.15">
      <c r="A4081" s="5" t="s">
        <v>1</v>
      </c>
      <c r="B4081" s="5" t="s">
        <v>241</v>
      </c>
      <c r="C4081" s="6" t="s">
        <v>42</v>
      </c>
      <c r="D4081" s="6" t="s">
        <v>43</v>
      </c>
      <c r="E4081" s="7">
        <v>1889</v>
      </c>
      <c r="F4081" s="9">
        <v>2775</v>
      </c>
    </row>
    <row r="4082" spans="1:6" x14ac:dyDescent="0.15">
      <c r="A4082" s="5" t="s">
        <v>1</v>
      </c>
      <c r="B4082" s="5" t="s">
        <v>241</v>
      </c>
      <c r="C4082" s="6" t="s">
        <v>42</v>
      </c>
      <c r="D4082" s="6" t="s">
        <v>43</v>
      </c>
      <c r="E4082" s="7">
        <v>1890</v>
      </c>
      <c r="F4082" s="9">
        <v>2769</v>
      </c>
    </row>
    <row r="4083" spans="1:6" x14ac:dyDescent="0.15">
      <c r="A4083" s="5" t="s">
        <v>1</v>
      </c>
      <c r="B4083" s="5" t="s">
        <v>241</v>
      </c>
      <c r="C4083" s="6" t="s">
        <v>42</v>
      </c>
      <c r="D4083" s="6" t="s">
        <v>43</v>
      </c>
      <c r="E4083" s="7">
        <v>1891</v>
      </c>
      <c r="F4083" s="9">
        <v>2762</v>
      </c>
    </row>
    <row r="4084" spans="1:6" x14ac:dyDescent="0.15">
      <c r="A4084" s="5" t="s">
        <v>1</v>
      </c>
      <c r="B4084" s="5" t="s">
        <v>241</v>
      </c>
      <c r="C4084" s="6" t="s">
        <v>42</v>
      </c>
      <c r="D4084" s="6" t="s">
        <v>43</v>
      </c>
      <c r="E4084" s="7">
        <v>1892</v>
      </c>
      <c r="F4084" s="9">
        <v>2748</v>
      </c>
    </row>
    <row r="4085" spans="1:6" x14ac:dyDescent="0.15">
      <c r="A4085" s="5" t="s">
        <v>1</v>
      </c>
      <c r="B4085" s="5" t="s">
        <v>241</v>
      </c>
      <c r="C4085" s="6" t="s">
        <v>42</v>
      </c>
      <c r="D4085" s="6" t="s">
        <v>43</v>
      </c>
      <c r="E4085" s="7">
        <v>1893</v>
      </c>
      <c r="F4085" s="9">
        <v>2820</v>
      </c>
    </row>
    <row r="4086" spans="1:6" x14ac:dyDescent="0.15">
      <c r="A4086" s="5" t="s">
        <v>1</v>
      </c>
      <c r="B4086" s="5" t="s">
        <v>241</v>
      </c>
      <c r="C4086" s="6" t="s">
        <v>42</v>
      </c>
      <c r="D4086" s="6" t="s">
        <v>43</v>
      </c>
      <c r="E4086" s="7">
        <v>1894</v>
      </c>
      <c r="F4086" s="9">
        <v>2935</v>
      </c>
    </row>
    <row r="4087" spans="1:6" x14ac:dyDescent="0.15">
      <c r="A4087" s="5" t="s">
        <v>1</v>
      </c>
      <c r="B4087" s="5" t="s">
        <v>241</v>
      </c>
      <c r="C4087" s="6" t="s">
        <v>42</v>
      </c>
      <c r="D4087" s="6" t="s">
        <v>43</v>
      </c>
      <c r="E4087" s="7">
        <v>1895</v>
      </c>
      <c r="F4087" s="9">
        <v>3052</v>
      </c>
    </row>
    <row r="4088" spans="1:6" x14ac:dyDescent="0.15">
      <c r="A4088" s="5" t="s">
        <v>1</v>
      </c>
      <c r="B4088" s="5" t="s">
        <v>241</v>
      </c>
      <c r="C4088" s="6" t="s">
        <v>42</v>
      </c>
      <c r="D4088" s="6" t="s">
        <v>43</v>
      </c>
      <c r="E4088" s="7">
        <v>1896</v>
      </c>
      <c r="F4088" s="9">
        <v>3102</v>
      </c>
    </row>
    <row r="4089" spans="1:6" x14ac:dyDescent="0.15">
      <c r="A4089" s="5" t="s">
        <v>1</v>
      </c>
      <c r="B4089" s="5" t="s">
        <v>241</v>
      </c>
      <c r="C4089" s="6" t="s">
        <v>42</v>
      </c>
      <c r="D4089" s="6" t="s">
        <v>43</v>
      </c>
      <c r="E4089" s="7">
        <v>1897</v>
      </c>
      <c r="F4089" s="9">
        <v>3218</v>
      </c>
    </row>
    <row r="4090" spans="1:6" x14ac:dyDescent="0.15">
      <c r="A4090" s="5" t="s">
        <v>1</v>
      </c>
      <c r="B4090" s="5" t="s">
        <v>241</v>
      </c>
      <c r="C4090" s="6" t="s">
        <v>42</v>
      </c>
      <c r="D4090" s="6" t="s">
        <v>43</v>
      </c>
      <c r="E4090" s="7">
        <v>1898</v>
      </c>
      <c r="F4090" s="9">
        <v>3266</v>
      </c>
    </row>
    <row r="4091" spans="1:6" x14ac:dyDescent="0.15">
      <c r="A4091" s="5" t="s">
        <v>1</v>
      </c>
      <c r="B4091" s="5" t="s">
        <v>241</v>
      </c>
      <c r="C4091" s="6" t="s">
        <v>42</v>
      </c>
      <c r="D4091" s="6" t="s">
        <v>43</v>
      </c>
      <c r="E4091" s="7">
        <v>1899</v>
      </c>
      <c r="F4091" s="9">
        <v>3244</v>
      </c>
    </row>
    <row r="4092" spans="1:6" x14ac:dyDescent="0.15">
      <c r="A4092" s="5" t="s">
        <v>1</v>
      </c>
      <c r="B4092" s="5" t="s">
        <v>241</v>
      </c>
      <c r="C4092" s="6" t="s">
        <v>42</v>
      </c>
      <c r="D4092" s="6" t="s">
        <v>43</v>
      </c>
      <c r="E4092" s="7">
        <v>1900</v>
      </c>
      <c r="F4092" s="9">
        <v>3249</v>
      </c>
    </row>
    <row r="4093" spans="1:6" x14ac:dyDescent="0.15">
      <c r="A4093" s="5" t="s">
        <v>1</v>
      </c>
      <c r="B4093" s="5" t="s">
        <v>241</v>
      </c>
      <c r="C4093" s="6" t="s">
        <v>42</v>
      </c>
      <c r="D4093" s="6" t="s">
        <v>43</v>
      </c>
      <c r="E4093" s="7">
        <v>1901</v>
      </c>
      <c r="F4093" s="9">
        <v>3271</v>
      </c>
    </row>
    <row r="4094" spans="1:6" x14ac:dyDescent="0.15">
      <c r="A4094" s="5" t="s">
        <v>1</v>
      </c>
      <c r="B4094" s="5" t="s">
        <v>241</v>
      </c>
      <c r="C4094" s="6" t="s">
        <v>42</v>
      </c>
      <c r="D4094" s="6" t="s">
        <v>43</v>
      </c>
      <c r="E4094" s="7">
        <v>1902</v>
      </c>
      <c r="F4094" s="9">
        <v>3268</v>
      </c>
    </row>
    <row r="4095" spans="1:6" x14ac:dyDescent="0.15">
      <c r="A4095" s="5" t="s">
        <v>1</v>
      </c>
      <c r="B4095" s="5" t="s">
        <v>241</v>
      </c>
      <c r="C4095" s="6" t="s">
        <v>42</v>
      </c>
      <c r="D4095" s="6" t="s">
        <v>43</v>
      </c>
      <c r="E4095" s="7">
        <v>1903</v>
      </c>
      <c r="F4095" s="9">
        <v>3290</v>
      </c>
    </row>
    <row r="4096" spans="1:6" x14ac:dyDescent="0.15">
      <c r="A4096" s="5" t="s">
        <v>1</v>
      </c>
      <c r="B4096" s="5" t="s">
        <v>241</v>
      </c>
      <c r="C4096" s="6" t="s">
        <v>42</v>
      </c>
      <c r="D4096" s="6" t="s">
        <v>43</v>
      </c>
      <c r="E4096" s="7">
        <v>1904</v>
      </c>
      <c r="F4096" s="9">
        <v>3288</v>
      </c>
    </row>
    <row r="4097" spans="1:6" x14ac:dyDescent="0.15">
      <c r="A4097" s="5" t="s">
        <v>1</v>
      </c>
      <c r="B4097" s="5" t="s">
        <v>241</v>
      </c>
      <c r="C4097" s="6" t="s">
        <v>42</v>
      </c>
      <c r="D4097" s="6" t="s">
        <v>43</v>
      </c>
      <c r="E4097" s="7">
        <v>1905</v>
      </c>
      <c r="F4097" s="9">
        <v>3322</v>
      </c>
    </row>
    <row r="4098" spans="1:6" x14ac:dyDescent="0.15">
      <c r="A4098" s="5" t="s">
        <v>1</v>
      </c>
      <c r="B4098" s="5" t="s">
        <v>241</v>
      </c>
      <c r="C4098" s="6" t="s">
        <v>42</v>
      </c>
      <c r="D4098" s="6" t="s">
        <v>43</v>
      </c>
      <c r="E4098" s="7">
        <v>1906</v>
      </c>
      <c r="F4098" s="9">
        <v>3496</v>
      </c>
    </row>
    <row r="4099" spans="1:6" x14ac:dyDescent="0.15">
      <c r="A4099" s="5" t="s">
        <v>1</v>
      </c>
      <c r="B4099" s="5" t="s">
        <v>241</v>
      </c>
      <c r="C4099" s="6" t="s">
        <v>42</v>
      </c>
      <c r="D4099" s="6" t="s">
        <v>43</v>
      </c>
      <c r="E4099" s="7">
        <v>1907</v>
      </c>
      <c r="F4099" s="9">
        <v>3537</v>
      </c>
    </row>
    <row r="4100" spans="1:6" x14ac:dyDescent="0.15">
      <c r="A4100" s="5" t="s">
        <v>1</v>
      </c>
      <c r="B4100" s="5" t="s">
        <v>241</v>
      </c>
      <c r="C4100" s="6" t="s">
        <v>42</v>
      </c>
      <c r="D4100" s="6" t="s">
        <v>43</v>
      </c>
      <c r="E4100" s="7">
        <v>1908</v>
      </c>
      <c r="F4100" s="9">
        <v>3612</v>
      </c>
    </row>
    <row r="4101" spans="1:6" x14ac:dyDescent="0.15">
      <c r="A4101" s="5" t="s">
        <v>1</v>
      </c>
      <c r="B4101" s="5" t="s">
        <v>241</v>
      </c>
      <c r="C4101" s="6" t="s">
        <v>42</v>
      </c>
      <c r="D4101" s="6" t="s">
        <v>43</v>
      </c>
      <c r="E4101" s="7">
        <v>1909</v>
      </c>
      <c r="F4101" s="9">
        <v>3642</v>
      </c>
    </row>
    <row r="4102" spans="1:6" x14ac:dyDescent="0.15">
      <c r="A4102" s="5" t="s">
        <v>1</v>
      </c>
      <c r="B4102" s="5" t="s">
        <v>241</v>
      </c>
      <c r="C4102" s="6" t="s">
        <v>42</v>
      </c>
      <c r="D4102" s="6" t="s">
        <v>43</v>
      </c>
      <c r="E4102" s="7">
        <v>1910</v>
      </c>
      <c r="F4102" s="9">
        <v>3826</v>
      </c>
    </row>
    <row r="4103" spans="1:6" x14ac:dyDescent="0.15">
      <c r="A4103" s="5" t="s">
        <v>1</v>
      </c>
      <c r="B4103" s="5" t="s">
        <v>241</v>
      </c>
      <c r="C4103" s="6" t="s">
        <v>42</v>
      </c>
      <c r="D4103" s="6" t="s">
        <v>43</v>
      </c>
      <c r="E4103" s="7">
        <v>1911</v>
      </c>
      <c r="F4103" s="9">
        <v>3947</v>
      </c>
    </row>
    <row r="4104" spans="1:6" x14ac:dyDescent="0.15">
      <c r="A4104" s="5" t="s">
        <v>1</v>
      </c>
      <c r="B4104" s="5" t="s">
        <v>241</v>
      </c>
      <c r="C4104" s="6" t="s">
        <v>42</v>
      </c>
      <c r="D4104" s="6" t="s">
        <v>43</v>
      </c>
      <c r="E4104" s="7">
        <v>1912</v>
      </c>
      <c r="F4104" s="9">
        <v>4050</v>
      </c>
    </row>
    <row r="4105" spans="1:6" x14ac:dyDescent="0.15">
      <c r="A4105" s="5" t="s">
        <v>1</v>
      </c>
      <c r="B4105" s="5" t="s">
        <v>241</v>
      </c>
      <c r="C4105" s="6" t="s">
        <v>42</v>
      </c>
      <c r="D4105" s="6" t="s">
        <v>43</v>
      </c>
      <c r="E4105" s="7">
        <v>1913</v>
      </c>
      <c r="F4105" s="9">
        <v>4415</v>
      </c>
    </row>
    <row r="4106" spans="1:6" x14ac:dyDescent="0.15">
      <c r="A4106" s="5" t="s">
        <v>1</v>
      </c>
      <c r="B4106" s="5" t="s">
        <v>241</v>
      </c>
      <c r="C4106" s="6" t="s">
        <v>42</v>
      </c>
      <c r="D4106" s="6" t="s">
        <v>43</v>
      </c>
      <c r="E4106" s="7">
        <v>1914</v>
      </c>
      <c r="F4106" s="9">
        <v>4336</v>
      </c>
    </row>
    <row r="4107" spans="1:6" x14ac:dyDescent="0.15">
      <c r="A4107" s="5" t="s">
        <v>1</v>
      </c>
      <c r="B4107" s="5" t="s">
        <v>241</v>
      </c>
      <c r="C4107" s="6" t="s">
        <v>42</v>
      </c>
      <c r="D4107" s="6" t="s">
        <v>43</v>
      </c>
      <c r="E4107" s="7">
        <v>1915</v>
      </c>
      <c r="F4107" s="9">
        <v>4407</v>
      </c>
    </row>
    <row r="4108" spans="1:6" x14ac:dyDescent="0.15">
      <c r="A4108" s="5" t="s">
        <v>1</v>
      </c>
      <c r="B4108" s="5" t="s">
        <v>241</v>
      </c>
      <c r="C4108" s="6" t="s">
        <v>42</v>
      </c>
      <c r="D4108" s="6" t="s">
        <v>43</v>
      </c>
      <c r="E4108" s="7">
        <v>1916</v>
      </c>
      <c r="F4108" s="9">
        <v>4803</v>
      </c>
    </row>
    <row r="4109" spans="1:6" x14ac:dyDescent="0.15">
      <c r="A4109" s="5" t="s">
        <v>1</v>
      </c>
      <c r="B4109" s="5" t="s">
        <v>241</v>
      </c>
      <c r="C4109" s="6" t="s">
        <v>42</v>
      </c>
      <c r="D4109" s="6" t="s">
        <v>43</v>
      </c>
      <c r="E4109" s="7">
        <v>1917</v>
      </c>
      <c r="F4109" s="9">
        <v>4286</v>
      </c>
    </row>
    <row r="4110" spans="1:6" x14ac:dyDescent="0.15">
      <c r="A4110" s="5" t="s">
        <v>1</v>
      </c>
      <c r="B4110" s="5" t="s">
        <v>241</v>
      </c>
      <c r="C4110" s="6" t="s">
        <v>42</v>
      </c>
      <c r="D4110" s="6" t="s">
        <v>43</v>
      </c>
      <c r="E4110" s="7">
        <v>1918</v>
      </c>
      <c r="F4110" s="9">
        <v>4023</v>
      </c>
    </row>
    <row r="4111" spans="1:6" x14ac:dyDescent="0.15">
      <c r="A4111" s="5" t="s">
        <v>1</v>
      </c>
      <c r="B4111" s="5" t="s">
        <v>241</v>
      </c>
      <c r="C4111" s="6" t="s">
        <v>42</v>
      </c>
      <c r="D4111" s="6" t="s">
        <v>43</v>
      </c>
      <c r="E4111" s="7">
        <v>1919</v>
      </c>
      <c r="F4111" s="9">
        <v>4605</v>
      </c>
    </row>
    <row r="4112" spans="1:6" x14ac:dyDescent="0.15">
      <c r="A4112" s="5" t="s">
        <v>1</v>
      </c>
      <c r="B4112" s="5" t="s">
        <v>241</v>
      </c>
      <c r="C4112" s="6" t="s">
        <v>42</v>
      </c>
      <c r="D4112" s="6" t="s">
        <v>43</v>
      </c>
      <c r="E4112" s="7">
        <v>1920</v>
      </c>
      <c r="F4112" s="9">
        <v>4739</v>
      </c>
    </row>
    <row r="4113" spans="1:6" x14ac:dyDescent="0.15">
      <c r="A4113" s="5" t="s">
        <v>1</v>
      </c>
      <c r="B4113" s="5" t="s">
        <v>241</v>
      </c>
      <c r="C4113" s="6" t="s">
        <v>42</v>
      </c>
      <c r="D4113" s="6" t="s">
        <v>43</v>
      </c>
      <c r="E4113" s="7">
        <v>1921</v>
      </c>
      <c r="F4113" s="9">
        <v>4222</v>
      </c>
    </row>
    <row r="4114" spans="1:6" x14ac:dyDescent="0.15">
      <c r="A4114" s="5" t="s">
        <v>1</v>
      </c>
      <c r="B4114" s="5" t="s">
        <v>241</v>
      </c>
      <c r="C4114" s="6" t="s">
        <v>42</v>
      </c>
      <c r="D4114" s="6" t="s">
        <v>43</v>
      </c>
      <c r="E4114" s="7">
        <v>1922</v>
      </c>
      <c r="F4114" s="9">
        <v>4570</v>
      </c>
    </row>
    <row r="4115" spans="1:6" x14ac:dyDescent="0.15">
      <c r="A4115" s="5" t="s">
        <v>1</v>
      </c>
      <c r="B4115" s="5" t="s">
        <v>241</v>
      </c>
      <c r="C4115" s="6" t="s">
        <v>42</v>
      </c>
      <c r="D4115" s="6" t="s">
        <v>43</v>
      </c>
      <c r="E4115" s="7">
        <v>1923</v>
      </c>
      <c r="F4115" s="9">
        <v>4870</v>
      </c>
    </row>
    <row r="4116" spans="1:6" x14ac:dyDescent="0.15">
      <c r="A4116" s="5" t="s">
        <v>1</v>
      </c>
      <c r="B4116" s="5" t="s">
        <v>241</v>
      </c>
      <c r="C4116" s="6" t="s">
        <v>42</v>
      </c>
      <c r="D4116" s="6" t="s">
        <v>43</v>
      </c>
      <c r="E4116" s="7">
        <v>1924</v>
      </c>
      <c r="F4116" s="9">
        <v>4787</v>
      </c>
    </row>
    <row r="4117" spans="1:6" x14ac:dyDescent="0.15">
      <c r="A4117" s="5" t="s">
        <v>1</v>
      </c>
      <c r="B4117" s="5" t="s">
        <v>241</v>
      </c>
      <c r="C4117" s="6" t="s">
        <v>42</v>
      </c>
      <c r="D4117" s="6" t="s">
        <v>43</v>
      </c>
      <c r="E4117" s="7">
        <v>1925</v>
      </c>
      <c r="F4117" s="9">
        <v>4733</v>
      </c>
    </row>
    <row r="4118" spans="1:6" x14ac:dyDescent="0.15">
      <c r="A4118" s="5" t="s">
        <v>1</v>
      </c>
      <c r="B4118" s="5" t="s">
        <v>241</v>
      </c>
      <c r="C4118" s="6" t="s">
        <v>42</v>
      </c>
      <c r="D4118" s="6" t="s">
        <v>43</v>
      </c>
      <c r="E4118" s="7">
        <v>1926</v>
      </c>
      <c r="F4118" s="9">
        <v>4750</v>
      </c>
    </row>
    <row r="4119" spans="1:6" x14ac:dyDescent="0.15">
      <c r="A4119" s="5" t="s">
        <v>1</v>
      </c>
      <c r="B4119" s="5" t="s">
        <v>241</v>
      </c>
      <c r="C4119" s="6" t="s">
        <v>42</v>
      </c>
      <c r="D4119" s="6" t="s">
        <v>43</v>
      </c>
      <c r="E4119" s="7">
        <v>1927</v>
      </c>
      <c r="F4119" s="9">
        <v>4992</v>
      </c>
    </row>
    <row r="4120" spans="1:6" x14ac:dyDescent="0.15">
      <c r="A4120" s="5" t="s">
        <v>1</v>
      </c>
      <c r="B4120" s="5" t="s">
        <v>241</v>
      </c>
      <c r="C4120" s="6" t="s">
        <v>42</v>
      </c>
      <c r="D4120" s="6" t="s">
        <v>43</v>
      </c>
      <c r="E4120" s="7">
        <v>1928</v>
      </c>
      <c r="F4120" s="9">
        <v>5241</v>
      </c>
    </row>
    <row r="4121" spans="1:6" x14ac:dyDescent="0.15">
      <c r="A4121" s="5" t="s">
        <v>1</v>
      </c>
      <c r="B4121" s="5" t="s">
        <v>241</v>
      </c>
      <c r="C4121" s="6" t="s">
        <v>42</v>
      </c>
      <c r="D4121" s="6" t="s">
        <v>43</v>
      </c>
      <c r="E4121" s="7">
        <v>1929</v>
      </c>
      <c r="F4121" s="9">
        <v>5581</v>
      </c>
    </row>
    <row r="4122" spans="1:6" x14ac:dyDescent="0.15">
      <c r="A4122" s="5" t="s">
        <v>1</v>
      </c>
      <c r="B4122" s="5" t="s">
        <v>241</v>
      </c>
      <c r="C4122" s="6" t="s">
        <v>42</v>
      </c>
      <c r="D4122" s="6" t="s">
        <v>43</v>
      </c>
      <c r="E4122" s="7">
        <v>1930</v>
      </c>
      <c r="F4122" s="9">
        <v>5781</v>
      </c>
    </row>
    <row r="4123" spans="1:6" x14ac:dyDescent="0.15">
      <c r="A4123" s="5" t="s">
        <v>1</v>
      </c>
      <c r="B4123" s="5" t="s">
        <v>241</v>
      </c>
      <c r="C4123" s="6" t="s">
        <v>42</v>
      </c>
      <c r="D4123" s="6" t="s">
        <v>43</v>
      </c>
      <c r="E4123" s="7">
        <v>1931</v>
      </c>
      <c r="F4123" s="9">
        <v>5297</v>
      </c>
    </row>
    <row r="4124" spans="1:6" x14ac:dyDescent="0.15">
      <c r="A4124" s="5" t="s">
        <v>1</v>
      </c>
      <c r="B4124" s="5" t="s">
        <v>241</v>
      </c>
      <c r="C4124" s="6" t="s">
        <v>42</v>
      </c>
      <c r="D4124" s="6" t="s">
        <v>43</v>
      </c>
      <c r="E4124" s="7">
        <v>1932</v>
      </c>
      <c r="F4124" s="9">
        <v>5526</v>
      </c>
    </row>
    <row r="4125" spans="1:6" x14ac:dyDescent="0.15">
      <c r="A4125" s="5" t="s">
        <v>1</v>
      </c>
      <c r="B4125" s="5" t="s">
        <v>241</v>
      </c>
      <c r="C4125" s="6" t="s">
        <v>42</v>
      </c>
      <c r="D4125" s="6" t="s">
        <v>43</v>
      </c>
      <c r="E4125" s="7">
        <v>1933</v>
      </c>
      <c r="F4125" s="9">
        <v>5633</v>
      </c>
    </row>
    <row r="4126" spans="1:6" x14ac:dyDescent="0.15">
      <c r="A4126" s="5" t="s">
        <v>1</v>
      </c>
      <c r="B4126" s="5" t="s">
        <v>241</v>
      </c>
      <c r="C4126" s="6" t="s">
        <v>42</v>
      </c>
      <c r="D4126" s="6" t="s">
        <v>43</v>
      </c>
      <c r="E4126" s="7">
        <v>1934</v>
      </c>
      <c r="F4126" s="9">
        <v>5799</v>
      </c>
    </row>
    <row r="4127" spans="1:6" x14ac:dyDescent="0.15">
      <c r="A4127" s="5" t="s">
        <v>1</v>
      </c>
      <c r="B4127" s="5" t="s">
        <v>241</v>
      </c>
      <c r="C4127" s="6" t="s">
        <v>42</v>
      </c>
      <c r="D4127" s="6" t="s">
        <v>43</v>
      </c>
      <c r="E4127" s="7">
        <v>1935</v>
      </c>
      <c r="F4127" s="9">
        <v>6057</v>
      </c>
    </row>
    <row r="4128" spans="1:6" x14ac:dyDescent="0.15">
      <c r="A4128" s="5" t="s">
        <v>1</v>
      </c>
      <c r="B4128" s="5" t="s">
        <v>241</v>
      </c>
      <c r="C4128" s="6" t="s">
        <v>42</v>
      </c>
      <c r="D4128" s="6" t="s">
        <v>43</v>
      </c>
      <c r="E4128" s="7">
        <v>1936</v>
      </c>
      <c r="F4128" s="9">
        <v>6432</v>
      </c>
    </row>
    <row r="4129" spans="1:6" x14ac:dyDescent="0.15">
      <c r="A4129" s="5" t="s">
        <v>1</v>
      </c>
      <c r="B4129" s="5" t="s">
        <v>241</v>
      </c>
      <c r="C4129" s="6" t="s">
        <v>42</v>
      </c>
      <c r="D4129" s="6" t="s">
        <v>43</v>
      </c>
      <c r="E4129" s="7">
        <v>1937</v>
      </c>
      <c r="F4129" s="9">
        <v>6684</v>
      </c>
    </row>
    <row r="4130" spans="1:6" x14ac:dyDescent="0.15">
      <c r="A4130" s="5" t="s">
        <v>1</v>
      </c>
      <c r="B4130" s="5" t="s">
        <v>241</v>
      </c>
      <c r="C4130" s="6" t="s">
        <v>42</v>
      </c>
      <c r="D4130" s="6" t="s">
        <v>43</v>
      </c>
      <c r="E4130" s="7">
        <v>1938</v>
      </c>
      <c r="F4130" s="9">
        <v>6794</v>
      </c>
    </row>
    <row r="4131" spans="1:6" x14ac:dyDescent="0.15">
      <c r="A4131" s="5" t="s">
        <v>1</v>
      </c>
      <c r="B4131" s="5" t="s">
        <v>241</v>
      </c>
      <c r="C4131" s="6" t="s">
        <v>42</v>
      </c>
      <c r="D4131" s="6" t="s">
        <v>43</v>
      </c>
      <c r="E4131" s="7">
        <v>1939</v>
      </c>
      <c r="F4131" s="9">
        <v>7079</v>
      </c>
    </row>
    <row r="4132" spans="1:6" x14ac:dyDescent="0.15">
      <c r="A4132" s="5" t="s">
        <v>1</v>
      </c>
      <c r="B4132" s="5" t="s">
        <v>241</v>
      </c>
      <c r="C4132" s="6" t="s">
        <v>42</v>
      </c>
      <c r="D4132" s="6" t="s">
        <v>43</v>
      </c>
      <c r="E4132" s="7">
        <v>1940</v>
      </c>
      <c r="F4132" s="9">
        <v>6437</v>
      </c>
    </row>
    <row r="4133" spans="1:6" x14ac:dyDescent="0.15">
      <c r="A4133" s="5" t="s">
        <v>1</v>
      </c>
      <c r="B4133" s="5" t="s">
        <v>241</v>
      </c>
      <c r="C4133" s="6" t="s">
        <v>42</v>
      </c>
      <c r="D4133" s="6" t="s">
        <v>43</v>
      </c>
      <c r="E4133" s="7">
        <v>1941</v>
      </c>
      <c r="F4133" s="9">
        <v>6554</v>
      </c>
    </row>
    <row r="4134" spans="1:6" x14ac:dyDescent="0.15">
      <c r="A4134" s="5" t="s">
        <v>1</v>
      </c>
      <c r="B4134" s="5" t="s">
        <v>241</v>
      </c>
      <c r="C4134" s="6" t="s">
        <v>42</v>
      </c>
      <c r="D4134" s="6" t="s">
        <v>43</v>
      </c>
      <c r="E4134" s="7">
        <v>1942</v>
      </c>
      <c r="F4134" s="9">
        <v>6261</v>
      </c>
    </row>
    <row r="4135" spans="1:6" x14ac:dyDescent="0.15">
      <c r="A4135" s="5" t="s">
        <v>1</v>
      </c>
      <c r="B4135" s="5" t="s">
        <v>241</v>
      </c>
      <c r="C4135" s="6" t="s">
        <v>42</v>
      </c>
      <c r="D4135" s="6" t="s">
        <v>43</v>
      </c>
      <c r="E4135" s="7">
        <v>1943</v>
      </c>
      <c r="F4135" s="9">
        <v>6089</v>
      </c>
    </row>
    <row r="4136" spans="1:6" x14ac:dyDescent="0.15">
      <c r="A4136" s="5" t="s">
        <v>1</v>
      </c>
      <c r="B4136" s="5" t="s">
        <v>241</v>
      </c>
      <c r="C4136" s="6" t="s">
        <v>42</v>
      </c>
      <c r="D4136" s="6" t="s">
        <v>43</v>
      </c>
      <c r="E4136" s="7">
        <v>1944</v>
      </c>
      <c r="F4136" s="9">
        <v>5719</v>
      </c>
    </row>
    <row r="4137" spans="1:6" x14ac:dyDescent="0.15">
      <c r="A4137" s="5" t="s">
        <v>1</v>
      </c>
      <c r="B4137" s="5" t="s">
        <v>241</v>
      </c>
      <c r="C4137" s="6" t="s">
        <v>42</v>
      </c>
      <c r="D4137" s="6" t="s">
        <v>43</v>
      </c>
      <c r="E4137" s="7">
        <v>1945</v>
      </c>
      <c r="F4137" s="9">
        <v>6344</v>
      </c>
    </row>
    <row r="4138" spans="1:6" x14ac:dyDescent="0.15">
      <c r="A4138" s="5" t="s">
        <v>1</v>
      </c>
      <c r="B4138" s="5" t="s">
        <v>241</v>
      </c>
      <c r="C4138" s="6" t="s">
        <v>42</v>
      </c>
      <c r="D4138" s="6" t="s">
        <v>43</v>
      </c>
      <c r="E4138" s="7">
        <v>1946</v>
      </c>
      <c r="F4138" s="9">
        <v>6910</v>
      </c>
    </row>
    <row r="4139" spans="1:6" x14ac:dyDescent="0.15">
      <c r="A4139" s="5" t="s">
        <v>1</v>
      </c>
      <c r="B4139" s="5" t="s">
        <v>241</v>
      </c>
      <c r="C4139" s="6" t="s">
        <v>42</v>
      </c>
      <c r="D4139" s="6" t="s">
        <v>43</v>
      </c>
      <c r="E4139" s="7">
        <v>1947</v>
      </c>
      <c r="F4139" s="9">
        <v>7753</v>
      </c>
    </row>
    <row r="4140" spans="1:6" x14ac:dyDescent="0.15">
      <c r="A4140" s="5" t="s">
        <v>1</v>
      </c>
      <c r="B4140" s="5" t="s">
        <v>241</v>
      </c>
      <c r="C4140" s="6" t="s">
        <v>42</v>
      </c>
      <c r="D4140" s="6" t="s">
        <v>43</v>
      </c>
      <c r="E4140" s="7">
        <v>1948</v>
      </c>
      <c r="F4140" s="9">
        <v>8199</v>
      </c>
    </row>
    <row r="4141" spans="1:6" x14ac:dyDescent="0.15">
      <c r="A4141" s="5" t="s">
        <v>1</v>
      </c>
      <c r="B4141" s="5" t="s">
        <v>241</v>
      </c>
      <c r="C4141" s="6" t="s">
        <v>42</v>
      </c>
      <c r="D4141" s="6" t="s">
        <v>43</v>
      </c>
      <c r="E4141" s="7">
        <v>1949</v>
      </c>
      <c r="F4141" s="9">
        <v>8332</v>
      </c>
    </row>
    <row r="4142" spans="1:6" x14ac:dyDescent="0.15">
      <c r="A4142" s="5" t="s">
        <v>1</v>
      </c>
      <c r="B4142" s="5" t="s">
        <v>241</v>
      </c>
      <c r="C4142" s="6" t="s">
        <v>42</v>
      </c>
      <c r="D4142" s="6" t="s">
        <v>43</v>
      </c>
      <c r="E4142" s="7">
        <v>1950</v>
      </c>
      <c r="F4142" s="9">
        <v>8655</v>
      </c>
    </row>
    <row r="4143" spans="1:6" x14ac:dyDescent="0.15">
      <c r="A4143" s="5" t="s">
        <v>1</v>
      </c>
      <c r="B4143" s="5" t="s">
        <v>241</v>
      </c>
      <c r="C4143" s="6" t="s">
        <v>42</v>
      </c>
      <c r="D4143" s="6" t="s">
        <v>43</v>
      </c>
      <c r="E4143" s="7">
        <v>1951</v>
      </c>
      <c r="F4143" s="9">
        <v>9038</v>
      </c>
    </row>
    <row r="4144" spans="1:6" x14ac:dyDescent="0.15">
      <c r="A4144" s="5" t="s">
        <v>1</v>
      </c>
      <c r="B4144" s="5" t="s">
        <v>241</v>
      </c>
      <c r="C4144" s="6" t="s">
        <v>42</v>
      </c>
      <c r="D4144" s="6" t="s">
        <v>43</v>
      </c>
      <c r="E4144" s="7">
        <v>1952</v>
      </c>
      <c r="F4144" s="9">
        <v>9267</v>
      </c>
    </row>
    <row r="4145" spans="1:6" x14ac:dyDescent="0.15">
      <c r="A4145" s="5" t="s">
        <v>1</v>
      </c>
      <c r="B4145" s="5" t="s">
        <v>241</v>
      </c>
      <c r="C4145" s="6" t="s">
        <v>42</v>
      </c>
      <c r="D4145" s="6" t="s">
        <v>43</v>
      </c>
      <c r="E4145" s="7">
        <v>1953</v>
      </c>
      <c r="F4145" s="9">
        <v>9540</v>
      </c>
    </row>
    <row r="4146" spans="1:6" x14ac:dyDescent="0.15">
      <c r="A4146" s="5" t="s">
        <v>1</v>
      </c>
      <c r="B4146" s="5" t="s">
        <v>241</v>
      </c>
      <c r="C4146" s="6" t="s">
        <v>42</v>
      </c>
      <c r="D4146" s="6" t="s">
        <v>43</v>
      </c>
      <c r="E4146" s="7">
        <v>1954</v>
      </c>
      <c r="F4146" s="9">
        <v>9923</v>
      </c>
    </row>
    <row r="4147" spans="1:6" x14ac:dyDescent="0.15">
      <c r="A4147" s="5" t="s">
        <v>1</v>
      </c>
      <c r="B4147" s="5" t="s">
        <v>241</v>
      </c>
      <c r="C4147" s="6" t="s">
        <v>42</v>
      </c>
      <c r="D4147" s="6" t="s">
        <v>43</v>
      </c>
      <c r="E4147" s="7">
        <v>1955</v>
      </c>
      <c r="F4147" s="9">
        <v>10044</v>
      </c>
    </row>
    <row r="4148" spans="1:6" x14ac:dyDescent="0.15">
      <c r="A4148" s="5" t="s">
        <v>1</v>
      </c>
      <c r="B4148" s="5" t="s">
        <v>241</v>
      </c>
      <c r="C4148" s="6" t="s">
        <v>42</v>
      </c>
      <c r="D4148" s="6" t="s">
        <v>43</v>
      </c>
      <c r="E4148" s="7">
        <v>1956</v>
      </c>
      <c r="F4148" s="9">
        <v>10480</v>
      </c>
    </row>
    <row r="4149" spans="1:6" x14ac:dyDescent="0.15">
      <c r="A4149" s="5" t="s">
        <v>1</v>
      </c>
      <c r="B4149" s="5" t="s">
        <v>241</v>
      </c>
      <c r="C4149" s="6" t="s">
        <v>42</v>
      </c>
      <c r="D4149" s="6" t="s">
        <v>43</v>
      </c>
      <c r="E4149" s="7">
        <v>1957</v>
      </c>
      <c r="F4149" s="9">
        <v>10697</v>
      </c>
    </row>
    <row r="4150" spans="1:6" x14ac:dyDescent="0.15">
      <c r="A4150" s="5" t="s">
        <v>1</v>
      </c>
      <c r="B4150" s="5" t="s">
        <v>241</v>
      </c>
      <c r="C4150" s="6" t="s">
        <v>42</v>
      </c>
      <c r="D4150" s="6" t="s">
        <v>43</v>
      </c>
      <c r="E4150" s="7">
        <v>1958</v>
      </c>
      <c r="F4150" s="9">
        <v>10603</v>
      </c>
    </row>
    <row r="4151" spans="1:6" x14ac:dyDescent="0.15">
      <c r="A4151" s="5" t="s">
        <v>1</v>
      </c>
      <c r="B4151" s="5" t="s">
        <v>241</v>
      </c>
      <c r="C4151" s="6" t="s">
        <v>42</v>
      </c>
      <c r="D4151" s="6" t="s">
        <v>43</v>
      </c>
      <c r="E4151" s="7">
        <v>1959</v>
      </c>
      <c r="F4151" s="9">
        <v>10957</v>
      </c>
    </row>
    <row r="4152" spans="1:6" x14ac:dyDescent="0.15">
      <c r="A4152" s="5" t="s">
        <v>1</v>
      </c>
      <c r="B4152" s="5" t="s">
        <v>241</v>
      </c>
      <c r="C4152" s="6" t="s">
        <v>42</v>
      </c>
      <c r="D4152" s="6" t="s">
        <v>43</v>
      </c>
      <c r="E4152" s="7">
        <v>1960</v>
      </c>
      <c r="F4152" s="9">
        <v>11483</v>
      </c>
    </row>
    <row r="4153" spans="1:6" x14ac:dyDescent="0.15">
      <c r="A4153" s="5" t="s">
        <v>1</v>
      </c>
      <c r="B4153" s="5" t="s">
        <v>241</v>
      </c>
      <c r="C4153" s="6" t="s">
        <v>42</v>
      </c>
      <c r="D4153" s="6" t="s">
        <v>43</v>
      </c>
      <c r="E4153" s="7">
        <v>1961</v>
      </c>
      <c r="F4153" s="9">
        <v>12106</v>
      </c>
    </row>
    <row r="4154" spans="1:6" x14ac:dyDescent="0.15">
      <c r="A4154" s="5" t="s">
        <v>1</v>
      </c>
      <c r="B4154" s="5" t="s">
        <v>241</v>
      </c>
      <c r="C4154" s="6" t="s">
        <v>42</v>
      </c>
      <c r="D4154" s="6" t="s">
        <v>43</v>
      </c>
      <c r="E4154" s="7">
        <v>1962</v>
      </c>
      <c r="F4154" s="9">
        <v>12347</v>
      </c>
    </row>
    <row r="4155" spans="1:6" x14ac:dyDescent="0.15">
      <c r="A4155" s="5" t="s">
        <v>1</v>
      </c>
      <c r="B4155" s="5" t="s">
        <v>241</v>
      </c>
      <c r="C4155" s="6" t="s">
        <v>42</v>
      </c>
      <c r="D4155" s="6" t="s">
        <v>43</v>
      </c>
      <c r="E4155" s="7">
        <v>1963</v>
      </c>
      <c r="F4155" s="9">
        <v>12723</v>
      </c>
    </row>
    <row r="4156" spans="1:6" x14ac:dyDescent="0.15">
      <c r="A4156" s="5" t="s">
        <v>1</v>
      </c>
      <c r="B4156" s="5" t="s">
        <v>241</v>
      </c>
      <c r="C4156" s="6" t="s">
        <v>42</v>
      </c>
      <c r="D4156" s="6" t="s">
        <v>43</v>
      </c>
      <c r="E4156" s="7">
        <v>1964</v>
      </c>
      <c r="F4156" s="9">
        <v>13256</v>
      </c>
    </row>
    <row r="4157" spans="1:6" x14ac:dyDescent="0.15">
      <c r="A4157" s="5" t="s">
        <v>1</v>
      </c>
      <c r="B4157" s="5" t="s">
        <v>241</v>
      </c>
      <c r="C4157" s="6" t="s">
        <v>42</v>
      </c>
      <c r="D4157" s="6" t="s">
        <v>43</v>
      </c>
      <c r="E4157" s="7">
        <v>1965</v>
      </c>
      <c r="F4157" s="9">
        <v>13852</v>
      </c>
    </row>
    <row r="4158" spans="1:6" x14ac:dyDescent="0.15">
      <c r="A4158" s="5" t="s">
        <v>1</v>
      </c>
      <c r="B4158" s="5" t="s">
        <v>241</v>
      </c>
      <c r="C4158" s="6" t="s">
        <v>42</v>
      </c>
      <c r="D4158" s="6" t="s">
        <v>43</v>
      </c>
      <c r="E4158" s="7">
        <v>1966</v>
      </c>
      <c r="F4158" s="9">
        <v>14258</v>
      </c>
    </row>
    <row r="4159" spans="1:6" x14ac:dyDescent="0.15">
      <c r="A4159" s="5" t="s">
        <v>1</v>
      </c>
      <c r="B4159" s="5" t="s">
        <v>241</v>
      </c>
      <c r="C4159" s="6" t="s">
        <v>42</v>
      </c>
      <c r="D4159" s="6" t="s">
        <v>43</v>
      </c>
      <c r="E4159" s="7">
        <v>1967</v>
      </c>
      <c r="F4159" s="9">
        <v>15020</v>
      </c>
    </row>
    <row r="4160" spans="1:6" x14ac:dyDescent="0.15">
      <c r="A4160" s="5" t="s">
        <v>1</v>
      </c>
      <c r="B4160" s="5" t="s">
        <v>241</v>
      </c>
      <c r="C4160" s="6" t="s">
        <v>42</v>
      </c>
      <c r="D4160" s="6" t="s">
        <v>43</v>
      </c>
      <c r="E4160" s="7">
        <v>1968</v>
      </c>
      <c r="F4160" s="9">
        <v>15224</v>
      </c>
    </row>
    <row r="4161" spans="1:6" x14ac:dyDescent="0.15">
      <c r="A4161" s="5" t="s">
        <v>1</v>
      </c>
      <c r="B4161" s="5" t="s">
        <v>241</v>
      </c>
      <c r="C4161" s="6" t="s">
        <v>42</v>
      </c>
      <c r="D4161" s="6" t="s">
        <v>43</v>
      </c>
      <c r="E4161" s="7">
        <v>1969</v>
      </c>
      <c r="F4161" s="9">
        <v>15779</v>
      </c>
    </row>
    <row r="4162" spans="1:6" x14ac:dyDescent="0.15">
      <c r="A4162" s="5" t="s">
        <v>1</v>
      </c>
      <c r="B4162" s="5" t="s">
        <v>241</v>
      </c>
      <c r="C4162" s="6" t="s">
        <v>42</v>
      </c>
      <c r="D4162" s="6" t="s">
        <v>43</v>
      </c>
      <c r="E4162" s="7">
        <v>1970</v>
      </c>
      <c r="F4162" s="9">
        <v>15983</v>
      </c>
    </row>
    <row r="4163" spans="1:6" x14ac:dyDescent="0.15">
      <c r="A4163" s="5" t="s">
        <v>1</v>
      </c>
      <c r="B4163" s="5" t="s">
        <v>241</v>
      </c>
      <c r="C4163" s="6" t="s">
        <v>42</v>
      </c>
      <c r="D4163" s="6" t="s">
        <v>43</v>
      </c>
      <c r="E4163" s="7">
        <v>1971</v>
      </c>
      <c r="F4163" s="9">
        <v>16692</v>
      </c>
    </row>
    <row r="4164" spans="1:6" x14ac:dyDescent="0.15">
      <c r="A4164" s="5" t="s">
        <v>1</v>
      </c>
      <c r="B4164" s="5" t="s">
        <v>241</v>
      </c>
      <c r="C4164" s="6" t="s">
        <v>42</v>
      </c>
      <c r="D4164" s="6" t="s">
        <v>43</v>
      </c>
      <c r="E4164" s="7">
        <v>1972</v>
      </c>
      <c r="F4164" s="9">
        <v>17409</v>
      </c>
    </row>
    <row r="4165" spans="1:6" x14ac:dyDescent="0.15">
      <c r="A4165" s="5" t="s">
        <v>1</v>
      </c>
      <c r="B4165" s="5" t="s">
        <v>241</v>
      </c>
      <c r="C4165" s="6" t="s">
        <v>42</v>
      </c>
      <c r="D4165" s="6" t="s">
        <v>43</v>
      </c>
      <c r="E4165" s="7">
        <v>1973</v>
      </c>
      <c r="F4165" s="9">
        <v>18050</v>
      </c>
    </row>
    <row r="4166" spans="1:6" x14ac:dyDescent="0.15">
      <c r="A4166" s="5" t="s">
        <v>1</v>
      </c>
      <c r="B4166" s="5" t="s">
        <v>241</v>
      </c>
      <c r="C4166" s="6" t="s">
        <v>42</v>
      </c>
      <c r="D4166" s="6" t="s">
        <v>43</v>
      </c>
      <c r="E4166" s="7">
        <v>1974</v>
      </c>
      <c r="F4166" s="9">
        <v>18691</v>
      </c>
    </row>
    <row r="4167" spans="1:6" x14ac:dyDescent="0.15">
      <c r="A4167" s="5" t="s">
        <v>1</v>
      </c>
      <c r="B4167" s="5" t="s">
        <v>241</v>
      </c>
      <c r="C4167" s="6" t="s">
        <v>42</v>
      </c>
      <c r="D4167" s="6" t="s">
        <v>43</v>
      </c>
      <c r="E4167" s="7">
        <v>1975</v>
      </c>
      <c r="F4167" s="9">
        <v>19560</v>
      </c>
    </row>
    <row r="4168" spans="1:6" x14ac:dyDescent="0.15">
      <c r="A4168" s="5" t="s">
        <v>1</v>
      </c>
      <c r="B4168" s="5" t="s">
        <v>241</v>
      </c>
      <c r="C4168" s="6" t="s">
        <v>42</v>
      </c>
      <c r="D4168" s="6" t="s">
        <v>43</v>
      </c>
      <c r="E4168" s="7">
        <v>1976</v>
      </c>
      <c r="F4168" s="9">
        <v>20610</v>
      </c>
    </row>
    <row r="4169" spans="1:6" x14ac:dyDescent="0.15">
      <c r="A4169" s="5" t="s">
        <v>1</v>
      </c>
      <c r="B4169" s="5" t="s">
        <v>241</v>
      </c>
      <c r="C4169" s="6" t="s">
        <v>42</v>
      </c>
      <c r="D4169" s="6" t="s">
        <v>43</v>
      </c>
      <c r="E4169" s="7">
        <v>1977</v>
      </c>
      <c r="F4169" s="9">
        <v>21399</v>
      </c>
    </row>
    <row r="4170" spans="1:6" x14ac:dyDescent="0.15">
      <c r="A4170" s="5" t="s">
        <v>1</v>
      </c>
      <c r="B4170" s="5" t="s">
        <v>241</v>
      </c>
      <c r="C4170" s="6" t="s">
        <v>42</v>
      </c>
      <c r="D4170" s="6" t="s">
        <v>43</v>
      </c>
      <c r="E4170" s="7">
        <v>1978</v>
      </c>
      <c r="F4170" s="9">
        <v>22061</v>
      </c>
    </row>
    <row r="4171" spans="1:6" x14ac:dyDescent="0.15">
      <c r="A4171" s="5" t="s">
        <v>1</v>
      </c>
      <c r="B4171" s="5" t="s">
        <v>241</v>
      </c>
      <c r="C4171" s="6" t="s">
        <v>42</v>
      </c>
      <c r="D4171" s="6" t="s">
        <v>43</v>
      </c>
      <c r="E4171" s="7">
        <v>1979</v>
      </c>
      <c r="F4171" s="9">
        <v>22971</v>
      </c>
    </row>
    <row r="4172" spans="1:6" x14ac:dyDescent="0.15">
      <c r="A4172" s="5" t="s">
        <v>1</v>
      </c>
      <c r="B4172" s="5" t="s">
        <v>241</v>
      </c>
      <c r="C4172" s="6" t="s">
        <v>42</v>
      </c>
      <c r="D4172" s="6" t="s">
        <v>43</v>
      </c>
      <c r="E4172" s="7">
        <v>1980</v>
      </c>
      <c r="F4172" s="9">
        <v>24031</v>
      </c>
    </row>
    <row r="4173" spans="1:6" x14ac:dyDescent="0.15">
      <c r="A4173" s="5" t="s">
        <v>1</v>
      </c>
      <c r="B4173" s="5" t="s">
        <v>241</v>
      </c>
      <c r="C4173" s="6" t="s">
        <v>42</v>
      </c>
      <c r="D4173" s="6" t="s">
        <v>43</v>
      </c>
      <c r="E4173" s="7">
        <v>1981</v>
      </c>
      <c r="F4173" s="9">
        <v>24179</v>
      </c>
    </row>
    <row r="4174" spans="1:6" x14ac:dyDescent="0.15">
      <c r="A4174" s="5" t="s">
        <v>1</v>
      </c>
      <c r="B4174" s="5" t="s">
        <v>241</v>
      </c>
      <c r="C4174" s="6" t="s">
        <v>42</v>
      </c>
      <c r="D4174" s="6" t="s">
        <v>43</v>
      </c>
      <c r="E4174" s="7">
        <v>1982</v>
      </c>
      <c r="F4174" s="9">
        <v>24141</v>
      </c>
    </row>
    <row r="4175" spans="1:6" x14ac:dyDescent="0.15">
      <c r="A4175" s="5" t="s">
        <v>1</v>
      </c>
      <c r="B4175" s="5" t="s">
        <v>241</v>
      </c>
      <c r="C4175" s="6" t="s">
        <v>42</v>
      </c>
      <c r="D4175" s="6" t="s">
        <v>43</v>
      </c>
      <c r="E4175" s="7">
        <v>1983</v>
      </c>
      <c r="F4175" s="9">
        <v>24924</v>
      </c>
    </row>
    <row r="4176" spans="1:6" x14ac:dyDescent="0.15">
      <c r="A4176" s="5" t="s">
        <v>1</v>
      </c>
      <c r="B4176" s="5" t="s">
        <v>241</v>
      </c>
      <c r="C4176" s="6" t="s">
        <v>42</v>
      </c>
      <c r="D4176" s="6" t="s">
        <v>43</v>
      </c>
      <c r="E4176" s="7">
        <v>1984</v>
      </c>
      <c r="F4176" s="9">
        <v>26321</v>
      </c>
    </row>
    <row r="4177" spans="1:6" x14ac:dyDescent="0.15">
      <c r="A4177" s="5" t="s">
        <v>1</v>
      </c>
      <c r="B4177" s="5" t="s">
        <v>241</v>
      </c>
      <c r="C4177" s="6" t="s">
        <v>42</v>
      </c>
      <c r="D4177" s="6" t="s">
        <v>43</v>
      </c>
      <c r="E4177" s="7">
        <v>1985</v>
      </c>
      <c r="F4177" s="9">
        <v>27608</v>
      </c>
    </row>
    <row r="4178" spans="1:6" x14ac:dyDescent="0.15">
      <c r="A4178" s="5" t="s">
        <v>1</v>
      </c>
      <c r="B4178" s="5" t="s">
        <v>241</v>
      </c>
      <c r="C4178" s="6" t="s">
        <v>42</v>
      </c>
      <c r="D4178" s="6" t="s">
        <v>43</v>
      </c>
      <c r="E4178" s="7">
        <v>1986</v>
      </c>
      <c r="F4178" s="9">
        <v>28504</v>
      </c>
    </row>
    <row r="4179" spans="1:6" x14ac:dyDescent="0.15">
      <c r="A4179" s="5" t="s">
        <v>1</v>
      </c>
      <c r="B4179" s="5" t="s">
        <v>241</v>
      </c>
      <c r="C4179" s="6" t="s">
        <v>42</v>
      </c>
      <c r="D4179" s="6" t="s">
        <v>43</v>
      </c>
      <c r="E4179" s="7">
        <v>1987</v>
      </c>
      <c r="F4179" s="9">
        <v>28953</v>
      </c>
    </row>
    <row r="4180" spans="1:6" x14ac:dyDescent="0.15">
      <c r="A4180" s="5" t="s">
        <v>1</v>
      </c>
      <c r="B4180" s="5" t="s">
        <v>241</v>
      </c>
      <c r="C4180" s="6" t="s">
        <v>42</v>
      </c>
      <c r="D4180" s="6" t="s">
        <v>43</v>
      </c>
      <c r="E4180" s="7">
        <v>1988</v>
      </c>
      <c r="F4180" s="9">
        <v>28786</v>
      </c>
    </row>
    <row r="4181" spans="1:6" x14ac:dyDescent="0.15">
      <c r="A4181" s="5" t="s">
        <v>1</v>
      </c>
      <c r="B4181" s="5" t="s">
        <v>241</v>
      </c>
      <c r="C4181" s="6" t="s">
        <v>42</v>
      </c>
      <c r="D4181" s="6" t="s">
        <v>43</v>
      </c>
      <c r="E4181" s="7">
        <v>1989</v>
      </c>
      <c r="F4181" s="9">
        <v>28942</v>
      </c>
    </row>
    <row r="4182" spans="1:6" x14ac:dyDescent="0.15">
      <c r="A4182" s="5" t="s">
        <v>1</v>
      </c>
      <c r="B4182" s="5" t="s">
        <v>241</v>
      </c>
      <c r="C4182" s="6" t="s">
        <v>42</v>
      </c>
      <c r="D4182" s="6" t="s">
        <v>43</v>
      </c>
      <c r="E4182" s="7">
        <v>1990</v>
      </c>
      <c r="F4182" s="9">
        <v>29434</v>
      </c>
    </row>
    <row r="4183" spans="1:6" x14ac:dyDescent="0.15">
      <c r="A4183" s="5" t="s">
        <v>1</v>
      </c>
      <c r="B4183" s="5" t="s">
        <v>241</v>
      </c>
      <c r="C4183" s="6" t="s">
        <v>42</v>
      </c>
      <c r="D4183" s="6" t="s">
        <v>43</v>
      </c>
      <c r="E4183" s="7">
        <v>1991</v>
      </c>
      <c r="F4183" s="9">
        <v>31127.675999999999</v>
      </c>
    </row>
    <row r="4184" spans="1:6" x14ac:dyDescent="0.15">
      <c r="A4184" s="5" t="s">
        <v>1</v>
      </c>
      <c r="B4184" s="5" t="s">
        <v>241</v>
      </c>
      <c r="C4184" s="6" t="s">
        <v>42</v>
      </c>
      <c r="D4184" s="6" t="s">
        <v>43</v>
      </c>
      <c r="E4184" s="7">
        <v>1992</v>
      </c>
      <c r="F4184" s="9">
        <v>33041.207000000002</v>
      </c>
    </row>
    <row r="4185" spans="1:6" x14ac:dyDescent="0.15">
      <c r="A4185" s="5" t="s">
        <v>1</v>
      </c>
      <c r="B4185" s="5" t="s">
        <v>241</v>
      </c>
      <c r="C4185" s="6" t="s">
        <v>42</v>
      </c>
      <c r="D4185" s="6" t="s">
        <v>43</v>
      </c>
      <c r="E4185" s="7">
        <v>1993</v>
      </c>
      <c r="F4185" s="9">
        <v>34819.516000000003</v>
      </c>
    </row>
    <row r="4186" spans="1:6" x14ac:dyDescent="0.15">
      <c r="A4186" s="5" t="s">
        <v>1</v>
      </c>
      <c r="B4186" s="5" t="s">
        <v>241</v>
      </c>
      <c r="C4186" s="6" t="s">
        <v>42</v>
      </c>
      <c r="D4186" s="6" t="s">
        <v>43</v>
      </c>
      <c r="E4186" s="7">
        <v>1994</v>
      </c>
      <c r="F4186" s="9">
        <v>37492.836000000003</v>
      </c>
    </row>
    <row r="4187" spans="1:6" x14ac:dyDescent="0.15">
      <c r="A4187" s="5" t="s">
        <v>1</v>
      </c>
      <c r="B4187" s="5" t="s">
        <v>241</v>
      </c>
      <c r="C4187" s="6" t="s">
        <v>42</v>
      </c>
      <c r="D4187" s="6" t="s">
        <v>43</v>
      </c>
      <c r="E4187" s="7">
        <v>1995</v>
      </c>
      <c r="F4187" s="9">
        <v>40043.796999999999</v>
      </c>
    </row>
    <row r="4188" spans="1:6" x14ac:dyDescent="0.15">
      <c r="A4188" s="5" t="s">
        <v>1</v>
      </c>
      <c r="B4188" s="5" t="s">
        <v>241</v>
      </c>
      <c r="C4188" s="6" t="s">
        <v>42</v>
      </c>
      <c r="D4188" s="6" t="s">
        <v>43</v>
      </c>
      <c r="E4188" s="7">
        <v>1996</v>
      </c>
      <c r="F4188" s="9">
        <v>43133.144999999997</v>
      </c>
    </row>
    <row r="4189" spans="1:6" x14ac:dyDescent="0.15">
      <c r="A4189" s="5" t="s">
        <v>1</v>
      </c>
      <c r="B4189" s="5" t="s">
        <v>241</v>
      </c>
      <c r="C4189" s="6" t="s">
        <v>42</v>
      </c>
      <c r="D4189" s="6" t="s">
        <v>43</v>
      </c>
      <c r="E4189" s="7">
        <v>1997</v>
      </c>
      <c r="F4189" s="9">
        <v>46556.480000000003</v>
      </c>
    </row>
    <row r="4190" spans="1:6" x14ac:dyDescent="0.15">
      <c r="A4190" s="5" t="s">
        <v>1</v>
      </c>
      <c r="B4190" s="5" t="s">
        <v>241</v>
      </c>
      <c r="C4190" s="6" t="s">
        <v>42</v>
      </c>
      <c r="D4190" s="6" t="s">
        <v>43</v>
      </c>
      <c r="E4190" s="7">
        <v>1998</v>
      </c>
      <c r="F4190" s="9">
        <v>48956.73</v>
      </c>
    </row>
    <row r="4191" spans="1:6" x14ac:dyDescent="0.15">
      <c r="A4191" s="5" t="s">
        <v>1</v>
      </c>
      <c r="B4191" s="5" t="s">
        <v>241</v>
      </c>
      <c r="C4191" s="6" t="s">
        <v>42</v>
      </c>
      <c r="D4191" s="6" t="s">
        <v>43</v>
      </c>
      <c r="E4191" s="7">
        <v>1999</v>
      </c>
      <c r="F4191" s="9">
        <v>51129.184000000001</v>
      </c>
    </row>
    <row r="4192" spans="1:6" x14ac:dyDescent="0.15">
      <c r="A4192" s="5" t="s">
        <v>1</v>
      </c>
      <c r="B4192" s="5" t="s">
        <v>241</v>
      </c>
      <c r="C4192" s="6" t="s">
        <v>42</v>
      </c>
      <c r="D4192" s="6" t="s">
        <v>43</v>
      </c>
      <c r="E4192" s="7">
        <v>2000</v>
      </c>
      <c r="F4192" s="9">
        <v>54039.96</v>
      </c>
    </row>
    <row r="4193" spans="1:6" x14ac:dyDescent="0.15">
      <c r="A4193" s="5" t="s">
        <v>1</v>
      </c>
      <c r="B4193" s="5" t="s">
        <v>241</v>
      </c>
      <c r="C4193" s="6" t="s">
        <v>42</v>
      </c>
      <c r="D4193" s="6" t="s">
        <v>43</v>
      </c>
      <c r="E4193" s="7">
        <v>2001</v>
      </c>
      <c r="F4193" s="9">
        <v>56578.38</v>
      </c>
    </row>
    <row r="4194" spans="1:6" x14ac:dyDescent="0.15">
      <c r="A4194" s="5" t="s">
        <v>1</v>
      </c>
      <c r="B4194" s="5" t="s">
        <v>241</v>
      </c>
      <c r="C4194" s="6" t="s">
        <v>42</v>
      </c>
      <c r="D4194" s="6" t="s">
        <v>43</v>
      </c>
      <c r="E4194" s="7">
        <v>2002</v>
      </c>
      <c r="F4194" s="9">
        <v>58840.413999999997</v>
      </c>
    </row>
    <row r="4195" spans="1:6" x14ac:dyDescent="0.15">
      <c r="A4195" s="5" t="s">
        <v>1</v>
      </c>
      <c r="B4195" s="5" t="s">
        <v>241</v>
      </c>
      <c r="C4195" s="6" t="s">
        <v>42</v>
      </c>
      <c r="D4195" s="6" t="s">
        <v>43</v>
      </c>
      <c r="E4195" s="7">
        <v>2003</v>
      </c>
      <c r="F4195" s="9">
        <v>60852.258000000002</v>
      </c>
    </row>
    <row r="4196" spans="1:6" x14ac:dyDescent="0.15">
      <c r="A4196" s="5" t="s">
        <v>1</v>
      </c>
      <c r="B4196" s="5" t="s">
        <v>241</v>
      </c>
      <c r="C4196" s="6" t="s">
        <v>42</v>
      </c>
      <c r="D4196" s="6" t="s">
        <v>43</v>
      </c>
      <c r="E4196" s="7">
        <v>2004</v>
      </c>
      <c r="F4196" s="9">
        <v>64824.144999999997</v>
      </c>
    </row>
    <row r="4197" spans="1:6" x14ac:dyDescent="0.15">
      <c r="A4197" s="5" t="s">
        <v>1</v>
      </c>
      <c r="B4197" s="5" t="s">
        <v>241</v>
      </c>
      <c r="C4197" s="6" t="s">
        <v>42</v>
      </c>
      <c r="D4197" s="6" t="s">
        <v>43</v>
      </c>
      <c r="E4197" s="7">
        <v>2005</v>
      </c>
      <c r="F4197" s="9">
        <v>68108.554999999993</v>
      </c>
    </row>
    <row r="4198" spans="1:6" x14ac:dyDescent="0.15">
      <c r="A4198" s="5" t="s">
        <v>1</v>
      </c>
      <c r="B4198" s="5" t="s">
        <v>241</v>
      </c>
      <c r="C4198" s="6" t="s">
        <v>42</v>
      </c>
      <c r="D4198" s="6" t="s">
        <v>43</v>
      </c>
      <c r="E4198" s="7">
        <v>2006</v>
      </c>
      <c r="F4198" s="9">
        <v>71310.53</v>
      </c>
    </row>
    <row r="4199" spans="1:6" x14ac:dyDescent="0.15">
      <c r="A4199" s="5" t="s">
        <v>1</v>
      </c>
      <c r="B4199" s="5" t="s">
        <v>241</v>
      </c>
      <c r="C4199" s="6" t="s">
        <v>42</v>
      </c>
      <c r="D4199" s="6" t="s">
        <v>43</v>
      </c>
      <c r="E4199" s="7">
        <v>2007</v>
      </c>
      <c r="F4199" s="9">
        <v>74879.81</v>
      </c>
    </row>
    <row r="4200" spans="1:6" x14ac:dyDescent="0.15">
      <c r="A4200" s="5" t="s">
        <v>1</v>
      </c>
      <c r="B4200" s="5" t="s">
        <v>241</v>
      </c>
      <c r="C4200" s="6" t="s">
        <v>42</v>
      </c>
      <c r="D4200" s="6" t="s">
        <v>43</v>
      </c>
      <c r="E4200" s="7">
        <v>2008</v>
      </c>
      <c r="F4200" s="9">
        <v>76522.06</v>
      </c>
    </row>
    <row r="4201" spans="1:6" x14ac:dyDescent="0.15">
      <c r="A4201" s="5" t="s">
        <v>1</v>
      </c>
      <c r="B4201" s="5" t="s">
        <v>241</v>
      </c>
      <c r="C4201" s="6" t="s">
        <v>42</v>
      </c>
      <c r="D4201" s="6" t="s">
        <v>43</v>
      </c>
      <c r="E4201" s="7">
        <v>2009</v>
      </c>
      <c r="F4201" s="9">
        <v>76625.63</v>
      </c>
    </row>
    <row r="4202" spans="1:6" x14ac:dyDescent="0.15">
      <c r="A4202" s="5" t="s">
        <v>1</v>
      </c>
      <c r="B4202" s="5" t="s">
        <v>241</v>
      </c>
      <c r="C4202" s="6" t="s">
        <v>42</v>
      </c>
      <c r="D4202" s="6" t="s">
        <v>43</v>
      </c>
      <c r="E4202" s="7">
        <v>2010</v>
      </c>
      <c r="F4202" s="9">
        <v>78476.149999999994</v>
      </c>
    </row>
    <row r="4203" spans="1:6" x14ac:dyDescent="0.15">
      <c r="A4203" s="5" t="s">
        <v>1</v>
      </c>
      <c r="B4203" s="5" t="s">
        <v>241</v>
      </c>
      <c r="C4203" s="6" t="s">
        <v>42</v>
      </c>
      <c r="D4203" s="6" t="s">
        <v>43</v>
      </c>
      <c r="E4203" s="7">
        <v>2011</v>
      </c>
      <c r="F4203" s="9">
        <v>80623</v>
      </c>
    </row>
    <row r="4204" spans="1:6" x14ac:dyDescent="0.15">
      <c r="A4204" s="5" t="s">
        <v>1</v>
      </c>
      <c r="B4204" s="5" t="s">
        <v>241</v>
      </c>
      <c r="C4204" s="6" t="s">
        <v>42</v>
      </c>
      <c r="D4204" s="6" t="s">
        <v>43</v>
      </c>
      <c r="E4204" s="7">
        <v>2012</v>
      </c>
      <c r="F4204" s="9">
        <v>81725.22</v>
      </c>
    </row>
    <row r="4205" spans="1:6" x14ac:dyDescent="0.15">
      <c r="A4205" s="5" t="s">
        <v>1</v>
      </c>
      <c r="B4205" s="5" t="s">
        <v>241</v>
      </c>
      <c r="C4205" s="6" t="s">
        <v>42</v>
      </c>
      <c r="D4205" s="6" t="s">
        <v>43</v>
      </c>
      <c r="E4205" s="7">
        <v>2013</v>
      </c>
      <c r="F4205" s="9">
        <v>81564.3</v>
      </c>
    </row>
    <row r="4206" spans="1:6" x14ac:dyDescent="0.15">
      <c r="A4206" s="5" t="s">
        <v>1</v>
      </c>
      <c r="B4206" s="5" t="s">
        <v>241</v>
      </c>
      <c r="C4206" s="6" t="s">
        <v>42</v>
      </c>
      <c r="D4206" s="6" t="s">
        <v>43</v>
      </c>
      <c r="E4206" s="7">
        <v>2014</v>
      </c>
      <c r="F4206" s="9">
        <v>82311.33</v>
      </c>
    </row>
    <row r="4207" spans="1:6" x14ac:dyDescent="0.15">
      <c r="A4207" s="5" t="s">
        <v>1</v>
      </c>
      <c r="B4207" s="5" t="s">
        <v>241</v>
      </c>
      <c r="C4207" s="6" t="s">
        <v>42</v>
      </c>
      <c r="D4207" s="6" t="s">
        <v>43</v>
      </c>
      <c r="E4207" s="7">
        <v>2015</v>
      </c>
      <c r="F4207" s="9">
        <v>82983.990000000005</v>
      </c>
    </row>
    <row r="4208" spans="1:6" x14ac:dyDescent="0.15">
      <c r="A4208" s="5" t="s">
        <v>1</v>
      </c>
      <c r="B4208" s="5" t="s">
        <v>241</v>
      </c>
      <c r="C4208" s="6" t="s">
        <v>42</v>
      </c>
      <c r="D4208" s="6" t="s">
        <v>43</v>
      </c>
      <c r="E4208" s="7">
        <v>2016</v>
      </c>
      <c r="F4208" s="9">
        <v>83213.016000000003</v>
      </c>
    </row>
    <row r="4209" spans="1:6" x14ac:dyDescent="0.15">
      <c r="A4209" s="5" t="s">
        <v>1</v>
      </c>
      <c r="B4209" s="5" t="s">
        <v>241</v>
      </c>
      <c r="C4209" s="6" t="s">
        <v>42</v>
      </c>
      <c r="D4209" s="6" t="s">
        <v>43</v>
      </c>
      <c r="E4209" s="7">
        <v>2017</v>
      </c>
      <c r="F4209" s="9">
        <v>84600.71</v>
      </c>
    </row>
    <row r="4210" spans="1:6" x14ac:dyDescent="0.15">
      <c r="A4210" s="5" t="s">
        <v>1</v>
      </c>
      <c r="B4210" s="5" t="s">
        <v>241</v>
      </c>
      <c r="C4210" s="6" t="s">
        <v>42</v>
      </c>
      <c r="D4210" s="6" t="s">
        <v>43</v>
      </c>
      <c r="E4210" s="7">
        <v>2018</v>
      </c>
      <c r="F4210" s="9">
        <v>84739.92</v>
      </c>
    </row>
    <row r="4211" spans="1:6" x14ac:dyDescent="0.15">
      <c r="A4211" s="5" t="s">
        <v>1</v>
      </c>
      <c r="B4211" s="5" t="s">
        <v>241</v>
      </c>
      <c r="C4211" s="6" t="s">
        <v>42</v>
      </c>
      <c r="D4211" s="6" t="s">
        <v>43</v>
      </c>
      <c r="E4211" s="7">
        <v>2019</v>
      </c>
      <c r="F4211" s="9">
        <v>85115.32</v>
      </c>
    </row>
    <row r="4212" spans="1:6" x14ac:dyDescent="0.15">
      <c r="A4212" s="5" t="s">
        <v>1</v>
      </c>
      <c r="B4212" s="5" t="s">
        <v>241</v>
      </c>
      <c r="C4212" s="6" t="s">
        <v>42</v>
      </c>
      <c r="D4212" s="6" t="s">
        <v>43</v>
      </c>
      <c r="E4212" s="7">
        <v>2020</v>
      </c>
      <c r="F4212" s="9">
        <v>83543.100000000006</v>
      </c>
    </row>
    <row r="4213" spans="1:6" x14ac:dyDescent="0.15">
      <c r="A4213" s="5" t="s">
        <v>1</v>
      </c>
      <c r="B4213" s="5" t="s">
        <v>241</v>
      </c>
      <c r="C4213" s="6" t="s">
        <v>42</v>
      </c>
      <c r="D4213" s="6" t="s">
        <v>43</v>
      </c>
      <c r="E4213" s="7">
        <v>2021</v>
      </c>
      <c r="F4213" s="9">
        <v>86334.59</v>
      </c>
    </row>
    <row r="4214" spans="1:6" x14ac:dyDescent="0.15">
      <c r="A4214" s="5" t="s">
        <v>1</v>
      </c>
      <c r="B4214" s="5" t="s">
        <v>241</v>
      </c>
      <c r="C4214" s="6" t="s">
        <v>42</v>
      </c>
      <c r="D4214" s="6" t="s">
        <v>43</v>
      </c>
      <c r="E4214" s="7">
        <v>2022</v>
      </c>
      <c r="F4214" s="9">
        <v>88366.22</v>
      </c>
    </row>
    <row r="4215" spans="1:6" x14ac:dyDescent="0.15">
      <c r="A4215" s="5" t="s">
        <v>1</v>
      </c>
      <c r="B4215" s="5" t="s">
        <v>241</v>
      </c>
      <c r="C4215" s="6" t="s">
        <v>44</v>
      </c>
      <c r="D4215" s="6" t="s">
        <v>45</v>
      </c>
      <c r="E4215" s="7">
        <v>1</v>
      </c>
      <c r="F4215" s="9">
        <v>956</v>
      </c>
    </row>
    <row r="4216" spans="1:6" x14ac:dyDescent="0.15">
      <c r="A4216" s="5" t="s">
        <v>1</v>
      </c>
      <c r="B4216" s="5" t="s">
        <v>241</v>
      </c>
      <c r="C4216" s="6" t="s">
        <v>44</v>
      </c>
      <c r="D4216" s="6" t="s">
        <v>45</v>
      </c>
      <c r="E4216" s="7">
        <v>1530</v>
      </c>
      <c r="F4216" s="9">
        <v>1281.1161999999999</v>
      </c>
    </row>
    <row r="4217" spans="1:6" x14ac:dyDescent="0.15">
      <c r="A4217" s="5" t="s">
        <v>1</v>
      </c>
      <c r="B4217" s="5" t="s">
        <v>241</v>
      </c>
      <c r="C4217" s="6" t="s">
        <v>44</v>
      </c>
      <c r="D4217" s="6" t="s">
        <v>45</v>
      </c>
      <c r="E4217" s="7">
        <v>1531</v>
      </c>
      <c r="F4217" s="9">
        <v>1382.3549</v>
      </c>
    </row>
    <row r="4218" spans="1:6" x14ac:dyDescent="0.15">
      <c r="A4218" s="5" t="s">
        <v>1</v>
      </c>
      <c r="B4218" s="5" t="s">
        <v>241</v>
      </c>
      <c r="C4218" s="6" t="s">
        <v>44</v>
      </c>
      <c r="D4218" s="6" t="s">
        <v>45</v>
      </c>
      <c r="E4218" s="7">
        <v>1532</v>
      </c>
      <c r="F4218" s="9">
        <v>1416.7593999999999</v>
      </c>
    </row>
    <row r="4219" spans="1:6" x14ac:dyDescent="0.15">
      <c r="A4219" s="5" t="s">
        <v>1</v>
      </c>
      <c r="B4219" s="5" t="s">
        <v>241</v>
      </c>
      <c r="C4219" s="6" t="s">
        <v>44</v>
      </c>
      <c r="D4219" s="6" t="s">
        <v>45</v>
      </c>
      <c r="E4219" s="7">
        <v>1533</v>
      </c>
      <c r="F4219" s="9">
        <v>1461.5328</v>
      </c>
    </row>
    <row r="4220" spans="1:6" x14ac:dyDescent="0.15">
      <c r="A4220" s="5" t="s">
        <v>1</v>
      </c>
      <c r="B4220" s="5" t="s">
        <v>241</v>
      </c>
      <c r="C4220" s="6" t="s">
        <v>44</v>
      </c>
      <c r="D4220" s="6" t="s">
        <v>45</v>
      </c>
      <c r="E4220" s="7">
        <v>1534</v>
      </c>
      <c r="F4220" s="9">
        <v>1360.8868</v>
      </c>
    </row>
    <row r="4221" spans="1:6" x14ac:dyDescent="0.15">
      <c r="A4221" s="5" t="s">
        <v>1</v>
      </c>
      <c r="B4221" s="5" t="s">
        <v>241</v>
      </c>
      <c r="C4221" s="6" t="s">
        <v>44</v>
      </c>
      <c r="D4221" s="6" t="s">
        <v>45</v>
      </c>
      <c r="E4221" s="7">
        <v>1535</v>
      </c>
      <c r="F4221" s="9">
        <v>1289.7028</v>
      </c>
    </row>
    <row r="4222" spans="1:6" x14ac:dyDescent="0.15">
      <c r="A4222" s="5" t="s">
        <v>1</v>
      </c>
      <c r="B4222" s="5" t="s">
        <v>241</v>
      </c>
      <c r="C4222" s="6" t="s">
        <v>44</v>
      </c>
      <c r="D4222" s="6" t="s">
        <v>45</v>
      </c>
      <c r="E4222" s="7">
        <v>1536</v>
      </c>
      <c r="F4222" s="9">
        <v>1355.8561999999999</v>
      </c>
    </row>
    <row r="4223" spans="1:6" x14ac:dyDescent="0.15">
      <c r="A4223" s="5" t="s">
        <v>1</v>
      </c>
      <c r="B4223" s="5" t="s">
        <v>241</v>
      </c>
      <c r="C4223" s="6" t="s">
        <v>44</v>
      </c>
      <c r="D4223" s="6" t="s">
        <v>45</v>
      </c>
      <c r="E4223" s="7">
        <v>1537</v>
      </c>
      <c r="F4223" s="9">
        <v>1274.8594000000001</v>
      </c>
    </row>
    <row r="4224" spans="1:6" x14ac:dyDescent="0.15">
      <c r="A4224" s="5" t="s">
        <v>1</v>
      </c>
      <c r="B4224" s="5" t="s">
        <v>241</v>
      </c>
      <c r="C4224" s="6" t="s">
        <v>44</v>
      </c>
      <c r="D4224" s="6" t="s">
        <v>45</v>
      </c>
      <c r="E4224" s="7">
        <v>1538</v>
      </c>
      <c r="F4224" s="9">
        <v>1209.8751</v>
      </c>
    </row>
    <row r="4225" spans="1:6" x14ac:dyDescent="0.15">
      <c r="A4225" s="5" t="s">
        <v>1</v>
      </c>
      <c r="B4225" s="5" t="s">
        <v>241</v>
      </c>
      <c r="C4225" s="6" t="s">
        <v>44</v>
      </c>
      <c r="D4225" s="6" t="s">
        <v>45</v>
      </c>
      <c r="E4225" s="7">
        <v>1539</v>
      </c>
      <c r="F4225" s="9">
        <v>1247.6124</v>
      </c>
    </row>
    <row r="4226" spans="1:6" x14ac:dyDescent="0.15">
      <c r="A4226" s="5" t="s">
        <v>1</v>
      </c>
      <c r="B4226" s="5" t="s">
        <v>241</v>
      </c>
      <c r="C4226" s="6" t="s">
        <v>44</v>
      </c>
      <c r="D4226" s="6" t="s">
        <v>45</v>
      </c>
      <c r="E4226" s="7">
        <v>1540</v>
      </c>
      <c r="F4226" s="9">
        <v>1217.8507999999999</v>
      </c>
    </row>
    <row r="4227" spans="1:6" x14ac:dyDescent="0.15">
      <c r="A4227" s="5" t="s">
        <v>1</v>
      </c>
      <c r="B4227" s="5" t="s">
        <v>241</v>
      </c>
      <c r="C4227" s="6" t="s">
        <v>44</v>
      </c>
      <c r="D4227" s="6" t="s">
        <v>45</v>
      </c>
      <c r="E4227" s="7">
        <v>1541</v>
      </c>
      <c r="F4227" s="9">
        <v>1260.7366999999999</v>
      </c>
    </row>
    <row r="4228" spans="1:6" x14ac:dyDescent="0.15">
      <c r="A4228" s="5" t="s">
        <v>1</v>
      </c>
      <c r="B4228" s="5" t="s">
        <v>241</v>
      </c>
      <c r="C4228" s="6" t="s">
        <v>44</v>
      </c>
      <c r="D4228" s="6" t="s">
        <v>45</v>
      </c>
      <c r="E4228" s="7">
        <v>1542</v>
      </c>
      <c r="F4228" s="9">
        <v>1282.046</v>
      </c>
    </row>
    <row r="4229" spans="1:6" x14ac:dyDescent="0.15">
      <c r="A4229" s="5" t="s">
        <v>1</v>
      </c>
      <c r="B4229" s="5" t="s">
        <v>241</v>
      </c>
      <c r="C4229" s="6" t="s">
        <v>44</v>
      </c>
      <c r="D4229" s="6" t="s">
        <v>45</v>
      </c>
      <c r="E4229" s="7">
        <v>1543</v>
      </c>
      <c r="F4229" s="9">
        <v>1301.0337999999999</v>
      </c>
    </row>
    <row r="4230" spans="1:6" x14ac:dyDescent="0.15">
      <c r="A4230" s="5" t="s">
        <v>1</v>
      </c>
      <c r="B4230" s="5" t="s">
        <v>241</v>
      </c>
      <c r="C4230" s="6" t="s">
        <v>44</v>
      </c>
      <c r="D4230" s="6" t="s">
        <v>45</v>
      </c>
      <c r="E4230" s="7">
        <v>1544</v>
      </c>
      <c r="F4230" s="9">
        <v>1274.0546999999999</v>
      </c>
    </row>
    <row r="4231" spans="1:6" x14ac:dyDescent="0.15">
      <c r="A4231" s="5" t="s">
        <v>1</v>
      </c>
      <c r="B4231" s="5" t="s">
        <v>241</v>
      </c>
      <c r="C4231" s="6" t="s">
        <v>44</v>
      </c>
      <c r="D4231" s="6" t="s">
        <v>45</v>
      </c>
      <c r="E4231" s="7">
        <v>1545</v>
      </c>
      <c r="F4231" s="9">
        <v>1267.1521</v>
      </c>
    </row>
    <row r="4232" spans="1:6" x14ac:dyDescent="0.15">
      <c r="A4232" s="5" t="s">
        <v>1</v>
      </c>
      <c r="B4232" s="5" t="s">
        <v>241</v>
      </c>
      <c r="C4232" s="6" t="s">
        <v>44</v>
      </c>
      <c r="D4232" s="6" t="s">
        <v>45</v>
      </c>
      <c r="E4232" s="7">
        <v>1546</v>
      </c>
      <c r="F4232" s="9">
        <v>1351.9358</v>
      </c>
    </row>
    <row r="4233" spans="1:6" x14ac:dyDescent="0.15">
      <c r="A4233" s="5" t="s">
        <v>1</v>
      </c>
      <c r="B4233" s="5" t="s">
        <v>241</v>
      </c>
      <c r="C4233" s="6" t="s">
        <v>44</v>
      </c>
      <c r="D4233" s="6" t="s">
        <v>45</v>
      </c>
      <c r="E4233" s="7">
        <v>1547</v>
      </c>
      <c r="F4233" s="9">
        <v>1384.6626000000001</v>
      </c>
    </row>
    <row r="4234" spans="1:6" x14ac:dyDescent="0.15">
      <c r="A4234" s="5" t="s">
        <v>1</v>
      </c>
      <c r="B4234" s="5" t="s">
        <v>241</v>
      </c>
      <c r="C4234" s="6" t="s">
        <v>44</v>
      </c>
      <c r="D4234" s="6" t="s">
        <v>45</v>
      </c>
      <c r="E4234" s="7">
        <v>1548</v>
      </c>
      <c r="F4234" s="9">
        <v>1396.7185999999999</v>
      </c>
    </row>
    <row r="4235" spans="1:6" x14ac:dyDescent="0.15">
      <c r="A4235" s="5" t="s">
        <v>1</v>
      </c>
      <c r="B4235" s="5" t="s">
        <v>241</v>
      </c>
      <c r="C4235" s="6" t="s">
        <v>44</v>
      </c>
      <c r="D4235" s="6" t="s">
        <v>45</v>
      </c>
      <c r="E4235" s="7">
        <v>1549</v>
      </c>
      <c r="F4235" s="9">
        <v>1361.9049</v>
      </c>
    </row>
    <row r="4236" spans="1:6" x14ac:dyDescent="0.15">
      <c r="A4236" s="5" t="s">
        <v>1</v>
      </c>
      <c r="B4236" s="5" t="s">
        <v>241</v>
      </c>
      <c r="C4236" s="6" t="s">
        <v>44</v>
      </c>
      <c r="D4236" s="6" t="s">
        <v>45</v>
      </c>
      <c r="E4236" s="7">
        <v>1550</v>
      </c>
      <c r="F4236" s="9">
        <v>1330.7799</v>
      </c>
    </row>
    <row r="4237" spans="1:6" x14ac:dyDescent="0.15">
      <c r="A4237" s="5" t="s">
        <v>1</v>
      </c>
      <c r="B4237" s="5" t="s">
        <v>241</v>
      </c>
      <c r="C4237" s="6" t="s">
        <v>44</v>
      </c>
      <c r="D4237" s="6" t="s">
        <v>45</v>
      </c>
      <c r="E4237" s="7">
        <v>1551</v>
      </c>
      <c r="F4237" s="9">
        <v>1310.0496000000001</v>
      </c>
    </row>
    <row r="4238" spans="1:6" x14ac:dyDescent="0.15">
      <c r="A4238" s="5" t="s">
        <v>1</v>
      </c>
      <c r="B4238" s="5" t="s">
        <v>241</v>
      </c>
      <c r="C4238" s="6" t="s">
        <v>44</v>
      </c>
      <c r="D4238" s="6" t="s">
        <v>45</v>
      </c>
      <c r="E4238" s="7">
        <v>1552</v>
      </c>
      <c r="F4238" s="9">
        <v>1413.9132</v>
      </c>
    </row>
    <row r="4239" spans="1:6" x14ac:dyDescent="0.15">
      <c r="A4239" s="5" t="s">
        <v>1</v>
      </c>
      <c r="B4239" s="5" t="s">
        <v>241</v>
      </c>
      <c r="C4239" s="6" t="s">
        <v>44</v>
      </c>
      <c r="D4239" s="6" t="s">
        <v>45</v>
      </c>
      <c r="E4239" s="7">
        <v>1553</v>
      </c>
      <c r="F4239" s="9">
        <v>1630.6813999999999</v>
      </c>
    </row>
    <row r="4240" spans="1:6" x14ac:dyDescent="0.15">
      <c r="A4240" s="5" t="s">
        <v>1</v>
      </c>
      <c r="B4240" s="5" t="s">
        <v>241</v>
      </c>
      <c r="C4240" s="6" t="s">
        <v>44</v>
      </c>
      <c r="D4240" s="6" t="s">
        <v>45</v>
      </c>
      <c r="E4240" s="7">
        <v>1554</v>
      </c>
      <c r="F4240" s="9">
        <v>1518.4259</v>
      </c>
    </row>
    <row r="4241" spans="1:6" x14ac:dyDescent="0.15">
      <c r="A4241" s="5" t="s">
        <v>1</v>
      </c>
      <c r="B4241" s="5" t="s">
        <v>241</v>
      </c>
      <c r="C4241" s="6" t="s">
        <v>44</v>
      </c>
      <c r="D4241" s="6" t="s">
        <v>45</v>
      </c>
      <c r="E4241" s="7">
        <v>1555</v>
      </c>
      <c r="F4241" s="9">
        <v>1347.5032000000001</v>
      </c>
    </row>
    <row r="4242" spans="1:6" x14ac:dyDescent="0.15">
      <c r="A4242" s="5" t="s">
        <v>1</v>
      </c>
      <c r="B4242" s="5" t="s">
        <v>241</v>
      </c>
      <c r="C4242" s="6" t="s">
        <v>44</v>
      </c>
      <c r="D4242" s="6" t="s">
        <v>45</v>
      </c>
      <c r="E4242" s="7">
        <v>1556</v>
      </c>
      <c r="F4242" s="9">
        <v>1221.4297999999999</v>
      </c>
    </row>
    <row r="4243" spans="1:6" x14ac:dyDescent="0.15">
      <c r="A4243" s="5" t="s">
        <v>1</v>
      </c>
      <c r="B4243" s="5" t="s">
        <v>241</v>
      </c>
      <c r="C4243" s="6" t="s">
        <v>44</v>
      </c>
      <c r="D4243" s="6" t="s">
        <v>45</v>
      </c>
      <c r="E4243" s="7">
        <v>1557</v>
      </c>
      <c r="F4243" s="9">
        <v>1235.0554999999999</v>
      </c>
    </row>
    <row r="4244" spans="1:6" x14ac:dyDescent="0.15">
      <c r="A4244" s="5" t="s">
        <v>1</v>
      </c>
      <c r="B4244" s="5" t="s">
        <v>241</v>
      </c>
      <c r="C4244" s="6" t="s">
        <v>44</v>
      </c>
      <c r="D4244" s="6" t="s">
        <v>45</v>
      </c>
      <c r="E4244" s="7">
        <v>1558</v>
      </c>
      <c r="F4244" s="9">
        <v>1320.7571</v>
      </c>
    </row>
    <row r="4245" spans="1:6" x14ac:dyDescent="0.15">
      <c r="A4245" s="5" t="s">
        <v>1</v>
      </c>
      <c r="B4245" s="5" t="s">
        <v>241</v>
      </c>
      <c r="C4245" s="6" t="s">
        <v>44</v>
      </c>
      <c r="D4245" s="6" t="s">
        <v>45</v>
      </c>
      <c r="E4245" s="7">
        <v>1559</v>
      </c>
      <c r="F4245" s="9">
        <v>1353.8069</v>
      </c>
    </row>
    <row r="4246" spans="1:6" x14ac:dyDescent="0.15">
      <c r="A4246" s="5" t="s">
        <v>1</v>
      </c>
      <c r="B4246" s="5" t="s">
        <v>241</v>
      </c>
      <c r="C4246" s="6" t="s">
        <v>44</v>
      </c>
      <c r="D4246" s="6" t="s">
        <v>45</v>
      </c>
      <c r="E4246" s="7">
        <v>1560</v>
      </c>
      <c r="F4246" s="9">
        <v>1564.7277999999999</v>
      </c>
    </row>
    <row r="4247" spans="1:6" x14ac:dyDescent="0.15">
      <c r="A4247" s="5" t="s">
        <v>1</v>
      </c>
      <c r="B4247" s="5" t="s">
        <v>241</v>
      </c>
      <c r="C4247" s="6" t="s">
        <v>44</v>
      </c>
      <c r="D4247" s="6" t="s">
        <v>45</v>
      </c>
      <c r="E4247" s="7">
        <v>1561</v>
      </c>
      <c r="F4247" s="9">
        <v>1390.4708000000001</v>
      </c>
    </row>
    <row r="4248" spans="1:6" x14ac:dyDescent="0.15">
      <c r="A4248" s="5" t="s">
        <v>1</v>
      </c>
      <c r="B4248" s="5" t="s">
        <v>241</v>
      </c>
      <c r="C4248" s="6" t="s">
        <v>44</v>
      </c>
      <c r="D4248" s="6" t="s">
        <v>45</v>
      </c>
      <c r="E4248" s="7">
        <v>1562</v>
      </c>
      <c r="F4248" s="9">
        <v>1385.8916999999999</v>
      </c>
    </row>
    <row r="4249" spans="1:6" x14ac:dyDescent="0.15">
      <c r="A4249" s="5" t="s">
        <v>1</v>
      </c>
      <c r="B4249" s="5" t="s">
        <v>241</v>
      </c>
      <c r="C4249" s="6" t="s">
        <v>44</v>
      </c>
      <c r="D4249" s="6" t="s">
        <v>45</v>
      </c>
      <c r="E4249" s="7">
        <v>1563</v>
      </c>
      <c r="F4249" s="9">
        <v>1389.1425999999999</v>
      </c>
    </row>
    <row r="4250" spans="1:6" x14ac:dyDescent="0.15">
      <c r="A4250" s="5" t="s">
        <v>1</v>
      </c>
      <c r="B4250" s="5" t="s">
        <v>241</v>
      </c>
      <c r="C4250" s="6" t="s">
        <v>44</v>
      </c>
      <c r="D4250" s="6" t="s">
        <v>45</v>
      </c>
      <c r="E4250" s="7">
        <v>1564</v>
      </c>
      <c r="F4250" s="9">
        <v>1454.1081999999999</v>
      </c>
    </row>
    <row r="4251" spans="1:6" x14ac:dyDescent="0.15">
      <c r="A4251" s="5" t="s">
        <v>1</v>
      </c>
      <c r="B4251" s="5" t="s">
        <v>241</v>
      </c>
      <c r="C4251" s="6" t="s">
        <v>44</v>
      </c>
      <c r="D4251" s="6" t="s">
        <v>45</v>
      </c>
      <c r="E4251" s="7">
        <v>1565</v>
      </c>
      <c r="F4251" s="9">
        <v>1474.5426</v>
      </c>
    </row>
    <row r="4252" spans="1:6" x14ac:dyDescent="0.15">
      <c r="A4252" s="5" t="s">
        <v>1</v>
      </c>
      <c r="B4252" s="5" t="s">
        <v>241</v>
      </c>
      <c r="C4252" s="6" t="s">
        <v>44</v>
      </c>
      <c r="D4252" s="6" t="s">
        <v>45</v>
      </c>
      <c r="E4252" s="7">
        <v>1566</v>
      </c>
      <c r="F4252" s="9">
        <v>1422.1393</v>
      </c>
    </row>
    <row r="4253" spans="1:6" x14ac:dyDescent="0.15">
      <c r="A4253" s="5" t="s">
        <v>1</v>
      </c>
      <c r="B4253" s="5" t="s">
        <v>241</v>
      </c>
      <c r="C4253" s="6" t="s">
        <v>44</v>
      </c>
      <c r="D4253" s="6" t="s">
        <v>45</v>
      </c>
      <c r="E4253" s="7">
        <v>1567</v>
      </c>
      <c r="F4253" s="9">
        <v>1456.6747</v>
      </c>
    </row>
    <row r="4254" spans="1:6" x14ac:dyDescent="0.15">
      <c r="A4254" s="5" t="s">
        <v>1</v>
      </c>
      <c r="B4254" s="5" t="s">
        <v>241</v>
      </c>
      <c r="C4254" s="6" t="s">
        <v>44</v>
      </c>
      <c r="D4254" s="6" t="s">
        <v>45</v>
      </c>
      <c r="E4254" s="7">
        <v>1568</v>
      </c>
      <c r="F4254" s="9">
        <v>1424.5054</v>
      </c>
    </row>
    <row r="4255" spans="1:6" x14ac:dyDescent="0.15">
      <c r="A4255" s="5" t="s">
        <v>1</v>
      </c>
      <c r="B4255" s="5" t="s">
        <v>241</v>
      </c>
      <c r="C4255" s="6" t="s">
        <v>44</v>
      </c>
      <c r="D4255" s="6" t="s">
        <v>45</v>
      </c>
      <c r="E4255" s="7">
        <v>1569</v>
      </c>
      <c r="F4255" s="9">
        <v>1376.2887000000001</v>
      </c>
    </row>
    <row r="4256" spans="1:6" x14ac:dyDescent="0.15">
      <c r="A4256" s="5" t="s">
        <v>1</v>
      </c>
      <c r="B4256" s="5" t="s">
        <v>241</v>
      </c>
      <c r="C4256" s="6" t="s">
        <v>44</v>
      </c>
      <c r="D4256" s="6" t="s">
        <v>45</v>
      </c>
      <c r="E4256" s="7">
        <v>1570</v>
      </c>
      <c r="F4256" s="9">
        <v>1433.4099000000001</v>
      </c>
    </row>
    <row r="4257" spans="1:6" x14ac:dyDescent="0.15">
      <c r="A4257" s="5" t="s">
        <v>1</v>
      </c>
      <c r="B4257" s="5" t="s">
        <v>241</v>
      </c>
      <c r="C4257" s="6" t="s">
        <v>44</v>
      </c>
      <c r="D4257" s="6" t="s">
        <v>45</v>
      </c>
      <c r="E4257" s="7">
        <v>1571</v>
      </c>
      <c r="F4257" s="9">
        <v>1549.3176000000001</v>
      </c>
    </row>
    <row r="4258" spans="1:6" x14ac:dyDescent="0.15">
      <c r="A4258" s="5" t="s">
        <v>1</v>
      </c>
      <c r="B4258" s="5" t="s">
        <v>241</v>
      </c>
      <c r="C4258" s="6" t="s">
        <v>44</v>
      </c>
      <c r="D4258" s="6" t="s">
        <v>45</v>
      </c>
      <c r="E4258" s="7">
        <v>1572</v>
      </c>
      <c r="F4258" s="9">
        <v>1573.9391000000001</v>
      </c>
    </row>
    <row r="4259" spans="1:6" x14ac:dyDescent="0.15">
      <c r="A4259" s="5" t="s">
        <v>1</v>
      </c>
      <c r="B4259" s="5" t="s">
        <v>241</v>
      </c>
      <c r="C4259" s="6" t="s">
        <v>44</v>
      </c>
      <c r="D4259" s="6" t="s">
        <v>45</v>
      </c>
      <c r="E4259" s="7">
        <v>1573</v>
      </c>
      <c r="F4259" s="9">
        <v>1703.2444</v>
      </c>
    </row>
    <row r="4260" spans="1:6" x14ac:dyDescent="0.15">
      <c r="A4260" s="5" t="s">
        <v>1</v>
      </c>
      <c r="B4260" s="5" t="s">
        <v>241</v>
      </c>
      <c r="C4260" s="6" t="s">
        <v>44</v>
      </c>
      <c r="D4260" s="6" t="s">
        <v>45</v>
      </c>
      <c r="E4260" s="7">
        <v>1574</v>
      </c>
      <c r="F4260" s="9">
        <v>1632.6614999999999</v>
      </c>
    </row>
    <row r="4261" spans="1:6" x14ac:dyDescent="0.15">
      <c r="A4261" s="5" t="s">
        <v>1</v>
      </c>
      <c r="B4261" s="5" t="s">
        <v>241</v>
      </c>
      <c r="C4261" s="6" t="s">
        <v>44</v>
      </c>
      <c r="D4261" s="6" t="s">
        <v>45</v>
      </c>
      <c r="E4261" s="7">
        <v>1575</v>
      </c>
      <c r="F4261" s="9">
        <v>1344.5824</v>
      </c>
    </row>
    <row r="4262" spans="1:6" x14ac:dyDescent="0.15">
      <c r="A4262" s="5" t="s">
        <v>1</v>
      </c>
      <c r="B4262" s="5" t="s">
        <v>241</v>
      </c>
      <c r="C4262" s="6" t="s">
        <v>44</v>
      </c>
      <c r="D4262" s="6" t="s">
        <v>45</v>
      </c>
      <c r="E4262" s="7">
        <v>1576</v>
      </c>
      <c r="F4262" s="9">
        <v>1236.9227000000001</v>
      </c>
    </row>
    <row r="4263" spans="1:6" x14ac:dyDescent="0.15">
      <c r="A4263" s="5" t="s">
        <v>1</v>
      </c>
      <c r="B4263" s="5" t="s">
        <v>241</v>
      </c>
      <c r="C4263" s="6" t="s">
        <v>44</v>
      </c>
      <c r="D4263" s="6" t="s">
        <v>45</v>
      </c>
      <c r="E4263" s="7">
        <v>1577</v>
      </c>
      <c r="F4263" s="9">
        <v>1222.8674000000001</v>
      </c>
    </row>
    <row r="4264" spans="1:6" x14ac:dyDescent="0.15">
      <c r="A4264" s="5" t="s">
        <v>1</v>
      </c>
      <c r="B4264" s="5" t="s">
        <v>241</v>
      </c>
      <c r="C4264" s="6" t="s">
        <v>44</v>
      </c>
      <c r="D4264" s="6" t="s">
        <v>45</v>
      </c>
      <c r="E4264" s="7">
        <v>1578</v>
      </c>
      <c r="F4264" s="9">
        <v>1325.8010999999999</v>
      </c>
    </row>
    <row r="4265" spans="1:6" x14ac:dyDescent="0.15">
      <c r="A4265" s="5" t="s">
        <v>1</v>
      </c>
      <c r="B4265" s="5" t="s">
        <v>241</v>
      </c>
      <c r="C4265" s="6" t="s">
        <v>44</v>
      </c>
      <c r="D4265" s="6" t="s">
        <v>45</v>
      </c>
      <c r="E4265" s="7">
        <v>1579</v>
      </c>
      <c r="F4265" s="9">
        <v>1334.9070999999999</v>
      </c>
    </row>
    <row r="4266" spans="1:6" x14ac:dyDescent="0.15">
      <c r="A4266" s="5" t="s">
        <v>1</v>
      </c>
      <c r="B4266" s="5" t="s">
        <v>241</v>
      </c>
      <c r="C4266" s="6" t="s">
        <v>44</v>
      </c>
      <c r="D4266" s="6" t="s">
        <v>45</v>
      </c>
      <c r="E4266" s="7">
        <v>1580</v>
      </c>
      <c r="F4266" s="9">
        <v>1154.7009</v>
      </c>
    </row>
    <row r="4267" spans="1:6" x14ac:dyDescent="0.15">
      <c r="A4267" s="5" t="s">
        <v>1</v>
      </c>
      <c r="B4267" s="5" t="s">
        <v>241</v>
      </c>
      <c r="C4267" s="6" t="s">
        <v>44</v>
      </c>
      <c r="D4267" s="6" t="s">
        <v>45</v>
      </c>
      <c r="E4267" s="7">
        <v>1581</v>
      </c>
      <c r="F4267" s="9">
        <v>1204.5853999999999</v>
      </c>
    </row>
    <row r="4268" spans="1:6" x14ac:dyDescent="0.15">
      <c r="A4268" s="5" t="s">
        <v>1</v>
      </c>
      <c r="B4268" s="5" t="s">
        <v>241</v>
      </c>
      <c r="C4268" s="6" t="s">
        <v>44</v>
      </c>
      <c r="D4268" s="6" t="s">
        <v>45</v>
      </c>
      <c r="E4268" s="7">
        <v>1582</v>
      </c>
      <c r="F4268" s="9">
        <v>1221.2695000000001</v>
      </c>
    </row>
    <row r="4269" spans="1:6" x14ac:dyDescent="0.15">
      <c r="A4269" s="5" t="s">
        <v>1</v>
      </c>
      <c r="B4269" s="5" t="s">
        <v>241</v>
      </c>
      <c r="C4269" s="6" t="s">
        <v>44</v>
      </c>
      <c r="D4269" s="6" t="s">
        <v>45</v>
      </c>
      <c r="E4269" s="7">
        <v>1583</v>
      </c>
      <c r="F4269" s="9">
        <v>1256.7972</v>
      </c>
    </row>
    <row r="4270" spans="1:6" x14ac:dyDescent="0.15">
      <c r="A4270" s="5" t="s">
        <v>1</v>
      </c>
      <c r="B4270" s="5" t="s">
        <v>241</v>
      </c>
      <c r="C4270" s="6" t="s">
        <v>44</v>
      </c>
      <c r="D4270" s="6" t="s">
        <v>45</v>
      </c>
      <c r="E4270" s="7">
        <v>1584</v>
      </c>
      <c r="F4270" s="9">
        <v>1308.1804999999999</v>
      </c>
    </row>
    <row r="4271" spans="1:6" x14ac:dyDescent="0.15">
      <c r="A4271" s="5" t="s">
        <v>1</v>
      </c>
      <c r="B4271" s="5" t="s">
        <v>241</v>
      </c>
      <c r="C4271" s="6" t="s">
        <v>44</v>
      </c>
      <c r="D4271" s="6" t="s">
        <v>45</v>
      </c>
      <c r="E4271" s="7">
        <v>1585</v>
      </c>
      <c r="F4271" s="9">
        <v>1242.3644999999999</v>
      </c>
    </row>
    <row r="4272" spans="1:6" x14ac:dyDescent="0.15">
      <c r="A4272" s="5" t="s">
        <v>1</v>
      </c>
      <c r="B4272" s="5" t="s">
        <v>241</v>
      </c>
      <c r="C4272" s="6" t="s">
        <v>44</v>
      </c>
      <c r="D4272" s="6" t="s">
        <v>45</v>
      </c>
      <c r="E4272" s="7">
        <v>1586</v>
      </c>
      <c r="F4272" s="9">
        <v>1385.9348</v>
      </c>
    </row>
    <row r="4273" spans="1:6" x14ac:dyDescent="0.15">
      <c r="A4273" s="5" t="s">
        <v>1</v>
      </c>
      <c r="B4273" s="5" t="s">
        <v>241</v>
      </c>
      <c r="C4273" s="6" t="s">
        <v>44</v>
      </c>
      <c r="D4273" s="6" t="s">
        <v>45</v>
      </c>
      <c r="E4273" s="7">
        <v>1587</v>
      </c>
      <c r="F4273" s="9">
        <v>1367.0257999999999</v>
      </c>
    </row>
    <row r="4274" spans="1:6" x14ac:dyDescent="0.15">
      <c r="A4274" s="5" t="s">
        <v>1</v>
      </c>
      <c r="B4274" s="5" t="s">
        <v>241</v>
      </c>
      <c r="C4274" s="6" t="s">
        <v>44</v>
      </c>
      <c r="D4274" s="6" t="s">
        <v>45</v>
      </c>
      <c r="E4274" s="7">
        <v>1588</v>
      </c>
      <c r="F4274" s="9">
        <v>1286.6111000000001</v>
      </c>
    </row>
    <row r="4275" spans="1:6" x14ac:dyDescent="0.15">
      <c r="A4275" s="5" t="s">
        <v>1</v>
      </c>
      <c r="B4275" s="5" t="s">
        <v>241</v>
      </c>
      <c r="C4275" s="6" t="s">
        <v>44</v>
      </c>
      <c r="D4275" s="6" t="s">
        <v>45</v>
      </c>
      <c r="E4275" s="7">
        <v>1589</v>
      </c>
      <c r="F4275" s="9">
        <v>1208.4927</v>
      </c>
    </row>
    <row r="4276" spans="1:6" x14ac:dyDescent="0.15">
      <c r="A4276" s="5" t="s">
        <v>1</v>
      </c>
      <c r="B4276" s="5" t="s">
        <v>241</v>
      </c>
      <c r="C4276" s="6" t="s">
        <v>44</v>
      </c>
      <c r="D4276" s="6" t="s">
        <v>45</v>
      </c>
      <c r="E4276" s="7">
        <v>1590</v>
      </c>
      <c r="F4276" s="9">
        <v>1312.7738999999999</v>
      </c>
    </row>
    <row r="4277" spans="1:6" x14ac:dyDescent="0.15">
      <c r="A4277" s="5" t="s">
        <v>1</v>
      </c>
      <c r="B4277" s="5" t="s">
        <v>241</v>
      </c>
      <c r="C4277" s="6" t="s">
        <v>44</v>
      </c>
      <c r="D4277" s="6" t="s">
        <v>45</v>
      </c>
      <c r="E4277" s="7">
        <v>1591</v>
      </c>
      <c r="F4277" s="9">
        <v>1163.4255000000001</v>
      </c>
    </row>
    <row r="4278" spans="1:6" x14ac:dyDescent="0.15">
      <c r="A4278" s="5" t="s">
        <v>1</v>
      </c>
      <c r="B4278" s="5" t="s">
        <v>241</v>
      </c>
      <c r="C4278" s="6" t="s">
        <v>44</v>
      </c>
      <c r="D4278" s="6" t="s">
        <v>45</v>
      </c>
      <c r="E4278" s="7">
        <v>1592</v>
      </c>
      <c r="F4278" s="9">
        <v>1265.222</v>
      </c>
    </row>
    <row r="4279" spans="1:6" x14ac:dyDescent="0.15">
      <c r="A4279" s="5" t="s">
        <v>1</v>
      </c>
      <c r="B4279" s="5" t="s">
        <v>241</v>
      </c>
      <c r="C4279" s="6" t="s">
        <v>44</v>
      </c>
      <c r="D4279" s="6" t="s">
        <v>45</v>
      </c>
      <c r="E4279" s="7">
        <v>1593</v>
      </c>
      <c r="F4279" s="9">
        <v>1321.0945999999999</v>
      </c>
    </row>
    <row r="4280" spans="1:6" x14ac:dyDescent="0.15">
      <c r="A4280" s="5" t="s">
        <v>1</v>
      </c>
      <c r="B4280" s="5" t="s">
        <v>241</v>
      </c>
      <c r="C4280" s="6" t="s">
        <v>44</v>
      </c>
      <c r="D4280" s="6" t="s">
        <v>45</v>
      </c>
      <c r="E4280" s="7">
        <v>1594</v>
      </c>
      <c r="F4280" s="9">
        <v>1425.423</v>
      </c>
    </row>
    <row r="4281" spans="1:6" x14ac:dyDescent="0.15">
      <c r="A4281" s="5" t="s">
        <v>1</v>
      </c>
      <c r="B4281" s="5" t="s">
        <v>241</v>
      </c>
      <c r="C4281" s="6" t="s">
        <v>44</v>
      </c>
      <c r="D4281" s="6" t="s">
        <v>45</v>
      </c>
      <c r="E4281" s="7">
        <v>1595</v>
      </c>
      <c r="F4281" s="9">
        <v>1420.2252000000001</v>
      </c>
    </row>
    <row r="4282" spans="1:6" x14ac:dyDescent="0.15">
      <c r="A4282" s="5" t="s">
        <v>1</v>
      </c>
      <c r="B4282" s="5" t="s">
        <v>241</v>
      </c>
      <c r="C4282" s="6" t="s">
        <v>44</v>
      </c>
      <c r="D4282" s="6" t="s">
        <v>45</v>
      </c>
      <c r="E4282" s="7">
        <v>1596</v>
      </c>
      <c r="F4282" s="9">
        <v>1204.8690999999999</v>
      </c>
    </row>
    <row r="4283" spans="1:6" x14ac:dyDescent="0.15">
      <c r="A4283" s="5" t="s">
        <v>1</v>
      </c>
      <c r="B4283" s="5" t="s">
        <v>241</v>
      </c>
      <c r="C4283" s="6" t="s">
        <v>44</v>
      </c>
      <c r="D4283" s="6" t="s">
        <v>45</v>
      </c>
      <c r="E4283" s="7">
        <v>1597</v>
      </c>
      <c r="F4283" s="9">
        <v>1081.1184000000001</v>
      </c>
    </row>
    <row r="4284" spans="1:6" x14ac:dyDescent="0.15">
      <c r="A4284" s="5" t="s">
        <v>1</v>
      </c>
      <c r="B4284" s="5" t="s">
        <v>241</v>
      </c>
      <c r="C4284" s="6" t="s">
        <v>44</v>
      </c>
      <c r="D4284" s="6" t="s">
        <v>45</v>
      </c>
      <c r="E4284" s="7">
        <v>1598</v>
      </c>
      <c r="F4284" s="9">
        <v>1041.8306</v>
      </c>
    </row>
    <row r="4285" spans="1:6" x14ac:dyDescent="0.15">
      <c r="A4285" s="5" t="s">
        <v>1</v>
      </c>
      <c r="B4285" s="5" t="s">
        <v>241</v>
      </c>
      <c r="C4285" s="6" t="s">
        <v>44</v>
      </c>
      <c r="D4285" s="6" t="s">
        <v>45</v>
      </c>
      <c r="E4285" s="7">
        <v>1599</v>
      </c>
      <c r="F4285" s="9">
        <v>1049.3429000000001</v>
      </c>
    </row>
    <row r="4286" spans="1:6" x14ac:dyDescent="0.15">
      <c r="A4286" s="5" t="s">
        <v>1</v>
      </c>
      <c r="B4286" s="5" t="s">
        <v>241</v>
      </c>
      <c r="C4286" s="6" t="s">
        <v>44</v>
      </c>
      <c r="D4286" s="6" t="s">
        <v>45</v>
      </c>
      <c r="E4286" s="7">
        <v>1600</v>
      </c>
      <c r="F4286" s="9">
        <v>1258.481</v>
      </c>
    </row>
    <row r="4287" spans="1:6" x14ac:dyDescent="0.15">
      <c r="A4287" s="5" t="s">
        <v>1</v>
      </c>
      <c r="B4287" s="5" t="s">
        <v>241</v>
      </c>
      <c r="C4287" s="6" t="s">
        <v>44</v>
      </c>
      <c r="D4287" s="6" t="s">
        <v>45</v>
      </c>
      <c r="E4287" s="7">
        <v>1601</v>
      </c>
      <c r="F4287" s="9">
        <v>1393.8262999999999</v>
      </c>
    </row>
    <row r="4288" spans="1:6" x14ac:dyDescent="0.15">
      <c r="A4288" s="5" t="s">
        <v>1</v>
      </c>
      <c r="B4288" s="5" t="s">
        <v>241</v>
      </c>
      <c r="C4288" s="6" t="s">
        <v>44</v>
      </c>
      <c r="D4288" s="6" t="s">
        <v>45</v>
      </c>
      <c r="E4288" s="7">
        <v>1602</v>
      </c>
      <c r="F4288" s="9">
        <v>1445.7689</v>
      </c>
    </row>
    <row r="4289" spans="1:6" x14ac:dyDescent="0.15">
      <c r="A4289" s="5" t="s">
        <v>1</v>
      </c>
      <c r="B4289" s="5" t="s">
        <v>241</v>
      </c>
      <c r="C4289" s="6" t="s">
        <v>44</v>
      </c>
      <c r="D4289" s="6" t="s">
        <v>45</v>
      </c>
      <c r="E4289" s="7">
        <v>1603</v>
      </c>
      <c r="F4289" s="9">
        <v>1299.7489</v>
      </c>
    </row>
    <row r="4290" spans="1:6" x14ac:dyDescent="0.15">
      <c r="A4290" s="5" t="s">
        <v>1</v>
      </c>
      <c r="B4290" s="5" t="s">
        <v>241</v>
      </c>
      <c r="C4290" s="6" t="s">
        <v>44</v>
      </c>
      <c r="D4290" s="6" t="s">
        <v>45</v>
      </c>
      <c r="E4290" s="7">
        <v>1604</v>
      </c>
      <c r="F4290" s="9">
        <v>1281.9594</v>
      </c>
    </row>
    <row r="4291" spans="1:6" x14ac:dyDescent="0.15">
      <c r="A4291" s="5" t="s">
        <v>1</v>
      </c>
      <c r="B4291" s="5" t="s">
        <v>241</v>
      </c>
      <c r="C4291" s="6" t="s">
        <v>44</v>
      </c>
      <c r="D4291" s="6" t="s">
        <v>45</v>
      </c>
      <c r="E4291" s="7">
        <v>1605</v>
      </c>
      <c r="F4291" s="9">
        <v>1365.5426</v>
      </c>
    </row>
    <row r="4292" spans="1:6" x14ac:dyDescent="0.15">
      <c r="A4292" s="5" t="s">
        <v>1</v>
      </c>
      <c r="B4292" s="5" t="s">
        <v>241</v>
      </c>
      <c r="C4292" s="6" t="s">
        <v>44</v>
      </c>
      <c r="D4292" s="6" t="s">
        <v>45</v>
      </c>
      <c r="E4292" s="7">
        <v>1606</v>
      </c>
      <c r="F4292" s="9">
        <v>1385.2304999999999</v>
      </c>
    </row>
    <row r="4293" spans="1:6" x14ac:dyDescent="0.15">
      <c r="A4293" s="5" t="s">
        <v>1</v>
      </c>
      <c r="B4293" s="5" t="s">
        <v>241</v>
      </c>
      <c r="C4293" s="6" t="s">
        <v>44</v>
      </c>
      <c r="D4293" s="6" t="s">
        <v>45</v>
      </c>
      <c r="E4293" s="7">
        <v>1607</v>
      </c>
      <c r="F4293" s="9">
        <v>1350.318</v>
      </c>
    </row>
    <row r="4294" spans="1:6" x14ac:dyDescent="0.15">
      <c r="A4294" s="5" t="s">
        <v>1</v>
      </c>
      <c r="B4294" s="5" t="s">
        <v>241</v>
      </c>
      <c r="C4294" s="6" t="s">
        <v>44</v>
      </c>
      <c r="D4294" s="6" t="s">
        <v>45</v>
      </c>
      <c r="E4294" s="7">
        <v>1608</v>
      </c>
      <c r="F4294" s="9">
        <v>1281.2501</v>
      </c>
    </row>
    <row r="4295" spans="1:6" x14ac:dyDescent="0.15">
      <c r="A4295" s="5" t="s">
        <v>1</v>
      </c>
      <c r="B4295" s="5" t="s">
        <v>241</v>
      </c>
      <c r="C4295" s="6" t="s">
        <v>44</v>
      </c>
      <c r="D4295" s="6" t="s">
        <v>45</v>
      </c>
      <c r="E4295" s="7">
        <v>1609</v>
      </c>
      <c r="F4295" s="9">
        <v>1312.6178</v>
      </c>
    </row>
    <row r="4296" spans="1:6" x14ac:dyDescent="0.15">
      <c r="A4296" s="5" t="s">
        <v>1</v>
      </c>
      <c r="B4296" s="5" t="s">
        <v>241</v>
      </c>
      <c r="C4296" s="6" t="s">
        <v>44</v>
      </c>
      <c r="D4296" s="6" t="s">
        <v>45</v>
      </c>
      <c r="E4296" s="7">
        <v>1610</v>
      </c>
      <c r="F4296" s="9">
        <v>1471.3887</v>
      </c>
    </row>
    <row r="4297" spans="1:6" x14ac:dyDescent="0.15">
      <c r="A4297" s="5" t="s">
        <v>1</v>
      </c>
      <c r="B4297" s="5" t="s">
        <v>241</v>
      </c>
      <c r="C4297" s="6" t="s">
        <v>44</v>
      </c>
      <c r="D4297" s="6" t="s">
        <v>45</v>
      </c>
      <c r="E4297" s="7">
        <v>1611</v>
      </c>
      <c r="F4297" s="9">
        <v>1429.3345999999999</v>
      </c>
    </row>
    <row r="4298" spans="1:6" x14ac:dyDescent="0.15">
      <c r="A4298" s="5" t="s">
        <v>1</v>
      </c>
      <c r="B4298" s="5" t="s">
        <v>241</v>
      </c>
      <c r="C4298" s="6" t="s">
        <v>44</v>
      </c>
      <c r="D4298" s="6" t="s">
        <v>45</v>
      </c>
      <c r="E4298" s="7">
        <v>1612</v>
      </c>
      <c r="F4298" s="9">
        <v>1349.0803000000001</v>
      </c>
    </row>
    <row r="4299" spans="1:6" x14ac:dyDescent="0.15">
      <c r="A4299" s="5" t="s">
        <v>1</v>
      </c>
      <c r="B4299" s="5" t="s">
        <v>241</v>
      </c>
      <c r="C4299" s="6" t="s">
        <v>44</v>
      </c>
      <c r="D4299" s="6" t="s">
        <v>45</v>
      </c>
      <c r="E4299" s="7">
        <v>1613</v>
      </c>
      <c r="F4299" s="9">
        <v>1306.5477000000001</v>
      </c>
    </row>
    <row r="4300" spans="1:6" x14ac:dyDescent="0.15">
      <c r="A4300" s="5" t="s">
        <v>1</v>
      </c>
      <c r="B4300" s="5" t="s">
        <v>241</v>
      </c>
      <c r="C4300" s="6" t="s">
        <v>44</v>
      </c>
      <c r="D4300" s="6" t="s">
        <v>45</v>
      </c>
      <c r="E4300" s="7">
        <v>1614</v>
      </c>
      <c r="F4300" s="9">
        <v>1352.7376999999999</v>
      </c>
    </row>
    <row r="4301" spans="1:6" x14ac:dyDescent="0.15">
      <c r="A4301" s="5" t="s">
        <v>1</v>
      </c>
      <c r="B4301" s="5" t="s">
        <v>241</v>
      </c>
      <c r="C4301" s="6" t="s">
        <v>44</v>
      </c>
      <c r="D4301" s="6" t="s">
        <v>45</v>
      </c>
      <c r="E4301" s="7">
        <v>1615</v>
      </c>
      <c r="F4301" s="9">
        <v>1423.83</v>
      </c>
    </row>
    <row r="4302" spans="1:6" x14ac:dyDescent="0.15">
      <c r="A4302" s="5" t="s">
        <v>1</v>
      </c>
      <c r="B4302" s="5" t="s">
        <v>241</v>
      </c>
      <c r="C4302" s="6" t="s">
        <v>44</v>
      </c>
      <c r="D4302" s="6" t="s">
        <v>45</v>
      </c>
      <c r="E4302" s="7">
        <v>1616</v>
      </c>
      <c r="F4302" s="9">
        <v>1462.5920000000001</v>
      </c>
    </row>
    <row r="4303" spans="1:6" x14ac:dyDescent="0.15">
      <c r="A4303" s="5" t="s">
        <v>1</v>
      </c>
      <c r="B4303" s="5" t="s">
        <v>241</v>
      </c>
      <c r="C4303" s="6" t="s">
        <v>44</v>
      </c>
      <c r="D4303" s="6" t="s">
        <v>45</v>
      </c>
      <c r="E4303" s="7">
        <v>1617</v>
      </c>
      <c r="F4303" s="9">
        <v>1369.6223</v>
      </c>
    </row>
    <row r="4304" spans="1:6" x14ac:dyDescent="0.15">
      <c r="A4304" s="5" t="s">
        <v>1</v>
      </c>
      <c r="B4304" s="5" t="s">
        <v>241</v>
      </c>
      <c r="C4304" s="6" t="s">
        <v>44</v>
      </c>
      <c r="D4304" s="6" t="s">
        <v>45</v>
      </c>
      <c r="E4304" s="7">
        <v>1618</v>
      </c>
      <c r="F4304" s="9">
        <v>1283.2391</v>
      </c>
    </row>
    <row r="4305" spans="1:6" x14ac:dyDescent="0.15">
      <c r="A4305" s="5" t="s">
        <v>1</v>
      </c>
      <c r="B4305" s="5" t="s">
        <v>241</v>
      </c>
      <c r="C4305" s="6" t="s">
        <v>44</v>
      </c>
      <c r="D4305" s="6" t="s">
        <v>45</v>
      </c>
      <c r="E4305" s="7">
        <v>1619</v>
      </c>
      <c r="F4305" s="9">
        <v>1283.5174999999999</v>
      </c>
    </row>
    <row r="4306" spans="1:6" x14ac:dyDescent="0.15">
      <c r="A4306" s="5" t="s">
        <v>1</v>
      </c>
      <c r="B4306" s="5" t="s">
        <v>241</v>
      </c>
      <c r="C4306" s="6" t="s">
        <v>44</v>
      </c>
      <c r="D4306" s="6" t="s">
        <v>45</v>
      </c>
      <c r="E4306" s="7">
        <v>1620</v>
      </c>
      <c r="F4306" s="9">
        <v>1445.8651</v>
      </c>
    </row>
    <row r="4307" spans="1:6" x14ac:dyDescent="0.15">
      <c r="A4307" s="5" t="s">
        <v>1</v>
      </c>
      <c r="B4307" s="5" t="s">
        <v>241</v>
      </c>
      <c r="C4307" s="6" t="s">
        <v>44</v>
      </c>
      <c r="D4307" s="6" t="s">
        <v>45</v>
      </c>
      <c r="E4307" s="7">
        <v>1621</v>
      </c>
      <c r="F4307" s="9">
        <v>1445.6977999999999</v>
      </c>
    </row>
    <row r="4308" spans="1:6" x14ac:dyDescent="0.15">
      <c r="A4308" s="5" t="s">
        <v>1</v>
      </c>
      <c r="B4308" s="5" t="s">
        <v>241</v>
      </c>
      <c r="C4308" s="6" t="s">
        <v>44</v>
      </c>
      <c r="D4308" s="6" t="s">
        <v>45</v>
      </c>
      <c r="E4308" s="7">
        <v>1622</v>
      </c>
      <c r="F4308" s="9">
        <v>1406.8526999999999</v>
      </c>
    </row>
    <row r="4309" spans="1:6" x14ac:dyDescent="0.15">
      <c r="A4309" s="5" t="s">
        <v>1</v>
      </c>
      <c r="B4309" s="5" t="s">
        <v>241</v>
      </c>
      <c r="C4309" s="6" t="s">
        <v>44</v>
      </c>
      <c r="D4309" s="6" t="s">
        <v>45</v>
      </c>
      <c r="E4309" s="7">
        <v>1623</v>
      </c>
      <c r="F4309" s="9">
        <v>1341.2974999999999</v>
      </c>
    </row>
    <row r="4310" spans="1:6" x14ac:dyDescent="0.15">
      <c r="A4310" s="5" t="s">
        <v>1</v>
      </c>
      <c r="B4310" s="5" t="s">
        <v>241</v>
      </c>
      <c r="C4310" s="6" t="s">
        <v>44</v>
      </c>
      <c r="D4310" s="6" t="s">
        <v>45</v>
      </c>
      <c r="E4310" s="7">
        <v>1624</v>
      </c>
      <c r="F4310" s="9">
        <v>1411.8477</v>
      </c>
    </row>
    <row r="4311" spans="1:6" x14ac:dyDescent="0.15">
      <c r="A4311" s="5" t="s">
        <v>1</v>
      </c>
      <c r="B4311" s="5" t="s">
        <v>241</v>
      </c>
      <c r="C4311" s="6" t="s">
        <v>44</v>
      </c>
      <c r="D4311" s="6" t="s">
        <v>45</v>
      </c>
      <c r="E4311" s="7">
        <v>1625</v>
      </c>
      <c r="F4311" s="9">
        <v>1529.9684999999999</v>
      </c>
    </row>
    <row r="4312" spans="1:6" x14ac:dyDescent="0.15">
      <c r="A4312" s="5" t="s">
        <v>1</v>
      </c>
      <c r="B4312" s="5" t="s">
        <v>241</v>
      </c>
      <c r="C4312" s="6" t="s">
        <v>44</v>
      </c>
      <c r="D4312" s="6" t="s">
        <v>45</v>
      </c>
      <c r="E4312" s="7">
        <v>1626</v>
      </c>
      <c r="F4312" s="9">
        <v>1428.7302</v>
      </c>
    </row>
    <row r="4313" spans="1:6" x14ac:dyDescent="0.15">
      <c r="A4313" s="5" t="s">
        <v>1</v>
      </c>
      <c r="B4313" s="5" t="s">
        <v>241</v>
      </c>
      <c r="C4313" s="6" t="s">
        <v>44</v>
      </c>
      <c r="D4313" s="6" t="s">
        <v>45</v>
      </c>
      <c r="E4313" s="7">
        <v>1627</v>
      </c>
      <c r="F4313" s="9">
        <v>1328.1239</v>
      </c>
    </row>
    <row r="4314" spans="1:6" x14ac:dyDescent="0.15">
      <c r="A4314" s="5" t="s">
        <v>1</v>
      </c>
      <c r="B4314" s="5" t="s">
        <v>241</v>
      </c>
      <c r="C4314" s="6" t="s">
        <v>44</v>
      </c>
      <c r="D4314" s="6" t="s">
        <v>45</v>
      </c>
      <c r="E4314" s="7">
        <v>1628</v>
      </c>
      <c r="F4314" s="9">
        <v>1255.3981000000001</v>
      </c>
    </row>
    <row r="4315" spans="1:6" x14ac:dyDescent="0.15">
      <c r="A4315" s="5" t="s">
        <v>1</v>
      </c>
      <c r="B4315" s="5" t="s">
        <v>241</v>
      </c>
      <c r="C4315" s="6" t="s">
        <v>44</v>
      </c>
      <c r="D4315" s="6" t="s">
        <v>45</v>
      </c>
      <c r="E4315" s="7">
        <v>1629</v>
      </c>
      <c r="F4315" s="9">
        <v>1310.0499</v>
      </c>
    </row>
    <row r="4316" spans="1:6" x14ac:dyDescent="0.15">
      <c r="A4316" s="5" t="s">
        <v>1</v>
      </c>
      <c r="B4316" s="5" t="s">
        <v>241</v>
      </c>
      <c r="C4316" s="6" t="s">
        <v>44</v>
      </c>
      <c r="D4316" s="6" t="s">
        <v>45</v>
      </c>
      <c r="E4316" s="7">
        <v>1630</v>
      </c>
      <c r="F4316" s="9">
        <v>1250.8389999999999</v>
      </c>
    </row>
    <row r="4317" spans="1:6" x14ac:dyDescent="0.15">
      <c r="A4317" s="5" t="s">
        <v>1</v>
      </c>
      <c r="B4317" s="5" t="s">
        <v>241</v>
      </c>
      <c r="C4317" s="6" t="s">
        <v>44</v>
      </c>
      <c r="D4317" s="6" t="s">
        <v>45</v>
      </c>
      <c r="E4317" s="7">
        <v>1631</v>
      </c>
      <c r="F4317" s="9">
        <v>1146.3422</v>
      </c>
    </row>
    <row r="4318" spans="1:6" x14ac:dyDescent="0.15">
      <c r="A4318" s="5" t="s">
        <v>1</v>
      </c>
      <c r="B4318" s="5" t="s">
        <v>241</v>
      </c>
      <c r="C4318" s="6" t="s">
        <v>44</v>
      </c>
      <c r="D4318" s="6" t="s">
        <v>45</v>
      </c>
      <c r="E4318" s="7">
        <v>1632</v>
      </c>
      <c r="F4318" s="9">
        <v>1116.4607000000001</v>
      </c>
    </row>
    <row r="4319" spans="1:6" x14ac:dyDescent="0.15">
      <c r="A4319" s="5" t="s">
        <v>1</v>
      </c>
      <c r="B4319" s="5" t="s">
        <v>241</v>
      </c>
      <c r="C4319" s="6" t="s">
        <v>44</v>
      </c>
      <c r="D4319" s="6" t="s">
        <v>45</v>
      </c>
      <c r="E4319" s="7">
        <v>1633</v>
      </c>
      <c r="F4319" s="9">
        <v>1230.1346000000001</v>
      </c>
    </row>
    <row r="4320" spans="1:6" x14ac:dyDescent="0.15">
      <c r="A4320" s="5" t="s">
        <v>1</v>
      </c>
      <c r="B4320" s="5" t="s">
        <v>241</v>
      </c>
      <c r="C4320" s="6" t="s">
        <v>44</v>
      </c>
      <c r="D4320" s="6" t="s">
        <v>45</v>
      </c>
      <c r="E4320" s="7">
        <v>1634</v>
      </c>
      <c r="F4320" s="9">
        <v>1405.2449999999999</v>
      </c>
    </row>
    <row r="4321" spans="1:6" x14ac:dyDescent="0.15">
      <c r="A4321" s="5" t="s">
        <v>1</v>
      </c>
      <c r="B4321" s="5" t="s">
        <v>241</v>
      </c>
      <c r="C4321" s="6" t="s">
        <v>44</v>
      </c>
      <c r="D4321" s="6" t="s">
        <v>45</v>
      </c>
      <c r="E4321" s="7">
        <v>1635</v>
      </c>
      <c r="F4321" s="9">
        <v>1307.7892999999999</v>
      </c>
    </row>
    <row r="4322" spans="1:6" x14ac:dyDescent="0.15">
      <c r="A4322" s="5" t="s">
        <v>1</v>
      </c>
      <c r="B4322" s="5" t="s">
        <v>241</v>
      </c>
      <c r="C4322" s="6" t="s">
        <v>44</v>
      </c>
      <c r="D4322" s="6" t="s">
        <v>45</v>
      </c>
      <c r="E4322" s="7">
        <v>1636</v>
      </c>
      <c r="F4322" s="9">
        <v>1128.9446</v>
      </c>
    </row>
    <row r="4323" spans="1:6" x14ac:dyDescent="0.15">
      <c r="A4323" s="5" t="s">
        <v>1</v>
      </c>
      <c r="B4323" s="5" t="s">
        <v>241</v>
      </c>
      <c r="C4323" s="6" t="s">
        <v>44</v>
      </c>
      <c r="D4323" s="6" t="s">
        <v>45</v>
      </c>
      <c r="E4323" s="7">
        <v>1637</v>
      </c>
      <c r="F4323" s="9">
        <v>1184.1442</v>
      </c>
    </row>
    <row r="4324" spans="1:6" x14ac:dyDescent="0.15">
      <c r="A4324" s="5" t="s">
        <v>1</v>
      </c>
      <c r="B4324" s="5" t="s">
        <v>241</v>
      </c>
      <c r="C4324" s="6" t="s">
        <v>44</v>
      </c>
      <c r="D4324" s="6" t="s">
        <v>45</v>
      </c>
      <c r="E4324" s="7">
        <v>1638</v>
      </c>
      <c r="F4324" s="9">
        <v>1333.5887</v>
      </c>
    </row>
    <row r="4325" spans="1:6" x14ac:dyDescent="0.15">
      <c r="A4325" s="5" t="s">
        <v>1</v>
      </c>
      <c r="B4325" s="5" t="s">
        <v>241</v>
      </c>
      <c r="C4325" s="6" t="s">
        <v>44</v>
      </c>
      <c r="D4325" s="6" t="s">
        <v>45</v>
      </c>
      <c r="E4325" s="7">
        <v>1639</v>
      </c>
      <c r="F4325" s="9">
        <v>1435.5364</v>
      </c>
    </row>
    <row r="4326" spans="1:6" x14ac:dyDescent="0.15">
      <c r="A4326" s="5" t="s">
        <v>1</v>
      </c>
      <c r="B4326" s="5" t="s">
        <v>241</v>
      </c>
      <c r="C4326" s="6" t="s">
        <v>44</v>
      </c>
      <c r="D4326" s="6" t="s">
        <v>45</v>
      </c>
      <c r="E4326" s="7">
        <v>1640</v>
      </c>
      <c r="F4326" s="9">
        <v>1424.6605999999999</v>
      </c>
    </row>
    <row r="4327" spans="1:6" x14ac:dyDescent="0.15">
      <c r="A4327" s="5" t="s">
        <v>1</v>
      </c>
      <c r="B4327" s="5" t="s">
        <v>241</v>
      </c>
      <c r="C4327" s="6" t="s">
        <v>44</v>
      </c>
      <c r="D4327" s="6" t="s">
        <v>45</v>
      </c>
      <c r="E4327" s="7">
        <v>1641</v>
      </c>
      <c r="F4327" s="9">
        <v>1612.2251000000001</v>
      </c>
    </row>
    <row r="4328" spans="1:6" x14ac:dyDescent="0.15">
      <c r="A4328" s="5" t="s">
        <v>1</v>
      </c>
      <c r="B4328" s="5" t="s">
        <v>241</v>
      </c>
      <c r="C4328" s="6" t="s">
        <v>44</v>
      </c>
      <c r="D4328" s="6" t="s">
        <v>45</v>
      </c>
      <c r="E4328" s="7">
        <v>1642</v>
      </c>
      <c r="F4328" s="9">
        <v>1503.7963999999999</v>
      </c>
    </row>
    <row r="4329" spans="1:6" x14ac:dyDescent="0.15">
      <c r="A4329" s="5" t="s">
        <v>1</v>
      </c>
      <c r="B4329" s="5" t="s">
        <v>241</v>
      </c>
      <c r="C4329" s="6" t="s">
        <v>44</v>
      </c>
      <c r="D4329" s="6" t="s">
        <v>45</v>
      </c>
      <c r="E4329" s="7">
        <v>1643</v>
      </c>
      <c r="F4329" s="9">
        <v>1597.559</v>
      </c>
    </row>
    <row r="4330" spans="1:6" x14ac:dyDescent="0.15">
      <c r="A4330" s="5" t="s">
        <v>1</v>
      </c>
      <c r="B4330" s="5" t="s">
        <v>241</v>
      </c>
      <c r="C4330" s="6" t="s">
        <v>44</v>
      </c>
      <c r="D4330" s="6" t="s">
        <v>45</v>
      </c>
      <c r="E4330" s="7">
        <v>1644</v>
      </c>
      <c r="F4330" s="9">
        <v>1538.7201</v>
      </c>
    </row>
    <row r="4331" spans="1:6" x14ac:dyDescent="0.15">
      <c r="A4331" s="5" t="s">
        <v>1</v>
      </c>
      <c r="B4331" s="5" t="s">
        <v>241</v>
      </c>
      <c r="C4331" s="6" t="s">
        <v>44</v>
      </c>
      <c r="D4331" s="6" t="s">
        <v>45</v>
      </c>
      <c r="E4331" s="7">
        <v>1645</v>
      </c>
      <c r="F4331" s="9">
        <v>1575.9459999999999</v>
      </c>
    </row>
    <row r="4332" spans="1:6" x14ac:dyDescent="0.15">
      <c r="A4332" s="5" t="s">
        <v>1</v>
      </c>
      <c r="B4332" s="5" t="s">
        <v>241</v>
      </c>
      <c r="C4332" s="6" t="s">
        <v>44</v>
      </c>
      <c r="D4332" s="6" t="s">
        <v>45</v>
      </c>
      <c r="E4332" s="7">
        <v>1646</v>
      </c>
      <c r="F4332" s="9">
        <v>1511.3849</v>
      </c>
    </row>
    <row r="4333" spans="1:6" x14ac:dyDescent="0.15">
      <c r="A4333" s="5" t="s">
        <v>1</v>
      </c>
      <c r="B4333" s="5" t="s">
        <v>241</v>
      </c>
      <c r="C4333" s="6" t="s">
        <v>44</v>
      </c>
      <c r="D4333" s="6" t="s">
        <v>45</v>
      </c>
      <c r="E4333" s="7">
        <v>1647</v>
      </c>
      <c r="F4333" s="9">
        <v>1500.4031</v>
      </c>
    </row>
    <row r="4334" spans="1:6" x14ac:dyDescent="0.15">
      <c r="A4334" s="5" t="s">
        <v>1</v>
      </c>
      <c r="B4334" s="5" t="s">
        <v>241</v>
      </c>
      <c r="C4334" s="6" t="s">
        <v>44</v>
      </c>
      <c r="D4334" s="6" t="s">
        <v>45</v>
      </c>
      <c r="E4334" s="7">
        <v>1648</v>
      </c>
      <c r="F4334" s="9">
        <v>1478.9494999999999</v>
      </c>
    </row>
    <row r="4335" spans="1:6" x14ac:dyDescent="0.15">
      <c r="A4335" s="5" t="s">
        <v>1</v>
      </c>
      <c r="B4335" s="5" t="s">
        <v>241</v>
      </c>
      <c r="C4335" s="6" t="s">
        <v>44</v>
      </c>
      <c r="D4335" s="6" t="s">
        <v>45</v>
      </c>
      <c r="E4335" s="7">
        <v>1649</v>
      </c>
      <c r="F4335" s="9">
        <v>1447.5732</v>
      </c>
    </row>
    <row r="4336" spans="1:6" x14ac:dyDescent="0.15">
      <c r="A4336" s="5" t="s">
        <v>1</v>
      </c>
      <c r="B4336" s="5" t="s">
        <v>241</v>
      </c>
      <c r="C4336" s="6" t="s">
        <v>44</v>
      </c>
      <c r="D4336" s="6" t="s">
        <v>45</v>
      </c>
      <c r="E4336" s="7">
        <v>1650</v>
      </c>
      <c r="F4336" s="9">
        <v>1321.6974</v>
      </c>
    </row>
    <row r="4337" spans="1:6" x14ac:dyDescent="0.15">
      <c r="A4337" s="5" t="s">
        <v>1</v>
      </c>
      <c r="B4337" s="5" t="s">
        <v>241</v>
      </c>
      <c r="C4337" s="6" t="s">
        <v>44</v>
      </c>
      <c r="D4337" s="6" t="s">
        <v>45</v>
      </c>
      <c r="E4337" s="7">
        <v>1651</v>
      </c>
      <c r="F4337" s="9">
        <v>1258.9450999999999</v>
      </c>
    </row>
    <row r="4338" spans="1:6" x14ac:dyDescent="0.15">
      <c r="A4338" s="5" t="s">
        <v>1</v>
      </c>
      <c r="B4338" s="5" t="s">
        <v>241</v>
      </c>
      <c r="C4338" s="6" t="s">
        <v>44</v>
      </c>
      <c r="D4338" s="6" t="s">
        <v>45</v>
      </c>
      <c r="E4338" s="7">
        <v>1652</v>
      </c>
      <c r="F4338" s="9">
        <v>1349.4718</v>
      </c>
    </row>
    <row r="4339" spans="1:6" x14ac:dyDescent="0.15">
      <c r="A4339" s="5" t="s">
        <v>1</v>
      </c>
      <c r="B4339" s="5" t="s">
        <v>241</v>
      </c>
      <c r="C4339" s="6" t="s">
        <v>44</v>
      </c>
      <c r="D4339" s="6" t="s">
        <v>45</v>
      </c>
      <c r="E4339" s="7">
        <v>1653</v>
      </c>
      <c r="F4339" s="9">
        <v>1389.3818000000001</v>
      </c>
    </row>
    <row r="4340" spans="1:6" x14ac:dyDescent="0.15">
      <c r="A4340" s="5" t="s">
        <v>1</v>
      </c>
      <c r="B4340" s="5" t="s">
        <v>241</v>
      </c>
      <c r="C4340" s="6" t="s">
        <v>44</v>
      </c>
      <c r="D4340" s="6" t="s">
        <v>45</v>
      </c>
      <c r="E4340" s="7">
        <v>1654</v>
      </c>
      <c r="F4340" s="9">
        <v>1485.2719999999999</v>
      </c>
    </row>
    <row r="4341" spans="1:6" x14ac:dyDescent="0.15">
      <c r="A4341" s="5" t="s">
        <v>1</v>
      </c>
      <c r="B4341" s="5" t="s">
        <v>241</v>
      </c>
      <c r="C4341" s="6" t="s">
        <v>44</v>
      </c>
      <c r="D4341" s="6" t="s">
        <v>45</v>
      </c>
      <c r="E4341" s="7">
        <v>1655</v>
      </c>
      <c r="F4341" s="9">
        <v>1436.3356000000001</v>
      </c>
    </row>
    <row r="4342" spans="1:6" x14ac:dyDescent="0.15">
      <c r="A4342" s="5" t="s">
        <v>1</v>
      </c>
      <c r="B4342" s="5" t="s">
        <v>241</v>
      </c>
      <c r="C4342" s="6" t="s">
        <v>44</v>
      </c>
      <c r="D4342" s="6" t="s">
        <v>45</v>
      </c>
      <c r="E4342" s="7">
        <v>1656</v>
      </c>
      <c r="F4342" s="9">
        <v>1436.2274</v>
      </c>
    </row>
    <row r="4343" spans="1:6" x14ac:dyDescent="0.15">
      <c r="A4343" s="5" t="s">
        <v>1</v>
      </c>
      <c r="B4343" s="5" t="s">
        <v>241</v>
      </c>
      <c r="C4343" s="6" t="s">
        <v>44</v>
      </c>
      <c r="D4343" s="6" t="s">
        <v>45</v>
      </c>
      <c r="E4343" s="7">
        <v>1657</v>
      </c>
      <c r="F4343" s="9">
        <v>1489.8244999999999</v>
      </c>
    </row>
    <row r="4344" spans="1:6" x14ac:dyDescent="0.15">
      <c r="A4344" s="5" t="s">
        <v>1</v>
      </c>
      <c r="B4344" s="5" t="s">
        <v>241</v>
      </c>
      <c r="C4344" s="6" t="s">
        <v>44</v>
      </c>
      <c r="D4344" s="6" t="s">
        <v>45</v>
      </c>
      <c r="E4344" s="7">
        <v>1658</v>
      </c>
      <c r="F4344" s="9">
        <v>1462.0239999999999</v>
      </c>
    </row>
    <row r="4345" spans="1:6" x14ac:dyDescent="0.15">
      <c r="A4345" s="5" t="s">
        <v>1</v>
      </c>
      <c r="B4345" s="5" t="s">
        <v>241</v>
      </c>
      <c r="C4345" s="6" t="s">
        <v>44</v>
      </c>
      <c r="D4345" s="6" t="s">
        <v>45</v>
      </c>
      <c r="E4345" s="7">
        <v>1659</v>
      </c>
      <c r="F4345" s="9">
        <v>1431.7715000000001</v>
      </c>
    </row>
    <row r="4346" spans="1:6" x14ac:dyDescent="0.15">
      <c r="A4346" s="5" t="s">
        <v>1</v>
      </c>
      <c r="B4346" s="5" t="s">
        <v>241</v>
      </c>
      <c r="C4346" s="6" t="s">
        <v>44</v>
      </c>
      <c r="D4346" s="6" t="s">
        <v>45</v>
      </c>
      <c r="E4346" s="7">
        <v>1660</v>
      </c>
      <c r="F4346" s="9">
        <v>1459.6068</v>
      </c>
    </row>
    <row r="4347" spans="1:6" x14ac:dyDescent="0.15">
      <c r="A4347" s="5" t="s">
        <v>1</v>
      </c>
      <c r="B4347" s="5" t="s">
        <v>241</v>
      </c>
      <c r="C4347" s="6" t="s">
        <v>44</v>
      </c>
      <c r="D4347" s="6" t="s">
        <v>45</v>
      </c>
      <c r="E4347" s="7">
        <v>1661</v>
      </c>
      <c r="F4347" s="9">
        <v>1490.3543999999999</v>
      </c>
    </row>
    <row r="4348" spans="1:6" x14ac:dyDescent="0.15">
      <c r="A4348" s="5" t="s">
        <v>1</v>
      </c>
      <c r="B4348" s="5" t="s">
        <v>241</v>
      </c>
      <c r="C4348" s="6" t="s">
        <v>44</v>
      </c>
      <c r="D4348" s="6" t="s">
        <v>45</v>
      </c>
      <c r="E4348" s="7">
        <v>1662</v>
      </c>
      <c r="F4348" s="9">
        <v>1347.6525999999999</v>
      </c>
    </row>
    <row r="4349" spans="1:6" x14ac:dyDescent="0.15">
      <c r="A4349" s="5" t="s">
        <v>1</v>
      </c>
      <c r="B4349" s="5" t="s">
        <v>241</v>
      </c>
      <c r="C4349" s="6" t="s">
        <v>44</v>
      </c>
      <c r="D4349" s="6" t="s">
        <v>45</v>
      </c>
      <c r="E4349" s="7">
        <v>1663</v>
      </c>
      <c r="F4349" s="9">
        <v>1522.2898</v>
      </c>
    </row>
    <row r="4350" spans="1:6" x14ac:dyDescent="0.15">
      <c r="A4350" s="5" t="s">
        <v>1</v>
      </c>
      <c r="B4350" s="5" t="s">
        <v>241</v>
      </c>
      <c r="C4350" s="6" t="s">
        <v>44</v>
      </c>
      <c r="D4350" s="6" t="s">
        <v>45</v>
      </c>
      <c r="E4350" s="7">
        <v>1664</v>
      </c>
      <c r="F4350" s="9">
        <v>1613.3933999999999</v>
      </c>
    </row>
    <row r="4351" spans="1:6" x14ac:dyDescent="0.15">
      <c r="A4351" s="5" t="s">
        <v>1</v>
      </c>
      <c r="B4351" s="5" t="s">
        <v>241</v>
      </c>
      <c r="C4351" s="6" t="s">
        <v>44</v>
      </c>
      <c r="D4351" s="6" t="s">
        <v>45</v>
      </c>
      <c r="E4351" s="7">
        <v>1665</v>
      </c>
      <c r="F4351" s="9">
        <v>1522.8510000000001</v>
      </c>
    </row>
    <row r="4352" spans="1:6" x14ac:dyDescent="0.15">
      <c r="A4352" s="5" t="s">
        <v>1</v>
      </c>
      <c r="B4352" s="5" t="s">
        <v>241</v>
      </c>
      <c r="C4352" s="6" t="s">
        <v>44</v>
      </c>
      <c r="D4352" s="6" t="s">
        <v>45</v>
      </c>
      <c r="E4352" s="7">
        <v>1666</v>
      </c>
      <c r="F4352" s="9">
        <v>1483.3859</v>
      </c>
    </row>
    <row r="4353" spans="1:6" x14ac:dyDescent="0.15">
      <c r="A4353" s="5" t="s">
        <v>1</v>
      </c>
      <c r="B4353" s="5" t="s">
        <v>241</v>
      </c>
      <c r="C4353" s="6" t="s">
        <v>44</v>
      </c>
      <c r="D4353" s="6" t="s">
        <v>45</v>
      </c>
      <c r="E4353" s="7">
        <v>1667</v>
      </c>
      <c r="F4353" s="9">
        <v>1404.9984999999999</v>
      </c>
    </row>
    <row r="4354" spans="1:6" x14ac:dyDescent="0.15">
      <c r="A4354" s="5" t="s">
        <v>1</v>
      </c>
      <c r="B4354" s="5" t="s">
        <v>241</v>
      </c>
      <c r="C4354" s="6" t="s">
        <v>44</v>
      </c>
      <c r="D4354" s="6" t="s">
        <v>45</v>
      </c>
      <c r="E4354" s="7">
        <v>1668</v>
      </c>
      <c r="F4354" s="9">
        <v>1575.9170999999999</v>
      </c>
    </row>
    <row r="4355" spans="1:6" x14ac:dyDescent="0.15">
      <c r="A4355" s="5" t="s">
        <v>1</v>
      </c>
      <c r="B4355" s="5" t="s">
        <v>241</v>
      </c>
      <c r="C4355" s="6" t="s">
        <v>44</v>
      </c>
      <c r="D4355" s="6" t="s">
        <v>45</v>
      </c>
      <c r="E4355" s="7">
        <v>1669</v>
      </c>
      <c r="F4355" s="9">
        <v>1747.1312</v>
      </c>
    </row>
    <row r="4356" spans="1:6" x14ac:dyDescent="0.15">
      <c r="A4356" s="5" t="s">
        <v>1</v>
      </c>
      <c r="B4356" s="5" t="s">
        <v>241</v>
      </c>
      <c r="C4356" s="6" t="s">
        <v>44</v>
      </c>
      <c r="D4356" s="6" t="s">
        <v>45</v>
      </c>
      <c r="E4356" s="7">
        <v>1670</v>
      </c>
      <c r="F4356" s="9">
        <v>1717.8158000000001</v>
      </c>
    </row>
    <row r="4357" spans="1:6" x14ac:dyDescent="0.15">
      <c r="A4357" s="5" t="s">
        <v>1</v>
      </c>
      <c r="B4357" s="5" t="s">
        <v>241</v>
      </c>
      <c r="C4357" s="6" t="s">
        <v>44</v>
      </c>
      <c r="D4357" s="6" t="s">
        <v>45</v>
      </c>
      <c r="E4357" s="7">
        <v>1671</v>
      </c>
      <c r="F4357" s="9">
        <v>1640.4888000000001</v>
      </c>
    </row>
    <row r="4358" spans="1:6" x14ac:dyDescent="0.15">
      <c r="A4358" s="5" t="s">
        <v>1</v>
      </c>
      <c r="B4358" s="5" t="s">
        <v>241</v>
      </c>
      <c r="C4358" s="6" t="s">
        <v>44</v>
      </c>
      <c r="D4358" s="6" t="s">
        <v>45</v>
      </c>
      <c r="E4358" s="7">
        <v>1672</v>
      </c>
      <c r="F4358" s="9">
        <v>1692.7722000000001</v>
      </c>
    </row>
    <row r="4359" spans="1:6" x14ac:dyDescent="0.15">
      <c r="A4359" s="5" t="s">
        <v>1</v>
      </c>
      <c r="B4359" s="5" t="s">
        <v>241</v>
      </c>
      <c r="C4359" s="6" t="s">
        <v>44</v>
      </c>
      <c r="D4359" s="6" t="s">
        <v>45</v>
      </c>
      <c r="E4359" s="7">
        <v>1673</v>
      </c>
      <c r="F4359" s="9">
        <v>1692.3783000000001</v>
      </c>
    </row>
    <row r="4360" spans="1:6" x14ac:dyDescent="0.15">
      <c r="A4360" s="5" t="s">
        <v>1</v>
      </c>
      <c r="B4360" s="5" t="s">
        <v>241</v>
      </c>
      <c r="C4360" s="6" t="s">
        <v>44</v>
      </c>
      <c r="D4360" s="6" t="s">
        <v>45</v>
      </c>
      <c r="E4360" s="7">
        <v>1674</v>
      </c>
      <c r="F4360" s="9">
        <v>1684.9672</v>
      </c>
    </row>
    <row r="4361" spans="1:6" x14ac:dyDescent="0.15">
      <c r="A4361" s="5" t="s">
        <v>1</v>
      </c>
      <c r="B4361" s="5" t="s">
        <v>241</v>
      </c>
      <c r="C4361" s="6" t="s">
        <v>44</v>
      </c>
      <c r="D4361" s="6" t="s">
        <v>45</v>
      </c>
      <c r="E4361" s="7">
        <v>1675</v>
      </c>
      <c r="F4361" s="9">
        <v>1692.9855</v>
      </c>
    </row>
    <row r="4362" spans="1:6" x14ac:dyDescent="0.15">
      <c r="A4362" s="5" t="s">
        <v>1</v>
      </c>
      <c r="B4362" s="5" t="s">
        <v>241</v>
      </c>
      <c r="C4362" s="6" t="s">
        <v>44</v>
      </c>
      <c r="D4362" s="6" t="s">
        <v>45</v>
      </c>
      <c r="E4362" s="7">
        <v>1676</v>
      </c>
      <c r="F4362" s="9">
        <v>1744.1333</v>
      </c>
    </row>
    <row r="4363" spans="1:6" x14ac:dyDescent="0.15">
      <c r="A4363" s="5" t="s">
        <v>1</v>
      </c>
      <c r="B4363" s="5" t="s">
        <v>241</v>
      </c>
      <c r="C4363" s="6" t="s">
        <v>44</v>
      </c>
      <c r="D4363" s="6" t="s">
        <v>45</v>
      </c>
      <c r="E4363" s="7">
        <v>1677</v>
      </c>
      <c r="F4363" s="9">
        <v>1742.3318999999999</v>
      </c>
    </row>
    <row r="4364" spans="1:6" x14ac:dyDescent="0.15">
      <c r="A4364" s="5" t="s">
        <v>1</v>
      </c>
      <c r="B4364" s="5" t="s">
        <v>241</v>
      </c>
      <c r="C4364" s="6" t="s">
        <v>44</v>
      </c>
      <c r="D4364" s="6" t="s">
        <v>45</v>
      </c>
      <c r="E4364" s="7">
        <v>1678</v>
      </c>
      <c r="F4364" s="9">
        <v>1700.3842</v>
      </c>
    </row>
    <row r="4365" spans="1:6" x14ac:dyDescent="0.15">
      <c r="A4365" s="5" t="s">
        <v>1</v>
      </c>
      <c r="B4365" s="5" t="s">
        <v>241</v>
      </c>
      <c r="C4365" s="6" t="s">
        <v>44</v>
      </c>
      <c r="D4365" s="6" t="s">
        <v>45</v>
      </c>
      <c r="E4365" s="7">
        <v>1679</v>
      </c>
      <c r="F4365" s="9">
        <v>1561.5953</v>
      </c>
    </row>
    <row r="4366" spans="1:6" x14ac:dyDescent="0.15">
      <c r="A4366" s="5" t="s">
        <v>1</v>
      </c>
      <c r="B4366" s="5" t="s">
        <v>241</v>
      </c>
      <c r="C4366" s="6" t="s">
        <v>44</v>
      </c>
      <c r="D4366" s="6" t="s">
        <v>45</v>
      </c>
      <c r="E4366" s="7">
        <v>1680</v>
      </c>
      <c r="F4366" s="9">
        <v>1609.2981</v>
      </c>
    </row>
    <row r="4367" spans="1:6" x14ac:dyDescent="0.15">
      <c r="A4367" s="5" t="s">
        <v>1</v>
      </c>
      <c r="B4367" s="5" t="s">
        <v>241</v>
      </c>
      <c r="C4367" s="6" t="s">
        <v>44</v>
      </c>
      <c r="D4367" s="6" t="s">
        <v>45</v>
      </c>
      <c r="E4367" s="7">
        <v>1681</v>
      </c>
      <c r="F4367" s="9">
        <v>1531.5703000000001</v>
      </c>
    </row>
    <row r="4368" spans="1:6" x14ac:dyDescent="0.15">
      <c r="A4368" s="5" t="s">
        <v>1</v>
      </c>
      <c r="B4368" s="5" t="s">
        <v>241</v>
      </c>
      <c r="C4368" s="6" t="s">
        <v>44</v>
      </c>
      <c r="D4368" s="6" t="s">
        <v>45</v>
      </c>
      <c r="E4368" s="7">
        <v>1682</v>
      </c>
      <c r="F4368" s="9">
        <v>1682.4630999999999</v>
      </c>
    </row>
    <row r="4369" spans="1:6" x14ac:dyDescent="0.15">
      <c r="A4369" s="5" t="s">
        <v>1</v>
      </c>
      <c r="B4369" s="5" t="s">
        <v>241</v>
      </c>
      <c r="C4369" s="6" t="s">
        <v>44</v>
      </c>
      <c r="D4369" s="6" t="s">
        <v>45</v>
      </c>
      <c r="E4369" s="7">
        <v>1683</v>
      </c>
      <c r="F4369" s="9">
        <v>1673.673</v>
      </c>
    </row>
    <row r="4370" spans="1:6" x14ac:dyDescent="0.15">
      <c r="A4370" s="5" t="s">
        <v>1</v>
      </c>
      <c r="B4370" s="5" t="s">
        <v>241</v>
      </c>
      <c r="C4370" s="6" t="s">
        <v>44</v>
      </c>
      <c r="D4370" s="6" t="s">
        <v>45</v>
      </c>
      <c r="E4370" s="7">
        <v>1684</v>
      </c>
      <c r="F4370" s="9">
        <v>1662.8430000000001</v>
      </c>
    </row>
    <row r="4371" spans="1:6" x14ac:dyDescent="0.15">
      <c r="A4371" s="5" t="s">
        <v>1</v>
      </c>
      <c r="B4371" s="5" t="s">
        <v>241</v>
      </c>
      <c r="C4371" s="6" t="s">
        <v>44</v>
      </c>
      <c r="D4371" s="6" t="s">
        <v>45</v>
      </c>
      <c r="E4371" s="7">
        <v>1685</v>
      </c>
      <c r="F4371" s="9">
        <v>1468.7439999999999</v>
      </c>
    </row>
    <row r="4372" spans="1:6" x14ac:dyDescent="0.15">
      <c r="A4372" s="5" t="s">
        <v>1</v>
      </c>
      <c r="B4372" s="5" t="s">
        <v>241</v>
      </c>
      <c r="C4372" s="6" t="s">
        <v>44</v>
      </c>
      <c r="D4372" s="6" t="s">
        <v>45</v>
      </c>
      <c r="E4372" s="7">
        <v>1686</v>
      </c>
      <c r="F4372" s="9">
        <v>1545.4060999999999</v>
      </c>
    </row>
    <row r="4373" spans="1:6" x14ac:dyDescent="0.15">
      <c r="A4373" s="5" t="s">
        <v>1</v>
      </c>
      <c r="B4373" s="5" t="s">
        <v>241</v>
      </c>
      <c r="C4373" s="6" t="s">
        <v>44</v>
      </c>
      <c r="D4373" s="6" t="s">
        <v>45</v>
      </c>
      <c r="E4373" s="7">
        <v>1687</v>
      </c>
      <c r="F4373" s="9">
        <v>1672.3683000000001</v>
      </c>
    </row>
    <row r="4374" spans="1:6" x14ac:dyDescent="0.15">
      <c r="A4374" s="5" t="s">
        <v>1</v>
      </c>
      <c r="B4374" s="5" t="s">
        <v>241</v>
      </c>
      <c r="C4374" s="6" t="s">
        <v>44</v>
      </c>
      <c r="D4374" s="6" t="s">
        <v>45</v>
      </c>
      <c r="E4374" s="7">
        <v>1688</v>
      </c>
      <c r="F4374" s="9">
        <v>2071.1457999999998</v>
      </c>
    </row>
    <row r="4375" spans="1:6" x14ac:dyDescent="0.15">
      <c r="A4375" s="5" t="s">
        <v>1</v>
      </c>
      <c r="B4375" s="5" t="s">
        <v>241</v>
      </c>
      <c r="C4375" s="6" t="s">
        <v>44</v>
      </c>
      <c r="D4375" s="6" t="s">
        <v>45</v>
      </c>
      <c r="E4375" s="7">
        <v>1689</v>
      </c>
      <c r="F4375" s="9">
        <v>2114.4594999999999</v>
      </c>
    </row>
    <row r="4376" spans="1:6" x14ac:dyDescent="0.15">
      <c r="A4376" s="5" t="s">
        <v>1</v>
      </c>
      <c r="B4376" s="5" t="s">
        <v>241</v>
      </c>
      <c r="C4376" s="6" t="s">
        <v>44</v>
      </c>
      <c r="D4376" s="6" t="s">
        <v>45</v>
      </c>
      <c r="E4376" s="7">
        <v>1690</v>
      </c>
      <c r="F4376" s="9">
        <v>1954.2257999999999</v>
      </c>
    </row>
    <row r="4377" spans="1:6" x14ac:dyDescent="0.15">
      <c r="A4377" s="5" t="s">
        <v>1</v>
      </c>
      <c r="B4377" s="5" t="s">
        <v>241</v>
      </c>
      <c r="C4377" s="6" t="s">
        <v>44</v>
      </c>
      <c r="D4377" s="6" t="s">
        <v>45</v>
      </c>
      <c r="E4377" s="7">
        <v>1691</v>
      </c>
      <c r="F4377" s="9">
        <v>1968.0953</v>
      </c>
    </row>
    <row r="4378" spans="1:6" x14ac:dyDescent="0.15">
      <c r="A4378" s="5" t="s">
        <v>1</v>
      </c>
      <c r="B4378" s="5" t="s">
        <v>241</v>
      </c>
      <c r="C4378" s="6" t="s">
        <v>44</v>
      </c>
      <c r="D4378" s="6" t="s">
        <v>45</v>
      </c>
      <c r="E4378" s="7">
        <v>1692</v>
      </c>
      <c r="F4378" s="9">
        <v>2009.2727</v>
      </c>
    </row>
    <row r="4379" spans="1:6" x14ac:dyDescent="0.15">
      <c r="A4379" s="5" t="s">
        <v>1</v>
      </c>
      <c r="B4379" s="5" t="s">
        <v>241</v>
      </c>
      <c r="C4379" s="6" t="s">
        <v>44</v>
      </c>
      <c r="D4379" s="6" t="s">
        <v>45</v>
      </c>
      <c r="E4379" s="7">
        <v>1693</v>
      </c>
      <c r="F4379" s="9">
        <v>1871.89</v>
      </c>
    </row>
    <row r="4380" spans="1:6" x14ac:dyDescent="0.15">
      <c r="A4380" s="5" t="s">
        <v>1</v>
      </c>
      <c r="B4380" s="5" t="s">
        <v>241</v>
      </c>
      <c r="C4380" s="6" t="s">
        <v>44</v>
      </c>
      <c r="D4380" s="6" t="s">
        <v>45</v>
      </c>
      <c r="E4380" s="7">
        <v>1694</v>
      </c>
      <c r="F4380" s="9">
        <v>1866.7155</v>
      </c>
    </row>
    <row r="4381" spans="1:6" x14ac:dyDescent="0.15">
      <c r="A4381" s="5" t="s">
        <v>1</v>
      </c>
      <c r="B4381" s="5" t="s">
        <v>241</v>
      </c>
      <c r="C4381" s="6" t="s">
        <v>44</v>
      </c>
      <c r="D4381" s="6" t="s">
        <v>45</v>
      </c>
      <c r="E4381" s="7">
        <v>1695</v>
      </c>
      <c r="F4381" s="9">
        <v>1574.4135000000001</v>
      </c>
    </row>
    <row r="4382" spans="1:6" x14ac:dyDescent="0.15">
      <c r="A4382" s="5" t="s">
        <v>1</v>
      </c>
      <c r="B4382" s="5" t="s">
        <v>241</v>
      </c>
      <c r="C4382" s="6" t="s">
        <v>44</v>
      </c>
      <c r="D4382" s="6" t="s">
        <v>45</v>
      </c>
      <c r="E4382" s="7">
        <v>1696</v>
      </c>
      <c r="F4382" s="9">
        <v>1559.6093000000001</v>
      </c>
    </row>
    <row r="4383" spans="1:6" x14ac:dyDescent="0.15">
      <c r="A4383" s="5" t="s">
        <v>1</v>
      </c>
      <c r="B4383" s="5" t="s">
        <v>241</v>
      </c>
      <c r="C4383" s="6" t="s">
        <v>44</v>
      </c>
      <c r="D4383" s="6" t="s">
        <v>45</v>
      </c>
      <c r="E4383" s="7">
        <v>1697</v>
      </c>
      <c r="F4383" s="9">
        <v>1742.655</v>
      </c>
    </row>
    <row r="4384" spans="1:6" x14ac:dyDescent="0.15">
      <c r="A4384" s="5" t="s">
        <v>1</v>
      </c>
      <c r="B4384" s="5" t="s">
        <v>241</v>
      </c>
      <c r="C4384" s="6" t="s">
        <v>44</v>
      </c>
      <c r="D4384" s="6" t="s">
        <v>45</v>
      </c>
      <c r="E4384" s="7">
        <v>1698</v>
      </c>
      <c r="F4384" s="9">
        <v>1745.5795000000001</v>
      </c>
    </row>
    <row r="4385" spans="1:6" x14ac:dyDescent="0.15">
      <c r="A4385" s="5" t="s">
        <v>1</v>
      </c>
      <c r="B4385" s="5" t="s">
        <v>241</v>
      </c>
      <c r="C4385" s="6" t="s">
        <v>44</v>
      </c>
      <c r="D4385" s="6" t="s">
        <v>45</v>
      </c>
      <c r="E4385" s="7">
        <v>1699</v>
      </c>
      <c r="F4385" s="9">
        <v>1495.7660000000001</v>
      </c>
    </row>
    <row r="4386" spans="1:6" x14ac:dyDescent="0.15">
      <c r="A4386" s="5" t="s">
        <v>1</v>
      </c>
      <c r="B4386" s="5" t="s">
        <v>241</v>
      </c>
      <c r="C4386" s="6" t="s">
        <v>44</v>
      </c>
      <c r="D4386" s="6" t="s">
        <v>45</v>
      </c>
      <c r="E4386" s="7">
        <v>1700</v>
      </c>
      <c r="F4386" s="9">
        <v>1572.1237000000001</v>
      </c>
    </row>
    <row r="4387" spans="1:6" x14ac:dyDescent="0.15">
      <c r="A4387" s="5" t="s">
        <v>1</v>
      </c>
      <c r="B4387" s="5" t="s">
        <v>241</v>
      </c>
      <c r="C4387" s="6" t="s">
        <v>44</v>
      </c>
      <c r="D4387" s="6" t="s">
        <v>45</v>
      </c>
      <c r="E4387" s="7">
        <v>1701</v>
      </c>
      <c r="F4387" s="9">
        <v>1790.6337000000001</v>
      </c>
    </row>
    <row r="4388" spans="1:6" x14ac:dyDescent="0.15">
      <c r="A4388" s="5" t="s">
        <v>1</v>
      </c>
      <c r="B4388" s="5" t="s">
        <v>241</v>
      </c>
      <c r="C4388" s="6" t="s">
        <v>44</v>
      </c>
      <c r="D4388" s="6" t="s">
        <v>45</v>
      </c>
      <c r="E4388" s="7">
        <v>1702</v>
      </c>
      <c r="F4388" s="9">
        <v>1706.9287999999999</v>
      </c>
    </row>
    <row r="4389" spans="1:6" x14ac:dyDescent="0.15">
      <c r="A4389" s="5" t="s">
        <v>1</v>
      </c>
      <c r="B4389" s="5" t="s">
        <v>241</v>
      </c>
      <c r="C4389" s="6" t="s">
        <v>44</v>
      </c>
      <c r="D4389" s="6" t="s">
        <v>45</v>
      </c>
      <c r="E4389" s="7">
        <v>1703</v>
      </c>
      <c r="F4389" s="9">
        <v>1573.3715999999999</v>
      </c>
    </row>
    <row r="4390" spans="1:6" x14ac:dyDescent="0.15">
      <c r="A4390" s="5" t="s">
        <v>1</v>
      </c>
      <c r="B4390" s="5" t="s">
        <v>241</v>
      </c>
      <c r="C4390" s="6" t="s">
        <v>44</v>
      </c>
      <c r="D4390" s="6" t="s">
        <v>45</v>
      </c>
      <c r="E4390" s="7">
        <v>1704</v>
      </c>
      <c r="F4390" s="9">
        <v>1540.1621</v>
      </c>
    </row>
    <row r="4391" spans="1:6" x14ac:dyDescent="0.15">
      <c r="A4391" s="5" t="s">
        <v>1</v>
      </c>
      <c r="B4391" s="5" t="s">
        <v>241</v>
      </c>
      <c r="C4391" s="6" t="s">
        <v>44</v>
      </c>
      <c r="D4391" s="6" t="s">
        <v>45</v>
      </c>
      <c r="E4391" s="7">
        <v>1705</v>
      </c>
      <c r="F4391" s="9">
        <v>1654.5446999999999</v>
      </c>
    </row>
    <row r="4392" spans="1:6" x14ac:dyDescent="0.15">
      <c r="A4392" s="5" t="s">
        <v>1</v>
      </c>
      <c r="B4392" s="5" t="s">
        <v>241</v>
      </c>
      <c r="C4392" s="6" t="s">
        <v>44</v>
      </c>
      <c r="D4392" s="6" t="s">
        <v>45</v>
      </c>
      <c r="E4392" s="7">
        <v>1706</v>
      </c>
      <c r="F4392" s="9">
        <v>1697.9748999999999</v>
      </c>
    </row>
    <row r="4393" spans="1:6" x14ac:dyDescent="0.15">
      <c r="A4393" s="5" t="s">
        <v>1</v>
      </c>
      <c r="B4393" s="5" t="s">
        <v>241</v>
      </c>
      <c r="C4393" s="6" t="s">
        <v>44</v>
      </c>
      <c r="D4393" s="6" t="s">
        <v>45</v>
      </c>
      <c r="E4393" s="7">
        <v>1707</v>
      </c>
      <c r="F4393" s="9">
        <v>1615.5802000000001</v>
      </c>
    </row>
    <row r="4394" spans="1:6" x14ac:dyDescent="0.15">
      <c r="A4394" s="5" t="s">
        <v>1</v>
      </c>
      <c r="B4394" s="5" t="s">
        <v>241</v>
      </c>
      <c r="C4394" s="6" t="s">
        <v>44</v>
      </c>
      <c r="D4394" s="6" t="s">
        <v>45</v>
      </c>
      <c r="E4394" s="7">
        <v>1708</v>
      </c>
      <c r="F4394" s="9">
        <v>1585.7285999999999</v>
      </c>
    </row>
    <row r="4395" spans="1:6" x14ac:dyDescent="0.15">
      <c r="A4395" s="5" t="s">
        <v>1</v>
      </c>
      <c r="B4395" s="5" t="s">
        <v>241</v>
      </c>
      <c r="C4395" s="6" t="s">
        <v>44</v>
      </c>
      <c r="D4395" s="6" t="s">
        <v>45</v>
      </c>
      <c r="E4395" s="7">
        <v>1709</v>
      </c>
      <c r="F4395" s="9">
        <v>1484.7699</v>
      </c>
    </row>
    <row r="4396" spans="1:6" x14ac:dyDescent="0.15">
      <c r="A4396" s="5" t="s">
        <v>1</v>
      </c>
      <c r="B4396" s="5" t="s">
        <v>241</v>
      </c>
      <c r="C4396" s="6" t="s">
        <v>44</v>
      </c>
      <c r="D4396" s="6" t="s">
        <v>45</v>
      </c>
      <c r="E4396" s="7">
        <v>1710</v>
      </c>
      <c r="F4396" s="9">
        <v>1352.4047</v>
      </c>
    </row>
    <row r="4397" spans="1:6" x14ac:dyDescent="0.15">
      <c r="A4397" s="5" t="s">
        <v>1</v>
      </c>
      <c r="B4397" s="5" t="s">
        <v>241</v>
      </c>
      <c r="C4397" s="6" t="s">
        <v>44</v>
      </c>
      <c r="D4397" s="6" t="s">
        <v>45</v>
      </c>
      <c r="E4397" s="7">
        <v>1711</v>
      </c>
      <c r="F4397" s="9">
        <v>1267.5450000000001</v>
      </c>
    </row>
    <row r="4398" spans="1:6" x14ac:dyDescent="0.15">
      <c r="A4398" s="5" t="s">
        <v>1</v>
      </c>
      <c r="B4398" s="5" t="s">
        <v>241</v>
      </c>
      <c r="C4398" s="6" t="s">
        <v>44</v>
      </c>
      <c r="D4398" s="6" t="s">
        <v>45</v>
      </c>
      <c r="E4398" s="7">
        <v>1712</v>
      </c>
      <c r="F4398" s="9">
        <v>1376.2461000000001</v>
      </c>
    </row>
    <row r="4399" spans="1:6" x14ac:dyDescent="0.15">
      <c r="A4399" s="5" t="s">
        <v>1</v>
      </c>
      <c r="B4399" s="5" t="s">
        <v>241</v>
      </c>
      <c r="C4399" s="6" t="s">
        <v>44</v>
      </c>
      <c r="D4399" s="6" t="s">
        <v>45</v>
      </c>
      <c r="E4399" s="7">
        <v>1713</v>
      </c>
      <c r="F4399" s="9">
        <v>1520.8297</v>
      </c>
    </row>
    <row r="4400" spans="1:6" x14ac:dyDescent="0.15">
      <c r="A4400" s="5" t="s">
        <v>1</v>
      </c>
      <c r="B4400" s="5" t="s">
        <v>241</v>
      </c>
      <c r="C4400" s="6" t="s">
        <v>44</v>
      </c>
      <c r="D4400" s="6" t="s">
        <v>45</v>
      </c>
      <c r="E4400" s="7">
        <v>1714</v>
      </c>
      <c r="F4400" s="9">
        <v>1590.5597</v>
      </c>
    </row>
    <row r="4401" spans="1:6" x14ac:dyDescent="0.15">
      <c r="A4401" s="5" t="s">
        <v>1</v>
      </c>
      <c r="B4401" s="5" t="s">
        <v>241</v>
      </c>
      <c r="C4401" s="6" t="s">
        <v>44</v>
      </c>
      <c r="D4401" s="6" t="s">
        <v>45</v>
      </c>
      <c r="E4401" s="7">
        <v>1715</v>
      </c>
      <c r="F4401" s="9">
        <v>1613.3746000000001</v>
      </c>
    </row>
    <row r="4402" spans="1:6" x14ac:dyDescent="0.15">
      <c r="A4402" s="5" t="s">
        <v>1</v>
      </c>
      <c r="B4402" s="5" t="s">
        <v>241</v>
      </c>
      <c r="C4402" s="6" t="s">
        <v>44</v>
      </c>
      <c r="D4402" s="6" t="s">
        <v>45</v>
      </c>
      <c r="E4402" s="7">
        <v>1716</v>
      </c>
      <c r="F4402" s="9">
        <v>1624.0129999999999</v>
      </c>
    </row>
    <row r="4403" spans="1:6" x14ac:dyDescent="0.15">
      <c r="A4403" s="5" t="s">
        <v>1</v>
      </c>
      <c r="B4403" s="5" t="s">
        <v>241</v>
      </c>
      <c r="C4403" s="6" t="s">
        <v>44</v>
      </c>
      <c r="D4403" s="6" t="s">
        <v>45</v>
      </c>
      <c r="E4403" s="7">
        <v>1717</v>
      </c>
      <c r="F4403" s="9">
        <v>1758.1188</v>
      </c>
    </row>
    <row r="4404" spans="1:6" x14ac:dyDescent="0.15">
      <c r="A4404" s="5" t="s">
        <v>1</v>
      </c>
      <c r="B4404" s="5" t="s">
        <v>241</v>
      </c>
      <c r="C4404" s="6" t="s">
        <v>44</v>
      </c>
      <c r="D4404" s="6" t="s">
        <v>45</v>
      </c>
      <c r="E4404" s="7">
        <v>1718</v>
      </c>
      <c r="F4404" s="9">
        <v>1815.8223</v>
      </c>
    </row>
    <row r="4405" spans="1:6" x14ac:dyDescent="0.15">
      <c r="A4405" s="5" t="s">
        <v>1</v>
      </c>
      <c r="B4405" s="5" t="s">
        <v>241</v>
      </c>
      <c r="C4405" s="6" t="s">
        <v>44</v>
      </c>
      <c r="D4405" s="6" t="s">
        <v>45</v>
      </c>
      <c r="E4405" s="7">
        <v>1719</v>
      </c>
      <c r="F4405" s="9">
        <v>1775.9855</v>
      </c>
    </row>
    <row r="4406" spans="1:6" x14ac:dyDescent="0.15">
      <c r="A4406" s="5" t="s">
        <v>1</v>
      </c>
      <c r="B4406" s="5" t="s">
        <v>241</v>
      </c>
      <c r="C4406" s="6" t="s">
        <v>44</v>
      </c>
      <c r="D4406" s="6" t="s">
        <v>45</v>
      </c>
      <c r="E4406" s="7">
        <v>1720</v>
      </c>
      <c r="F4406" s="9">
        <v>1849.8177000000001</v>
      </c>
    </row>
    <row r="4407" spans="1:6" x14ac:dyDescent="0.15">
      <c r="A4407" s="5" t="s">
        <v>1</v>
      </c>
      <c r="B4407" s="5" t="s">
        <v>241</v>
      </c>
      <c r="C4407" s="6" t="s">
        <v>44</v>
      </c>
      <c r="D4407" s="6" t="s">
        <v>45</v>
      </c>
      <c r="E4407" s="7">
        <v>1721</v>
      </c>
      <c r="F4407" s="9">
        <v>1774.6052999999999</v>
      </c>
    </row>
    <row r="4408" spans="1:6" x14ac:dyDescent="0.15">
      <c r="A4408" s="5" t="s">
        <v>1</v>
      </c>
      <c r="B4408" s="5" t="s">
        <v>241</v>
      </c>
      <c r="C4408" s="6" t="s">
        <v>44</v>
      </c>
      <c r="D4408" s="6" t="s">
        <v>45</v>
      </c>
      <c r="E4408" s="7">
        <v>1722</v>
      </c>
      <c r="F4408" s="9">
        <v>1674.4037000000001</v>
      </c>
    </row>
    <row r="4409" spans="1:6" x14ac:dyDescent="0.15">
      <c r="A4409" s="5" t="s">
        <v>1</v>
      </c>
      <c r="B4409" s="5" t="s">
        <v>241</v>
      </c>
      <c r="C4409" s="6" t="s">
        <v>44</v>
      </c>
      <c r="D4409" s="6" t="s">
        <v>45</v>
      </c>
      <c r="E4409" s="7">
        <v>1723</v>
      </c>
      <c r="F4409" s="9">
        <v>1841.1104</v>
      </c>
    </row>
    <row r="4410" spans="1:6" x14ac:dyDescent="0.15">
      <c r="A4410" s="5" t="s">
        <v>1</v>
      </c>
      <c r="B4410" s="5" t="s">
        <v>241</v>
      </c>
      <c r="C4410" s="6" t="s">
        <v>44</v>
      </c>
      <c r="D4410" s="6" t="s">
        <v>45</v>
      </c>
      <c r="E4410" s="7">
        <v>1724</v>
      </c>
      <c r="F4410" s="9">
        <v>1816.4744000000001</v>
      </c>
    </row>
    <row r="4411" spans="1:6" x14ac:dyDescent="0.15">
      <c r="A4411" s="5" t="s">
        <v>1</v>
      </c>
      <c r="B4411" s="5" t="s">
        <v>241</v>
      </c>
      <c r="C4411" s="6" t="s">
        <v>44</v>
      </c>
      <c r="D4411" s="6" t="s">
        <v>45</v>
      </c>
      <c r="E4411" s="7">
        <v>1725</v>
      </c>
      <c r="F4411" s="9">
        <v>1977.7083</v>
      </c>
    </row>
    <row r="4412" spans="1:6" x14ac:dyDescent="0.15">
      <c r="A4412" s="5" t="s">
        <v>1</v>
      </c>
      <c r="B4412" s="5" t="s">
        <v>241</v>
      </c>
      <c r="C4412" s="6" t="s">
        <v>44</v>
      </c>
      <c r="D4412" s="6" t="s">
        <v>45</v>
      </c>
      <c r="E4412" s="7">
        <v>1726</v>
      </c>
      <c r="F4412" s="9">
        <v>1941.2860000000001</v>
      </c>
    </row>
    <row r="4413" spans="1:6" x14ac:dyDescent="0.15">
      <c r="A4413" s="5" t="s">
        <v>1</v>
      </c>
      <c r="B4413" s="5" t="s">
        <v>241</v>
      </c>
      <c r="C4413" s="6" t="s">
        <v>44</v>
      </c>
      <c r="D4413" s="6" t="s">
        <v>45</v>
      </c>
      <c r="E4413" s="7">
        <v>1727</v>
      </c>
      <c r="F4413" s="9">
        <v>1741.5636999999999</v>
      </c>
    </row>
    <row r="4414" spans="1:6" x14ac:dyDescent="0.15">
      <c r="A4414" s="5" t="s">
        <v>1</v>
      </c>
      <c r="B4414" s="5" t="s">
        <v>241</v>
      </c>
      <c r="C4414" s="6" t="s">
        <v>44</v>
      </c>
      <c r="D4414" s="6" t="s">
        <v>45</v>
      </c>
      <c r="E4414" s="7">
        <v>1728</v>
      </c>
      <c r="F4414" s="9">
        <v>1881.087</v>
      </c>
    </row>
    <row r="4415" spans="1:6" x14ac:dyDescent="0.15">
      <c r="A4415" s="5" t="s">
        <v>1</v>
      </c>
      <c r="B4415" s="5" t="s">
        <v>241</v>
      </c>
      <c r="C4415" s="6" t="s">
        <v>44</v>
      </c>
      <c r="D4415" s="6" t="s">
        <v>45</v>
      </c>
      <c r="E4415" s="7">
        <v>1729</v>
      </c>
      <c r="F4415" s="9">
        <v>1948.5698</v>
      </c>
    </row>
    <row r="4416" spans="1:6" x14ac:dyDescent="0.15">
      <c r="A4416" s="5" t="s">
        <v>1</v>
      </c>
      <c r="B4416" s="5" t="s">
        <v>241</v>
      </c>
      <c r="C4416" s="6" t="s">
        <v>44</v>
      </c>
      <c r="D4416" s="6" t="s">
        <v>45</v>
      </c>
      <c r="E4416" s="7">
        <v>1730</v>
      </c>
      <c r="F4416" s="9">
        <v>1984.7252000000001</v>
      </c>
    </row>
    <row r="4417" spans="1:6" x14ac:dyDescent="0.15">
      <c r="A4417" s="5" t="s">
        <v>1</v>
      </c>
      <c r="B4417" s="5" t="s">
        <v>241</v>
      </c>
      <c r="C4417" s="6" t="s">
        <v>44</v>
      </c>
      <c r="D4417" s="6" t="s">
        <v>45</v>
      </c>
      <c r="E4417" s="7">
        <v>1731</v>
      </c>
      <c r="F4417" s="9">
        <v>1954.6157000000001</v>
      </c>
    </row>
    <row r="4418" spans="1:6" x14ac:dyDescent="0.15">
      <c r="A4418" s="5" t="s">
        <v>1</v>
      </c>
      <c r="B4418" s="5" t="s">
        <v>241</v>
      </c>
      <c r="C4418" s="6" t="s">
        <v>44</v>
      </c>
      <c r="D4418" s="6" t="s">
        <v>45</v>
      </c>
      <c r="E4418" s="7">
        <v>1732</v>
      </c>
      <c r="F4418" s="9">
        <v>2078.5727999999999</v>
      </c>
    </row>
    <row r="4419" spans="1:6" x14ac:dyDescent="0.15">
      <c r="A4419" s="5" t="s">
        <v>1</v>
      </c>
      <c r="B4419" s="5" t="s">
        <v>241</v>
      </c>
      <c r="C4419" s="6" t="s">
        <v>44</v>
      </c>
      <c r="D4419" s="6" t="s">
        <v>45</v>
      </c>
      <c r="E4419" s="7">
        <v>1733</v>
      </c>
      <c r="F4419" s="9">
        <v>1995.1835000000001</v>
      </c>
    </row>
    <row r="4420" spans="1:6" x14ac:dyDescent="0.15">
      <c r="A4420" s="5" t="s">
        <v>1</v>
      </c>
      <c r="B4420" s="5" t="s">
        <v>241</v>
      </c>
      <c r="C4420" s="6" t="s">
        <v>44</v>
      </c>
      <c r="D4420" s="6" t="s">
        <v>45</v>
      </c>
      <c r="E4420" s="7">
        <v>1734</v>
      </c>
      <c r="F4420" s="9">
        <v>2137.8126999999999</v>
      </c>
    </row>
    <row r="4421" spans="1:6" x14ac:dyDescent="0.15">
      <c r="A4421" s="5" t="s">
        <v>1</v>
      </c>
      <c r="B4421" s="5" t="s">
        <v>241</v>
      </c>
      <c r="C4421" s="6" t="s">
        <v>44</v>
      </c>
      <c r="D4421" s="6" t="s">
        <v>45</v>
      </c>
      <c r="E4421" s="7">
        <v>1735</v>
      </c>
      <c r="F4421" s="9">
        <v>2012.403</v>
      </c>
    </row>
    <row r="4422" spans="1:6" x14ac:dyDescent="0.15">
      <c r="A4422" s="5" t="s">
        <v>1</v>
      </c>
      <c r="B4422" s="5" t="s">
        <v>241</v>
      </c>
      <c r="C4422" s="6" t="s">
        <v>44</v>
      </c>
      <c r="D4422" s="6" t="s">
        <v>45</v>
      </c>
      <c r="E4422" s="7">
        <v>1736</v>
      </c>
      <c r="F4422" s="9">
        <v>1944.2085999999999</v>
      </c>
    </row>
    <row r="4423" spans="1:6" x14ac:dyDescent="0.15">
      <c r="A4423" s="5" t="s">
        <v>1</v>
      </c>
      <c r="B4423" s="5" t="s">
        <v>241</v>
      </c>
      <c r="C4423" s="6" t="s">
        <v>44</v>
      </c>
      <c r="D4423" s="6" t="s">
        <v>45</v>
      </c>
      <c r="E4423" s="7">
        <v>1737</v>
      </c>
      <c r="F4423" s="9">
        <v>2126.7919999999999</v>
      </c>
    </row>
    <row r="4424" spans="1:6" x14ac:dyDescent="0.15">
      <c r="A4424" s="5" t="s">
        <v>1</v>
      </c>
      <c r="B4424" s="5" t="s">
        <v>241</v>
      </c>
      <c r="C4424" s="6" t="s">
        <v>44</v>
      </c>
      <c r="D4424" s="6" t="s">
        <v>45</v>
      </c>
      <c r="E4424" s="7">
        <v>1738</v>
      </c>
      <c r="F4424" s="9">
        <v>2047.2575999999999</v>
      </c>
    </row>
    <row r="4425" spans="1:6" x14ac:dyDescent="0.15">
      <c r="A4425" s="5" t="s">
        <v>1</v>
      </c>
      <c r="B4425" s="5" t="s">
        <v>241</v>
      </c>
      <c r="C4425" s="6" t="s">
        <v>44</v>
      </c>
      <c r="D4425" s="6" t="s">
        <v>45</v>
      </c>
      <c r="E4425" s="7">
        <v>1739</v>
      </c>
      <c r="F4425" s="9">
        <v>1845.9903999999999</v>
      </c>
    </row>
    <row r="4426" spans="1:6" x14ac:dyDescent="0.15">
      <c r="A4426" s="5" t="s">
        <v>1</v>
      </c>
      <c r="B4426" s="5" t="s">
        <v>241</v>
      </c>
      <c r="C4426" s="6" t="s">
        <v>44</v>
      </c>
      <c r="D4426" s="6" t="s">
        <v>45</v>
      </c>
      <c r="E4426" s="7">
        <v>1740</v>
      </c>
      <c r="F4426" s="9">
        <v>1889.4110000000001</v>
      </c>
    </row>
    <row r="4427" spans="1:6" x14ac:dyDescent="0.15">
      <c r="A4427" s="5" t="s">
        <v>1</v>
      </c>
      <c r="B4427" s="5" t="s">
        <v>241</v>
      </c>
      <c r="C4427" s="6" t="s">
        <v>44</v>
      </c>
      <c r="D4427" s="6" t="s">
        <v>45</v>
      </c>
      <c r="E4427" s="7">
        <v>1741</v>
      </c>
      <c r="F4427" s="9">
        <v>2000.1774</v>
      </c>
    </row>
    <row r="4428" spans="1:6" x14ac:dyDescent="0.15">
      <c r="A4428" s="5" t="s">
        <v>1</v>
      </c>
      <c r="B4428" s="5" t="s">
        <v>241</v>
      </c>
      <c r="C4428" s="6" t="s">
        <v>44</v>
      </c>
      <c r="D4428" s="6" t="s">
        <v>45</v>
      </c>
      <c r="E4428" s="7">
        <v>1742</v>
      </c>
      <c r="F4428" s="9">
        <v>2218.3398000000002</v>
      </c>
    </row>
    <row r="4429" spans="1:6" x14ac:dyDescent="0.15">
      <c r="A4429" s="5" t="s">
        <v>1</v>
      </c>
      <c r="B4429" s="5" t="s">
        <v>241</v>
      </c>
      <c r="C4429" s="6" t="s">
        <v>44</v>
      </c>
      <c r="D4429" s="6" t="s">
        <v>45</v>
      </c>
      <c r="E4429" s="7">
        <v>1743</v>
      </c>
      <c r="F4429" s="9">
        <v>2009.6225999999999</v>
      </c>
    </row>
    <row r="4430" spans="1:6" x14ac:dyDescent="0.15">
      <c r="A4430" s="5" t="s">
        <v>1</v>
      </c>
      <c r="B4430" s="5" t="s">
        <v>241</v>
      </c>
      <c r="C4430" s="6" t="s">
        <v>44</v>
      </c>
      <c r="D4430" s="6" t="s">
        <v>45</v>
      </c>
      <c r="E4430" s="7">
        <v>1744</v>
      </c>
      <c r="F4430" s="9">
        <v>1972.0911000000001</v>
      </c>
    </row>
    <row r="4431" spans="1:6" x14ac:dyDescent="0.15">
      <c r="A4431" s="5" t="s">
        <v>1</v>
      </c>
      <c r="B4431" s="5" t="s">
        <v>241</v>
      </c>
      <c r="C4431" s="6" t="s">
        <v>44</v>
      </c>
      <c r="D4431" s="6" t="s">
        <v>45</v>
      </c>
      <c r="E4431" s="7">
        <v>1745</v>
      </c>
      <c r="F4431" s="9">
        <v>2033.394</v>
      </c>
    </row>
    <row r="4432" spans="1:6" x14ac:dyDescent="0.15">
      <c r="A4432" s="5" t="s">
        <v>1</v>
      </c>
      <c r="B4432" s="5" t="s">
        <v>241</v>
      </c>
      <c r="C4432" s="6" t="s">
        <v>44</v>
      </c>
      <c r="D4432" s="6" t="s">
        <v>45</v>
      </c>
      <c r="E4432" s="7">
        <v>1746</v>
      </c>
      <c r="F4432" s="9">
        <v>2028.6494</v>
      </c>
    </row>
    <row r="4433" spans="1:6" x14ac:dyDescent="0.15">
      <c r="A4433" s="5" t="s">
        <v>1</v>
      </c>
      <c r="B4433" s="5" t="s">
        <v>241</v>
      </c>
      <c r="C4433" s="6" t="s">
        <v>44</v>
      </c>
      <c r="D4433" s="6" t="s">
        <v>45</v>
      </c>
      <c r="E4433" s="7">
        <v>1747</v>
      </c>
      <c r="F4433" s="9">
        <v>2082.8577</v>
      </c>
    </row>
    <row r="4434" spans="1:6" x14ac:dyDescent="0.15">
      <c r="A4434" s="5" t="s">
        <v>1</v>
      </c>
      <c r="B4434" s="5" t="s">
        <v>241</v>
      </c>
      <c r="C4434" s="6" t="s">
        <v>44</v>
      </c>
      <c r="D4434" s="6" t="s">
        <v>45</v>
      </c>
      <c r="E4434" s="7">
        <v>1748</v>
      </c>
      <c r="F4434" s="9">
        <v>2017.8245999999999</v>
      </c>
    </row>
    <row r="4435" spans="1:6" x14ac:dyDescent="0.15">
      <c r="A4435" s="5" t="s">
        <v>1</v>
      </c>
      <c r="B4435" s="5" t="s">
        <v>241</v>
      </c>
      <c r="C4435" s="6" t="s">
        <v>44</v>
      </c>
      <c r="D4435" s="6" t="s">
        <v>45</v>
      </c>
      <c r="E4435" s="7">
        <v>1749</v>
      </c>
      <c r="F4435" s="9">
        <v>2028.8722</v>
      </c>
    </row>
    <row r="4436" spans="1:6" x14ac:dyDescent="0.15">
      <c r="A4436" s="5" t="s">
        <v>1</v>
      </c>
      <c r="B4436" s="5" t="s">
        <v>241</v>
      </c>
      <c r="C4436" s="6" t="s">
        <v>44</v>
      </c>
      <c r="D4436" s="6" t="s">
        <v>45</v>
      </c>
      <c r="E4436" s="7">
        <v>1750</v>
      </c>
      <c r="F4436" s="9">
        <v>2184.4486999999999</v>
      </c>
    </row>
    <row r="4437" spans="1:6" x14ac:dyDescent="0.15">
      <c r="A4437" s="5" t="s">
        <v>1</v>
      </c>
      <c r="B4437" s="5" t="s">
        <v>241</v>
      </c>
      <c r="C4437" s="6" t="s">
        <v>44</v>
      </c>
      <c r="D4437" s="6" t="s">
        <v>45</v>
      </c>
      <c r="E4437" s="7">
        <v>1751</v>
      </c>
      <c r="F4437" s="9">
        <v>2159.1161999999999</v>
      </c>
    </row>
    <row r="4438" spans="1:6" x14ac:dyDescent="0.15">
      <c r="A4438" s="5" t="s">
        <v>1</v>
      </c>
      <c r="B4438" s="5" t="s">
        <v>241</v>
      </c>
      <c r="C4438" s="6" t="s">
        <v>44</v>
      </c>
      <c r="D4438" s="6" t="s">
        <v>45</v>
      </c>
      <c r="E4438" s="7">
        <v>1752</v>
      </c>
      <c r="F4438" s="9">
        <v>2209.5347000000002</v>
      </c>
    </row>
    <row r="4439" spans="1:6" x14ac:dyDescent="0.15">
      <c r="A4439" s="5" t="s">
        <v>1</v>
      </c>
      <c r="B4439" s="5" t="s">
        <v>241</v>
      </c>
      <c r="C4439" s="6" t="s">
        <v>44</v>
      </c>
      <c r="D4439" s="6" t="s">
        <v>45</v>
      </c>
      <c r="E4439" s="7">
        <v>1753</v>
      </c>
      <c r="F4439" s="9">
        <v>2190.0059000000001</v>
      </c>
    </row>
    <row r="4440" spans="1:6" x14ac:dyDescent="0.15">
      <c r="A4440" s="5" t="s">
        <v>1</v>
      </c>
      <c r="B4440" s="5" t="s">
        <v>241</v>
      </c>
      <c r="C4440" s="6" t="s">
        <v>44</v>
      </c>
      <c r="D4440" s="6" t="s">
        <v>45</v>
      </c>
      <c r="E4440" s="7">
        <v>1754</v>
      </c>
      <c r="F4440" s="9">
        <v>2166.4158000000002</v>
      </c>
    </row>
    <row r="4441" spans="1:6" x14ac:dyDescent="0.15">
      <c r="A4441" s="5" t="s">
        <v>1</v>
      </c>
      <c r="B4441" s="5" t="s">
        <v>241</v>
      </c>
      <c r="C4441" s="6" t="s">
        <v>44</v>
      </c>
      <c r="D4441" s="6" t="s">
        <v>45</v>
      </c>
      <c r="E4441" s="7">
        <v>1755</v>
      </c>
      <c r="F4441" s="9">
        <v>2172.9245999999998</v>
      </c>
    </row>
    <row r="4442" spans="1:6" x14ac:dyDescent="0.15">
      <c r="A4442" s="5" t="s">
        <v>1</v>
      </c>
      <c r="B4442" s="5" t="s">
        <v>241</v>
      </c>
      <c r="C4442" s="6" t="s">
        <v>44</v>
      </c>
      <c r="D4442" s="6" t="s">
        <v>45</v>
      </c>
      <c r="E4442" s="7">
        <v>1756</v>
      </c>
      <c r="F4442" s="9">
        <v>2010.4025999999999</v>
      </c>
    </row>
    <row r="4443" spans="1:6" x14ac:dyDescent="0.15">
      <c r="A4443" s="5" t="s">
        <v>1</v>
      </c>
      <c r="B4443" s="5" t="s">
        <v>241</v>
      </c>
      <c r="C4443" s="6" t="s">
        <v>44</v>
      </c>
      <c r="D4443" s="6" t="s">
        <v>45</v>
      </c>
      <c r="E4443" s="7">
        <v>1757</v>
      </c>
      <c r="F4443" s="9">
        <v>1987.8308999999999</v>
      </c>
    </row>
    <row r="4444" spans="1:6" x14ac:dyDescent="0.15">
      <c r="A4444" s="5" t="s">
        <v>1</v>
      </c>
      <c r="B4444" s="5" t="s">
        <v>241</v>
      </c>
      <c r="C4444" s="6" t="s">
        <v>44</v>
      </c>
      <c r="D4444" s="6" t="s">
        <v>45</v>
      </c>
      <c r="E4444" s="7">
        <v>1758</v>
      </c>
      <c r="F4444" s="9">
        <v>1976.5295000000001</v>
      </c>
    </row>
    <row r="4445" spans="1:6" x14ac:dyDescent="0.15">
      <c r="A4445" s="5" t="s">
        <v>1</v>
      </c>
      <c r="B4445" s="5" t="s">
        <v>241</v>
      </c>
      <c r="C4445" s="6" t="s">
        <v>44</v>
      </c>
      <c r="D4445" s="6" t="s">
        <v>45</v>
      </c>
      <c r="E4445" s="7">
        <v>1759</v>
      </c>
      <c r="F4445" s="9">
        <v>2039.6054999999999</v>
      </c>
    </row>
    <row r="4446" spans="1:6" x14ac:dyDescent="0.15">
      <c r="A4446" s="5" t="s">
        <v>1</v>
      </c>
      <c r="B4446" s="5" t="s">
        <v>241</v>
      </c>
      <c r="C4446" s="6" t="s">
        <v>44</v>
      </c>
      <c r="D4446" s="6" t="s">
        <v>45</v>
      </c>
      <c r="E4446" s="7">
        <v>1760</v>
      </c>
      <c r="F4446" s="9">
        <v>2151.8283999999999</v>
      </c>
    </row>
    <row r="4447" spans="1:6" x14ac:dyDescent="0.15">
      <c r="A4447" s="5" t="s">
        <v>1</v>
      </c>
      <c r="B4447" s="5" t="s">
        <v>241</v>
      </c>
      <c r="C4447" s="6" t="s">
        <v>44</v>
      </c>
      <c r="D4447" s="6" t="s">
        <v>45</v>
      </c>
      <c r="E4447" s="7">
        <v>1761</v>
      </c>
      <c r="F4447" s="9">
        <v>2186.7761</v>
      </c>
    </row>
    <row r="4448" spans="1:6" x14ac:dyDescent="0.15">
      <c r="A4448" s="5" t="s">
        <v>1</v>
      </c>
      <c r="B4448" s="5" t="s">
        <v>241</v>
      </c>
      <c r="C4448" s="6" t="s">
        <v>44</v>
      </c>
      <c r="D4448" s="6" t="s">
        <v>45</v>
      </c>
      <c r="E4448" s="7">
        <v>1762</v>
      </c>
      <c r="F4448" s="9">
        <v>2028.0346999999999</v>
      </c>
    </row>
    <row r="4449" spans="1:6" x14ac:dyDescent="0.15">
      <c r="A4449" s="5" t="s">
        <v>1</v>
      </c>
      <c r="B4449" s="5" t="s">
        <v>241</v>
      </c>
      <c r="C4449" s="6" t="s">
        <v>44</v>
      </c>
      <c r="D4449" s="6" t="s">
        <v>45</v>
      </c>
      <c r="E4449" s="7">
        <v>1763</v>
      </c>
      <c r="F4449" s="9">
        <v>1984.7085999999999</v>
      </c>
    </row>
    <row r="4450" spans="1:6" x14ac:dyDescent="0.15">
      <c r="A4450" s="5" t="s">
        <v>1</v>
      </c>
      <c r="B4450" s="5" t="s">
        <v>241</v>
      </c>
      <c r="C4450" s="6" t="s">
        <v>44</v>
      </c>
      <c r="D4450" s="6" t="s">
        <v>45</v>
      </c>
      <c r="E4450" s="7">
        <v>1764</v>
      </c>
      <c r="F4450" s="9">
        <v>2032.9491</v>
      </c>
    </row>
    <row r="4451" spans="1:6" x14ac:dyDescent="0.15">
      <c r="A4451" s="5" t="s">
        <v>1</v>
      </c>
      <c r="B4451" s="5" t="s">
        <v>241</v>
      </c>
      <c r="C4451" s="6" t="s">
        <v>44</v>
      </c>
      <c r="D4451" s="6" t="s">
        <v>45</v>
      </c>
      <c r="E4451" s="7">
        <v>1765</v>
      </c>
      <c r="F4451" s="9">
        <v>2036.0681999999999</v>
      </c>
    </row>
    <row r="4452" spans="1:6" x14ac:dyDescent="0.15">
      <c r="A4452" s="5" t="s">
        <v>1</v>
      </c>
      <c r="B4452" s="5" t="s">
        <v>241</v>
      </c>
      <c r="C4452" s="6" t="s">
        <v>44</v>
      </c>
      <c r="D4452" s="6" t="s">
        <v>45</v>
      </c>
      <c r="E4452" s="7">
        <v>1766</v>
      </c>
      <c r="F4452" s="9">
        <v>2021.2112</v>
      </c>
    </row>
    <row r="4453" spans="1:6" x14ac:dyDescent="0.15">
      <c r="A4453" s="5" t="s">
        <v>1</v>
      </c>
      <c r="B4453" s="5" t="s">
        <v>241</v>
      </c>
      <c r="C4453" s="6" t="s">
        <v>44</v>
      </c>
      <c r="D4453" s="6" t="s">
        <v>45</v>
      </c>
      <c r="E4453" s="7">
        <v>1767</v>
      </c>
      <c r="F4453" s="9">
        <v>2080.4879999999998</v>
      </c>
    </row>
    <row r="4454" spans="1:6" x14ac:dyDescent="0.15">
      <c r="A4454" s="5" t="s">
        <v>1</v>
      </c>
      <c r="B4454" s="5" t="s">
        <v>241</v>
      </c>
      <c r="C4454" s="6" t="s">
        <v>44</v>
      </c>
      <c r="D4454" s="6" t="s">
        <v>45</v>
      </c>
      <c r="E4454" s="7">
        <v>1768</v>
      </c>
      <c r="F4454" s="9">
        <v>1863.338</v>
      </c>
    </row>
    <row r="4455" spans="1:6" x14ac:dyDescent="0.15">
      <c r="A4455" s="5" t="s">
        <v>1</v>
      </c>
      <c r="B4455" s="5" t="s">
        <v>241</v>
      </c>
      <c r="C4455" s="6" t="s">
        <v>44</v>
      </c>
      <c r="D4455" s="6" t="s">
        <v>45</v>
      </c>
      <c r="E4455" s="7">
        <v>1769</v>
      </c>
      <c r="F4455" s="9">
        <v>1822.6857</v>
      </c>
    </row>
    <row r="4456" spans="1:6" x14ac:dyDescent="0.15">
      <c r="A4456" s="5" t="s">
        <v>1</v>
      </c>
      <c r="B4456" s="5" t="s">
        <v>241</v>
      </c>
      <c r="C4456" s="6" t="s">
        <v>44</v>
      </c>
      <c r="D4456" s="6" t="s">
        <v>45</v>
      </c>
      <c r="E4456" s="7">
        <v>1770</v>
      </c>
      <c r="F4456" s="9">
        <v>1941.3525</v>
      </c>
    </row>
    <row r="4457" spans="1:6" x14ac:dyDescent="0.15">
      <c r="A4457" s="5" t="s">
        <v>1</v>
      </c>
      <c r="B4457" s="5" t="s">
        <v>241</v>
      </c>
      <c r="C4457" s="6" t="s">
        <v>44</v>
      </c>
      <c r="D4457" s="6" t="s">
        <v>45</v>
      </c>
      <c r="E4457" s="7">
        <v>1771</v>
      </c>
      <c r="F4457" s="9">
        <v>1909.6466</v>
      </c>
    </row>
    <row r="4458" spans="1:6" x14ac:dyDescent="0.15">
      <c r="A4458" s="5" t="s">
        <v>1</v>
      </c>
      <c r="B4458" s="5" t="s">
        <v>241</v>
      </c>
      <c r="C4458" s="6" t="s">
        <v>44</v>
      </c>
      <c r="D4458" s="6" t="s">
        <v>45</v>
      </c>
      <c r="E4458" s="7">
        <v>1772</v>
      </c>
      <c r="F4458" s="9">
        <v>1916.4072000000001</v>
      </c>
    </row>
    <row r="4459" spans="1:6" x14ac:dyDescent="0.15">
      <c r="A4459" s="5" t="s">
        <v>1</v>
      </c>
      <c r="B4459" s="5" t="s">
        <v>241</v>
      </c>
      <c r="C4459" s="6" t="s">
        <v>44</v>
      </c>
      <c r="D4459" s="6" t="s">
        <v>45</v>
      </c>
      <c r="E4459" s="7">
        <v>1773</v>
      </c>
      <c r="F4459" s="9">
        <v>1927.2372</v>
      </c>
    </row>
    <row r="4460" spans="1:6" x14ac:dyDescent="0.15">
      <c r="A4460" s="5" t="s">
        <v>1</v>
      </c>
      <c r="B4460" s="5" t="s">
        <v>241</v>
      </c>
      <c r="C4460" s="6" t="s">
        <v>44</v>
      </c>
      <c r="D4460" s="6" t="s">
        <v>45</v>
      </c>
      <c r="E4460" s="7">
        <v>1774</v>
      </c>
      <c r="F4460" s="9">
        <v>1912.2137</v>
      </c>
    </row>
    <row r="4461" spans="1:6" x14ac:dyDescent="0.15">
      <c r="A4461" s="5" t="s">
        <v>1</v>
      </c>
      <c r="B4461" s="5" t="s">
        <v>241</v>
      </c>
      <c r="C4461" s="6" t="s">
        <v>44</v>
      </c>
      <c r="D4461" s="6" t="s">
        <v>45</v>
      </c>
      <c r="E4461" s="7">
        <v>1775</v>
      </c>
      <c r="F4461" s="9">
        <v>1976.5409</v>
      </c>
    </row>
    <row r="4462" spans="1:6" x14ac:dyDescent="0.15">
      <c r="A4462" s="5" t="s">
        <v>1</v>
      </c>
      <c r="B4462" s="5" t="s">
        <v>241</v>
      </c>
      <c r="C4462" s="6" t="s">
        <v>44</v>
      </c>
      <c r="D4462" s="6" t="s">
        <v>45</v>
      </c>
      <c r="E4462" s="7">
        <v>1776</v>
      </c>
      <c r="F4462" s="9">
        <v>1928.7106000000001</v>
      </c>
    </row>
    <row r="4463" spans="1:6" x14ac:dyDescent="0.15">
      <c r="A4463" s="5" t="s">
        <v>1</v>
      </c>
      <c r="B4463" s="5" t="s">
        <v>241</v>
      </c>
      <c r="C4463" s="6" t="s">
        <v>44</v>
      </c>
      <c r="D4463" s="6" t="s">
        <v>45</v>
      </c>
      <c r="E4463" s="7">
        <v>1777</v>
      </c>
      <c r="F4463" s="9">
        <v>2044.7563</v>
      </c>
    </row>
    <row r="4464" spans="1:6" x14ac:dyDescent="0.15">
      <c r="A4464" s="5" t="s">
        <v>1</v>
      </c>
      <c r="B4464" s="5" t="s">
        <v>241</v>
      </c>
      <c r="C4464" s="6" t="s">
        <v>44</v>
      </c>
      <c r="D4464" s="6" t="s">
        <v>45</v>
      </c>
      <c r="E4464" s="7">
        <v>1778</v>
      </c>
      <c r="F4464" s="9">
        <v>1936.6980000000001</v>
      </c>
    </row>
    <row r="4465" spans="1:6" x14ac:dyDescent="0.15">
      <c r="A4465" s="5" t="s">
        <v>1</v>
      </c>
      <c r="B4465" s="5" t="s">
        <v>241</v>
      </c>
      <c r="C4465" s="6" t="s">
        <v>44</v>
      </c>
      <c r="D4465" s="6" t="s">
        <v>45</v>
      </c>
      <c r="E4465" s="7">
        <v>1779</v>
      </c>
      <c r="F4465" s="9">
        <v>2011.6905999999999</v>
      </c>
    </row>
    <row r="4466" spans="1:6" x14ac:dyDescent="0.15">
      <c r="A4466" s="5" t="s">
        <v>1</v>
      </c>
      <c r="B4466" s="5" t="s">
        <v>241</v>
      </c>
      <c r="C4466" s="6" t="s">
        <v>44</v>
      </c>
      <c r="D4466" s="6" t="s">
        <v>45</v>
      </c>
      <c r="E4466" s="7">
        <v>1780</v>
      </c>
      <c r="F4466" s="9">
        <v>1886.5986</v>
      </c>
    </row>
    <row r="4467" spans="1:6" x14ac:dyDescent="0.15">
      <c r="A4467" s="5" t="s">
        <v>1</v>
      </c>
      <c r="B4467" s="5" t="s">
        <v>241</v>
      </c>
      <c r="C4467" s="6" t="s">
        <v>44</v>
      </c>
      <c r="D4467" s="6" t="s">
        <v>45</v>
      </c>
      <c r="E4467" s="7">
        <v>1781</v>
      </c>
      <c r="F4467" s="9">
        <v>1968.8981000000001</v>
      </c>
    </row>
    <row r="4468" spans="1:6" x14ac:dyDescent="0.15">
      <c r="A4468" s="5" t="s">
        <v>1</v>
      </c>
      <c r="B4468" s="5" t="s">
        <v>241</v>
      </c>
      <c r="C4468" s="6" t="s">
        <v>44</v>
      </c>
      <c r="D4468" s="6" t="s">
        <v>45</v>
      </c>
      <c r="E4468" s="7">
        <v>1782</v>
      </c>
      <c r="F4468" s="9">
        <v>1955.4290000000001</v>
      </c>
    </row>
    <row r="4469" spans="1:6" x14ac:dyDescent="0.15">
      <c r="A4469" s="5" t="s">
        <v>1</v>
      </c>
      <c r="B4469" s="5" t="s">
        <v>241</v>
      </c>
      <c r="C4469" s="6" t="s">
        <v>44</v>
      </c>
      <c r="D4469" s="6" t="s">
        <v>45</v>
      </c>
      <c r="E4469" s="7">
        <v>1783</v>
      </c>
      <c r="F4469" s="9">
        <v>1943.8049000000001</v>
      </c>
    </row>
    <row r="4470" spans="1:6" x14ac:dyDescent="0.15">
      <c r="A4470" s="5" t="s">
        <v>1</v>
      </c>
      <c r="B4470" s="5" t="s">
        <v>241</v>
      </c>
      <c r="C4470" s="6" t="s">
        <v>44</v>
      </c>
      <c r="D4470" s="6" t="s">
        <v>45</v>
      </c>
      <c r="E4470" s="7">
        <v>1784</v>
      </c>
      <c r="F4470" s="9">
        <v>2109.2379999999998</v>
      </c>
    </row>
    <row r="4471" spans="1:6" x14ac:dyDescent="0.15">
      <c r="A4471" s="5" t="s">
        <v>1</v>
      </c>
      <c r="B4471" s="5" t="s">
        <v>241</v>
      </c>
      <c r="C4471" s="6" t="s">
        <v>44</v>
      </c>
      <c r="D4471" s="6" t="s">
        <v>45</v>
      </c>
      <c r="E4471" s="7">
        <v>1785</v>
      </c>
      <c r="F4471" s="9">
        <v>2063.0102999999999</v>
      </c>
    </row>
    <row r="4472" spans="1:6" x14ac:dyDescent="0.15">
      <c r="A4472" s="5" t="s">
        <v>1</v>
      </c>
      <c r="B4472" s="5" t="s">
        <v>241</v>
      </c>
      <c r="C4472" s="6" t="s">
        <v>44</v>
      </c>
      <c r="D4472" s="6" t="s">
        <v>45</v>
      </c>
      <c r="E4472" s="7">
        <v>1786</v>
      </c>
      <c r="F4472" s="9">
        <v>2059.2246</v>
      </c>
    </row>
    <row r="4473" spans="1:6" x14ac:dyDescent="0.15">
      <c r="A4473" s="5" t="s">
        <v>1</v>
      </c>
      <c r="B4473" s="5" t="s">
        <v>241</v>
      </c>
      <c r="C4473" s="6" t="s">
        <v>44</v>
      </c>
      <c r="D4473" s="6" t="s">
        <v>45</v>
      </c>
      <c r="E4473" s="7">
        <v>1787</v>
      </c>
      <c r="F4473" s="9">
        <v>1959.6207999999999</v>
      </c>
    </row>
    <row r="4474" spans="1:6" x14ac:dyDescent="0.15">
      <c r="A4474" s="5" t="s">
        <v>1</v>
      </c>
      <c r="B4474" s="5" t="s">
        <v>241</v>
      </c>
      <c r="C4474" s="6" t="s">
        <v>44</v>
      </c>
      <c r="D4474" s="6" t="s">
        <v>45</v>
      </c>
      <c r="E4474" s="7">
        <v>1788</v>
      </c>
      <c r="F4474" s="9">
        <v>1998.6621</v>
      </c>
    </row>
    <row r="4475" spans="1:6" x14ac:dyDescent="0.15">
      <c r="A4475" s="5" t="s">
        <v>1</v>
      </c>
      <c r="B4475" s="5" t="s">
        <v>241</v>
      </c>
      <c r="C4475" s="6" t="s">
        <v>44</v>
      </c>
      <c r="D4475" s="6" t="s">
        <v>45</v>
      </c>
      <c r="E4475" s="7">
        <v>1789</v>
      </c>
      <c r="F4475" s="9">
        <v>1821.7284</v>
      </c>
    </row>
    <row r="4476" spans="1:6" x14ac:dyDescent="0.15">
      <c r="A4476" s="5" t="s">
        <v>1</v>
      </c>
      <c r="B4476" s="5" t="s">
        <v>241</v>
      </c>
      <c r="C4476" s="6" t="s">
        <v>44</v>
      </c>
      <c r="D4476" s="6" t="s">
        <v>45</v>
      </c>
      <c r="E4476" s="7">
        <v>1790</v>
      </c>
      <c r="F4476" s="9">
        <v>1747.5902000000001</v>
      </c>
    </row>
    <row r="4477" spans="1:6" x14ac:dyDescent="0.15">
      <c r="A4477" s="5" t="s">
        <v>1</v>
      </c>
      <c r="B4477" s="5" t="s">
        <v>241</v>
      </c>
      <c r="C4477" s="6" t="s">
        <v>44</v>
      </c>
      <c r="D4477" s="6" t="s">
        <v>45</v>
      </c>
      <c r="E4477" s="7">
        <v>1791</v>
      </c>
      <c r="F4477" s="9">
        <v>1788.9248</v>
      </c>
    </row>
    <row r="4478" spans="1:6" x14ac:dyDescent="0.15">
      <c r="A4478" s="5" t="s">
        <v>1</v>
      </c>
      <c r="B4478" s="5" t="s">
        <v>241</v>
      </c>
      <c r="C4478" s="6" t="s">
        <v>44</v>
      </c>
      <c r="D4478" s="6" t="s">
        <v>45</v>
      </c>
      <c r="E4478" s="7">
        <v>1792</v>
      </c>
      <c r="F4478" s="9">
        <v>1806.2772</v>
      </c>
    </row>
    <row r="4479" spans="1:6" x14ac:dyDescent="0.15">
      <c r="A4479" s="5" t="s">
        <v>1</v>
      </c>
      <c r="B4479" s="5" t="s">
        <v>241</v>
      </c>
      <c r="C4479" s="6" t="s">
        <v>44</v>
      </c>
      <c r="D4479" s="6" t="s">
        <v>45</v>
      </c>
      <c r="E4479" s="7">
        <v>1793</v>
      </c>
      <c r="F4479" s="9">
        <v>1811.5192</v>
      </c>
    </row>
    <row r="4480" spans="1:6" x14ac:dyDescent="0.15">
      <c r="A4480" s="5" t="s">
        <v>1</v>
      </c>
      <c r="B4480" s="5" t="s">
        <v>241</v>
      </c>
      <c r="C4480" s="6" t="s">
        <v>44</v>
      </c>
      <c r="D4480" s="6" t="s">
        <v>45</v>
      </c>
      <c r="E4480" s="7">
        <v>1794</v>
      </c>
      <c r="F4480" s="9">
        <v>1659.097</v>
      </c>
    </row>
    <row r="4481" spans="1:6" x14ac:dyDescent="0.15">
      <c r="A4481" s="5" t="s">
        <v>1</v>
      </c>
      <c r="B4481" s="5" t="s">
        <v>241</v>
      </c>
      <c r="C4481" s="6" t="s">
        <v>44</v>
      </c>
      <c r="D4481" s="6" t="s">
        <v>45</v>
      </c>
      <c r="E4481" s="7">
        <v>1795</v>
      </c>
      <c r="F4481" s="9">
        <v>1656.6133</v>
      </c>
    </row>
    <row r="4482" spans="1:6" x14ac:dyDescent="0.15">
      <c r="A4482" s="5" t="s">
        <v>1</v>
      </c>
      <c r="B4482" s="5" t="s">
        <v>241</v>
      </c>
      <c r="C4482" s="6" t="s">
        <v>44</v>
      </c>
      <c r="D4482" s="6" t="s">
        <v>45</v>
      </c>
      <c r="E4482" s="7">
        <v>1796</v>
      </c>
      <c r="F4482" s="9">
        <v>1744.5472</v>
      </c>
    </row>
    <row r="4483" spans="1:6" x14ac:dyDescent="0.15">
      <c r="A4483" s="5" t="s">
        <v>1</v>
      </c>
      <c r="B4483" s="5" t="s">
        <v>241</v>
      </c>
      <c r="C4483" s="6" t="s">
        <v>44</v>
      </c>
      <c r="D4483" s="6" t="s">
        <v>45</v>
      </c>
      <c r="E4483" s="7">
        <v>1797</v>
      </c>
      <c r="F4483" s="9">
        <v>1711.0408</v>
      </c>
    </row>
    <row r="4484" spans="1:6" x14ac:dyDescent="0.15">
      <c r="A4484" s="5" t="s">
        <v>1</v>
      </c>
      <c r="B4484" s="5" t="s">
        <v>241</v>
      </c>
      <c r="C4484" s="6" t="s">
        <v>44</v>
      </c>
      <c r="D4484" s="6" t="s">
        <v>45</v>
      </c>
      <c r="E4484" s="7">
        <v>1798</v>
      </c>
      <c r="F4484" s="9">
        <v>1558.4988000000001</v>
      </c>
    </row>
    <row r="4485" spans="1:6" x14ac:dyDescent="0.15">
      <c r="A4485" s="5" t="s">
        <v>1</v>
      </c>
      <c r="B4485" s="5" t="s">
        <v>241</v>
      </c>
      <c r="C4485" s="6" t="s">
        <v>44</v>
      </c>
      <c r="D4485" s="6" t="s">
        <v>45</v>
      </c>
      <c r="E4485" s="7">
        <v>1799</v>
      </c>
      <c r="F4485" s="9">
        <v>1551.6783</v>
      </c>
    </row>
    <row r="4486" spans="1:6" x14ac:dyDescent="0.15">
      <c r="A4486" s="5" t="s">
        <v>1</v>
      </c>
      <c r="B4486" s="5" t="s">
        <v>241</v>
      </c>
      <c r="C4486" s="6" t="s">
        <v>44</v>
      </c>
      <c r="D4486" s="6" t="s">
        <v>45</v>
      </c>
      <c r="E4486" s="7">
        <v>1800</v>
      </c>
      <c r="F4486" s="9">
        <v>1458.7520999999999</v>
      </c>
    </row>
    <row r="4487" spans="1:6" x14ac:dyDescent="0.15">
      <c r="A4487" s="5" t="s">
        <v>1</v>
      </c>
      <c r="B4487" s="5" t="s">
        <v>241</v>
      </c>
      <c r="C4487" s="6" t="s">
        <v>44</v>
      </c>
      <c r="D4487" s="6" t="s">
        <v>45</v>
      </c>
      <c r="E4487" s="7">
        <v>1801</v>
      </c>
      <c r="F4487" s="9">
        <v>1391.3414</v>
      </c>
    </row>
    <row r="4488" spans="1:6" x14ac:dyDescent="0.15">
      <c r="A4488" s="5" t="s">
        <v>1</v>
      </c>
      <c r="B4488" s="5" t="s">
        <v>241</v>
      </c>
      <c r="C4488" s="6" t="s">
        <v>44</v>
      </c>
      <c r="D4488" s="6" t="s">
        <v>45</v>
      </c>
      <c r="E4488" s="7">
        <v>1802</v>
      </c>
      <c r="F4488" s="9">
        <v>1413.8453</v>
      </c>
    </row>
    <row r="4489" spans="1:6" x14ac:dyDescent="0.15">
      <c r="A4489" s="5" t="s">
        <v>1</v>
      </c>
      <c r="B4489" s="5" t="s">
        <v>241</v>
      </c>
      <c r="C4489" s="6" t="s">
        <v>44</v>
      </c>
      <c r="D4489" s="6" t="s">
        <v>45</v>
      </c>
      <c r="E4489" s="7">
        <v>1803</v>
      </c>
      <c r="F4489" s="9">
        <v>1427.3018999999999</v>
      </c>
    </row>
    <row r="4490" spans="1:6" x14ac:dyDescent="0.15">
      <c r="A4490" s="5" t="s">
        <v>1</v>
      </c>
      <c r="B4490" s="5" t="s">
        <v>241</v>
      </c>
      <c r="C4490" s="6" t="s">
        <v>44</v>
      </c>
      <c r="D4490" s="6" t="s">
        <v>45</v>
      </c>
      <c r="E4490" s="7">
        <v>1804</v>
      </c>
      <c r="F4490" s="9">
        <v>1470.585</v>
      </c>
    </row>
    <row r="4491" spans="1:6" x14ac:dyDescent="0.15">
      <c r="A4491" s="5" t="s">
        <v>1</v>
      </c>
      <c r="B4491" s="5" t="s">
        <v>241</v>
      </c>
      <c r="C4491" s="6" t="s">
        <v>44</v>
      </c>
      <c r="D4491" s="6" t="s">
        <v>45</v>
      </c>
      <c r="E4491" s="7">
        <v>1805</v>
      </c>
      <c r="F4491" s="9">
        <v>1444.9907000000001</v>
      </c>
    </row>
    <row r="4492" spans="1:6" x14ac:dyDescent="0.15">
      <c r="A4492" s="5" t="s">
        <v>1</v>
      </c>
      <c r="B4492" s="5" t="s">
        <v>241</v>
      </c>
      <c r="C4492" s="6" t="s">
        <v>44</v>
      </c>
      <c r="D4492" s="6" t="s">
        <v>45</v>
      </c>
      <c r="E4492" s="7">
        <v>1806</v>
      </c>
      <c r="F4492" s="9">
        <v>1412.2710999999999</v>
      </c>
    </row>
    <row r="4493" spans="1:6" x14ac:dyDescent="0.15">
      <c r="A4493" s="5" t="s">
        <v>1</v>
      </c>
      <c r="B4493" s="5" t="s">
        <v>241</v>
      </c>
      <c r="C4493" s="6" t="s">
        <v>44</v>
      </c>
      <c r="D4493" s="6" t="s">
        <v>45</v>
      </c>
      <c r="E4493" s="7">
        <v>1807</v>
      </c>
      <c r="F4493" s="9">
        <v>1422.0896</v>
      </c>
    </row>
    <row r="4494" spans="1:6" x14ac:dyDescent="0.15">
      <c r="A4494" s="5" t="s">
        <v>1</v>
      </c>
      <c r="B4494" s="5" t="s">
        <v>241</v>
      </c>
      <c r="C4494" s="6" t="s">
        <v>44</v>
      </c>
      <c r="D4494" s="6" t="s">
        <v>45</v>
      </c>
      <c r="E4494" s="7">
        <v>1808</v>
      </c>
      <c r="F4494" s="9">
        <v>1446.0948000000001</v>
      </c>
    </row>
    <row r="4495" spans="1:6" x14ac:dyDescent="0.15">
      <c r="A4495" s="5" t="s">
        <v>1</v>
      </c>
      <c r="B4495" s="5" t="s">
        <v>241</v>
      </c>
      <c r="C4495" s="6" t="s">
        <v>44</v>
      </c>
      <c r="D4495" s="6" t="s">
        <v>45</v>
      </c>
      <c r="E4495" s="7">
        <v>1809</v>
      </c>
      <c r="F4495" s="9">
        <v>1421.0070000000001</v>
      </c>
    </row>
    <row r="4496" spans="1:6" x14ac:dyDescent="0.15">
      <c r="A4496" s="5" t="s">
        <v>1</v>
      </c>
      <c r="B4496" s="5" t="s">
        <v>241</v>
      </c>
      <c r="C4496" s="6" t="s">
        <v>44</v>
      </c>
      <c r="D4496" s="6" t="s">
        <v>45</v>
      </c>
      <c r="E4496" s="7">
        <v>1810</v>
      </c>
      <c r="F4496" s="9">
        <v>1176.5454</v>
      </c>
    </row>
    <row r="4497" spans="1:6" x14ac:dyDescent="0.15">
      <c r="A4497" s="5" t="s">
        <v>1</v>
      </c>
      <c r="B4497" s="5" t="s">
        <v>241</v>
      </c>
      <c r="C4497" s="6" t="s">
        <v>44</v>
      </c>
      <c r="D4497" s="6" t="s">
        <v>45</v>
      </c>
      <c r="E4497" s="7">
        <v>1811</v>
      </c>
      <c r="F4497" s="9">
        <v>1072.3851</v>
      </c>
    </row>
    <row r="4498" spans="1:6" x14ac:dyDescent="0.15">
      <c r="A4498" s="5" t="s">
        <v>1</v>
      </c>
      <c r="B4498" s="5" t="s">
        <v>241</v>
      </c>
      <c r="C4498" s="6" t="s">
        <v>44</v>
      </c>
      <c r="D4498" s="6" t="s">
        <v>45</v>
      </c>
      <c r="E4498" s="7">
        <v>1812</v>
      </c>
      <c r="F4498" s="9">
        <v>1114.2234000000001</v>
      </c>
    </row>
    <row r="4499" spans="1:6" x14ac:dyDescent="0.15">
      <c r="A4499" s="5" t="s">
        <v>1</v>
      </c>
      <c r="B4499" s="5" t="s">
        <v>241</v>
      </c>
      <c r="C4499" s="6" t="s">
        <v>44</v>
      </c>
      <c r="D4499" s="6" t="s">
        <v>45</v>
      </c>
      <c r="E4499" s="7">
        <v>1813</v>
      </c>
      <c r="F4499" s="9">
        <v>1226.8877</v>
      </c>
    </row>
    <row r="4500" spans="1:6" x14ac:dyDescent="0.15">
      <c r="A4500" s="5" t="s">
        <v>1</v>
      </c>
      <c r="B4500" s="5" t="s">
        <v>241</v>
      </c>
      <c r="C4500" s="6" t="s">
        <v>44</v>
      </c>
      <c r="D4500" s="6" t="s">
        <v>45</v>
      </c>
      <c r="E4500" s="7">
        <v>1814</v>
      </c>
      <c r="F4500" s="9">
        <v>1265.5139999999999</v>
      </c>
    </row>
    <row r="4501" spans="1:6" x14ac:dyDescent="0.15">
      <c r="A4501" s="5" t="s">
        <v>1</v>
      </c>
      <c r="B4501" s="5" t="s">
        <v>241</v>
      </c>
      <c r="C4501" s="6" t="s">
        <v>44</v>
      </c>
      <c r="D4501" s="6" t="s">
        <v>45</v>
      </c>
      <c r="E4501" s="7">
        <v>1815</v>
      </c>
      <c r="F4501" s="9">
        <v>1326.9185</v>
      </c>
    </row>
    <row r="4502" spans="1:6" x14ac:dyDescent="0.15">
      <c r="A4502" s="5" t="s">
        <v>1</v>
      </c>
      <c r="B4502" s="5" t="s">
        <v>241</v>
      </c>
      <c r="C4502" s="6" t="s">
        <v>44</v>
      </c>
      <c r="D4502" s="6" t="s">
        <v>45</v>
      </c>
      <c r="E4502" s="7">
        <v>1816</v>
      </c>
      <c r="F4502" s="9">
        <v>1372.1918000000001</v>
      </c>
    </row>
    <row r="4503" spans="1:6" x14ac:dyDescent="0.15">
      <c r="A4503" s="5" t="s">
        <v>1</v>
      </c>
      <c r="B4503" s="5" t="s">
        <v>241</v>
      </c>
      <c r="C4503" s="6" t="s">
        <v>44</v>
      </c>
      <c r="D4503" s="6" t="s">
        <v>45</v>
      </c>
      <c r="E4503" s="7">
        <v>1817</v>
      </c>
      <c r="F4503" s="9">
        <v>1377.9070999999999</v>
      </c>
    </row>
    <row r="4504" spans="1:6" x14ac:dyDescent="0.15">
      <c r="A4504" s="5" t="s">
        <v>1</v>
      </c>
      <c r="B4504" s="5" t="s">
        <v>241</v>
      </c>
      <c r="C4504" s="6" t="s">
        <v>44</v>
      </c>
      <c r="D4504" s="6" t="s">
        <v>45</v>
      </c>
      <c r="E4504" s="7">
        <v>1818</v>
      </c>
      <c r="F4504" s="9">
        <v>1464.7979</v>
      </c>
    </row>
    <row r="4505" spans="1:6" x14ac:dyDescent="0.15">
      <c r="A4505" s="5" t="s">
        <v>1</v>
      </c>
      <c r="B4505" s="5" t="s">
        <v>241</v>
      </c>
      <c r="C4505" s="6" t="s">
        <v>44</v>
      </c>
      <c r="D4505" s="6" t="s">
        <v>45</v>
      </c>
      <c r="E4505" s="7">
        <v>1819</v>
      </c>
      <c r="F4505" s="9">
        <v>1611.2771</v>
      </c>
    </row>
    <row r="4506" spans="1:6" x14ac:dyDescent="0.15">
      <c r="A4506" s="5" t="s">
        <v>1</v>
      </c>
      <c r="B4506" s="5" t="s">
        <v>241</v>
      </c>
      <c r="C4506" s="6" t="s">
        <v>44</v>
      </c>
      <c r="D4506" s="6" t="s">
        <v>45</v>
      </c>
      <c r="E4506" s="7">
        <v>1820</v>
      </c>
      <c r="F4506" s="9">
        <v>1665.4260999999999</v>
      </c>
    </row>
    <row r="4507" spans="1:6" x14ac:dyDescent="0.15">
      <c r="A4507" s="5" t="s">
        <v>1</v>
      </c>
      <c r="B4507" s="5" t="s">
        <v>241</v>
      </c>
      <c r="C4507" s="6" t="s">
        <v>44</v>
      </c>
      <c r="D4507" s="6" t="s">
        <v>45</v>
      </c>
      <c r="E4507" s="7">
        <v>1821</v>
      </c>
      <c r="F4507" s="9">
        <v>1648.1023</v>
      </c>
    </row>
    <row r="4508" spans="1:6" x14ac:dyDescent="0.15">
      <c r="A4508" s="5" t="s">
        <v>1</v>
      </c>
      <c r="B4508" s="5" t="s">
        <v>241</v>
      </c>
      <c r="C4508" s="6" t="s">
        <v>44</v>
      </c>
      <c r="D4508" s="6" t="s">
        <v>45</v>
      </c>
      <c r="E4508" s="7">
        <v>1822</v>
      </c>
      <c r="F4508" s="9">
        <v>1636.7555</v>
      </c>
    </row>
    <row r="4509" spans="1:6" x14ac:dyDescent="0.15">
      <c r="A4509" s="5" t="s">
        <v>1</v>
      </c>
      <c r="B4509" s="5" t="s">
        <v>241</v>
      </c>
      <c r="C4509" s="6" t="s">
        <v>44</v>
      </c>
      <c r="D4509" s="6" t="s">
        <v>45</v>
      </c>
      <c r="E4509" s="7">
        <v>1823</v>
      </c>
      <c r="F4509" s="9">
        <v>1605.4579000000001</v>
      </c>
    </row>
    <row r="4510" spans="1:6" x14ac:dyDescent="0.15">
      <c r="A4510" s="5" t="s">
        <v>1</v>
      </c>
      <c r="B4510" s="5" t="s">
        <v>241</v>
      </c>
      <c r="C4510" s="6" t="s">
        <v>44</v>
      </c>
      <c r="D4510" s="6" t="s">
        <v>45</v>
      </c>
      <c r="E4510" s="7">
        <v>1824</v>
      </c>
      <c r="F4510" s="9">
        <v>1538.1289999999999</v>
      </c>
    </row>
    <row r="4511" spans="1:6" x14ac:dyDescent="0.15">
      <c r="A4511" s="5" t="s">
        <v>1</v>
      </c>
      <c r="B4511" s="5" t="s">
        <v>241</v>
      </c>
      <c r="C4511" s="6" t="s">
        <v>44</v>
      </c>
      <c r="D4511" s="6" t="s">
        <v>45</v>
      </c>
      <c r="E4511" s="7">
        <v>1825</v>
      </c>
      <c r="F4511" s="9">
        <v>1502.6333</v>
      </c>
    </row>
    <row r="4512" spans="1:6" x14ac:dyDescent="0.15">
      <c r="A4512" s="5" t="s">
        <v>1</v>
      </c>
      <c r="B4512" s="5" t="s">
        <v>241</v>
      </c>
      <c r="C4512" s="6" t="s">
        <v>44</v>
      </c>
      <c r="D4512" s="6" t="s">
        <v>45</v>
      </c>
      <c r="E4512" s="7">
        <v>1826</v>
      </c>
      <c r="F4512" s="9">
        <v>1558.1465000000001</v>
      </c>
    </row>
    <row r="4513" spans="1:6" x14ac:dyDescent="0.15">
      <c r="A4513" s="5" t="s">
        <v>1</v>
      </c>
      <c r="B4513" s="5" t="s">
        <v>241</v>
      </c>
      <c r="C4513" s="6" t="s">
        <v>44</v>
      </c>
      <c r="D4513" s="6" t="s">
        <v>45</v>
      </c>
      <c r="E4513" s="7">
        <v>1827</v>
      </c>
      <c r="F4513" s="9">
        <v>1476.5340000000001</v>
      </c>
    </row>
    <row r="4514" spans="1:6" x14ac:dyDescent="0.15">
      <c r="A4514" s="5" t="s">
        <v>1</v>
      </c>
      <c r="B4514" s="5" t="s">
        <v>241</v>
      </c>
      <c r="C4514" s="6" t="s">
        <v>44</v>
      </c>
      <c r="D4514" s="6" t="s">
        <v>45</v>
      </c>
      <c r="E4514" s="7">
        <v>1828</v>
      </c>
      <c r="F4514" s="9">
        <v>1490.4226000000001</v>
      </c>
    </row>
    <row r="4515" spans="1:6" x14ac:dyDescent="0.15">
      <c r="A4515" s="5" t="s">
        <v>1</v>
      </c>
      <c r="B4515" s="5" t="s">
        <v>241</v>
      </c>
      <c r="C4515" s="6" t="s">
        <v>44</v>
      </c>
      <c r="D4515" s="6" t="s">
        <v>45</v>
      </c>
      <c r="E4515" s="7">
        <v>1829</v>
      </c>
      <c r="F4515" s="9">
        <v>1646.8715</v>
      </c>
    </row>
    <row r="4516" spans="1:6" x14ac:dyDescent="0.15">
      <c r="A4516" s="5" t="s">
        <v>1</v>
      </c>
      <c r="B4516" s="5" t="s">
        <v>241</v>
      </c>
      <c r="C4516" s="6" t="s">
        <v>44</v>
      </c>
      <c r="D4516" s="6" t="s">
        <v>45</v>
      </c>
      <c r="E4516" s="7">
        <v>1830</v>
      </c>
      <c r="F4516" s="9">
        <v>1721.0172</v>
      </c>
    </row>
    <row r="4517" spans="1:6" x14ac:dyDescent="0.15">
      <c r="A4517" s="5" t="s">
        <v>1</v>
      </c>
      <c r="B4517" s="5" t="s">
        <v>241</v>
      </c>
      <c r="C4517" s="6" t="s">
        <v>44</v>
      </c>
      <c r="D4517" s="6" t="s">
        <v>45</v>
      </c>
      <c r="E4517" s="7">
        <v>1831</v>
      </c>
      <c r="F4517" s="9">
        <v>1602.9608000000001</v>
      </c>
    </row>
    <row r="4518" spans="1:6" x14ac:dyDescent="0.15">
      <c r="A4518" s="5" t="s">
        <v>1</v>
      </c>
      <c r="B4518" s="5" t="s">
        <v>241</v>
      </c>
      <c r="C4518" s="6" t="s">
        <v>44</v>
      </c>
      <c r="D4518" s="6" t="s">
        <v>45</v>
      </c>
      <c r="E4518" s="7">
        <v>1832</v>
      </c>
      <c r="F4518" s="9">
        <v>1525.3434</v>
      </c>
    </row>
    <row r="4519" spans="1:6" x14ac:dyDescent="0.15">
      <c r="A4519" s="5" t="s">
        <v>1</v>
      </c>
      <c r="B4519" s="5" t="s">
        <v>241</v>
      </c>
      <c r="C4519" s="6" t="s">
        <v>44</v>
      </c>
      <c r="D4519" s="6" t="s">
        <v>45</v>
      </c>
      <c r="E4519" s="7">
        <v>1833</v>
      </c>
      <c r="F4519" s="9">
        <v>1420.9199000000001</v>
      </c>
    </row>
    <row r="4520" spans="1:6" x14ac:dyDescent="0.15">
      <c r="A4520" s="5" t="s">
        <v>1</v>
      </c>
      <c r="B4520" s="5" t="s">
        <v>241</v>
      </c>
      <c r="C4520" s="6" t="s">
        <v>44</v>
      </c>
      <c r="D4520" s="6" t="s">
        <v>45</v>
      </c>
      <c r="E4520" s="7">
        <v>1834</v>
      </c>
      <c r="F4520" s="9">
        <v>1465.9440999999999</v>
      </c>
    </row>
    <row r="4521" spans="1:6" x14ac:dyDescent="0.15">
      <c r="A4521" s="5" t="s">
        <v>1</v>
      </c>
      <c r="B4521" s="5" t="s">
        <v>241</v>
      </c>
      <c r="C4521" s="6" t="s">
        <v>44</v>
      </c>
      <c r="D4521" s="6" t="s">
        <v>45</v>
      </c>
      <c r="E4521" s="7">
        <v>1835</v>
      </c>
      <c r="F4521" s="9">
        <v>1444.2826</v>
      </c>
    </row>
    <row r="4522" spans="1:6" x14ac:dyDescent="0.15">
      <c r="A4522" s="5" t="s">
        <v>1</v>
      </c>
      <c r="B4522" s="5" t="s">
        <v>241</v>
      </c>
      <c r="C4522" s="6" t="s">
        <v>44</v>
      </c>
      <c r="D4522" s="6" t="s">
        <v>45</v>
      </c>
      <c r="E4522" s="7">
        <v>1836</v>
      </c>
      <c r="F4522" s="9">
        <v>1431.1693</v>
      </c>
    </row>
    <row r="4523" spans="1:6" x14ac:dyDescent="0.15">
      <c r="A4523" s="5" t="s">
        <v>1</v>
      </c>
      <c r="B4523" s="5" t="s">
        <v>241</v>
      </c>
      <c r="C4523" s="6" t="s">
        <v>44</v>
      </c>
      <c r="D4523" s="6" t="s">
        <v>45</v>
      </c>
      <c r="E4523" s="7">
        <v>1837</v>
      </c>
      <c r="F4523" s="9">
        <v>1572.9486999999999</v>
      </c>
    </row>
    <row r="4524" spans="1:6" x14ac:dyDescent="0.15">
      <c r="A4524" s="5" t="s">
        <v>1</v>
      </c>
      <c r="B4524" s="5" t="s">
        <v>241</v>
      </c>
      <c r="C4524" s="6" t="s">
        <v>44</v>
      </c>
      <c r="D4524" s="6" t="s">
        <v>45</v>
      </c>
      <c r="E4524" s="7">
        <v>1838</v>
      </c>
      <c r="F4524" s="9">
        <v>1589.9186</v>
      </c>
    </row>
    <row r="4525" spans="1:6" x14ac:dyDescent="0.15">
      <c r="A4525" s="5" t="s">
        <v>1</v>
      </c>
      <c r="B4525" s="5" t="s">
        <v>241</v>
      </c>
      <c r="C4525" s="6" t="s">
        <v>44</v>
      </c>
      <c r="D4525" s="6" t="s">
        <v>45</v>
      </c>
      <c r="E4525" s="7">
        <v>1839</v>
      </c>
      <c r="F4525" s="9">
        <v>1628.5509</v>
      </c>
    </row>
    <row r="4526" spans="1:6" x14ac:dyDescent="0.15">
      <c r="A4526" s="5" t="s">
        <v>1</v>
      </c>
      <c r="B4526" s="5" t="s">
        <v>241</v>
      </c>
      <c r="C4526" s="6" t="s">
        <v>44</v>
      </c>
      <c r="D4526" s="6" t="s">
        <v>45</v>
      </c>
      <c r="E4526" s="7">
        <v>1840</v>
      </c>
      <c r="F4526" s="9">
        <v>1502.7836</v>
      </c>
    </row>
    <row r="4527" spans="1:6" x14ac:dyDescent="0.15">
      <c r="A4527" s="5" t="s">
        <v>1</v>
      </c>
      <c r="B4527" s="5" t="s">
        <v>241</v>
      </c>
      <c r="C4527" s="6" t="s">
        <v>44</v>
      </c>
      <c r="D4527" s="6" t="s">
        <v>45</v>
      </c>
      <c r="E4527" s="7">
        <v>1841</v>
      </c>
      <c r="F4527" s="9">
        <v>1474.4987000000001</v>
      </c>
    </row>
    <row r="4528" spans="1:6" x14ac:dyDescent="0.15">
      <c r="A4528" s="5" t="s">
        <v>1</v>
      </c>
      <c r="B4528" s="5" t="s">
        <v>241</v>
      </c>
      <c r="C4528" s="6" t="s">
        <v>44</v>
      </c>
      <c r="D4528" s="6" t="s">
        <v>45</v>
      </c>
      <c r="E4528" s="7">
        <v>1842</v>
      </c>
      <c r="F4528" s="9">
        <v>1518.9521</v>
      </c>
    </row>
    <row r="4529" spans="1:6" x14ac:dyDescent="0.15">
      <c r="A4529" s="5" t="s">
        <v>1</v>
      </c>
      <c r="B4529" s="5" t="s">
        <v>241</v>
      </c>
      <c r="C4529" s="6" t="s">
        <v>44</v>
      </c>
      <c r="D4529" s="6" t="s">
        <v>45</v>
      </c>
      <c r="E4529" s="7">
        <v>1843</v>
      </c>
      <c r="F4529" s="9">
        <v>1537.7979</v>
      </c>
    </row>
    <row r="4530" spans="1:6" x14ac:dyDescent="0.15">
      <c r="A4530" s="5" t="s">
        <v>1</v>
      </c>
      <c r="B4530" s="5" t="s">
        <v>241</v>
      </c>
      <c r="C4530" s="6" t="s">
        <v>44</v>
      </c>
      <c r="D4530" s="6" t="s">
        <v>45</v>
      </c>
      <c r="E4530" s="7">
        <v>1844</v>
      </c>
      <c r="F4530" s="9">
        <v>1636.2374</v>
      </c>
    </row>
    <row r="4531" spans="1:6" x14ac:dyDescent="0.15">
      <c r="A4531" s="5" t="s">
        <v>1</v>
      </c>
      <c r="B4531" s="5" t="s">
        <v>241</v>
      </c>
      <c r="C4531" s="6" t="s">
        <v>44</v>
      </c>
      <c r="D4531" s="6" t="s">
        <v>45</v>
      </c>
      <c r="E4531" s="7">
        <v>1845</v>
      </c>
      <c r="F4531" s="9">
        <v>1633.9174</v>
      </c>
    </row>
    <row r="4532" spans="1:6" x14ac:dyDescent="0.15">
      <c r="A4532" s="5" t="s">
        <v>1</v>
      </c>
      <c r="B4532" s="5" t="s">
        <v>241</v>
      </c>
      <c r="C4532" s="6" t="s">
        <v>44</v>
      </c>
      <c r="D4532" s="6" t="s">
        <v>45</v>
      </c>
      <c r="E4532" s="7">
        <v>1846</v>
      </c>
      <c r="F4532" s="9">
        <v>1524.3385000000001</v>
      </c>
    </row>
    <row r="4533" spans="1:6" x14ac:dyDescent="0.15">
      <c r="A4533" s="5" t="s">
        <v>1</v>
      </c>
      <c r="B4533" s="5" t="s">
        <v>241</v>
      </c>
      <c r="C4533" s="6" t="s">
        <v>44</v>
      </c>
      <c r="D4533" s="6" t="s">
        <v>45</v>
      </c>
      <c r="E4533" s="7">
        <v>1847</v>
      </c>
      <c r="F4533" s="9">
        <v>1409.7156</v>
      </c>
    </row>
    <row r="4534" spans="1:6" x14ac:dyDescent="0.15">
      <c r="A4534" s="5" t="s">
        <v>1</v>
      </c>
      <c r="B4534" s="5" t="s">
        <v>241</v>
      </c>
      <c r="C4534" s="6" t="s">
        <v>44</v>
      </c>
      <c r="D4534" s="6" t="s">
        <v>45</v>
      </c>
      <c r="E4534" s="7">
        <v>1848</v>
      </c>
      <c r="F4534" s="9">
        <v>1496.4828</v>
      </c>
    </row>
    <row r="4535" spans="1:6" x14ac:dyDescent="0.15">
      <c r="A4535" s="5" t="s">
        <v>1</v>
      </c>
      <c r="B4535" s="5" t="s">
        <v>241</v>
      </c>
      <c r="C4535" s="6" t="s">
        <v>44</v>
      </c>
      <c r="D4535" s="6" t="s">
        <v>45</v>
      </c>
      <c r="E4535" s="7">
        <v>1849</v>
      </c>
      <c r="F4535" s="9">
        <v>1520.1681000000001</v>
      </c>
    </row>
    <row r="4536" spans="1:6" x14ac:dyDescent="0.15">
      <c r="A4536" s="5" t="s">
        <v>1</v>
      </c>
      <c r="B4536" s="5" t="s">
        <v>241</v>
      </c>
      <c r="C4536" s="6" t="s">
        <v>44</v>
      </c>
      <c r="D4536" s="6" t="s">
        <v>45</v>
      </c>
      <c r="E4536" s="7">
        <v>1850</v>
      </c>
      <c r="F4536" s="9">
        <v>1469.8774000000001</v>
      </c>
    </row>
    <row r="4537" spans="1:6" x14ac:dyDescent="0.15">
      <c r="A4537" s="5" t="s">
        <v>1</v>
      </c>
      <c r="B4537" s="5" t="s">
        <v>241</v>
      </c>
      <c r="C4537" s="6" t="s">
        <v>44</v>
      </c>
      <c r="D4537" s="6" t="s">
        <v>45</v>
      </c>
      <c r="E4537" s="7">
        <v>1855</v>
      </c>
      <c r="F4537" s="9">
        <v>1465</v>
      </c>
    </row>
    <row r="4538" spans="1:6" x14ac:dyDescent="0.15">
      <c r="A4538" s="5" t="s">
        <v>1</v>
      </c>
      <c r="B4538" s="5" t="s">
        <v>241</v>
      </c>
      <c r="C4538" s="6" t="s">
        <v>44</v>
      </c>
      <c r="D4538" s="6" t="s">
        <v>45</v>
      </c>
      <c r="E4538" s="7">
        <v>1861</v>
      </c>
      <c r="F4538" s="9">
        <v>1407</v>
      </c>
    </row>
    <row r="4539" spans="1:6" x14ac:dyDescent="0.15">
      <c r="A4539" s="5" t="s">
        <v>1</v>
      </c>
      <c r="B4539" s="5" t="s">
        <v>241</v>
      </c>
      <c r="C4539" s="6" t="s">
        <v>44</v>
      </c>
      <c r="D4539" s="6" t="s">
        <v>45</v>
      </c>
      <c r="E4539" s="7">
        <v>1865</v>
      </c>
      <c r="F4539" s="9">
        <v>1420</v>
      </c>
    </row>
    <row r="4540" spans="1:6" x14ac:dyDescent="0.15">
      <c r="A4540" s="5" t="s">
        <v>1</v>
      </c>
      <c r="B4540" s="5" t="s">
        <v>241</v>
      </c>
      <c r="C4540" s="6" t="s">
        <v>44</v>
      </c>
      <c r="D4540" s="6" t="s">
        <v>45</v>
      </c>
      <c r="E4540" s="7">
        <v>1866</v>
      </c>
      <c r="F4540" s="9">
        <v>1466</v>
      </c>
    </row>
    <row r="4541" spans="1:6" x14ac:dyDescent="0.15">
      <c r="A4541" s="5" t="s">
        <v>1</v>
      </c>
      <c r="B4541" s="5" t="s">
        <v>241</v>
      </c>
      <c r="C4541" s="6" t="s">
        <v>44</v>
      </c>
      <c r="D4541" s="6" t="s">
        <v>45</v>
      </c>
      <c r="E4541" s="7">
        <v>1867</v>
      </c>
      <c r="F4541" s="9">
        <v>1500</v>
      </c>
    </row>
    <row r="4542" spans="1:6" x14ac:dyDescent="0.15">
      <c r="A4542" s="5" t="s">
        <v>1</v>
      </c>
      <c r="B4542" s="5" t="s">
        <v>241</v>
      </c>
      <c r="C4542" s="6" t="s">
        <v>44</v>
      </c>
      <c r="D4542" s="6" t="s">
        <v>45</v>
      </c>
      <c r="E4542" s="7">
        <v>1868</v>
      </c>
      <c r="F4542" s="9">
        <v>1506</v>
      </c>
    </row>
    <row r="4543" spans="1:6" x14ac:dyDescent="0.15">
      <c r="A4543" s="5" t="s">
        <v>1</v>
      </c>
      <c r="B4543" s="5" t="s">
        <v>241</v>
      </c>
      <c r="C4543" s="6" t="s">
        <v>44</v>
      </c>
      <c r="D4543" s="6" t="s">
        <v>45</v>
      </c>
      <c r="E4543" s="7">
        <v>1869</v>
      </c>
      <c r="F4543" s="9">
        <v>1537</v>
      </c>
    </row>
    <row r="4544" spans="1:6" x14ac:dyDescent="0.15">
      <c r="A4544" s="5" t="s">
        <v>1</v>
      </c>
      <c r="B4544" s="5" t="s">
        <v>241</v>
      </c>
      <c r="C4544" s="6" t="s">
        <v>44</v>
      </c>
      <c r="D4544" s="6" t="s">
        <v>45</v>
      </c>
      <c r="E4544" s="7">
        <v>1870</v>
      </c>
      <c r="F4544" s="9">
        <v>1554</v>
      </c>
    </row>
    <row r="4545" spans="1:6" x14ac:dyDescent="0.15">
      <c r="A4545" s="5" t="s">
        <v>1</v>
      </c>
      <c r="B4545" s="5" t="s">
        <v>241</v>
      </c>
      <c r="C4545" s="6" t="s">
        <v>44</v>
      </c>
      <c r="D4545" s="6" t="s">
        <v>45</v>
      </c>
      <c r="E4545" s="7">
        <v>1871</v>
      </c>
      <c r="F4545" s="9">
        <v>1487</v>
      </c>
    </row>
    <row r="4546" spans="1:6" x14ac:dyDescent="0.15">
      <c r="A4546" s="5" t="s">
        <v>1</v>
      </c>
      <c r="B4546" s="5" t="s">
        <v>241</v>
      </c>
      <c r="C4546" s="6" t="s">
        <v>44</v>
      </c>
      <c r="D4546" s="6" t="s">
        <v>45</v>
      </c>
      <c r="E4546" s="7">
        <v>1872</v>
      </c>
      <c r="F4546" s="9">
        <v>1521</v>
      </c>
    </row>
    <row r="4547" spans="1:6" x14ac:dyDescent="0.15">
      <c r="A4547" s="5" t="s">
        <v>1</v>
      </c>
      <c r="B4547" s="5" t="s">
        <v>241</v>
      </c>
      <c r="C4547" s="6" t="s">
        <v>44</v>
      </c>
      <c r="D4547" s="6" t="s">
        <v>45</v>
      </c>
      <c r="E4547" s="7">
        <v>1873</v>
      </c>
      <c r="F4547" s="9">
        <v>1575</v>
      </c>
    </row>
    <row r="4548" spans="1:6" x14ac:dyDescent="0.15">
      <c r="A4548" s="5" t="s">
        <v>1</v>
      </c>
      <c r="B4548" s="5" t="s">
        <v>241</v>
      </c>
      <c r="C4548" s="6" t="s">
        <v>44</v>
      </c>
      <c r="D4548" s="6" t="s">
        <v>45</v>
      </c>
      <c r="E4548" s="7">
        <v>1874</v>
      </c>
      <c r="F4548" s="9">
        <v>1540</v>
      </c>
    </row>
    <row r="4549" spans="1:6" x14ac:dyDescent="0.15">
      <c r="A4549" s="5" t="s">
        <v>1</v>
      </c>
      <c r="B4549" s="5" t="s">
        <v>241</v>
      </c>
      <c r="C4549" s="6" t="s">
        <v>44</v>
      </c>
      <c r="D4549" s="6" t="s">
        <v>45</v>
      </c>
      <c r="E4549" s="7">
        <v>1875</v>
      </c>
      <c r="F4549" s="9">
        <v>1529</v>
      </c>
    </row>
    <row r="4550" spans="1:6" x14ac:dyDescent="0.15">
      <c r="A4550" s="5" t="s">
        <v>1</v>
      </c>
      <c r="B4550" s="5" t="s">
        <v>241</v>
      </c>
      <c r="C4550" s="6" t="s">
        <v>44</v>
      </c>
      <c r="D4550" s="6" t="s">
        <v>45</v>
      </c>
      <c r="E4550" s="7">
        <v>1876</v>
      </c>
      <c r="F4550" s="9">
        <v>1486</v>
      </c>
    </row>
    <row r="4551" spans="1:6" x14ac:dyDescent="0.15">
      <c r="A4551" s="5" t="s">
        <v>1</v>
      </c>
      <c r="B4551" s="5" t="s">
        <v>241</v>
      </c>
      <c r="C4551" s="6" t="s">
        <v>44</v>
      </c>
      <c r="D4551" s="6" t="s">
        <v>45</v>
      </c>
      <c r="E4551" s="7">
        <v>1877</v>
      </c>
      <c r="F4551" s="9">
        <v>1545</v>
      </c>
    </row>
    <row r="4552" spans="1:6" x14ac:dyDescent="0.15">
      <c r="A4552" s="5" t="s">
        <v>1</v>
      </c>
      <c r="B4552" s="5" t="s">
        <v>241</v>
      </c>
      <c r="C4552" s="6" t="s">
        <v>44</v>
      </c>
      <c r="D4552" s="6" t="s">
        <v>45</v>
      </c>
      <c r="E4552" s="7">
        <v>1878</v>
      </c>
      <c r="F4552" s="9">
        <v>1537</v>
      </c>
    </row>
    <row r="4553" spans="1:6" x14ac:dyDescent="0.15">
      <c r="A4553" s="5" t="s">
        <v>1</v>
      </c>
      <c r="B4553" s="5" t="s">
        <v>241</v>
      </c>
      <c r="C4553" s="6" t="s">
        <v>44</v>
      </c>
      <c r="D4553" s="6" t="s">
        <v>45</v>
      </c>
      <c r="E4553" s="7">
        <v>1879</v>
      </c>
      <c r="F4553" s="9">
        <v>1529</v>
      </c>
    </row>
    <row r="4554" spans="1:6" x14ac:dyDescent="0.15">
      <c r="A4554" s="5" t="s">
        <v>1</v>
      </c>
      <c r="B4554" s="5" t="s">
        <v>241</v>
      </c>
      <c r="C4554" s="6" t="s">
        <v>44</v>
      </c>
      <c r="D4554" s="6" t="s">
        <v>45</v>
      </c>
      <c r="E4554" s="7">
        <v>1880</v>
      </c>
      <c r="F4554" s="9">
        <v>1510</v>
      </c>
    </row>
    <row r="4555" spans="1:6" x14ac:dyDescent="0.15">
      <c r="A4555" s="5" t="s">
        <v>1</v>
      </c>
      <c r="B4555" s="5" t="s">
        <v>241</v>
      </c>
      <c r="C4555" s="6" t="s">
        <v>44</v>
      </c>
      <c r="D4555" s="6" t="s">
        <v>45</v>
      </c>
      <c r="E4555" s="7">
        <v>1881</v>
      </c>
      <c r="F4555" s="9">
        <v>1546</v>
      </c>
    </row>
    <row r="4556" spans="1:6" x14ac:dyDescent="0.15">
      <c r="A4556" s="5" t="s">
        <v>1</v>
      </c>
      <c r="B4556" s="5" t="s">
        <v>241</v>
      </c>
      <c r="C4556" s="6" t="s">
        <v>44</v>
      </c>
      <c r="D4556" s="6" t="s">
        <v>45</v>
      </c>
      <c r="E4556" s="7">
        <v>1882</v>
      </c>
      <c r="F4556" s="9">
        <v>1581</v>
      </c>
    </row>
    <row r="4557" spans="1:6" x14ac:dyDescent="0.15">
      <c r="A4557" s="5" t="s">
        <v>1</v>
      </c>
      <c r="B4557" s="5" t="s">
        <v>241</v>
      </c>
      <c r="C4557" s="6" t="s">
        <v>44</v>
      </c>
      <c r="D4557" s="6" t="s">
        <v>45</v>
      </c>
      <c r="E4557" s="7">
        <v>1883</v>
      </c>
      <c r="F4557" s="9">
        <v>1607</v>
      </c>
    </row>
    <row r="4558" spans="1:6" x14ac:dyDescent="0.15">
      <c r="A4558" s="5" t="s">
        <v>1</v>
      </c>
      <c r="B4558" s="5" t="s">
        <v>241</v>
      </c>
      <c r="C4558" s="6" t="s">
        <v>44</v>
      </c>
      <c r="D4558" s="6" t="s">
        <v>45</v>
      </c>
      <c r="E4558" s="7">
        <v>1884</v>
      </c>
      <c r="F4558" s="9">
        <v>1648</v>
      </c>
    </row>
    <row r="4559" spans="1:6" x14ac:dyDescent="0.15">
      <c r="A4559" s="5" t="s">
        <v>1</v>
      </c>
      <c r="B4559" s="5" t="s">
        <v>241</v>
      </c>
      <c r="C4559" s="6" t="s">
        <v>44</v>
      </c>
      <c r="D4559" s="6" t="s">
        <v>45</v>
      </c>
      <c r="E4559" s="7">
        <v>1885</v>
      </c>
      <c r="F4559" s="9">
        <v>1677</v>
      </c>
    </row>
    <row r="4560" spans="1:6" x14ac:dyDescent="0.15">
      <c r="A4560" s="5" t="s">
        <v>1</v>
      </c>
      <c r="B4560" s="5" t="s">
        <v>241</v>
      </c>
      <c r="C4560" s="6" t="s">
        <v>44</v>
      </c>
      <c r="D4560" s="6" t="s">
        <v>45</v>
      </c>
      <c r="E4560" s="7">
        <v>1886</v>
      </c>
      <c r="F4560" s="9">
        <v>1753</v>
      </c>
    </row>
    <row r="4561" spans="1:6" x14ac:dyDescent="0.15">
      <c r="A4561" s="5" t="s">
        <v>1</v>
      </c>
      <c r="B4561" s="5" t="s">
        <v>241</v>
      </c>
      <c r="C4561" s="6" t="s">
        <v>44</v>
      </c>
      <c r="D4561" s="6" t="s">
        <v>45</v>
      </c>
      <c r="E4561" s="7">
        <v>1887</v>
      </c>
      <c r="F4561" s="9">
        <v>1776</v>
      </c>
    </row>
    <row r="4562" spans="1:6" x14ac:dyDescent="0.15">
      <c r="A4562" s="5" t="s">
        <v>1</v>
      </c>
      <c r="B4562" s="5" t="s">
        <v>241</v>
      </c>
      <c r="C4562" s="6" t="s">
        <v>44</v>
      </c>
      <c r="D4562" s="6" t="s">
        <v>45</v>
      </c>
      <c r="E4562" s="7">
        <v>1888</v>
      </c>
      <c r="F4562" s="9">
        <v>1782</v>
      </c>
    </row>
    <row r="4563" spans="1:6" x14ac:dyDescent="0.15">
      <c r="A4563" s="5" t="s">
        <v>1</v>
      </c>
      <c r="B4563" s="5" t="s">
        <v>241</v>
      </c>
      <c r="C4563" s="6" t="s">
        <v>44</v>
      </c>
      <c r="D4563" s="6" t="s">
        <v>45</v>
      </c>
      <c r="E4563" s="7">
        <v>1889</v>
      </c>
      <c r="F4563" s="9">
        <v>1734</v>
      </c>
    </row>
    <row r="4564" spans="1:6" x14ac:dyDescent="0.15">
      <c r="A4564" s="5" t="s">
        <v>1</v>
      </c>
      <c r="B4564" s="5" t="s">
        <v>241</v>
      </c>
      <c r="C4564" s="6" t="s">
        <v>44</v>
      </c>
      <c r="D4564" s="6" t="s">
        <v>45</v>
      </c>
      <c r="E4564" s="7">
        <v>1890</v>
      </c>
      <c r="F4564" s="9">
        <v>1798</v>
      </c>
    </row>
    <row r="4565" spans="1:6" x14ac:dyDescent="0.15">
      <c r="A4565" s="5" t="s">
        <v>1</v>
      </c>
      <c r="B4565" s="5" t="s">
        <v>241</v>
      </c>
      <c r="C4565" s="6" t="s">
        <v>44</v>
      </c>
      <c r="D4565" s="6" t="s">
        <v>45</v>
      </c>
      <c r="E4565" s="7">
        <v>1891</v>
      </c>
      <c r="F4565" s="9">
        <v>1752</v>
      </c>
    </row>
    <row r="4566" spans="1:6" x14ac:dyDescent="0.15">
      <c r="A4566" s="5" t="s">
        <v>1</v>
      </c>
      <c r="B4566" s="5" t="s">
        <v>241</v>
      </c>
      <c r="C4566" s="6" t="s">
        <v>44</v>
      </c>
      <c r="D4566" s="6" t="s">
        <v>45</v>
      </c>
      <c r="E4566" s="7">
        <v>1892</v>
      </c>
      <c r="F4566" s="9">
        <v>1733</v>
      </c>
    </row>
    <row r="4567" spans="1:6" x14ac:dyDescent="0.15">
      <c r="A4567" s="5" t="s">
        <v>1</v>
      </c>
      <c r="B4567" s="5" t="s">
        <v>241</v>
      </c>
      <c r="C4567" s="6" t="s">
        <v>44</v>
      </c>
      <c r="D4567" s="6" t="s">
        <v>45</v>
      </c>
      <c r="E4567" s="7">
        <v>1893</v>
      </c>
      <c r="F4567" s="9">
        <v>1755</v>
      </c>
    </row>
    <row r="4568" spans="1:6" x14ac:dyDescent="0.15">
      <c r="A4568" s="5" t="s">
        <v>1</v>
      </c>
      <c r="B4568" s="5" t="s">
        <v>241</v>
      </c>
      <c r="C4568" s="6" t="s">
        <v>44</v>
      </c>
      <c r="D4568" s="6" t="s">
        <v>45</v>
      </c>
      <c r="E4568" s="7">
        <v>1894</v>
      </c>
      <c r="F4568" s="9">
        <v>1720</v>
      </c>
    </row>
    <row r="4569" spans="1:6" x14ac:dyDescent="0.15">
      <c r="A4569" s="5" t="s">
        <v>1</v>
      </c>
      <c r="B4569" s="5" t="s">
        <v>241</v>
      </c>
      <c r="C4569" s="6" t="s">
        <v>44</v>
      </c>
      <c r="D4569" s="6" t="s">
        <v>45</v>
      </c>
      <c r="E4569" s="7">
        <v>1895</v>
      </c>
      <c r="F4569" s="9">
        <v>1780</v>
      </c>
    </row>
    <row r="4570" spans="1:6" x14ac:dyDescent="0.15">
      <c r="A4570" s="5" t="s">
        <v>1</v>
      </c>
      <c r="B4570" s="5" t="s">
        <v>241</v>
      </c>
      <c r="C4570" s="6" t="s">
        <v>44</v>
      </c>
      <c r="D4570" s="6" t="s">
        <v>45</v>
      </c>
      <c r="E4570" s="7">
        <v>1896</v>
      </c>
      <c r="F4570" s="9">
        <v>1793</v>
      </c>
    </row>
    <row r="4571" spans="1:6" x14ac:dyDescent="0.15">
      <c r="A4571" s="5" t="s">
        <v>1</v>
      </c>
      <c r="B4571" s="5" t="s">
        <v>241</v>
      </c>
      <c r="C4571" s="6" t="s">
        <v>44</v>
      </c>
      <c r="D4571" s="6" t="s">
        <v>45</v>
      </c>
      <c r="E4571" s="7">
        <v>1897</v>
      </c>
      <c r="F4571" s="9">
        <v>1884</v>
      </c>
    </row>
    <row r="4572" spans="1:6" x14ac:dyDescent="0.15">
      <c r="A4572" s="5" t="s">
        <v>1</v>
      </c>
      <c r="B4572" s="5" t="s">
        <v>241</v>
      </c>
      <c r="C4572" s="6" t="s">
        <v>44</v>
      </c>
      <c r="D4572" s="6" t="s">
        <v>45</v>
      </c>
      <c r="E4572" s="7">
        <v>1898</v>
      </c>
      <c r="F4572" s="9">
        <v>1935</v>
      </c>
    </row>
    <row r="4573" spans="1:6" x14ac:dyDescent="0.15">
      <c r="A4573" s="5" t="s">
        <v>1</v>
      </c>
      <c r="B4573" s="5" t="s">
        <v>241</v>
      </c>
      <c r="C4573" s="6" t="s">
        <v>44</v>
      </c>
      <c r="D4573" s="6" t="s">
        <v>45</v>
      </c>
      <c r="E4573" s="7">
        <v>1899</v>
      </c>
      <c r="F4573" s="9">
        <v>1991</v>
      </c>
    </row>
    <row r="4574" spans="1:6" x14ac:dyDescent="0.15">
      <c r="A4574" s="5" t="s">
        <v>1</v>
      </c>
      <c r="B4574" s="5" t="s">
        <v>241</v>
      </c>
      <c r="C4574" s="6" t="s">
        <v>44</v>
      </c>
      <c r="D4574" s="6" t="s">
        <v>45</v>
      </c>
      <c r="E4574" s="7">
        <v>1900</v>
      </c>
      <c r="F4574" s="9">
        <v>2075</v>
      </c>
    </row>
    <row r="4575" spans="1:6" x14ac:dyDescent="0.15">
      <c r="A4575" s="5" t="s">
        <v>1</v>
      </c>
      <c r="B4575" s="5" t="s">
        <v>241</v>
      </c>
      <c r="C4575" s="6" t="s">
        <v>44</v>
      </c>
      <c r="D4575" s="6" t="s">
        <v>45</v>
      </c>
      <c r="E4575" s="7">
        <v>1901</v>
      </c>
      <c r="F4575" s="9">
        <v>2023</v>
      </c>
    </row>
    <row r="4576" spans="1:6" x14ac:dyDescent="0.15">
      <c r="A4576" s="5" t="s">
        <v>1</v>
      </c>
      <c r="B4576" s="5" t="s">
        <v>241</v>
      </c>
      <c r="C4576" s="6" t="s">
        <v>44</v>
      </c>
      <c r="D4576" s="6" t="s">
        <v>45</v>
      </c>
      <c r="E4576" s="7">
        <v>1902</v>
      </c>
      <c r="F4576" s="9">
        <v>2018</v>
      </c>
    </row>
    <row r="4577" spans="1:6" x14ac:dyDescent="0.15">
      <c r="A4577" s="5" t="s">
        <v>1</v>
      </c>
      <c r="B4577" s="5" t="s">
        <v>241</v>
      </c>
      <c r="C4577" s="6" t="s">
        <v>44</v>
      </c>
      <c r="D4577" s="6" t="s">
        <v>45</v>
      </c>
      <c r="E4577" s="7">
        <v>1903</v>
      </c>
      <c r="F4577" s="9">
        <v>2029</v>
      </c>
    </row>
    <row r="4578" spans="1:6" x14ac:dyDescent="0.15">
      <c r="A4578" s="5" t="s">
        <v>1</v>
      </c>
      <c r="B4578" s="5" t="s">
        <v>241</v>
      </c>
      <c r="C4578" s="6" t="s">
        <v>44</v>
      </c>
      <c r="D4578" s="6" t="s">
        <v>45</v>
      </c>
      <c r="E4578" s="7">
        <v>1904</v>
      </c>
      <c r="F4578" s="9">
        <v>2039</v>
      </c>
    </row>
    <row r="4579" spans="1:6" x14ac:dyDescent="0.15">
      <c r="A4579" s="5" t="s">
        <v>1</v>
      </c>
      <c r="B4579" s="5" t="s">
        <v>241</v>
      </c>
      <c r="C4579" s="6" t="s">
        <v>44</v>
      </c>
      <c r="D4579" s="6" t="s">
        <v>45</v>
      </c>
      <c r="E4579" s="7">
        <v>1905</v>
      </c>
      <c r="F4579" s="9">
        <v>1965</v>
      </c>
    </row>
    <row r="4580" spans="1:6" x14ac:dyDescent="0.15">
      <c r="A4580" s="5" t="s">
        <v>1</v>
      </c>
      <c r="B4580" s="5" t="s">
        <v>241</v>
      </c>
      <c r="C4580" s="6" t="s">
        <v>44</v>
      </c>
      <c r="D4580" s="6" t="s">
        <v>45</v>
      </c>
      <c r="E4580" s="7">
        <v>1906</v>
      </c>
      <c r="F4580" s="9">
        <v>1962</v>
      </c>
    </row>
    <row r="4581" spans="1:6" x14ac:dyDescent="0.15">
      <c r="A4581" s="5" t="s">
        <v>1</v>
      </c>
      <c r="B4581" s="5" t="s">
        <v>241</v>
      </c>
      <c r="C4581" s="6" t="s">
        <v>44</v>
      </c>
      <c r="D4581" s="6" t="s">
        <v>45</v>
      </c>
      <c r="E4581" s="7">
        <v>1907</v>
      </c>
      <c r="F4581" s="9">
        <v>1991</v>
      </c>
    </row>
    <row r="4582" spans="1:6" x14ac:dyDescent="0.15">
      <c r="A4582" s="5" t="s">
        <v>1</v>
      </c>
      <c r="B4582" s="5" t="s">
        <v>241</v>
      </c>
      <c r="C4582" s="6" t="s">
        <v>44</v>
      </c>
      <c r="D4582" s="6" t="s">
        <v>45</v>
      </c>
      <c r="E4582" s="7">
        <v>1908</v>
      </c>
      <c r="F4582" s="9">
        <v>1943</v>
      </c>
    </row>
    <row r="4583" spans="1:6" x14ac:dyDescent="0.15">
      <c r="A4583" s="5" t="s">
        <v>1</v>
      </c>
      <c r="B4583" s="5" t="s">
        <v>241</v>
      </c>
      <c r="C4583" s="6" t="s">
        <v>44</v>
      </c>
      <c r="D4583" s="6" t="s">
        <v>45</v>
      </c>
      <c r="E4583" s="7">
        <v>1909</v>
      </c>
      <c r="F4583" s="9">
        <v>1926</v>
      </c>
    </row>
    <row r="4584" spans="1:6" x14ac:dyDescent="0.15">
      <c r="A4584" s="5" t="s">
        <v>1</v>
      </c>
      <c r="B4584" s="5" t="s">
        <v>241</v>
      </c>
      <c r="C4584" s="6" t="s">
        <v>44</v>
      </c>
      <c r="D4584" s="6" t="s">
        <v>45</v>
      </c>
      <c r="E4584" s="7">
        <v>1910</v>
      </c>
      <c r="F4584" s="9">
        <v>1957</v>
      </c>
    </row>
    <row r="4585" spans="1:6" x14ac:dyDescent="0.15">
      <c r="A4585" s="5" t="s">
        <v>1</v>
      </c>
      <c r="B4585" s="5" t="s">
        <v>241</v>
      </c>
      <c r="C4585" s="6" t="s">
        <v>44</v>
      </c>
      <c r="D4585" s="6" t="s">
        <v>45</v>
      </c>
      <c r="E4585" s="7">
        <v>1911</v>
      </c>
      <c r="F4585" s="9">
        <v>1980</v>
      </c>
    </row>
    <row r="4586" spans="1:6" x14ac:dyDescent="0.15">
      <c r="A4586" s="5" t="s">
        <v>1</v>
      </c>
      <c r="B4586" s="5" t="s">
        <v>241</v>
      </c>
      <c r="C4586" s="6" t="s">
        <v>44</v>
      </c>
      <c r="D4586" s="6" t="s">
        <v>45</v>
      </c>
      <c r="E4586" s="7">
        <v>1912</v>
      </c>
      <c r="F4586" s="9">
        <v>2004</v>
      </c>
    </row>
    <row r="4587" spans="1:6" x14ac:dyDescent="0.15">
      <c r="A4587" s="5" t="s">
        <v>1</v>
      </c>
      <c r="B4587" s="5" t="s">
        <v>241</v>
      </c>
      <c r="C4587" s="6" t="s">
        <v>44</v>
      </c>
      <c r="D4587" s="6" t="s">
        <v>45</v>
      </c>
      <c r="E4587" s="7">
        <v>1913</v>
      </c>
      <c r="F4587" s="9">
        <v>1992</v>
      </c>
    </row>
    <row r="4588" spans="1:6" x14ac:dyDescent="0.15">
      <c r="A4588" s="5" t="s">
        <v>1</v>
      </c>
      <c r="B4588" s="5" t="s">
        <v>241</v>
      </c>
      <c r="C4588" s="6" t="s">
        <v>44</v>
      </c>
      <c r="D4588" s="6" t="s">
        <v>45</v>
      </c>
      <c r="E4588" s="7">
        <v>1914</v>
      </c>
      <c r="F4588" s="9">
        <v>2005</v>
      </c>
    </row>
    <row r="4589" spans="1:6" x14ac:dyDescent="0.15">
      <c r="A4589" s="5" t="s">
        <v>1</v>
      </c>
      <c r="B4589" s="5" t="s">
        <v>241</v>
      </c>
      <c r="C4589" s="6" t="s">
        <v>44</v>
      </c>
      <c r="D4589" s="6" t="s">
        <v>45</v>
      </c>
      <c r="E4589" s="7">
        <v>1915</v>
      </c>
      <c r="F4589" s="9">
        <v>1957</v>
      </c>
    </row>
    <row r="4590" spans="1:6" x14ac:dyDescent="0.15">
      <c r="A4590" s="5" t="s">
        <v>1</v>
      </c>
      <c r="B4590" s="5" t="s">
        <v>241</v>
      </c>
      <c r="C4590" s="6" t="s">
        <v>44</v>
      </c>
      <c r="D4590" s="6" t="s">
        <v>45</v>
      </c>
      <c r="E4590" s="7">
        <v>1916</v>
      </c>
      <c r="F4590" s="9">
        <v>1967</v>
      </c>
    </row>
    <row r="4591" spans="1:6" x14ac:dyDescent="0.15">
      <c r="A4591" s="5" t="s">
        <v>1</v>
      </c>
      <c r="B4591" s="5" t="s">
        <v>241</v>
      </c>
      <c r="C4591" s="6" t="s">
        <v>44</v>
      </c>
      <c r="D4591" s="6" t="s">
        <v>45</v>
      </c>
      <c r="E4591" s="7">
        <v>1917</v>
      </c>
      <c r="F4591" s="9">
        <v>1932</v>
      </c>
    </row>
    <row r="4592" spans="1:6" x14ac:dyDescent="0.15">
      <c r="A4592" s="5" t="s">
        <v>1</v>
      </c>
      <c r="B4592" s="5" t="s">
        <v>241</v>
      </c>
      <c r="C4592" s="6" t="s">
        <v>44</v>
      </c>
      <c r="D4592" s="6" t="s">
        <v>45</v>
      </c>
      <c r="E4592" s="7">
        <v>1918</v>
      </c>
      <c r="F4592" s="9">
        <v>1833</v>
      </c>
    </row>
    <row r="4593" spans="1:6" x14ac:dyDescent="0.15">
      <c r="A4593" s="5" t="s">
        <v>1</v>
      </c>
      <c r="B4593" s="5" t="s">
        <v>241</v>
      </c>
      <c r="C4593" s="6" t="s">
        <v>44</v>
      </c>
      <c r="D4593" s="6" t="s">
        <v>45</v>
      </c>
      <c r="E4593" s="7">
        <v>1919</v>
      </c>
      <c r="F4593" s="9">
        <v>1870</v>
      </c>
    </row>
    <row r="4594" spans="1:6" x14ac:dyDescent="0.15">
      <c r="A4594" s="5" t="s">
        <v>1</v>
      </c>
      <c r="B4594" s="5" t="s">
        <v>241</v>
      </c>
      <c r="C4594" s="6" t="s">
        <v>44</v>
      </c>
      <c r="D4594" s="6" t="s">
        <v>45</v>
      </c>
      <c r="E4594" s="7">
        <v>1920</v>
      </c>
      <c r="F4594" s="9">
        <v>1959</v>
      </c>
    </row>
    <row r="4595" spans="1:6" x14ac:dyDescent="0.15">
      <c r="A4595" s="5" t="s">
        <v>1</v>
      </c>
      <c r="B4595" s="5" t="s">
        <v>241</v>
      </c>
      <c r="C4595" s="6" t="s">
        <v>44</v>
      </c>
      <c r="D4595" s="6" t="s">
        <v>45</v>
      </c>
      <c r="E4595" s="7">
        <v>1921</v>
      </c>
      <c r="F4595" s="9">
        <v>2056</v>
      </c>
    </row>
    <row r="4596" spans="1:6" x14ac:dyDescent="0.15">
      <c r="A4596" s="5" t="s">
        <v>1</v>
      </c>
      <c r="B4596" s="5" t="s">
        <v>241</v>
      </c>
      <c r="C4596" s="6" t="s">
        <v>44</v>
      </c>
      <c r="D4596" s="6" t="s">
        <v>45</v>
      </c>
      <c r="E4596" s="7">
        <v>1922</v>
      </c>
      <c r="F4596" s="9">
        <v>2279</v>
      </c>
    </row>
    <row r="4597" spans="1:6" x14ac:dyDescent="0.15">
      <c r="A4597" s="5" t="s">
        <v>1</v>
      </c>
      <c r="B4597" s="5" t="s">
        <v>241</v>
      </c>
      <c r="C4597" s="6" t="s">
        <v>44</v>
      </c>
      <c r="D4597" s="6" t="s">
        <v>45</v>
      </c>
      <c r="E4597" s="7">
        <v>1923</v>
      </c>
      <c r="F4597" s="9">
        <v>2348</v>
      </c>
    </row>
    <row r="4598" spans="1:6" x14ac:dyDescent="0.15">
      <c r="A4598" s="5" t="s">
        <v>1</v>
      </c>
      <c r="B4598" s="5" t="s">
        <v>241</v>
      </c>
      <c r="C4598" s="6" t="s">
        <v>44</v>
      </c>
      <c r="D4598" s="6" t="s">
        <v>45</v>
      </c>
      <c r="E4598" s="7">
        <v>1924</v>
      </c>
      <c r="F4598" s="9">
        <v>2233</v>
      </c>
    </row>
    <row r="4599" spans="1:6" x14ac:dyDescent="0.15">
      <c r="A4599" s="5" t="s">
        <v>1</v>
      </c>
      <c r="B4599" s="5" t="s">
        <v>241</v>
      </c>
      <c r="C4599" s="6" t="s">
        <v>44</v>
      </c>
      <c r="D4599" s="6" t="s">
        <v>45</v>
      </c>
      <c r="E4599" s="7">
        <v>1925</v>
      </c>
      <c r="F4599" s="9">
        <v>2305</v>
      </c>
    </row>
    <row r="4600" spans="1:6" x14ac:dyDescent="0.15">
      <c r="A4600" s="5" t="s">
        <v>1</v>
      </c>
      <c r="B4600" s="5" t="s">
        <v>241</v>
      </c>
      <c r="C4600" s="6" t="s">
        <v>44</v>
      </c>
      <c r="D4600" s="6" t="s">
        <v>45</v>
      </c>
      <c r="E4600" s="7">
        <v>1926</v>
      </c>
      <c r="F4600" s="9">
        <v>2262</v>
      </c>
    </row>
    <row r="4601" spans="1:6" x14ac:dyDescent="0.15">
      <c r="A4601" s="5" t="s">
        <v>1</v>
      </c>
      <c r="B4601" s="5" t="s">
        <v>241</v>
      </c>
      <c r="C4601" s="6" t="s">
        <v>44</v>
      </c>
      <c r="D4601" s="6" t="s">
        <v>45</v>
      </c>
      <c r="E4601" s="7">
        <v>1927</v>
      </c>
      <c r="F4601" s="9">
        <v>2627</v>
      </c>
    </row>
    <row r="4602" spans="1:6" x14ac:dyDescent="0.15">
      <c r="A4602" s="5" t="s">
        <v>1</v>
      </c>
      <c r="B4602" s="5" t="s">
        <v>241</v>
      </c>
      <c r="C4602" s="6" t="s">
        <v>44</v>
      </c>
      <c r="D4602" s="6" t="s">
        <v>45</v>
      </c>
      <c r="E4602" s="7">
        <v>1928</v>
      </c>
      <c r="F4602" s="9">
        <v>2343</v>
      </c>
    </row>
    <row r="4603" spans="1:6" x14ac:dyDescent="0.15">
      <c r="A4603" s="5" t="s">
        <v>1</v>
      </c>
      <c r="B4603" s="5" t="s">
        <v>241</v>
      </c>
      <c r="C4603" s="6" t="s">
        <v>44</v>
      </c>
      <c r="D4603" s="6" t="s">
        <v>45</v>
      </c>
      <c r="E4603" s="7">
        <v>1929</v>
      </c>
      <c r="F4603" s="9">
        <v>2566</v>
      </c>
    </row>
    <row r="4604" spans="1:6" x14ac:dyDescent="0.15">
      <c r="A4604" s="5" t="s">
        <v>1</v>
      </c>
      <c r="B4604" s="5" t="s">
        <v>241</v>
      </c>
      <c r="C4604" s="6" t="s">
        <v>44</v>
      </c>
      <c r="D4604" s="6" t="s">
        <v>45</v>
      </c>
      <c r="E4604" s="7">
        <v>1930</v>
      </c>
      <c r="F4604" s="9">
        <v>2504</v>
      </c>
    </row>
    <row r="4605" spans="1:6" x14ac:dyDescent="0.15">
      <c r="A4605" s="5" t="s">
        <v>1</v>
      </c>
      <c r="B4605" s="5" t="s">
        <v>241</v>
      </c>
      <c r="C4605" s="6" t="s">
        <v>44</v>
      </c>
      <c r="D4605" s="6" t="s">
        <v>45</v>
      </c>
      <c r="E4605" s="7">
        <v>1931</v>
      </c>
      <c r="F4605" s="9">
        <v>2600</v>
      </c>
    </row>
    <row r="4606" spans="1:6" x14ac:dyDescent="0.15">
      <c r="A4606" s="5" t="s">
        <v>1</v>
      </c>
      <c r="B4606" s="5" t="s">
        <v>241</v>
      </c>
      <c r="C4606" s="6" t="s">
        <v>44</v>
      </c>
      <c r="D4606" s="6" t="s">
        <v>45</v>
      </c>
      <c r="E4606" s="7">
        <v>1932</v>
      </c>
      <c r="F4606" s="9">
        <v>2619</v>
      </c>
    </row>
    <row r="4607" spans="1:6" x14ac:dyDescent="0.15">
      <c r="A4607" s="5" t="s">
        <v>1</v>
      </c>
      <c r="B4607" s="5" t="s">
        <v>241</v>
      </c>
      <c r="C4607" s="6" t="s">
        <v>44</v>
      </c>
      <c r="D4607" s="6" t="s">
        <v>45</v>
      </c>
      <c r="E4607" s="7">
        <v>1933</v>
      </c>
      <c r="F4607" s="9">
        <v>2761</v>
      </c>
    </row>
    <row r="4608" spans="1:6" x14ac:dyDescent="0.15">
      <c r="A4608" s="5" t="s">
        <v>1</v>
      </c>
      <c r="B4608" s="5" t="s">
        <v>241</v>
      </c>
      <c r="C4608" s="6" t="s">
        <v>44</v>
      </c>
      <c r="D4608" s="6" t="s">
        <v>45</v>
      </c>
      <c r="E4608" s="7">
        <v>1934</v>
      </c>
      <c r="F4608" s="9">
        <v>2844</v>
      </c>
    </row>
    <row r="4609" spans="1:6" x14ac:dyDescent="0.15">
      <c r="A4609" s="5" t="s">
        <v>1</v>
      </c>
      <c r="B4609" s="5" t="s">
        <v>241</v>
      </c>
      <c r="C4609" s="6" t="s">
        <v>44</v>
      </c>
      <c r="D4609" s="6" t="s">
        <v>45</v>
      </c>
      <c r="E4609" s="7">
        <v>1935</v>
      </c>
      <c r="F4609" s="9">
        <v>2660</v>
      </c>
    </row>
    <row r="4610" spans="1:6" x14ac:dyDescent="0.15">
      <c r="A4610" s="5" t="s">
        <v>1</v>
      </c>
      <c r="B4610" s="5" t="s">
        <v>241</v>
      </c>
      <c r="C4610" s="6" t="s">
        <v>44</v>
      </c>
      <c r="D4610" s="6" t="s">
        <v>45</v>
      </c>
      <c r="E4610" s="7">
        <v>1936</v>
      </c>
      <c r="F4610" s="9">
        <v>2428</v>
      </c>
    </row>
    <row r="4611" spans="1:6" x14ac:dyDescent="0.15">
      <c r="A4611" s="5" t="s">
        <v>1</v>
      </c>
      <c r="B4611" s="5" t="s">
        <v>241</v>
      </c>
      <c r="C4611" s="6" t="s">
        <v>44</v>
      </c>
      <c r="D4611" s="6" t="s">
        <v>45</v>
      </c>
      <c r="E4611" s="7">
        <v>1937</v>
      </c>
      <c r="F4611" s="9">
        <v>2801</v>
      </c>
    </row>
    <row r="4612" spans="1:6" x14ac:dyDescent="0.15">
      <c r="A4612" s="5" t="s">
        <v>1</v>
      </c>
      <c r="B4612" s="5" t="s">
        <v>241</v>
      </c>
      <c r="C4612" s="6" t="s">
        <v>44</v>
      </c>
      <c r="D4612" s="6" t="s">
        <v>45</v>
      </c>
      <c r="E4612" s="7">
        <v>1938</v>
      </c>
      <c r="F4612" s="9">
        <v>2785</v>
      </c>
    </row>
    <row r="4613" spans="1:6" x14ac:dyDescent="0.15">
      <c r="A4613" s="5" t="s">
        <v>1</v>
      </c>
      <c r="B4613" s="5" t="s">
        <v>241</v>
      </c>
      <c r="C4613" s="6" t="s">
        <v>44</v>
      </c>
      <c r="D4613" s="6" t="s">
        <v>45</v>
      </c>
      <c r="E4613" s="7">
        <v>1939</v>
      </c>
      <c r="F4613" s="9">
        <v>2788</v>
      </c>
    </row>
    <row r="4614" spans="1:6" x14ac:dyDescent="0.15">
      <c r="A4614" s="5" t="s">
        <v>1</v>
      </c>
      <c r="B4614" s="5" t="s">
        <v>241</v>
      </c>
      <c r="C4614" s="6" t="s">
        <v>44</v>
      </c>
      <c r="D4614" s="6" t="s">
        <v>45</v>
      </c>
      <c r="E4614" s="7">
        <v>1940</v>
      </c>
      <c r="F4614" s="9">
        <v>2574</v>
      </c>
    </row>
    <row r="4615" spans="1:6" x14ac:dyDescent="0.15">
      <c r="A4615" s="5" t="s">
        <v>1</v>
      </c>
      <c r="B4615" s="5" t="s">
        <v>241</v>
      </c>
      <c r="C4615" s="6" t="s">
        <v>44</v>
      </c>
      <c r="D4615" s="6" t="s">
        <v>45</v>
      </c>
      <c r="E4615" s="7">
        <v>1941</v>
      </c>
      <c r="F4615" s="9">
        <v>2785</v>
      </c>
    </row>
    <row r="4616" spans="1:6" x14ac:dyDescent="0.15">
      <c r="A4616" s="5" t="s">
        <v>1</v>
      </c>
      <c r="B4616" s="5" t="s">
        <v>241</v>
      </c>
      <c r="C4616" s="6" t="s">
        <v>44</v>
      </c>
      <c r="D4616" s="6" t="s">
        <v>45</v>
      </c>
      <c r="E4616" s="7">
        <v>1942</v>
      </c>
      <c r="F4616" s="9">
        <v>2723</v>
      </c>
    </row>
    <row r="4617" spans="1:6" x14ac:dyDescent="0.15">
      <c r="A4617" s="5" t="s">
        <v>1</v>
      </c>
      <c r="B4617" s="5" t="s">
        <v>241</v>
      </c>
      <c r="C4617" s="6" t="s">
        <v>44</v>
      </c>
      <c r="D4617" s="6" t="s">
        <v>45</v>
      </c>
      <c r="E4617" s="7">
        <v>1943</v>
      </c>
      <c r="F4617" s="9">
        <v>2879</v>
      </c>
    </row>
    <row r="4618" spans="1:6" x14ac:dyDescent="0.15">
      <c r="A4618" s="5" t="s">
        <v>1</v>
      </c>
      <c r="B4618" s="5" t="s">
        <v>241</v>
      </c>
      <c r="C4618" s="6" t="s">
        <v>44</v>
      </c>
      <c r="D4618" s="6" t="s">
        <v>45</v>
      </c>
      <c r="E4618" s="7">
        <v>1944</v>
      </c>
      <c r="F4618" s="9">
        <v>3017</v>
      </c>
    </row>
    <row r="4619" spans="1:6" x14ac:dyDescent="0.15">
      <c r="A4619" s="5" t="s">
        <v>1</v>
      </c>
      <c r="B4619" s="5" t="s">
        <v>241</v>
      </c>
      <c r="C4619" s="6" t="s">
        <v>44</v>
      </c>
      <c r="D4619" s="6" t="s">
        <v>45</v>
      </c>
      <c r="E4619" s="7">
        <v>1945</v>
      </c>
      <c r="F4619" s="9">
        <v>2876</v>
      </c>
    </row>
    <row r="4620" spans="1:6" x14ac:dyDescent="0.15">
      <c r="A4620" s="5" t="s">
        <v>1</v>
      </c>
      <c r="B4620" s="5" t="s">
        <v>241</v>
      </c>
      <c r="C4620" s="6" t="s">
        <v>44</v>
      </c>
      <c r="D4620" s="6" t="s">
        <v>45</v>
      </c>
      <c r="E4620" s="7">
        <v>1946</v>
      </c>
      <c r="F4620" s="9">
        <v>3073</v>
      </c>
    </row>
    <row r="4621" spans="1:6" x14ac:dyDescent="0.15">
      <c r="A4621" s="5" t="s">
        <v>1</v>
      </c>
      <c r="B4621" s="5" t="s">
        <v>241</v>
      </c>
      <c r="C4621" s="6" t="s">
        <v>44</v>
      </c>
      <c r="D4621" s="6" t="s">
        <v>45</v>
      </c>
      <c r="E4621" s="7">
        <v>1947</v>
      </c>
      <c r="F4621" s="9">
        <v>3301</v>
      </c>
    </row>
    <row r="4622" spans="1:6" x14ac:dyDescent="0.15">
      <c r="A4622" s="5" t="s">
        <v>1</v>
      </c>
      <c r="B4622" s="5" t="s">
        <v>241</v>
      </c>
      <c r="C4622" s="6" t="s">
        <v>44</v>
      </c>
      <c r="D4622" s="6" t="s">
        <v>45</v>
      </c>
      <c r="E4622" s="7">
        <v>1948</v>
      </c>
      <c r="F4622" s="9">
        <v>3261</v>
      </c>
    </row>
    <row r="4623" spans="1:6" x14ac:dyDescent="0.15">
      <c r="A4623" s="5" t="s">
        <v>1</v>
      </c>
      <c r="B4623" s="5" t="s">
        <v>241</v>
      </c>
      <c r="C4623" s="6" t="s">
        <v>44</v>
      </c>
      <c r="D4623" s="6" t="s">
        <v>45</v>
      </c>
      <c r="E4623" s="7">
        <v>1949</v>
      </c>
      <c r="F4623" s="9">
        <v>3279</v>
      </c>
    </row>
    <row r="4624" spans="1:6" x14ac:dyDescent="0.15">
      <c r="A4624" s="5" t="s">
        <v>1</v>
      </c>
      <c r="B4624" s="5" t="s">
        <v>241</v>
      </c>
      <c r="C4624" s="6" t="s">
        <v>44</v>
      </c>
      <c r="D4624" s="6" t="s">
        <v>45</v>
      </c>
      <c r="E4624" s="7">
        <v>1950</v>
      </c>
      <c r="F4624" s="9">
        <v>3325</v>
      </c>
    </row>
    <row r="4625" spans="1:6" x14ac:dyDescent="0.15">
      <c r="A4625" s="5" t="s">
        <v>1</v>
      </c>
      <c r="B4625" s="5" t="s">
        <v>241</v>
      </c>
      <c r="C4625" s="6" t="s">
        <v>44</v>
      </c>
      <c r="D4625" s="6" t="s">
        <v>45</v>
      </c>
      <c r="E4625" s="7">
        <v>1951</v>
      </c>
      <c r="F4625" s="9">
        <v>3456</v>
      </c>
    </row>
    <row r="4626" spans="1:6" x14ac:dyDescent="0.15">
      <c r="A4626" s="5" t="s">
        <v>1</v>
      </c>
      <c r="B4626" s="5" t="s">
        <v>241</v>
      </c>
      <c r="C4626" s="6" t="s">
        <v>44</v>
      </c>
      <c r="D4626" s="6" t="s">
        <v>45</v>
      </c>
      <c r="E4626" s="7">
        <v>1952</v>
      </c>
      <c r="F4626" s="9">
        <v>3445</v>
      </c>
    </row>
    <row r="4627" spans="1:6" x14ac:dyDescent="0.15">
      <c r="A4627" s="5" t="s">
        <v>1</v>
      </c>
      <c r="B4627" s="5" t="s">
        <v>241</v>
      </c>
      <c r="C4627" s="6" t="s">
        <v>44</v>
      </c>
      <c r="D4627" s="6" t="s">
        <v>45</v>
      </c>
      <c r="E4627" s="7">
        <v>1953</v>
      </c>
      <c r="F4627" s="9">
        <v>3663</v>
      </c>
    </row>
    <row r="4628" spans="1:6" x14ac:dyDescent="0.15">
      <c r="A4628" s="5" t="s">
        <v>1</v>
      </c>
      <c r="B4628" s="5" t="s">
        <v>241</v>
      </c>
      <c r="C4628" s="6" t="s">
        <v>44</v>
      </c>
      <c r="D4628" s="6" t="s">
        <v>45</v>
      </c>
      <c r="E4628" s="7">
        <v>1954</v>
      </c>
      <c r="F4628" s="9">
        <v>3814</v>
      </c>
    </row>
    <row r="4629" spans="1:6" x14ac:dyDescent="0.15">
      <c r="A4629" s="5" t="s">
        <v>1</v>
      </c>
      <c r="B4629" s="5" t="s">
        <v>241</v>
      </c>
      <c r="C4629" s="6" t="s">
        <v>44</v>
      </c>
      <c r="D4629" s="6" t="s">
        <v>45</v>
      </c>
      <c r="E4629" s="7">
        <v>1955</v>
      </c>
      <c r="F4629" s="9">
        <v>3945</v>
      </c>
    </row>
    <row r="4630" spans="1:6" x14ac:dyDescent="0.15">
      <c r="A4630" s="5" t="s">
        <v>1</v>
      </c>
      <c r="B4630" s="5" t="s">
        <v>241</v>
      </c>
      <c r="C4630" s="6" t="s">
        <v>44</v>
      </c>
      <c r="D4630" s="6" t="s">
        <v>45</v>
      </c>
      <c r="E4630" s="7">
        <v>1956</v>
      </c>
      <c r="F4630" s="9">
        <v>4087</v>
      </c>
    </row>
    <row r="4631" spans="1:6" x14ac:dyDescent="0.15">
      <c r="A4631" s="5" t="s">
        <v>1</v>
      </c>
      <c r="B4631" s="5" t="s">
        <v>241</v>
      </c>
      <c r="C4631" s="6" t="s">
        <v>44</v>
      </c>
      <c r="D4631" s="6" t="s">
        <v>45</v>
      </c>
      <c r="E4631" s="7">
        <v>1957</v>
      </c>
      <c r="F4631" s="9">
        <v>4238</v>
      </c>
    </row>
    <row r="4632" spans="1:6" x14ac:dyDescent="0.15">
      <c r="A4632" s="5" t="s">
        <v>1</v>
      </c>
      <c r="B4632" s="5" t="s">
        <v>241</v>
      </c>
      <c r="C4632" s="6" t="s">
        <v>44</v>
      </c>
      <c r="D4632" s="6" t="s">
        <v>45</v>
      </c>
      <c r="E4632" s="7">
        <v>1958</v>
      </c>
      <c r="F4632" s="9">
        <v>4259</v>
      </c>
    </row>
    <row r="4633" spans="1:6" x14ac:dyDescent="0.15">
      <c r="A4633" s="5" t="s">
        <v>1</v>
      </c>
      <c r="B4633" s="5" t="s">
        <v>241</v>
      </c>
      <c r="C4633" s="6" t="s">
        <v>44</v>
      </c>
      <c r="D4633" s="6" t="s">
        <v>45</v>
      </c>
      <c r="E4633" s="7">
        <v>1959</v>
      </c>
      <c r="F4633" s="9">
        <v>4454</v>
      </c>
    </row>
    <row r="4634" spans="1:6" x14ac:dyDescent="0.15">
      <c r="A4634" s="5" t="s">
        <v>1</v>
      </c>
      <c r="B4634" s="5" t="s">
        <v>241</v>
      </c>
      <c r="C4634" s="6" t="s">
        <v>44</v>
      </c>
      <c r="D4634" s="6" t="s">
        <v>45</v>
      </c>
      <c r="E4634" s="7">
        <v>1960</v>
      </c>
      <c r="F4634" s="9">
        <v>4712</v>
      </c>
    </row>
    <row r="4635" spans="1:6" x14ac:dyDescent="0.15">
      <c r="A4635" s="5" t="s">
        <v>1</v>
      </c>
      <c r="B4635" s="5" t="s">
        <v>241</v>
      </c>
      <c r="C4635" s="6" t="s">
        <v>44</v>
      </c>
      <c r="D4635" s="6" t="s">
        <v>45</v>
      </c>
      <c r="E4635" s="7">
        <v>1961</v>
      </c>
      <c r="F4635" s="9">
        <v>4972</v>
      </c>
    </row>
    <row r="4636" spans="1:6" x14ac:dyDescent="0.15">
      <c r="A4636" s="5" t="s">
        <v>1</v>
      </c>
      <c r="B4636" s="5" t="s">
        <v>241</v>
      </c>
      <c r="C4636" s="6" t="s">
        <v>44</v>
      </c>
      <c r="D4636" s="6" t="s">
        <v>45</v>
      </c>
      <c r="E4636" s="7">
        <v>1962</v>
      </c>
      <c r="F4636" s="9">
        <v>5308</v>
      </c>
    </row>
    <row r="4637" spans="1:6" x14ac:dyDescent="0.15">
      <c r="A4637" s="5" t="s">
        <v>1</v>
      </c>
      <c r="B4637" s="5" t="s">
        <v>241</v>
      </c>
      <c r="C4637" s="6" t="s">
        <v>44</v>
      </c>
      <c r="D4637" s="6" t="s">
        <v>45</v>
      </c>
      <c r="E4637" s="7">
        <v>1963</v>
      </c>
      <c r="F4637" s="9">
        <v>5585</v>
      </c>
    </row>
    <row r="4638" spans="1:6" x14ac:dyDescent="0.15">
      <c r="A4638" s="5" t="s">
        <v>1</v>
      </c>
      <c r="B4638" s="5" t="s">
        <v>241</v>
      </c>
      <c r="C4638" s="6" t="s">
        <v>44</v>
      </c>
      <c r="D4638" s="6" t="s">
        <v>45</v>
      </c>
      <c r="E4638" s="7">
        <v>1964</v>
      </c>
      <c r="F4638" s="9">
        <v>5926</v>
      </c>
    </row>
    <row r="4639" spans="1:6" x14ac:dyDescent="0.15">
      <c r="A4639" s="5" t="s">
        <v>1</v>
      </c>
      <c r="B4639" s="5" t="s">
        <v>241</v>
      </c>
      <c r="C4639" s="6" t="s">
        <v>44</v>
      </c>
      <c r="D4639" s="6" t="s">
        <v>45</v>
      </c>
      <c r="E4639" s="7">
        <v>1965</v>
      </c>
      <c r="F4639" s="9">
        <v>6363</v>
      </c>
    </row>
    <row r="4640" spans="1:6" x14ac:dyDescent="0.15">
      <c r="A4640" s="5" t="s">
        <v>1</v>
      </c>
      <c r="B4640" s="5" t="s">
        <v>241</v>
      </c>
      <c r="C4640" s="6" t="s">
        <v>44</v>
      </c>
      <c r="D4640" s="6" t="s">
        <v>45</v>
      </c>
      <c r="E4640" s="7">
        <v>1966</v>
      </c>
      <c r="F4640" s="9">
        <v>6637</v>
      </c>
    </row>
    <row r="4641" spans="1:6" x14ac:dyDescent="0.15">
      <c r="A4641" s="5" t="s">
        <v>1</v>
      </c>
      <c r="B4641" s="5" t="s">
        <v>241</v>
      </c>
      <c r="C4641" s="6" t="s">
        <v>44</v>
      </c>
      <c r="D4641" s="6" t="s">
        <v>45</v>
      </c>
      <c r="E4641" s="7">
        <v>1967</v>
      </c>
      <c r="F4641" s="9">
        <v>7143</v>
      </c>
    </row>
    <row r="4642" spans="1:6" x14ac:dyDescent="0.15">
      <c r="A4642" s="5" t="s">
        <v>1</v>
      </c>
      <c r="B4642" s="5" t="s">
        <v>241</v>
      </c>
      <c r="C4642" s="6" t="s">
        <v>44</v>
      </c>
      <c r="D4642" s="6" t="s">
        <v>45</v>
      </c>
      <c r="E4642" s="7">
        <v>1968</v>
      </c>
      <c r="F4642" s="9">
        <v>7767</v>
      </c>
    </row>
    <row r="4643" spans="1:6" x14ac:dyDescent="0.15">
      <c r="A4643" s="5" t="s">
        <v>1</v>
      </c>
      <c r="B4643" s="5" t="s">
        <v>241</v>
      </c>
      <c r="C4643" s="6" t="s">
        <v>44</v>
      </c>
      <c r="D4643" s="6" t="s">
        <v>45</v>
      </c>
      <c r="E4643" s="7">
        <v>1969</v>
      </c>
      <c r="F4643" s="9">
        <v>7949</v>
      </c>
    </row>
    <row r="4644" spans="1:6" x14ac:dyDescent="0.15">
      <c r="A4644" s="5" t="s">
        <v>1</v>
      </c>
      <c r="B4644" s="5" t="s">
        <v>241</v>
      </c>
      <c r="C4644" s="6" t="s">
        <v>44</v>
      </c>
      <c r="D4644" s="6" t="s">
        <v>45</v>
      </c>
      <c r="E4644" s="7">
        <v>1970</v>
      </c>
      <c r="F4644" s="9">
        <v>8724</v>
      </c>
    </row>
    <row r="4645" spans="1:6" x14ac:dyDescent="0.15">
      <c r="A4645" s="5" t="s">
        <v>1</v>
      </c>
      <c r="B4645" s="5" t="s">
        <v>241</v>
      </c>
      <c r="C4645" s="6" t="s">
        <v>44</v>
      </c>
      <c r="D4645" s="6" t="s">
        <v>45</v>
      </c>
      <c r="E4645" s="7">
        <v>1971</v>
      </c>
      <c r="F4645" s="9">
        <v>9358</v>
      </c>
    </row>
    <row r="4646" spans="1:6" x14ac:dyDescent="0.15">
      <c r="A4646" s="5" t="s">
        <v>1</v>
      </c>
      <c r="B4646" s="5" t="s">
        <v>241</v>
      </c>
      <c r="C4646" s="6" t="s">
        <v>44</v>
      </c>
      <c r="D4646" s="6" t="s">
        <v>45</v>
      </c>
      <c r="E4646" s="7">
        <v>1972</v>
      </c>
      <c r="F4646" s="9">
        <v>10130</v>
      </c>
    </row>
    <row r="4647" spans="1:6" x14ac:dyDescent="0.15">
      <c r="A4647" s="5" t="s">
        <v>1</v>
      </c>
      <c r="B4647" s="5" t="s">
        <v>241</v>
      </c>
      <c r="C4647" s="6" t="s">
        <v>44</v>
      </c>
      <c r="D4647" s="6" t="s">
        <v>45</v>
      </c>
      <c r="E4647" s="7">
        <v>1973</v>
      </c>
      <c r="F4647" s="9">
        <v>11258</v>
      </c>
    </row>
    <row r="4648" spans="1:6" x14ac:dyDescent="0.15">
      <c r="A4648" s="5" t="s">
        <v>1</v>
      </c>
      <c r="B4648" s="5" t="s">
        <v>241</v>
      </c>
      <c r="C4648" s="6" t="s">
        <v>44</v>
      </c>
      <c r="D4648" s="6" t="s">
        <v>45</v>
      </c>
      <c r="E4648" s="7">
        <v>1974</v>
      </c>
      <c r="F4648" s="9">
        <v>11234</v>
      </c>
    </row>
    <row r="4649" spans="1:6" x14ac:dyDescent="0.15">
      <c r="A4649" s="5" t="s">
        <v>1</v>
      </c>
      <c r="B4649" s="5" t="s">
        <v>241</v>
      </c>
      <c r="C4649" s="6" t="s">
        <v>44</v>
      </c>
      <c r="D4649" s="6" t="s">
        <v>45</v>
      </c>
      <c r="E4649" s="7">
        <v>1975</v>
      </c>
      <c r="F4649" s="9">
        <v>10388</v>
      </c>
    </row>
    <row r="4650" spans="1:6" x14ac:dyDescent="0.15">
      <c r="A4650" s="5" t="s">
        <v>1</v>
      </c>
      <c r="B4650" s="5" t="s">
        <v>241</v>
      </c>
      <c r="C4650" s="6" t="s">
        <v>44</v>
      </c>
      <c r="D4650" s="6" t="s">
        <v>45</v>
      </c>
      <c r="E4650" s="7">
        <v>1976</v>
      </c>
      <c r="F4650" s="9">
        <v>10861</v>
      </c>
    </row>
    <row r="4651" spans="1:6" x14ac:dyDescent="0.15">
      <c r="A4651" s="5" t="s">
        <v>1</v>
      </c>
      <c r="B4651" s="5" t="s">
        <v>241</v>
      </c>
      <c r="C4651" s="6" t="s">
        <v>44</v>
      </c>
      <c r="D4651" s="6" t="s">
        <v>45</v>
      </c>
      <c r="E4651" s="7">
        <v>1977</v>
      </c>
      <c r="F4651" s="9">
        <v>11422</v>
      </c>
    </row>
    <row r="4652" spans="1:6" x14ac:dyDescent="0.15">
      <c r="A4652" s="5" t="s">
        <v>1</v>
      </c>
      <c r="B4652" s="5" t="s">
        <v>241</v>
      </c>
      <c r="C4652" s="6" t="s">
        <v>44</v>
      </c>
      <c r="D4652" s="6" t="s">
        <v>45</v>
      </c>
      <c r="E4652" s="7">
        <v>1978</v>
      </c>
      <c r="F4652" s="9">
        <v>11700</v>
      </c>
    </row>
    <row r="4653" spans="1:6" x14ac:dyDescent="0.15">
      <c r="A4653" s="5" t="s">
        <v>1</v>
      </c>
      <c r="B4653" s="5" t="s">
        <v>241</v>
      </c>
      <c r="C4653" s="6" t="s">
        <v>44</v>
      </c>
      <c r="D4653" s="6" t="s">
        <v>45</v>
      </c>
      <c r="E4653" s="7">
        <v>1979</v>
      </c>
      <c r="F4653" s="9">
        <v>12326</v>
      </c>
    </row>
    <row r="4654" spans="1:6" x14ac:dyDescent="0.15">
      <c r="A4654" s="5" t="s">
        <v>1</v>
      </c>
      <c r="B4654" s="5" t="s">
        <v>241</v>
      </c>
      <c r="C4654" s="6" t="s">
        <v>44</v>
      </c>
      <c r="D4654" s="6" t="s">
        <v>45</v>
      </c>
      <c r="E4654" s="7">
        <v>1980</v>
      </c>
      <c r="F4654" s="9">
        <v>12822</v>
      </c>
    </row>
    <row r="4655" spans="1:6" x14ac:dyDescent="0.15">
      <c r="A4655" s="5" t="s">
        <v>1</v>
      </c>
      <c r="B4655" s="5" t="s">
        <v>241</v>
      </c>
      <c r="C4655" s="6" t="s">
        <v>44</v>
      </c>
      <c r="D4655" s="6" t="s">
        <v>45</v>
      </c>
      <c r="E4655" s="7">
        <v>1981</v>
      </c>
      <c r="F4655" s="9">
        <v>12934</v>
      </c>
    </row>
    <row r="4656" spans="1:6" x14ac:dyDescent="0.15">
      <c r="A4656" s="5" t="s">
        <v>1</v>
      </c>
      <c r="B4656" s="5" t="s">
        <v>241</v>
      </c>
      <c r="C4656" s="6" t="s">
        <v>44</v>
      </c>
      <c r="D4656" s="6" t="s">
        <v>45</v>
      </c>
      <c r="E4656" s="7">
        <v>1982</v>
      </c>
      <c r="F4656" s="9">
        <v>13198</v>
      </c>
    </row>
    <row r="4657" spans="1:6" x14ac:dyDescent="0.15">
      <c r="A4657" s="5" t="s">
        <v>1</v>
      </c>
      <c r="B4657" s="5" t="s">
        <v>241</v>
      </c>
      <c r="C4657" s="6" t="s">
        <v>44</v>
      </c>
      <c r="D4657" s="6" t="s">
        <v>45</v>
      </c>
      <c r="E4657" s="7">
        <v>1983</v>
      </c>
      <c r="F4657" s="9">
        <v>13158</v>
      </c>
    </row>
    <row r="4658" spans="1:6" x14ac:dyDescent="0.15">
      <c r="A4658" s="5" t="s">
        <v>1</v>
      </c>
      <c r="B4658" s="5" t="s">
        <v>241</v>
      </c>
      <c r="C4658" s="6" t="s">
        <v>44</v>
      </c>
      <c r="D4658" s="6" t="s">
        <v>45</v>
      </c>
      <c r="E4658" s="7">
        <v>1984</v>
      </c>
      <c r="F4658" s="9">
        <v>12894</v>
      </c>
    </row>
    <row r="4659" spans="1:6" x14ac:dyDescent="0.15">
      <c r="A4659" s="5" t="s">
        <v>1</v>
      </c>
      <c r="B4659" s="5" t="s">
        <v>241</v>
      </c>
      <c r="C4659" s="6" t="s">
        <v>44</v>
      </c>
      <c r="D4659" s="6" t="s">
        <v>45</v>
      </c>
      <c r="E4659" s="7">
        <v>1985</v>
      </c>
      <c r="F4659" s="9">
        <v>13240</v>
      </c>
    </row>
    <row r="4660" spans="1:6" x14ac:dyDescent="0.15">
      <c r="A4660" s="5" t="s">
        <v>1</v>
      </c>
      <c r="B4660" s="5" t="s">
        <v>241</v>
      </c>
      <c r="C4660" s="6" t="s">
        <v>44</v>
      </c>
      <c r="D4660" s="6" t="s">
        <v>45</v>
      </c>
      <c r="E4660" s="7">
        <v>1986</v>
      </c>
      <c r="F4660" s="9">
        <v>13774</v>
      </c>
    </row>
    <row r="4661" spans="1:6" x14ac:dyDescent="0.15">
      <c r="A4661" s="5" t="s">
        <v>1</v>
      </c>
      <c r="B4661" s="5" t="s">
        <v>241</v>
      </c>
      <c r="C4661" s="6" t="s">
        <v>44</v>
      </c>
      <c r="D4661" s="6" t="s">
        <v>45</v>
      </c>
      <c r="E4661" s="7">
        <v>1987</v>
      </c>
      <c r="F4661" s="9">
        <v>14641</v>
      </c>
    </row>
    <row r="4662" spans="1:6" x14ac:dyDescent="0.15">
      <c r="A4662" s="5" t="s">
        <v>1</v>
      </c>
      <c r="B4662" s="5" t="s">
        <v>241</v>
      </c>
      <c r="C4662" s="6" t="s">
        <v>44</v>
      </c>
      <c r="D4662" s="6" t="s">
        <v>45</v>
      </c>
      <c r="E4662" s="7">
        <v>1988</v>
      </c>
      <c r="F4662" s="9">
        <v>15729</v>
      </c>
    </row>
    <row r="4663" spans="1:6" x14ac:dyDescent="0.15">
      <c r="A4663" s="5" t="s">
        <v>1</v>
      </c>
      <c r="B4663" s="5" t="s">
        <v>241</v>
      </c>
      <c r="C4663" s="6" t="s">
        <v>44</v>
      </c>
      <c r="D4663" s="6" t="s">
        <v>45</v>
      </c>
      <c r="E4663" s="7">
        <v>1989</v>
      </c>
      <c r="F4663" s="9">
        <v>16533</v>
      </c>
    </row>
    <row r="4664" spans="1:6" x14ac:dyDescent="0.15">
      <c r="A4664" s="5" t="s">
        <v>1</v>
      </c>
      <c r="B4664" s="5" t="s">
        <v>241</v>
      </c>
      <c r="C4664" s="6" t="s">
        <v>44</v>
      </c>
      <c r="D4664" s="6" t="s">
        <v>45</v>
      </c>
      <c r="E4664" s="7">
        <v>1990</v>
      </c>
      <c r="F4664" s="9">
        <v>17256</v>
      </c>
    </row>
    <row r="4665" spans="1:6" x14ac:dyDescent="0.15">
      <c r="A4665" s="5" t="s">
        <v>1</v>
      </c>
      <c r="B4665" s="5" t="s">
        <v>241</v>
      </c>
      <c r="C4665" s="6" t="s">
        <v>44</v>
      </c>
      <c r="D4665" s="6" t="s">
        <v>45</v>
      </c>
      <c r="E4665" s="7">
        <v>1991</v>
      </c>
      <c r="F4665" s="9">
        <v>17949.809000000001</v>
      </c>
    </row>
    <row r="4666" spans="1:6" x14ac:dyDescent="0.15">
      <c r="A4666" s="5" t="s">
        <v>1</v>
      </c>
      <c r="B4666" s="5" t="s">
        <v>241</v>
      </c>
      <c r="C4666" s="6" t="s">
        <v>44</v>
      </c>
      <c r="D4666" s="6" t="s">
        <v>45</v>
      </c>
      <c r="E4666" s="7">
        <v>1992</v>
      </c>
      <c r="F4666" s="9">
        <v>18598.526999999998</v>
      </c>
    </row>
    <row r="4667" spans="1:6" x14ac:dyDescent="0.15">
      <c r="A4667" s="5" t="s">
        <v>1</v>
      </c>
      <c r="B4667" s="5" t="s">
        <v>241</v>
      </c>
      <c r="C4667" s="6" t="s">
        <v>44</v>
      </c>
      <c r="D4667" s="6" t="s">
        <v>45</v>
      </c>
      <c r="E4667" s="7">
        <v>1993</v>
      </c>
      <c r="F4667" s="9">
        <v>18519.934000000001</v>
      </c>
    </row>
    <row r="4668" spans="1:6" x14ac:dyDescent="0.15">
      <c r="A4668" s="5" t="s">
        <v>1</v>
      </c>
      <c r="B4668" s="5" t="s">
        <v>241</v>
      </c>
      <c r="C4668" s="6" t="s">
        <v>44</v>
      </c>
      <c r="D4668" s="6" t="s">
        <v>45</v>
      </c>
      <c r="E4668" s="7">
        <v>1994</v>
      </c>
      <c r="F4668" s="9">
        <v>18819.026999999998</v>
      </c>
    </row>
    <row r="4669" spans="1:6" x14ac:dyDescent="0.15">
      <c r="A4669" s="5" t="s">
        <v>1</v>
      </c>
      <c r="B4669" s="5" t="s">
        <v>241</v>
      </c>
      <c r="C4669" s="6" t="s">
        <v>44</v>
      </c>
      <c r="D4669" s="6" t="s">
        <v>45</v>
      </c>
      <c r="E4669" s="7">
        <v>1995</v>
      </c>
      <c r="F4669" s="9">
        <v>19262.030999999999</v>
      </c>
    </row>
    <row r="4670" spans="1:6" x14ac:dyDescent="0.15">
      <c r="A4670" s="5" t="s">
        <v>1</v>
      </c>
      <c r="B4670" s="5" t="s">
        <v>241</v>
      </c>
      <c r="C4670" s="6" t="s">
        <v>44</v>
      </c>
      <c r="D4670" s="6" t="s">
        <v>45</v>
      </c>
      <c r="E4670" s="7">
        <v>1996</v>
      </c>
      <c r="F4670" s="9">
        <v>19939.310000000001</v>
      </c>
    </row>
    <row r="4671" spans="1:6" x14ac:dyDescent="0.15">
      <c r="A4671" s="5" t="s">
        <v>1</v>
      </c>
      <c r="B4671" s="5" t="s">
        <v>241</v>
      </c>
      <c r="C4671" s="6" t="s">
        <v>44</v>
      </c>
      <c r="D4671" s="6" t="s">
        <v>45</v>
      </c>
      <c r="E4671" s="7">
        <v>1997</v>
      </c>
      <c r="F4671" s="9">
        <v>20810.178</v>
      </c>
    </row>
    <row r="4672" spans="1:6" x14ac:dyDescent="0.15">
      <c r="A4672" s="5" t="s">
        <v>1</v>
      </c>
      <c r="B4672" s="5" t="s">
        <v>241</v>
      </c>
      <c r="C4672" s="6" t="s">
        <v>44</v>
      </c>
      <c r="D4672" s="6" t="s">
        <v>45</v>
      </c>
      <c r="E4672" s="7">
        <v>1998</v>
      </c>
      <c r="F4672" s="9">
        <v>21782.12</v>
      </c>
    </row>
    <row r="4673" spans="1:6" x14ac:dyDescent="0.15">
      <c r="A4673" s="5" t="s">
        <v>1</v>
      </c>
      <c r="B4673" s="5" t="s">
        <v>241</v>
      </c>
      <c r="C4673" s="6" t="s">
        <v>44</v>
      </c>
      <c r="D4673" s="6" t="s">
        <v>45</v>
      </c>
      <c r="E4673" s="7">
        <v>1999</v>
      </c>
      <c r="F4673" s="9">
        <v>22589.921999999999</v>
      </c>
    </row>
    <row r="4674" spans="1:6" x14ac:dyDescent="0.15">
      <c r="A4674" s="5" t="s">
        <v>1</v>
      </c>
      <c r="B4674" s="5" t="s">
        <v>241</v>
      </c>
      <c r="C4674" s="6" t="s">
        <v>44</v>
      </c>
      <c r="D4674" s="6" t="s">
        <v>45</v>
      </c>
      <c r="E4674" s="7">
        <v>2000</v>
      </c>
      <c r="F4674" s="9">
        <v>23372.041000000001</v>
      </c>
    </row>
    <row r="4675" spans="1:6" x14ac:dyDescent="0.15">
      <c r="A4675" s="5" t="s">
        <v>1</v>
      </c>
      <c r="B4675" s="5" t="s">
        <v>241</v>
      </c>
      <c r="C4675" s="6" t="s">
        <v>44</v>
      </c>
      <c r="D4675" s="6" t="s">
        <v>45</v>
      </c>
      <c r="E4675" s="7">
        <v>2001</v>
      </c>
      <c r="F4675" s="9">
        <v>23751.370999999999</v>
      </c>
    </row>
    <row r="4676" spans="1:6" x14ac:dyDescent="0.15">
      <c r="A4676" s="5" t="s">
        <v>1</v>
      </c>
      <c r="B4676" s="5" t="s">
        <v>241</v>
      </c>
      <c r="C4676" s="6" t="s">
        <v>44</v>
      </c>
      <c r="D4676" s="6" t="s">
        <v>45</v>
      </c>
      <c r="E4676" s="7">
        <v>2002</v>
      </c>
      <c r="F4676" s="9">
        <v>23896.458999999999</v>
      </c>
    </row>
    <row r="4677" spans="1:6" x14ac:dyDescent="0.15">
      <c r="A4677" s="5" t="s">
        <v>1</v>
      </c>
      <c r="B4677" s="5" t="s">
        <v>241</v>
      </c>
      <c r="C4677" s="6" t="s">
        <v>44</v>
      </c>
      <c r="D4677" s="6" t="s">
        <v>45</v>
      </c>
      <c r="E4677" s="7">
        <v>2003</v>
      </c>
      <c r="F4677" s="9">
        <v>23677.52</v>
      </c>
    </row>
    <row r="4678" spans="1:6" x14ac:dyDescent="0.15">
      <c r="A4678" s="5" t="s">
        <v>1</v>
      </c>
      <c r="B4678" s="5" t="s">
        <v>241</v>
      </c>
      <c r="C4678" s="6" t="s">
        <v>44</v>
      </c>
      <c r="D4678" s="6" t="s">
        <v>45</v>
      </c>
      <c r="E4678" s="7">
        <v>2004</v>
      </c>
      <c r="F4678" s="9">
        <v>24142.766</v>
      </c>
    </row>
    <row r="4679" spans="1:6" x14ac:dyDescent="0.15">
      <c r="A4679" s="5" t="s">
        <v>1</v>
      </c>
      <c r="B4679" s="5" t="s">
        <v>241</v>
      </c>
      <c r="C4679" s="6" t="s">
        <v>44</v>
      </c>
      <c r="D4679" s="6" t="s">
        <v>45</v>
      </c>
      <c r="E4679" s="7">
        <v>2005</v>
      </c>
      <c r="F4679" s="9">
        <v>24377.95</v>
      </c>
    </row>
    <row r="4680" spans="1:6" x14ac:dyDescent="0.15">
      <c r="A4680" s="5" t="s">
        <v>1</v>
      </c>
      <c r="B4680" s="5" t="s">
        <v>241</v>
      </c>
      <c r="C4680" s="6" t="s">
        <v>44</v>
      </c>
      <c r="D4680" s="6" t="s">
        <v>45</v>
      </c>
      <c r="E4680" s="7">
        <v>2006</v>
      </c>
      <c r="F4680" s="9">
        <v>24809.040000000001</v>
      </c>
    </row>
    <row r="4681" spans="1:6" x14ac:dyDescent="0.15">
      <c r="A4681" s="5" t="s">
        <v>1</v>
      </c>
      <c r="B4681" s="5" t="s">
        <v>241</v>
      </c>
      <c r="C4681" s="6" t="s">
        <v>44</v>
      </c>
      <c r="D4681" s="6" t="s">
        <v>45</v>
      </c>
      <c r="E4681" s="7">
        <v>2007</v>
      </c>
      <c r="F4681" s="9">
        <v>25477.205000000002</v>
      </c>
    </row>
    <row r="4682" spans="1:6" x14ac:dyDescent="0.15">
      <c r="A4682" s="5" t="s">
        <v>1</v>
      </c>
      <c r="B4682" s="5" t="s">
        <v>241</v>
      </c>
      <c r="C4682" s="6" t="s">
        <v>44</v>
      </c>
      <c r="D4682" s="6" t="s">
        <v>45</v>
      </c>
      <c r="E4682" s="7">
        <v>2008</v>
      </c>
      <c r="F4682" s="9">
        <v>25590.880000000001</v>
      </c>
    </row>
    <row r="4683" spans="1:6" x14ac:dyDescent="0.15">
      <c r="A4683" s="5" t="s">
        <v>1</v>
      </c>
      <c r="B4683" s="5" t="s">
        <v>241</v>
      </c>
      <c r="C4683" s="6" t="s">
        <v>44</v>
      </c>
      <c r="D4683" s="6" t="s">
        <v>45</v>
      </c>
      <c r="E4683" s="7">
        <v>2009</v>
      </c>
      <c r="F4683" s="9">
        <v>24902.456999999999</v>
      </c>
    </row>
    <row r="4684" spans="1:6" x14ac:dyDescent="0.15">
      <c r="A4684" s="5" t="s">
        <v>1</v>
      </c>
      <c r="B4684" s="5" t="s">
        <v>241</v>
      </c>
      <c r="C4684" s="6" t="s">
        <v>44</v>
      </c>
      <c r="D4684" s="6" t="s">
        <v>45</v>
      </c>
      <c r="E4684" s="7">
        <v>2010</v>
      </c>
      <c r="F4684" s="9">
        <v>25463.164000000001</v>
      </c>
    </row>
    <row r="4685" spans="1:6" x14ac:dyDescent="0.15">
      <c r="A4685" s="5" t="s">
        <v>1</v>
      </c>
      <c r="B4685" s="5" t="s">
        <v>241</v>
      </c>
      <c r="C4685" s="6" t="s">
        <v>44</v>
      </c>
      <c r="D4685" s="6" t="s">
        <v>45</v>
      </c>
      <c r="E4685" s="7">
        <v>2011</v>
      </c>
      <c r="F4685" s="9">
        <v>25133</v>
      </c>
    </row>
    <row r="4686" spans="1:6" x14ac:dyDescent="0.15">
      <c r="A4686" s="5" t="s">
        <v>1</v>
      </c>
      <c r="B4686" s="5" t="s">
        <v>241</v>
      </c>
      <c r="C4686" s="6" t="s">
        <v>44</v>
      </c>
      <c r="D4686" s="6" t="s">
        <v>45</v>
      </c>
      <c r="E4686" s="7">
        <v>2012</v>
      </c>
      <c r="F4686" s="9">
        <v>24211.437999999998</v>
      </c>
    </row>
    <row r="4687" spans="1:6" x14ac:dyDescent="0.15">
      <c r="A4687" s="5" t="s">
        <v>1</v>
      </c>
      <c r="B4687" s="5" t="s">
        <v>241</v>
      </c>
      <c r="C4687" s="6" t="s">
        <v>44</v>
      </c>
      <c r="D4687" s="6" t="s">
        <v>45</v>
      </c>
      <c r="E4687" s="7">
        <v>2013</v>
      </c>
      <c r="F4687" s="9">
        <v>24119.96</v>
      </c>
    </row>
    <row r="4688" spans="1:6" x14ac:dyDescent="0.15">
      <c r="A4688" s="5" t="s">
        <v>1</v>
      </c>
      <c r="B4688" s="5" t="s">
        <v>241</v>
      </c>
      <c r="C4688" s="6" t="s">
        <v>44</v>
      </c>
      <c r="D4688" s="6" t="s">
        <v>45</v>
      </c>
      <c r="E4688" s="7">
        <v>2014</v>
      </c>
      <c r="F4688" s="9">
        <v>24442.386999999999</v>
      </c>
    </row>
    <row r="4689" spans="1:6" x14ac:dyDescent="0.15">
      <c r="A4689" s="5" t="s">
        <v>1</v>
      </c>
      <c r="B4689" s="5" t="s">
        <v>241</v>
      </c>
      <c r="C4689" s="6" t="s">
        <v>44</v>
      </c>
      <c r="D4689" s="6" t="s">
        <v>45</v>
      </c>
      <c r="E4689" s="7">
        <v>2015</v>
      </c>
      <c r="F4689" s="9">
        <v>24983.701000000001</v>
      </c>
    </row>
    <row r="4690" spans="1:6" x14ac:dyDescent="0.15">
      <c r="A4690" s="5" t="s">
        <v>1</v>
      </c>
      <c r="B4690" s="5" t="s">
        <v>241</v>
      </c>
      <c r="C4690" s="6" t="s">
        <v>44</v>
      </c>
      <c r="D4690" s="6" t="s">
        <v>45</v>
      </c>
      <c r="E4690" s="7">
        <v>2016</v>
      </c>
      <c r="F4690" s="9">
        <v>25568.695</v>
      </c>
    </row>
    <row r="4691" spans="1:6" x14ac:dyDescent="0.15">
      <c r="A4691" s="5" t="s">
        <v>1</v>
      </c>
      <c r="B4691" s="5" t="s">
        <v>241</v>
      </c>
      <c r="C4691" s="6" t="s">
        <v>44</v>
      </c>
      <c r="D4691" s="6" t="s">
        <v>45</v>
      </c>
      <c r="E4691" s="7">
        <v>2017</v>
      </c>
      <c r="F4691" s="9">
        <v>26529.986000000001</v>
      </c>
    </row>
    <row r="4692" spans="1:6" x14ac:dyDescent="0.15">
      <c r="A4692" s="5" t="s">
        <v>1</v>
      </c>
      <c r="B4692" s="5" t="s">
        <v>241</v>
      </c>
      <c r="C4692" s="6" t="s">
        <v>44</v>
      </c>
      <c r="D4692" s="6" t="s">
        <v>45</v>
      </c>
      <c r="E4692" s="7">
        <v>2018</v>
      </c>
      <c r="F4692" s="9">
        <v>27329.69</v>
      </c>
    </row>
    <row r="4693" spans="1:6" x14ac:dyDescent="0.15">
      <c r="A4693" s="5" t="s">
        <v>1</v>
      </c>
      <c r="B4693" s="5" t="s">
        <v>241</v>
      </c>
      <c r="C4693" s="6" t="s">
        <v>44</v>
      </c>
      <c r="D4693" s="6" t="s">
        <v>45</v>
      </c>
      <c r="E4693" s="7">
        <v>2019</v>
      </c>
      <c r="F4693" s="9">
        <v>28056.057000000001</v>
      </c>
    </row>
    <row r="4694" spans="1:6" x14ac:dyDescent="0.15">
      <c r="A4694" s="5" t="s">
        <v>1</v>
      </c>
      <c r="B4694" s="5" t="s">
        <v>241</v>
      </c>
      <c r="C4694" s="6" t="s">
        <v>44</v>
      </c>
      <c r="D4694" s="6" t="s">
        <v>45</v>
      </c>
      <c r="E4694" s="7">
        <v>2020</v>
      </c>
      <c r="F4694" s="9">
        <v>25700.282999999999</v>
      </c>
    </row>
    <row r="4695" spans="1:6" x14ac:dyDescent="0.15">
      <c r="A4695" s="5" t="s">
        <v>1</v>
      </c>
      <c r="B4695" s="5" t="s">
        <v>241</v>
      </c>
      <c r="C4695" s="6" t="s">
        <v>44</v>
      </c>
      <c r="D4695" s="6" t="s">
        <v>45</v>
      </c>
      <c r="E4695" s="7">
        <v>2021</v>
      </c>
      <c r="F4695" s="9">
        <v>27138.478999999999</v>
      </c>
    </row>
    <row r="4696" spans="1:6" x14ac:dyDescent="0.15">
      <c r="A4696" s="5" t="s">
        <v>1</v>
      </c>
      <c r="B4696" s="5" t="s">
        <v>241</v>
      </c>
      <c r="C4696" s="6" t="s">
        <v>44</v>
      </c>
      <c r="D4696" s="6" t="s">
        <v>45</v>
      </c>
      <c r="E4696" s="7">
        <v>2022</v>
      </c>
      <c r="F4696" s="9">
        <v>28992.059000000001</v>
      </c>
    </row>
    <row r="4697" spans="1:6" x14ac:dyDescent="0.15">
      <c r="A4697" s="5" t="s">
        <v>1</v>
      </c>
      <c r="B4697" s="5" t="s">
        <v>241</v>
      </c>
      <c r="C4697" s="6" t="s">
        <v>46</v>
      </c>
      <c r="D4697" s="6" t="s">
        <v>47</v>
      </c>
      <c r="E4697" s="7">
        <v>1862</v>
      </c>
      <c r="F4697" s="9">
        <v>786.90454</v>
      </c>
    </row>
    <row r="4698" spans="1:6" x14ac:dyDescent="0.15">
      <c r="A4698" s="5" t="s">
        <v>1</v>
      </c>
      <c r="B4698" s="5" t="s">
        <v>241</v>
      </c>
      <c r="C4698" s="6" t="s">
        <v>46</v>
      </c>
      <c r="D4698" s="6" t="s">
        <v>47</v>
      </c>
      <c r="E4698" s="7">
        <v>1863</v>
      </c>
      <c r="F4698" s="9">
        <v>857.8175</v>
      </c>
    </row>
    <row r="4699" spans="1:6" x14ac:dyDescent="0.15">
      <c r="A4699" s="5" t="s">
        <v>1</v>
      </c>
      <c r="B4699" s="5" t="s">
        <v>241</v>
      </c>
      <c r="C4699" s="6" t="s">
        <v>46</v>
      </c>
      <c r="D4699" s="6" t="s">
        <v>47</v>
      </c>
      <c r="E4699" s="7">
        <v>1864</v>
      </c>
      <c r="F4699" s="9">
        <v>882.98009999999999</v>
      </c>
    </row>
    <row r="4700" spans="1:6" x14ac:dyDescent="0.15">
      <c r="A4700" s="5" t="s">
        <v>1</v>
      </c>
      <c r="B4700" s="5" t="s">
        <v>241</v>
      </c>
      <c r="C4700" s="6" t="s">
        <v>46</v>
      </c>
      <c r="D4700" s="6" t="s">
        <v>47</v>
      </c>
      <c r="E4700" s="7">
        <v>1865</v>
      </c>
      <c r="F4700" s="9">
        <v>674.81640000000004</v>
      </c>
    </row>
    <row r="4701" spans="1:6" x14ac:dyDescent="0.15">
      <c r="A4701" s="5" t="s">
        <v>1</v>
      </c>
      <c r="B4701" s="5" t="s">
        <v>241</v>
      </c>
      <c r="C4701" s="6" t="s">
        <v>46</v>
      </c>
      <c r="D4701" s="6" t="s">
        <v>47</v>
      </c>
      <c r="E4701" s="7">
        <v>1866</v>
      </c>
      <c r="F4701" s="9">
        <v>674.81640000000004</v>
      </c>
    </row>
    <row r="4702" spans="1:6" x14ac:dyDescent="0.15">
      <c r="A4702" s="5" t="s">
        <v>1</v>
      </c>
      <c r="B4702" s="5" t="s">
        <v>241</v>
      </c>
      <c r="C4702" s="6" t="s">
        <v>46</v>
      </c>
      <c r="D4702" s="6" t="s">
        <v>47</v>
      </c>
      <c r="E4702" s="7">
        <v>1867</v>
      </c>
      <c r="F4702" s="9">
        <v>816.64229999999998</v>
      </c>
    </row>
    <row r="4703" spans="1:6" x14ac:dyDescent="0.15">
      <c r="A4703" s="5" t="s">
        <v>1</v>
      </c>
      <c r="B4703" s="5" t="s">
        <v>241</v>
      </c>
      <c r="C4703" s="6" t="s">
        <v>46</v>
      </c>
      <c r="D4703" s="6" t="s">
        <v>47</v>
      </c>
      <c r="E4703" s="7">
        <v>1868</v>
      </c>
      <c r="F4703" s="9">
        <v>882.98009999999999</v>
      </c>
    </row>
    <row r="4704" spans="1:6" x14ac:dyDescent="0.15">
      <c r="A4704" s="5" t="s">
        <v>1</v>
      </c>
      <c r="B4704" s="5" t="s">
        <v>241</v>
      </c>
      <c r="C4704" s="6" t="s">
        <v>46</v>
      </c>
      <c r="D4704" s="6" t="s">
        <v>47</v>
      </c>
      <c r="E4704" s="7">
        <v>1869</v>
      </c>
      <c r="F4704" s="9">
        <v>798.34216000000004</v>
      </c>
    </row>
    <row r="4705" spans="1:6" x14ac:dyDescent="0.15">
      <c r="A4705" s="5" t="s">
        <v>1</v>
      </c>
      <c r="B4705" s="5" t="s">
        <v>241</v>
      </c>
      <c r="C4705" s="6" t="s">
        <v>46</v>
      </c>
      <c r="D4705" s="6" t="s">
        <v>47</v>
      </c>
      <c r="E4705" s="7">
        <v>1870</v>
      </c>
      <c r="F4705" s="9">
        <v>828.07983000000002</v>
      </c>
    </row>
    <row r="4706" spans="1:6" x14ac:dyDescent="0.15">
      <c r="A4706" s="5" t="s">
        <v>1</v>
      </c>
      <c r="B4706" s="5" t="s">
        <v>241</v>
      </c>
      <c r="C4706" s="6" t="s">
        <v>46</v>
      </c>
      <c r="D4706" s="6" t="s">
        <v>47</v>
      </c>
      <c r="E4706" s="7">
        <v>1871</v>
      </c>
      <c r="F4706" s="9">
        <v>857.8175</v>
      </c>
    </row>
    <row r="4707" spans="1:6" x14ac:dyDescent="0.15">
      <c r="A4707" s="5" t="s">
        <v>1</v>
      </c>
      <c r="B4707" s="5" t="s">
        <v>241</v>
      </c>
      <c r="C4707" s="6" t="s">
        <v>46</v>
      </c>
      <c r="D4707" s="6" t="s">
        <v>47</v>
      </c>
      <c r="E4707" s="7">
        <v>1872</v>
      </c>
      <c r="F4707" s="9">
        <v>853.24243000000001</v>
      </c>
    </row>
    <row r="4708" spans="1:6" x14ac:dyDescent="0.15">
      <c r="A4708" s="5" t="s">
        <v>1</v>
      </c>
      <c r="B4708" s="5" t="s">
        <v>241</v>
      </c>
      <c r="C4708" s="6" t="s">
        <v>46</v>
      </c>
      <c r="D4708" s="6" t="s">
        <v>47</v>
      </c>
      <c r="E4708" s="7">
        <v>1873</v>
      </c>
      <c r="F4708" s="9">
        <v>908.14275999999995</v>
      </c>
    </row>
    <row r="4709" spans="1:6" x14ac:dyDescent="0.15">
      <c r="A4709" s="5" t="s">
        <v>1</v>
      </c>
      <c r="B4709" s="5" t="s">
        <v>241</v>
      </c>
      <c r="C4709" s="6" t="s">
        <v>46</v>
      </c>
      <c r="D4709" s="6" t="s">
        <v>47</v>
      </c>
      <c r="E4709" s="7">
        <v>1874</v>
      </c>
      <c r="F4709" s="9">
        <v>894.41769999999997</v>
      </c>
    </row>
    <row r="4710" spans="1:6" x14ac:dyDescent="0.15">
      <c r="A4710" s="5" t="s">
        <v>1</v>
      </c>
      <c r="B4710" s="5" t="s">
        <v>241</v>
      </c>
      <c r="C4710" s="6" t="s">
        <v>46</v>
      </c>
      <c r="D4710" s="6" t="s">
        <v>47</v>
      </c>
      <c r="E4710" s="7">
        <v>1875</v>
      </c>
      <c r="F4710" s="9">
        <v>1029.3810000000001</v>
      </c>
    </row>
    <row r="4711" spans="1:6" x14ac:dyDescent="0.15">
      <c r="A4711" s="5" t="s">
        <v>1</v>
      </c>
      <c r="B4711" s="5" t="s">
        <v>241</v>
      </c>
      <c r="C4711" s="6" t="s">
        <v>46</v>
      </c>
      <c r="D4711" s="6" t="s">
        <v>47</v>
      </c>
      <c r="E4711" s="7">
        <v>1876</v>
      </c>
      <c r="F4711" s="9">
        <v>983.63073999999995</v>
      </c>
    </row>
    <row r="4712" spans="1:6" x14ac:dyDescent="0.15">
      <c r="A4712" s="5" t="s">
        <v>1</v>
      </c>
      <c r="B4712" s="5" t="s">
        <v>241</v>
      </c>
      <c r="C4712" s="6" t="s">
        <v>46</v>
      </c>
      <c r="D4712" s="6" t="s">
        <v>47</v>
      </c>
      <c r="E4712" s="7">
        <v>1877</v>
      </c>
      <c r="F4712" s="9">
        <v>1006.50586</v>
      </c>
    </row>
    <row r="4713" spans="1:6" x14ac:dyDescent="0.15">
      <c r="A4713" s="5" t="s">
        <v>1</v>
      </c>
      <c r="B4713" s="5" t="s">
        <v>241</v>
      </c>
      <c r="C4713" s="6" t="s">
        <v>46</v>
      </c>
      <c r="D4713" s="6" t="s">
        <v>47</v>
      </c>
      <c r="E4713" s="7">
        <v>1878</v>
      </c>
      <c r="F4713" s="9">
        <v>1038.5309999999999</v>
      </c>
    </row>
    <row r="4714" spans="1:6" x14ac:dyDescent="0.15">
      <c r="A4714" s="5" t="s">
        <v>1</v>
      </c>
      <c r="B4714" s="5" t="s">
        <v>241</v>
      </c>
      <c r="C4714" s="6" t="s">
        <v>46</v>
      </c>
      <c r="D4714" s="6" t="s">
        <v>47</v>
      </c>
      <c r="E4714" s="7">
        <v>1879</v>
      </c>
      <c r="F4714" s="9">
        <v>1054.5436</v>
      </c>
    </row>
    <row r="4715" spans="1:6" x14ac:dyDescent="0.15">
      <c r="A4715" s="5" t="s">
        <v>1</v>
      </c>
      <c r="B4715" s="5" t="s">
        <v>241</v>
      </c>
      <c r="C4715" s="6" t="s">
        <v>46</v>
      </c>
      <c r="D4715" s="6" t="s">
        <v>47</v>
      </c>
      <c r="E4715" s="7">
        <v>1880</v>
      </c>
      <c r="F4715" s="9">
        <v>1313.0326</v>
      </c>
    </row>
    <row r="4716" spans="1:6" x14ac:dyDescent="0.15">
      <c r="A4716" s="5" t="s">
        <v>1</v>
      </c>
      <c r="B4716" s="5" t="s">
        <v>241</v>
      </c>
      <c r="C4716" s="6" t="s">
        <v>46</v>
      </c>
      <c r="D4716" s="6" t="s">
        <v>47</v>
      </c>
      <c r="E4716" s="7">
        <v>1881</v>
      </c>
      <c r="F4716" s="9">
        <v>976.76819999999998</v>
      </c>
    </row>
    <row r="4717" spans="1:6" x14ac:dyDescent="0.15">
      <c r="A4717" s="5" t="s">
        <v>1</v>
      </c>
      <c r="B4717" s="5" t="s">
        <v>241</v>
      </c>
      <c r="C4717" s="6" t="s">
        <v>46</v>
      </c>
      <c r="D4717" s="6" t="s">
        <v>47</v>
      </c>
      <c r="E4717" s="7">
        <v>1882</v>
      </c>
      <c r="F4717" s="9">
        <v>1283.2949000000001</v>
      </c>
    </row>
    <row r="4718" spans="1:6" x14ac:dyDescent="0.15">
      <c r="A4718" s="5" t="s">
        <v>1</v>
      </c>
      <c r="B4718" s="5" t="s">
        <v>241</v>
      </c>
      <c r="C4718" s="6" t="s">
        <v>46</v>
      </c>
      <c r="D4718" s="6" t="s">
        <v>47</v>
      </c>
      <c r="E4718" s="7">
        <v>1883</v>
      </c>
      <c r="F4718" s="9">
        <v>1180.3568</v>
      </c>
    </row>
    <row r="4719" spans="1:6" x14ac:dyDescent="0.15">
      <c r="A4719" s="5" t="s">
        <v>1</v>
      </c>
      <c r="B4719" s="5" t="s">
        <v>241</v>
      </c>
      <c r="C4719" s="6" t="s">
        <v>46</v>
      </c>
      <c r="D4719" s="6" t="s">
        <v>47</v>
      </c>
      <c r="E4719" s="7">
        <v>1884</v>
      </c>
      <c r="F4719" s="9">
        <v>1006.50586</v>
      </c>
    </row>
    <row r="4720" spans="1:6" x14ac:dyDescent="0.15">
      <c r="A4720" s="5" t="s">
        <v>1</v>
      </c>
      <c r="B4720" s="5" t="s">
        <v>241</v>
      </c>
      <c r="C4720" s="6" t="s">
        <v>46</v>
      </c>
      <c r="D4720" s="6" t="s">
        <v>47</v>
      </c>
      <c r="E4720" s="7">
        <v>1885</v>
      </c>
      <c r="F4720" s="9">
        <v>1207.807</v>
      </c>
    </row>
    <row r="4721" spans="1:6" x14ac:dyDescent="0.15">
      <c r="A4721" s="5" t="s">
        <v>1</v>
      </c>
      <c r="B4721" s="5" t="s">
        <v>241</v>
      </c>
      <c r="C4721" s="6" t="s">
        <v>46</v>
      </c>
      <c r="D4721" s="6" t="s">
        <v>47</v>
      </c>
      <c r="E4721" s="7">
        <v>1886</v>
      </c>
      <c r="F4721" s="9">
        <v>1338.1953000000001</v>
      </c>
    </row>
    <row r="4722" spans="1:6" x14ac:dyDescent="0.15">
      <c r="A4722" s="5" t="s">
        <v>1</v>
      </c>
      <c r="B4722" s="5" t="s">
        <v>241</v>
      </c>
      <c r="C4722" s="6" t="s">
        <v>46</v>
      </c>
      <c r="D4722" s="6" t="s">
        <v>47</v>
      </c>
      <c r="E4722" s="7">
        <v>1887</v>
      </c>
      <c r="F4722" s="9">
        <v>1244.4072000000001</v>
      </c>
    </row>
    <row r="4723" spans="1:6" x14ac:dyDescent="0.15">
      <c r="A4723" s="5" t="s">
        <v>1</v>
      </c>
      <c r="B4723" s="5" t="s">
        <v>241</v>
      </c>
      <c r="C4723" s="6" t="s">
        <v>46</v>
      </c>
      <c r="D4723" s="6" t="s">
        <v>47</v>
      </c>
      <c r="E4723" s="7">
        <v>1888</v>
      </c>
      <c r="F4723" s="9">
        <v>1290.1575</v>
      </c>
    </row>
    <row r="4724" spans="1:6" x14ac:dyDescent="0.15">
      <c r="A4724" s="5" t="s">
        <v>1</v>
      </c>
      <c r="B4724" s="5" t="s">
        <v>241</v>
      </c>
      <c r="C4724" s="6" t="s">
        <v>46</v>
      </c>
      <c r="D4724" s="6" t="s">
        <v>47</v>
      </c>
      <c r="E4724" s="7">
        <v>1889</v>
      </c>
      <c r="F4724" s="9">
        <v>1290.1575</v>
      </c>
    </row>
    <row r="4725" spans="1:6" x14ac:dyDescent="0.15">
      <c r="A4725" s="5" t="s">
        <v>1</v>
      </c>
      <c r="B4725" s="5" t="s">
        <v>241</v>
      </c>
      <c r="C4725" s="6" t="s">
        <v>46</v>
      </c>
      <c r="D4725" s="6" t="s">
        <v>47</v>
      </c>
      <c r="E4725" s="7">
        <v>1890</v>
      </c>
      <c r="F4725" s="9">
        <v>1294.7325000000001</v>
      </c>
    </row>
    <row r="4726" spans="1:6" x14ac:dyDescent="0.15">
      <c r="A4726" s="5" t="s">
        <v>1</v>
      </c>
      <c r="B4726" s="5" t="s">
        <v>241</v>
      </c>
      <c r="C4726" s="6" t="s">
        <v>46</v>
      </c>
      <c r="D4726" s="6" t="s">
        <v>47</v>
      </c>
      <c r="E4726" s="7">
        <v>1891</v>
      </c>
      <c r="F4726" s="9">
        <v>1326.7577000000001</v>
      </c>
    </row>
    <row r="4727" spans="1:6" x14ac:dyDescent="0.15">
      <c r="A4727" s="5" t="s">
        <v>1</v>
      </c>
      <c r="B4727" s="5" t="s">
        <v>241</v>
      </c>
      <c r="C4727" s="6" t="s">
        <v>46</v>
      </c>
      <c r="D4727" s="6" t="s">
        <v>47</v>
      </c>
      <c r="E4727" s="7">
        <v>1892</v>
      </c>
      <c r="F4727" s="9">
        <v>1436.5582999999999</v>
      </c>
    </row>
    <row r="4728" spans="1:6" x14ac:dyDescent="0.15">
      <c r="A4728" s="5" t="s">
        <v>1</v>
      </c>
      <c r="B4728" s="5" t="s">
        <v>241</v>
      </c>
      <c r="C4728" s="6" t="s">
        <v>46</v>
      </c>
      <c r="D4728" s="6" t="s">
        <v>47</v>
      </c>
      <c r="E4728" s="7">
        <v>1893</v>
      </c>
      <c r="F4728" s="9">
        <v>1386.2329999999999</v>
      </c>
    </row>
    <row r="4729" spans="1:6" x14ac:dyDescent="0.15">
      <c r="A4729" s="5" t="s">
        <v>1</v>
      </c>
      <c r="B4729" s="5" t="s">
        <v>241</v>
      </c>
      <c r="C4729" s="6" t="s">
        <v>46</v>
      </c>
      <c r="D4729" s="6" t="s">
        <v>47</v>
      </c>
      <c r="E4729" s="7">
        <v>1894</v>
      </c>
      <c r="F4729" s="9">
        <v>1480.0210999999999</v>
      </c>
    </row>
    <row r="4730" spans="1:6" x14ac:dyDescent="0.15">
      <c r="A4730" s="5" t="s">
        <v>1</v>
      </c>
      <c r="B4730" s="5" t="s">
        <v>241</v>
      </c>
      <c r="C4730" s="6" t="s">
        <v>46</v>
      </c>
      <c r="D4730" s="6" t="s">
        <v>47</v>
      </c>
      <c r="E4730" s="7">
        <v>1895</v>
      </c>
      <c r="F4730" s="9">
        <v>1468.5835</v>
      </c>
    </row>
    <row r="4731" spans="1:6" x14ac:dyDescent="0.15">
      <c r="A4731" s="5" t="s">
        <v>1</v>
      </c>
      <c r="B4731" s="5" t="s">
        <v>241</v>
      </c>
      <c r="C4731" s="6" t="s">
        <v>46</v>
      </c>
      <c r="D4731" s="6" t="s">
        <v>47</v>
      </c>
      <c r="E4731" s="7">
        <v>1896</v>
      </c>
      <c r="F4731" s="9">
        <v>1502.8961999999999</v>
      </c>
    </row>
    <row r="4732" spans="1:6" x14ac:dyDescent="0.15">
      <c r="A4732" s="5" t="s">
        <v>1</v>
      </c>
      <c r="B4732" s="5" t="s">
        <v>241</v>
      </c>
      <c r="C4732" s="6" t="s">
        <v>46</v>
      </c>
      <c r="D4732" s="6" t="s">
        <v>47</v>
      </c>
      <c r="E4732" s="7">
        <v>1897</v>
      </c>
      <c r="F4732" s="9">
        <v>1246.6947</v>
      </c>
    </row>
    <row r="4733" spans="1:6" x14ac:dyDescent="0.15">
      <c r="A4733" s="5" t="s">
        <v>1</v>
      </c>
      <c r="B4733" s="5" t="s">
        <v>241</v>
      </c>
      <c r="C4733" s="6" t="s">
        <v>46</v>
      </c>
      <c r="D4733" s="6" t="s">
        <v>47</v>
      </c>
      <c r="E4733" s="7">
        <v>1898</v>
      </c>
      <c r="F4733" s="9">
        <v>1484.5961</v>
      </c>
    </row>
    <row r="4734" spans="1:6" x14ac:dyDescent="0.15">
      <c r="A4734" s="5" t="s">
        <v>1</v>
      </c>
      <c r="B4734" s="5" t="s">
        <v>241</v>
      </c>
      <c r="C4734" s="6" t="s">
        <v>46</v>
      </c>
      <c r="D4734" s="6" t="s">
        <v>47</v>
      </c>
      <c r="E4734" s="7">
        <v>1899</v>
      </c>
      <c r="F4734" s="9">
        <v>1031.6685</v>
      </c>
    </row>
    <row r="4735" spans="1:6" x14ac:dyDescent="0.15">
      <c r="A4735" s="5" t="s">
        <v>1</v>
      </c>
      <c r="B4735" s="5" t="s">
        <v>241</v>
      </c>
      <c r="C4735" s="6" t="s">
        <v>46</v>
      </c>
      <c r="D4735" s="6" t="s">
        <v>47</v>
      </c>
      <c r="E4735" s="7">
        <v>1900</v>
      </c>
      <c r="F4735" s="9">
        <v>1406.8207</v>
      </c>
    </row>
    <row r="4736" spans="1:6" x14ac:dyDescent="0.15">
      <c r="A4736" s="5" t="s">
        <v>1</v>
      </c>
      <c r="B4736" s="5" t="s">
        <v>241</v>
      </c>
      <c r="C4736" s="6" t="s">
        <v>46</v>
      </c>
      <c r="D4736" s="6" t="s">
        <v>47</v>
      </c>
      <c r="E4736" s="7">
        <v>1901</v>
      </c>
      <c r="F4736" s="9">
        <v>1466.296</v>
      </c>
    </row>
    <row r="4737" spans="1:6" x14ac:dyDescent="0.15">
      <c r="A4737" s="5" t="s">
        <v>1</v>
      </c>
      <c r="B4737" s="5" t="s">
        <v>241</v>
      </c>
      <c r="C4737" s="6" t="s">
        <v>46</v>
      </c>
      <c r="D4737" s="6" t="s">
        <v>47</v>
      </c>
      <c r="E4737" s="7">
        <v>1902</v>
      </c>
      <c r="F4737" s="9">
        <v>1422.8333</v>
      </c>
    </row>
    <row r="4738" spans="1:6" x14ac:dyDescent="0.15">
      <c r="A4738" s="5" t="s">
        <v>1</v>
      </c>
      <c r="B4738" s="5" t="s">
        <v>241</v>
      </c>
      <c r="C4738" s="6" t="s">
        <v>46</v>
      </c>
      <c r="D4738" s="6" t="s">
        <v>47</v>
      </c>
      <c r="E4738" s="7">
        <v>1903</v>
      </c>
      <c r="F4738" s="9">
        <v>1450.2834</v>
      </c>
    </row>
    <row r="4739" spans="1:6" x14ac:dyDescent="0.15">
      <c r="A4739" s="5" t="s">
        <v>1</v>
      </c>
      <c r="B4739" s="5" t="s">
        <v>241</v>
      </c>
      <c r="C4739" s="6" t="s">
        <v>46</v>
      </c>
      <c r="D4739" s="6" t="s">
        <v>47</v>
      </c>
      <c r="E4739" s="7">
        <v>1904</v>
      </c>
      <c r="F4739" s="9">
        <v>1100.2940000000001</v>
      </c>
    </row>
    <row r="4740" spans="1:6" x14ac:dyDescent="0.15">
      <c r="A4740" s="5" t="s">
        <v>1</v>
      </c>
      <c r="B4740" s="5" t="s">
        <v>241</v>
      </c>
      <c r="C4740" s="6" t="s">
        <v>46</v>
      </c>
      <c r="D4740" s="6" t="s">
        <v>47</v>
      </c>
      <c r="E4740" s="7">
        <v>1905</v>
      </c>
      <c r="F4740" s="9">
        <v>1546.3589999999999</v>
      </c>
    </row>
    <row r="4741" spans="1:6" x14ac:dyDescent="0.15">
      <c r="A4741" s="5" t="s">
        <v>1</v>
      </c>
      <c r="B4741" s="5" t="s">
        <v>241</v>
      </c>
      <c r="C4741" s="6" t="s">
        <v>46</v>
      </c>
      <c r="D4741" s="6" t="s">
        <v>47</v>
      </c>
      <c r="E4741" s="7">
        <v>1906</v>
      </c>
      <c r="F4741" s="9">
        <v>1663.0222000000001</v>
      </c>
    </row>
    <row r="4742" spans="1:6" x14ac:dyDescent="0.15">
      <c r="A4742" s="5" t="s">
        <v>1</v>
      </c>
      <c r="B4742" s="5" t="s">
        <v>241</v>
      </c>
      <c r="C4742" s="6" t="s">
        <v>46</v>
      </c>
      <c r="D4742" s="6" t="s">
        <v>47</v>
      </c>
      <c r="E4742" s="7">
        <v>1907</v>
      </c>
      <c r="F4742" s="9">
        <v>1342.7702999999999</v>
      </c>
    </row>
    <row r="4743" spans="1:6" x14ac:dyDescent="0.15">
      <c r="A4743" s="5" t="s">
        <v>1</v>
      </c>
      <c r="B4743" s="5" t="s">
        <v>241</v>
      </c>
      <c r="C4743" s="6" t="s">
        <v>46</v>
      </c>
      <c r="D4743" s="6" t="s">
        <v>47</v>
      </c>
      <c r="E4743" s="7">
        <v>1908</v>
      </c>
      <c r="F4743" s="9">
        <v>1441.1333999999999</v>
      </c>
    </row>
    <row r="4744" spans="1:6" x14ac:dyDescent="0.15">
      <c r="A4744" s="5" t="s">
        <v>1</v>
      </c>
      <c r="B4744" s="5" t="s">
        <v>241</v>
      </c>
      <c r="C4744" s="6" t="s">
        <v>46</v>
      </c>
      <c r="D4744" s="6" t="s">
        <v>47</v>
      </c>
      <c r="E4744" s="7">
        <v>1909</v>
      </c>
      <c r="F4744" s="9">
        <v>1411.3958</v>
      </c>
    </row>
    <row r="4745" spans="1:6" x14ac:dyDescent="0.15">
      <c r="A4745" s="5" t="s">
        <v>1</v>
      </c>
      <c r="B4745" s="5" t="s">
        <v>241</v>
      </c>
      <c r="C4745" s="6" t="s">
        <v>46</v>
      </c>
      <c r="D4745" s="6" t="s">
        <v>47</v>
      </c>
      <c r="E4745" s="7">
        <v>1910</v>
      </c>
      <c r="F4745" s="9">
        <v>1793.4104</v>
      </c>
    </row>
    <row r="4746" spans="1:6" x14ac:dyDescent="0.15">
      <c r="A4746" s="5" t="s">
        <v>1</v>
      </c>
      <c r="B4746" s="5" t="s">
        <v>241</v>
      </c>
      <c r="C4746" s="6" t="s">
        <v>46</v>
      </c>
      <c r="D4746" s="6" t="s">
        <v>47</v>
      </c>
      <c r="E4746" s="7">
        <v>1911</v>
      </c>
      <c r="F4746" s="9">
        <v>1743.0851</v>
      </c>
    </row>
    <row r="4747" spans="1:6" x14ac:dyDescent="0.15">
      <c r="A4747" s="5" t="s">
        <v>1</v>
      </c>
      <c r="B4747" s="5" t="s">
        <v>241</v>
      </c>
      <c r="C4747" s="6" t="s">
        <v>46</v>
      </c>
      <c r="D4747" s="6" t="s">
        <v>47</v>
      </c>
      <c r="E4747" s="7">
        <v>1912</v>
      </c>
      <c r="F4747" s="9">
        <v>1756.8101999999999</v>
      </c>
    </row>
    <row r="4748" spans="1:6" x14ac:dyDescent="0.15">
      <c r="A4748" s="5" t="s">
        <v>1</v>
      </c>
      <c r="B4748" s="5" t="s">
        <v>241</v>
      </c>
      <c r="C4748" s="6" t="s">
        <v>46</v>
      </c>
      <c r="D4748" s="6" t="s">
        <v>47</v>
      </c>
      <c r="E4748" s="7">
        <v>1913</v>
      </c>
      <c r="F4748" s="9">
        <v>1754.5227</v>
      </c>
    </row>
    <row r="4749" spans="1:6" x14ac:dyDescent="0.15">
      <c r="A4749" s="5" t="s">
        <v>1</v>
      </c>
      <c r="B4749" s="5" t="s">
        <v>241</v>
      </c>
      <c r="C4749" s="6" t="s">
        <v>46</v>
      </c>
      <c r="D4749" s="6" t="s">
        <v>47</v>
      </c>
      <c r="E4749" s="7">
        <v>1914</v>
      </c>
      <c r="F4749" s="9">
        <v>1473.1586</v>
      </c>
    </row>
    <row r="4750" spans="1:6" x14ac:dyDescent="0.15">
      <c r="A4750" s="5" t="s">
        <v>1</v>
      </c>
      <c r="B4750" s="5" t="s">
        <v>241</v>
      </c>
      <c r="C4750" s="6" t="s">
        <v>46</v>
      </c>
      <c r="D4750" s="6" t="s">
        <v>47</v>
      </c>
      <c r="E4750" s="7">
        <v>1915</v>
      </c>
      <c r="F4750" s="9">
        <v>1608.4635000000001</v>
      </c>
    </row>
    <row r="4751" spans="1:6" x14ac:dyDescent="0.15">
      <c r="A4751" s="5" t="s">
        <v>1</v>
      </c>
      <c r="B4751" s="5" t="s">
        <v>241</v>
      </c>
      <c r="C4751" s="6" t="s">
        <v>46</v>
      </c>
      <c r="D4751" s="6" t="s">
        <v>47</v>
      </c>
      <c r="E4751" s="7">
        <v>1916</v>
      </c>
      <c r="F4751" s="9">
        <v>1495.028</v>
      </c>
    </row>
    <row r="4752" spans="1:6" x14ac:dyDescent="0.15">
      <c r="A4752" s="5" t="s">
        <v>1</v>
      </c>
      <c r="B4752" s="5" t="s">
        <v>241</v>
      </c>
      <c r="C4752" s="6" t="s">
        <v>46</v>
      </c>
      <c r="D4752" s="6" t="s">
        <v>47</v>
      </c>
      <c r="E4752" s="7">
        <v>1917</v>
      </c>
      <c r="F4752" s="9">
        <v>1259.2958000000001</v>
      </c>
    </row>
    <row r="4753" spans="1:6" x14ac:dyDescent="0.15">
      <c r="A4753" s="5" t="s">
        <v>1</v>
      </c>
      <c r="B4753" s="5" t="s">
        <v>241</v>
      </c>
      <c r="C4753" s="6" t="s">
        <v>46</v>
      </c>
      <c r="D4753" s="6" t="s">
        <v>47</v>
      </c>
      <c r="E4753" s="7">
        <v>1918</v>
      </c>
      <c r="F4753" s="9">
        <v>1025.8054</v>
      </c>
    </row>
    <row r="4754" spans="1:6" x14ac:dyDescent="0.15">
      <c r="A4754" s="5" t="s">
        <v>1</v>
      </c>
      <c r="B4754" s="5" t="s">
        <v>241</v>
      </c>
      <c r="C4754" s="6" t="s">
        <v>46</v>
      </c>
      <c r="D4754" s="6" t="s">
        <v>47</v>
      </c>
      <c r="E4754" s="7">
        <v>1919</v>
      </c>
      <c r="F4754" s="9">
        <v>1014.89813</v>
      </c>
    </row>
    <row r="4755" spans="1:6" x14ac:dyDescent="0.15">
      <c r="A4755" s="5" t="s">
        <v>1</v>
      </c>
      <c r="B4755" s="5" t="s">
        <v>241</v>
      </c>
      <c r="C4755" s="6" t="s">
        <v>46</v>
      </c>
      <c r="D4755" s="6" t="s">
        <v>47</v>
      </c>
      <c r="E4755" s="7">
        <v>1920</v>
      </c>
      <c r="F4755" s="9">
        <v>1063.6937</v>
      </c>
    </row>
    <row r="4756" spans="1:6" x14ac:dyDescent="0.15">
      <c r="A4756" s="5" t="s">
        <v>1</v>
      </c>
      <c r="B4756" s="5" t="s">
        <v>241</v>
      </c>
      <c r="C4756" s="6" t="s">
        <v>46</v>
      </c>
      <c r="D4756" s="6" t="s">
        <v>47</v>
      </c>
      <c r="E4756" s="7">
        <v>1921</v>
      </c>
      <c r="F4756" s="9">
        <v>1152.9067</v>
      </c>
    </row>
    <row r="4757" spans="1:6" x14ac:dyDescent="0.15">
      <c r="A4757" s="5" t="s">
        <v>1</v>
      </c>
      <c r="B4757" s="5" t="s">
        <v>241</v>
      </c>
      <c r="C4757" s="6" t="s">
        <v>46</v>
      </c>
      <c r="D4757" s="6" t="s">
        <v>47</v>
      </c>
      <c r="E4757" s="7">
        <v>1922</v>
      </c>
      <c r="F4757" s="9">
        <v>1283.2949000000001</v>
      </c>
    </row>
    <row r="4758" spans="1:6" x14ac:dyDescent="0.15">
      <c r="A4758" s="5" t="s">
        <v>1</v>
      </c>
      <c r="B4758" s="5" t="s">
        <v>241</v>
      </c>
      <c r="C4758" s="6" t="s">
        <v>46</v>
      </c>
      <c r="D4758" s="6" t="s">
        <v>47</v>
      </c>
      <c r="E4758" s="7">
        <v>1923</v>
      </c>
      <c r="F4758" s="9">
        <v>1386.2329999999999</v>
      </c>
    </row>
    <row r="4759" spans="1:6" x14ac:dyDescent="0.15">
      <c r="A4759" s="5" t="s">
        <v>1</v>
      </c>
      <c r="B4759" s="5" t="s">
        <v>241</v>
      </c>
      <c r="C4759" s="6" t="s">
        <v>46</v>
      </c>
      <c r="D4759" s="6" t="s">
        <v>47</v>
      </c>
      <c r="E4759" s="7">
        <v>1924</v>
      </c>
      <c r="F4759" s="9">
        <v>1386.2329999999999</v>
      </c>
    </row>
    <row r="4760" spans="1:6" x14ac:dyDescent="0.15">
      <c r="A4760" s="5" t="s">
        <v>1</v>
      </c>
      <c r="B4760" s="5" t="s">
        <v>241</v>
      </c>
      <c r="C4760" s="6" t="s">
        <v>46</v>
      </c>
      <c r="D4760" s="6" t="s">
        <v>47</v>
      </c>
      <c r="E4760" s="7">
        <v>1925</v>
      </c>
      <c r="F4760" s="9">
        <v>1395.383</v>
      </c>
    </row>
    <row r="4761" spans="1:6" x14ac:dyDescent="0.15">
      <c r="A4761" s="5" t="s">
        <v>1</v>
      </c>
      <c r="B4761" s="5" t="s">
        <v>241</v>
      </c>
      <c r="C4761" s="6" t="s">
        <v>46</v>
      </c>
      <c r="D4761" s="6" t="s">
        <v>47</v>
      </c>
      <c r="E4761" s="7">
        <v>1926</v>
      </c>
      <c r="F4761" s="9">
        <v>1528.0588</v>
      </c>
    </row>
    <row r="4762" spans="1:6" x14ac:dyDescent="0.15">
      <c r="A4762" s="5" t="s">
        <v>1</v>
      </c>
      <c r="B4762" s="5" t="s">
        <v>241</v>
      </c>
      <c r="C4762" s="6" t="s">
        <v>46</v>
      </c>
      <c r="D4762" s="6" t="s">
        <v>47</v>
      </c>
      <c r="E4762" s="7">
        <v>1927</v>
      </c>
      <c r="F4762" s="9">
        <v>1523.4838999999999</v>
      </c>
    </row>
    <row r="4763" spans="1:6" x14ac:dyDescent="0.15">
      <c r="A4763" s="5" t="s">
        <v>1</v>
      </c>
      <c r="B4763" s="5" t="s">
        <v>241</v>
      </c>
      <c r="C4763" s="6" t="s">
        <v>46</v>
      </c>
      <c r="D4763" s="6" t="s">
        <v>47</v>
      </c>
      <c r="E4763" s="7">
        <v>1928</v>
      </c>
      <c r="F4763" s="9">
        <v>1477.7336</v>
      </c>
    </row>
    <row r="4764" spans="1:6" x14ac:dyDescent="0.15">
      <c r="A4764" s="5" t="s">
        <v>1</v>
      </c>
      <c r="B4764" s="5" t="s">
        <v>241</v>
      </c>
      <c r="C4764" s="6" t="s">
        <v>46</v>
      </c>
      <c r="D4764" s="6" t="s">
        <v>47</v>
      </c>
      <c r="E4764" s="7">
        <v>1929</v>
      </c>
      <c r="F4764" s="9">
        <v>1557.7964999999999</v>
      </c>
    </row>
    <row r="4765" spans="1:6" x14ac:dyDescent="0.15">
      <c r="A4765" s="5" t="s">
        <v>1</v>
      </c>
      <c r="B4765" s="5" t="s">
        <v>241</v>
      </c>
      <c r="C4765" s="6" t="s">
        <v>46</v>
      </c>
      <c r="D4765" s="6" t="s">
        <v>47</v>
      </c>
      <c r="E4765" s="7">
        <v>1930</v>
      </c>
      <c r="F4765" s="9">
        <v>1534.9213999999999</v>
      </c>
    </row>
    <row r="4766" spans="1:6" x14ac:dyDescent="0.15">
      <c r="A4766" s="5" t="s">
        <v>1</v>
      </c>
      <c r="B4766" s="5" t="s">
        <v>241</v>
      </c>
      <c r="C4766" s="6" t="s">
        <v>46</v>
      </c>
      <c r="D4766" s="6" t="s">
        <v>47</v>
      </c>
      <c r="E4766" s="7">
        <v>1931</v>
      </c>
      <c r="F4766" s="9">
        <v>1560.0841</v>
      </c>
    </row>
    <row r="4767" spans="1:6" x14ac:dyDescent="0.15">
      <c r="A4767" s="5" t="s">
        <v>1</v>
      </c>
      <c r="B4767" s="5" t="s">
        <v>241</v>
      </c>
      <c r="C4767" s="6" t="s">
        <v>46</v>
      </c>
      <c r="D4767" s="6" t="s">
        <v>47</v>
      </c>
      <c r="E4767" s="7">
        <v>1932</v>
      </c>
      <c r="F4767" s="9">
        <v>1413.6831999999999</v>
      </c>
    </row>
    <row r="4768" spans="1:6" x14ac:dyDescent="0.15">
      <c r="A4768" s="5" t="s">
        <v>1</v>
      </c>
      <c r="B4768" s="5" t="s">
        <v>241</v>
      </c>
      <c r="C4768" s="6" t="s">
        <v>46</v>
      </c>
      <c r="D4768" s="6" t="s">
        <v>47</v>
      </c>
      <c r="E4768" s="7">
        <v>1933</v>
      </c>
      <c r="F4768" s="9">
        <v>1422.8333</v>
      </c>
    </row>
    <row r="4769" spans="1:6" x14ac:dyDescent="0.15">
      <c r="A4769" s="5" t="s">
        <v>1</v>
      </c>
      <c r="B4769" s="5" t="s">
        <v>241</v>
      </c>
      <c r="C4769" s="6" t="s">
        <v>46</v>
      </c>
      <c r="D4769" s="6" t="s">
        <v>47</v>
      </c>
      <c r="E4769" s="7">
        <v>1934</v>
      </c>
      <c r="F4769" s="9">
        <v>1436.5582999999999</v>
      </c>
    </row>
    <row r="4770" spans="1:6" x14ac:dyDescent="0.15">
      <c r="A4770" s="5" t="s">
        <v>1</v>
      </c>
      <c r="B4770" s="5" t="s">
        <v>241</v>
      </c>
      <c r="C4770" s="6" t="s">
        <v>46</v>
      </c>
      <c r="D4770" s="6" t="s">
        <v>47</v>
      </c>
      <c r="E4770" s="7">
        <v>1935</v>
      </c>
      <c r="F4770" s="9">
        <v>1541.7838999999999</v>
      </c>
    </row>
    <row r="4771" spans="1:6" x14ac:dyDescent="0.15">
      <c r="A4771" s="5" t="s">
        <v>1</v>
      </c>
      <c r="B4771" s="5" t="s">
        <v>241</v>
      </c>
      <c r="C4771" s="6" t="s">
        <v>46</v>
      </c>
      <c r="D4771" s="6" t="s">
        <v>47</v>
      </c>
      <c r="E4771" s="7">
        <v>1936</v>
      </c>
      <c r="F4771" s="9">
        <v>1585.2466999999999</v>
      </c>
    </row>
    <row r="4772" spans="1:6" x14ac:dyDescent="0.15">
      <c r="A4772" s="5" t="s">
        <v>1</v>
      </c>
      <c r="B4772" s="5" t="s">
        <v>241</v>
      </c>
      <c r="C4772" s="6" t="s">
        <v>46</v>
      </c>
      <c r="D4772" s="6" t="s">
        <v>47</v>
      </c>
      <c r="E4772" s="7">
        <v>1937</v>
      </c>
      <c r="F4772" s="9">
        <v>1640.1469999999999</v>
      </c>
    </row>
    <row r="4773" spans="1:6" x14ac:dyDescent="0.15">
      <c r="A4773" s="5" t="s">
        <v>1</v>
      </c>
      <c r="B4773" s="5" t="s">
        <v>241</v>
      </c>
      <c r="C4773" s="6" t="s">
        <v>46</v>
      </c>
      <c r="D4773" s="6" t="s">
        <v>47</v>
      </c>
      <c r="E4773" s="7">
        <v>1938</v>
      </c>
      <c r="F4773" s="9">
        <v>1603.5468000000001</v>
      </c>
    </row>
    <row r="4774" spans="1:6" x14ac:dyDescent="0.15">
      <c r="A4774" s="5" t="s">
        <v>1</v>
      </c>
      <c r="B4774" s="5" t="s">
        <v>241</v>
      </c>
      <c r="C4774" s="6" t="s">
        <v>46</v>
      </c>
      <c r="D4774" s="6" t="s">
        <v>47</v>
      </c>
      <c r="E4774" s="7">
        <v>1939</v>
      </c>
      <c r="F4774" s="9">
        <v>1626.422</v>
      </c>
    </row>
    <row r="4775" spans="1:6" x14ac:dyDescent="0.15">
      <c r="A4775" s="5" t="s">
        <v>1</v>
      </c>
      <c r="B4775" s="5" t="s">
        <v>241</v>
      </c>
      <c r="C4775" s="6" t="s">
        <v>46</v>
      </c>
      <c r="D4775" s="6" t="s">
        <v>47</v>
      </c>
      <c r="E4775" s="7">
        <v>1940</v>
      </c>
      <c r="F4775" s="9">
        <v>1582.9592</v>
      </c>
    </row>
    <row r="4776" spans="1:6" x14ac:dyDescent="0.15">
      <c r="A4776" s="5" t="s">
        <v>1</v>
      </c>
      <c r="B4776" s="5" t="s">
        <v>241</v>
      </c>
      <c r="C4776" s="6" t="s">
        <v>46</v>
      </c>
      <c r="D4776" s="6" t="s">
        <v>47</v>
      </c>
      <c r="E4776" s="7">
        <v>1941</v>
      </c>
      <c r="F4776" s="9">
        <v>1626.422</v>
      </c>
    </row>
    <row r="4777" spans="1:6" x14ac:dyDescent="0.15">
      <c r="A4777" s="5" t="s">
        <v>1</v>
      </c>
      <c r="B4777" s="5" t="s">
        <v>241</v>
      </c>
      <c r="C4777" s="6" t="s">
        <v>46</v>
      </c>
      <c r="D4777" s="6" t="s">
        <v>47</v>
      </c>
      <c r="E4777" s="7">
        <v>1942</v>
      </c>
      <c r="F4777" s="9">
        <v>1505.1837</v>
      </c>
    </row>
    <row r="4778" spans="1:6" x14ac:dyDescent="0.15">
      <c r="A4778" s="5" t="s">
        <v>1</v>
      </c>
      <c r="B4778" s="5" t="s">
        <v>241</v>
      </c>
      <c r="C4778" s="6" t="s">
        <v>46</v>
      </c>
      <c r="D4778" s="6" t="s">
        <v>47</v>
      </c>
      <c r="E4778" s="7">
        <v>1943</v>
      </c>
      <c r="F4778" s="9">
        <v>1706.4848999999999</v>
      </c>
    </row>
    <row r="4779" spans="1:6" x14ac:dyDescent="0.15">
      <c r="A4779" s="5" t="s">
        <v>1</v>
      </c>
      <c r="B4779" s="5" t="s">
        <v>241</v>
      </c>
      <c r="C4779" s="6" t="s">
        <v>46</v>
      </c>
      <c r="D4779" s="6" t="s">
        <v>47</v>
      </c>
      <c r="E4779" s="7">
        <v>1944</v>
      </c>
      <c r="F4779" s="9">
        <v>1290.1575</v>
      </c>
    </row>
    <row r="4780" spans="1:6" x14ac:dyDescent="0.15">
      <c r="A4780" s="5" t="s">
        <v>1</v>
      </c>
      <c r="B4780" s="5" t="s">
        <v>241</v>
      </c>
      <c r="C4780" s="6" t="s">
        <v>46</v>
      </c>
      <c r="D4780" s="6" t="s">
        <v>47</v>
      </c>
      <c r="E4780" s="7">
        <v>1945</v>
      </c>
      <c r="F4780" s="9">
        <v>876.11760000000004</v>
      </c>
    </row>
    <row r="4781" spans="1:6" x14ac:dyDescent="0.15">
      <c r="A4781" s="5" t="s">
        <v>1</v>
      </c>
      <c r="B4781" s="5" t="s">
        <v>241</v>
      </c>
      <c r="C4781" s="6" t="s">
        <v>46</v>
      </c>
      <c r="D4781" s="6" t="s">
        <v>47</v>
      </c>
      <c r="E4781" s="7">
        <v>1946</v>
      </c>
      <c r="F4781" s="9">
        <v>853.24243000000001</v>
      </c>
    </row>
    <row r="4782" spans="1:6" x14ac:dyDescent="0.15">
      <c r="A4782" s="5" t="s">
        <v>1</v>
      </c>
      <c r="B4782" s="5" t="s">
        <v>241</v>
      </c>
      <c r="C4782" s="6" t="s">
        <v>46</v>
      </c>
      <c r="D4782" s="6" t="s">
        <v>47</v>
      </c>
      <c r="E4782" s="7">
        <v>1947</v>
      </c>
      <c r="F4782" s="9">
        <v>1086.5688</v>
      </c>
    </row>
    <row r="4783" spans="1:6" x14ac:dyDescent="0.15">
      <c r="A4783" s="5" t="s">
        <v>1</v>
      </c>
      <c r="B4783" s="5" t="s">
        <v>241</v>
      </c>
      <c r="C4783" s="6" t="s">
        <v>46</v>
      </c>
      <c r="D4783" s="6" t="s">
        <v>47</v>
      </c>
      <c r="E4783" s="7">
        <v>1948</v>
      </c>
      <c r="F4783" s="9">
        <v>2976.0547000000001</v>
      </c>
    </row>
    <row r="4784" spans="1:6" x14ac:dyDescent="0.15">
      <c r="A4784" s="5" t="s">
        <v>1</v>
      </c>
      <c r="B4784" s="5" t="s">
        <v>241</v>
      </c>
      <c r="C4784" s="6" t="s">
        <v>46</v>
      </c>
      <c r="D4784" s="6" t="s">
        <v>47</v>
      </c>
      <c r="E4784" s="7">
        <v>1949</v>
      </c>
      <c r="F4784" s="9">
        <v>2430.4830000000002</v>
      </c>
    </row>
    <row r="4785" spans="1:6" x14ac:dyDescent="0.15">
      <c r="A4785" s="5" t="s">
        <v>1</v>
      </c>
      <c r="B4785" s="5" t="s">
        <v>241</v>
      </c>
      <c r="C4785" s="6" t="s">
        <v>46</v>
      </c>
      <c r="D4785" s="6" t="s">
        <v>47</v>
      </c>
      <c r="E4785" s="7">
        <v>1950</v>
      </c>
      <c r="F4785" s="9">
        <v>1883.9767999999999</v>
      </c>
    </row>
    <row r="4786" spans="1:6" x14ac:dyDescent="0.15">
      <c r="A4786" s="5" t="s">
        <v>1</v>
      </c>
      <c r="B4786" s="5" t="s">
        <v>241</v>
      </c>
      <c r="C4786" s="6" t="s">
        <v>46</v>
      </c>
      <c r="D4786" s="6" t="s">
        <v>47</v>
      </c>
      <c r="E4786" s="7">
        <v>1951</v>
      </c>
      <c r="F4786" s="9">
        <v>2001.5427999999999</v>
      </c>
    </row>
    <row r="4787" spans="1:6" x14ac:dyDescent="0.15">
      <c r="A4787" s="5" t="s">
        <v>1</v>
      </c>
      <c r="B4787" s="5" t="s">
        <v>241</v>
      </c>
      <c r="C4787" s="6" t="s">
        <v>46</v>
      </c>
      <c r="D4787" s="6" t="s">
        <v>47</v>
      </c>
      <c r="E4787" s="7">
        <v>1952</v>
      </c>
      <c r="F4787" s="9">
        <v>2124.8564000000001</v>
      </c>
    </row>
    <row r="4788" spans="1:6" x14ac:dyDescent="0.15">
      <c r="A4788" s="5" t="s">
        <v>1</v>
      </c>
      <c r="B4788" s="5" t="s">
        <v>241</v>
      </c>
      <c r="C4788" s="6" t="s">
        <v>46</v>
      </c>
      <c r="D4788" s="6" t="s">
        <v>47</v>
      </c>
      <c r="E4788" s="7">
        <v>1953</v>
      </c>
      <c r="F4788" s="9">
        <v>2249.2469999999998</v>
      </c>
    </row>
    <row r="4789" spans="1:6" x14ac:dyDescent="0.15">
      <c r="A4789" s="5" t="s">
        <v>1</v>
      </c>
      <c r="B4789" s="5" t="s">
        <v>241</v>
      </c>
      <c r="C4789" s="6" t="s">
        <v>46</v>
      </c>
      <c r="D4789" s="6" t="s">
        <v>47</v>
      </c>
      <c r="E4789" s="7">
        <v>1954</v>
      </c>
      <c r="F4789" s="9">
        <v>2384.6633000000002</v>
      </c>
    </row>
    <row r="4790" spans="1:6" x14ac:dyDescent="0.15">
      <c r="A4790" s="5" t="s">
        <v>1</v>
      </c>
      <c r="B4790" s="5" t="s">
        <v>241</v>
      </c>
      <c r="C4790" s="6" t="s">
        <v>46</v>
      </c>
      <c r="D4790" s="6" t="s">
        <v>47</v>
      </c>
      <c r="E4790" s="7">
        <v>1955</v>
      </c>
      <c r="F4790" s="9">
        <v>2515.1223</v>
      </c>
    </row>
    <row r="4791" spans="1:6" x14ac:dyDescent="0.15">
      <c r="A4791" s="5" t="s">
        <v>1</v>
      </c>
      <c r="B4791" s="5" t="s">
        <v>241</v>
      </c>
      <c r="C4791" s="6" t="s">
        <v>46</v>
      </c>
      <c r="D4791" s="6" t="s">
        <v>47</v>
      </c>
      <c r="E4791" s="7">
        <v>1956</v>
      </c>
      <c r="F4791" s="9">
        <v>2587.6025</v>
      </c>
    </row>
    <row r="4792" spans="1:6" x14ac:dyDescent="0.15">
      <c r="A4792" s="5" t="s">
        <v>1</v>
      </c>
      <c r="B4792" s="5" t="s">
        <v>241</v>
      </c>
      <c r="C4792" s="6" t="s">
        <v>46</v>
      </c>
      <c r="D4792" s="6" t="s">
        <v>47</v>
      </c>
      <c r="E4792" s="7">
        <v>1957</v>
      </c>
      <c r="F4792" s="9">
        <v>2664.587</v>
      </c>
    </row>
    <row r="4793" spans="1:6" x14ac:dyDescent="0.15">
      <c r="A4793" s="5" t="s">
        <v>1</v>
      </c>
      <c r="B4793" s="5" t="s">
        <v>241</v>
      </c>
      <c r="C4793" s="6" t="s">
        <v>46</v>
      </c>
      <c r="D4793" s="6" t="s">
        <v>47</v>
      </c>
      <c r="E4793" s="7">
        <v>1958</v>
      </c>
      <c r="F4793" s="9">
        <v>2747.3184000000001</v>
      </c>
    </row>
    <row r="4794" spans="1:6" x14ac:dyDescent="0.15">
      <c r="A4794" s="5" t="s">
        <v>1</v>
      </c>
      <c r="B4794" s="5" t="s">
        <v>241</v>
      </c>
      <c r="C4794" s="6" t="s">
        <v>46</v>
      </c>
      <c r="D4794" s="6" t="s">
        <v>47</v>
      </c>
      <c r="E4794" s="7">
        <v>1959</v>
      </c>
      <c r="F4794" s="9">
        <v>2841.9623999999999</v>
      </c>
    </row>
    <row r="4795" spans="1:6" x14ac:dyDescent="0.15">
      <c r="A4795" s="5" t="s">
        <v>1</v>
      </c>
      <c r="B4795" s="5" t="s">
        <v>241</v>
      </c>
      <c r="C4795" s="6" t="s">
        <v>46</v>
      </c>
      <c r="D4795" s="6" t="s">
        <v>47</v>
      </c>
      <c r="E4795" s="7">
        <v>1960</v>
      </c>
      <c r="F4795" s="9">
        <v>2938.8024999999998</v>
      </c>
    </row>
    <row r="4796" spans="1:6" x14ac:dyDescent="0.15">
      <c r="A4796" s="5" t="s">
        <v>1</v>
      </c>
      <c r="B4796" s="5" t="s">
        <v>241</v>
      </c>
      <c r="C4796" s="6" t="s">
        <v>46</v>
      </c>
      <c r="D4796" s="6" t="s">
        <v>47</v>
      </c>
      <c r="E4796" s="7">
        <v>1961</v>
      </c>
      <c r="F4796" s="9">
        <v>3109.8737999999998</v>
      </c>
    </row>
    <row r="4797" spans="1:6" x14ac:dyDescent="0.15">
      <c r="A4797" s="5" t="s">
        <v>1</v>
      </c>
      <c r="B4797" s="5" t="s">
        <v>241</v>
      </c>
      <c r="C4797" s="6" t="s">
        <v>46</v>
      </c>
      <c r="D4797" s="6" t="s">
        <v>47</v>
      </c>
      <c r="E4797" s="7">
        <v>1962</v>
      </c>
      <c r="F4797" s="9">
        <v>3199.5</v>
      </c>
    </row>
    <row r="4798" spans="1:6" x14ac:dyDescent="0.15">
      <c r="A4798" s="5" t="s">
        <v>1</v>
      </c>
      <c r="B4798" s="5" t="s">
        <v>241</v>
      </c>
      <c r="C4798" s="6" t="s">
        <v>46</v>
      </c>
      <c r="D4798" s="6" t="s">
        <v>47</v>
      </c>
      <c r="E4798" s="7">
        <v>1963</v>
      </c>
      <c r="F4798" s="9">
        <v>3405.6587</v>
      </c>
    </row>
    <row r="4799" spans="1:6" x14ac:dyDescent="0.15">
      <c r="A4799" s="5" t="s">
        <v>1</v>
      </c>
      <c r="B4799" s="5" t="s">
        <v>241</v>
      </c>
      <c r="C4799" s="6" t="s">
        <v>46</v>
      </c>
      <c r="D4799" s="6" t="s">
        <v>47</v>
      </c>
      <c r="E4799" s="7">
        <v>1964</v>
      </c>
      <c r="F4799" s="9">
        <v>3599.4670000000001</v>
      </c>
    </row>
    <row r="4800" spans="1:6" x14ac:dyDescent="0.15">
      <c r="A4800" s="5" t="s">
        <v>1</v>
      </c>
      <c r="B4800" s="5" t="s">
        <v>241</v>
      </c>
      <c r="C4800" s="6" t="s">
        <v>46</v>
      </c>
      <c r="D4800" s="6" t="s">
        <v>47</v>
      </c>
      <c r="E4800" s="7">
        <v>1965</v>
      </c>
      <c r="F4800" s="9">
        <v>3803.3681999999999</v>
      </c>
    </row>
    <row r="4801" spans="1:6" x14ac:dyDescent="0.15">
      <c r="A4801" s="5" t="s">
        <v>1</v>
      </c>
      <c r="B4801" s="5" t="s">
        <v>241</v>
      </c>
      <c r="C4801" s="6" t="s">
        <v>46</v>
      </c>
      <c r="D4801" s="6" t="s">
        <v>47</v>
      </c>
      <c r="E4801" s="7">
        <v>1966</v>
      </c>
      <c r="F4801" s="9">
        <v>4212.6972999999998</v>
      </c>
    </row>
    <row r="4802" spans="1:6" x14ac:dyDescent="0.15">
      <c r="A4802" s="5" t="s">
        <v>1</v>
      </c>
      <c r="B4802" s="5" t="s">
        <v>241</v>
      </c>
      <c r="C4802" s="6" t="s">
        <v>46</v>
      </c>
      <c r="D4802" s="6" t="s">
        <v>47</v>
      </c>
      <c r="E4802" s="7">
        <v>1967</v>
      </c>
      <c r="F4802" s="9">
        <v>4372.4489999999996</v>
      </c>
    </row>
    <row r="4803" spans="1:6" x14ac:dyDescent="0.15">
      <c r="A4803" s="5" t="s">
        <v>1</v>
      </c>
      <c r="B4803" s="5" t="s">
        <v>241</v>
      </c>
      <c r="C4803" s="6" t="s">
        <v>46</v>
      </c>
      <c r="D4803" s="6" t="s">
        <v>47</v>
      </c>
      <c r="E4803" s="7">
        <v>1968</v>
      </c>
      <c r="F4803" s="9">
        <v>4366.12</v>
      </c>
    </row>
    <row r="4804" spans="1:6" x14ac:dyDescent="0.15">
      <c r="A4804" s="5" t="s">
        <v>1</v>
      </c>
      <c r="B4804" s="5" t="s">
        <v>241</v>
      </c>
      <c r="C4804" s="6" t="s">
        <v>46</v>
      </c>
      <c r="D4804" s="6" t="s">
        <v>47</v>
      </c>
      <c r="E4804" s="7">
        <v>1969</v>
      </c>
      <c r="F4804" s="9">
        <v>4501.1244999999999</v>
      </c>
    </row>
    <row r="4805" spans="1:6" x14ac:dyDescent="0.15">
      <c r="A4805" s="5" t="s">
        <v>1</v>
      </c>
      <c r="B4805" s="5" t="s">
        <v>241</v>
      </c>
      <c r="C4805" s="6" t="s">
        <v>46</v>
      </c>
      <c r="D4805" s="6" t="s">
        <v>47</v>
      </c>
      <c r="E4805" s="7">
        <v>1970</v>
      </c>
      <c r="F4805" s="9">
        <v>4547.4022999999997</v>
      </c>
    </row>
    <row r="4806" spans="1:6" x14ac:dyDescent="0.15">
      <c r="A4806" s="5" t="s">
        <v>1</v>
      </c>
      <c r="B4806" s="5" t="s">
        <v>241</v>
      </c>
      <c r="C4806" s="6" t="s">
        <v>46</v>
      </c>
      <c r="D4806" s="6" t="s">
        <v>47</v>
      </c>
      <c r="E4806" s="7">
        <v>1971</v>
      </c>
      <c r="F4806" s="9">
        <v>5134.1864999999998</v>
      </c>
    </row>
    <row r="4807" spans="1:6" x14ac:dyDescent="0.15">
      <c r="A4807" s="5" t="s">
        <v>1</v>
      </c>
      <c r="B4807" s="5" t="s">
        <v>241</v>
      </c>
      <c r="C4807" s="6" t="s">
        <v>46</v>
      </c>
      <c r="D4807" s="6" t="s">
        <v>47</v>
      </c>
      <c r="E4807" s="7">
        <v>1972</v>
      </c>
      <c r="F4807" s="9">
        <v>5413.4179999999997</v>
      </c>
    </row>
    <row r="4808" spans="1:6" x14ac:dyDescent="0.15">
      <c r="A4808" s="5" t="s">
        <v>1</v>
      </c>
      <c r="B4808" s="5" t="s">
        <v>241</v>
      </c>
      <c r="C4808" s="6" t="s">
        <v>46</v>
      </c>
      <c r="D4808" s="6" t="s">
        <v>47</v>
      </c>
      <c r="E4808" s="7">
        <v>1973</v>
      </c>
      <c r="F4808" s="9">
        <v>5541.7133999999996</v>
      </c>
    </row>
    <row r="4809" spans="1:6" x14ac:dyDescent="0.15">
      <c r="A4809" s="5" t="s">
        <v>1</v>
      </c>
      <c r="B4809" s="5" t="s">
        <v>241</v>
      </c>
      <c r="C4809" s="6" t="s">
        <v>46</v>
      </c>
      <c r="D4809" s="6" t="s">
        <v>47</v>
      </c>
      <c r="E4809" s="7">
        <v>1974</v>
      </c>
      <c r="F4809" s="9">
        <v>5796.9960000000001</v>
      </c>
    </row>
    <row r="4810" spans="1:6" x14ac:dyDescent="0.15">
      <c r="A4810" s="5" t="s">
        <v>1</v>
      </c>
      <c r="B4810" s="5" t="s">
        <v>241</v>
      </c>
      <c r="C4810" s="6" t="s">
        <v>46</v>
      </c>
      <c r="D4810" s="6" t="s">
        <v>47</v>
      </c>
      <c r="E4810" s="7">
        <v>1975</v>
      </c>
      <c r="F4810" s="9">
        <v>5995.4507000000003</v>
      </c>
    </row>
    <row r="4811" spans="1:6" x14ac:dyDescent="0.15">
      <c r="A4811" s="5" t="s">
        <v>1</v>
      </c>
      <c r="B4811" s="5" t="s">
        <v>241</v>
      </c>
      <c r="C4811" s="6" t="s">
        <v>46</v>
      </c>
      <c r="D4811" s="6" t="s">
        <v>47</v>
      </c>
      <c r="E4811" s="7">
        <v>1976</v>
      </c>
      <c r="F4811" s="9">
        <v>6243.1464999999998</v>
      </c>
    </row>
    <row r="4812" spans="1:6" x14ac:dyDescent="0.15">
      <c r="A4812" s="5" t="s">
        <v>1</v>
      </c>
      <c r="B4812" s="5" t="s">
        <v>241</v>
      </c>
      <c r="C4812" s="6" t="s">
        <v>46</v>
      </c>
      <c r="D4812" s="6" t="s">
        <v>47</v>
      </c>
      <c r="E4812" s="7">
        <v>1977</v>
      </c>
      <c r="F4812" s="9">
        <v>6322.24</v>
      </c>
    </row>
    <row r="4813" spans="1:6" x14ac:dyDescent="0.15">
      <c r="A4813" s="5" t="s">
        <v>1</v>
      </c>
      <c r="B4813" s="5" t="s">
        <v>241</v>
      </c>
      <c r="C4813" s="6" t="s">
        <v>46</v>
      </c>
      <c r="D4813" s="6" t="s">
        <v>47</v>
      </c>
      <c r="E4813" s="7">
        <v>1978</v>
      </c>
      <c r="F4813" s="9">
        <v>6476.1566999999995</v>
      </c>
    </row>
    <row r="4814" spans="1:6" x14ac:dyDescent="0.15">
      <c r="A4814" s="5" t="s">
        <v>1</v>
      </c>
      <c r="B4814" s="5" t="s">
        <v>241</v>
      </c>
      <c r="C4814" s="6" t="s">
        <v>46</v>
      </c>
      <c r="D4814" s="6" t="s">
        <v>47</v>
      </c>
      <c r="E4814" s="7">
        <v>1979</v>
      </c>
      <c r="F4814" s="9">
        <v>6612.0225</v>
      </c>
    </row>
    <row r="4815" spans="1:6" x14ac:dyDescent="0.15">
      <c r="A4815" s="5" t="s">
        <v>1</v>
      </c>
      <c r="B4815" s="5" t="s">
        <v>241</v>
      </c>
      <c r="C4815" s="6" t="s">
        <v>46</v>
      </c>
      <c r="D4815" s="6" t="s">
        <v>47</v>
      </c>
      <c r="E4815" s="7">
        <v>1980</v>
      </c>
      <c r="F4815" s="9">
        <v>6591.6367</v>
      </c>
    </row>
    <row r="4816" spans="1:6" x14ac:dyDescent="0.15">
      <c r="A4816" s="5" t="s">
        <v>1</v>
      </c>
      <c r="B4816" s="5" t="s">
        <v>241</v>
      </c>
      <c r="C4816" s="6" t="s">
        <v>46</v>
      </c>
      <c r="D4816" s="6" t="s">
        <v>47</v>
      </c>
      <c r="E4816" s="7">
        <v>1981</v>
      </c>
      <c r="F4816" s="9">
        <v>6514.1270000000004</v>
      </c>
    </row>
    <row r="4817" spans="1:6" x14ac:dyDescent="0.15">
      <c r="A4817" s="5" t="s">
        <v>1</v>
      </c>
      <c r="B4817" s="5" t="s">
        <v>241</v>
      </c>
      <c r="C4817" s="6" t="s">
        <v>46</v>
      </c>
      <c r="D4817" s="6" t="s">
        <v>47</v>
      </c>
      <c r="E4817" s="7">
        <v>1982</v>
      </c>
      <c r="F4817" s="9">
        <v>6490.4364999999998</v>
      </c>
    </row>
    <row r="4818" spans="1:6" x14ac:dyDescent="0.15">
      <c r="A4818" s="5" t="s">
        <v>1</v>
      </c>
      <c r="B4818" s="5" t="s">
        <v>241</v>
      </c>
      <c r="C4818" s="6" t="s">
        <v>46</v>
      </c>
      <c r="D4818" s="6" t="s">
        <v>47</v>
      </c>
      <c r="E4818" s="7">
        <v>1983</v>
      </c>
      <c r="F4818" s="9">
        <v>6418.1940000000004</v>
      </c>
    </row>
    <row r="4819" spans="1:6" x14ac:dyDescent="0.15">
      <c r="A4819" s="5" t="s">
        <v>1</v>
      </c>
      <c r="B4819" s="5" t="s">
        <v>241</v>
      </c>
      <c r="C4819" s="6" t="s">
        <v>46</v>
      </c>
      <c r="D4819" s="6" t="s">
        <v>47</v>
      </c>
      <c r="E4819" s="7">
        <v>1984</v>
      </c>
      <c r="F4819" s="9">
        <v>6659.4539999999997</v>
      </c>
    </row>
    <row r="4820" spans="1:6" x14ac:dyDescent="0.15">
      <c r="A4820" s="5" t="s">
        <v>1</v>
      </c>
      <c r="B4820" s="5" t="s">
        <v>241</v>
      </c>
      <c r="C4820" s="6" t="s">
        <v>46</v>
      </c>
      <c r="D4820" s="6" t="s">
        <v>47</v>
      </c>
      <c r="E4820" s="7">
        <v>1985</v>
      </c>
      <c r="F4820" s="9">
        <v>6628.6063999999997</v>
      </c>
    </row>
    <row r="4821" spans="1:6" x14ac:dyDescent="0.15">
      <c r="A4821" s="5" t="s">
        <v>1</v>
      </c>
      <c r="B4821" s="5" t="s">
        <v>241</v>
      </c>
      <c r="C4821" s="6" t="s">
        <v>46</v>
      </c>
      <c r="D4821" s="6" t="s">
        <v>47</v>
      </c>
      <c r="E4821" s="7">
        <v>1986</v>
      </c>
      <c r="F4821" s="9">
        <v>6718.4449999999997</v>
      </c>
    </row>
    <row r="4822" spans="1:6" x14ac:dyDescent="0.15">
      <c r="A4822" s="5" t="s">
        <v>1</v>
      </c>
      <c r="B4822" s="5" t="s">
        <v>241</v>
      </c>
      <c r="C4822" s="6" t="s">
        <v>46</v>
      </c>
      <c r="D4822" s="6" t="s">
        <v>47</v>
      </c>
      <c r="E4822" s="7">
        <v>1987</v>
      </c>
      <c r="F4822" s="9">
        <v>6551.8990000000003</v>
      </c>
    </row>
    <row r="4823" spans="1:6" x14ac:dyDescent="0.15">
      <c r="A4823" s="5" t="s">
        <v>1</v>
      </c>
      <c r="B4823" s="5" t="s">
        <v>241</v>
      </c>
      <c r="C4823" s="6" t="s">
        <v>46</v>
      </c>
      <c r="D4823" s="6" t="s">
        <v>47</v>
      </c>
      <c r="E4823" s="7">
        <v>1988</v>
      </c>
      <c r="F4823" s="9">
        <v>6511.9560000000001</v>
      </c>
    </row>
    <row r="4824" spans="1:6" x14ac:dyDescent="0.15">
      <c r="A4824" s="5" t="s">
        <v>1</v>
      </c>
      <c r="B4824" s="5" t="s">
        <v>241</v>
      </c>
      <c r="C4824" s="6" t="s">
        <v>46</v>
      </c>
      <c r="D4824" s="6" t="s">
        <v>47</v>
      </c>
      <c r="E4824" s="7">
        <v>1989</v>
      </c>
      <c r="F4824" s="9">
        <v>6281.1543000000001</v>
      </c>
    </row>
    <row r="4825" spans="1:6" x14ac:dyDescent="0.15">
      <c r="A4825" s="5" t="s">
        <v>1</v>
      </c>
      <c r="B4825" s="5" t="s">
        <v>241</v>
      </c>
      <c r="C4825" s="6" t="s">
        <v>46</v>
      </c>
      <c r="D4825" s="6" t="s">
        <v>47</v>
      </c>
      <c r="E4825" s="7">
        <v>1990</v>
      </c>
      <c r="F4825" s="9">
        <v>5596</v>
      </c>
    </row>
    <row r="4826" spans="1:6" x14ac:dyDescent="0.15">
      <c r="A4826" s="5" t="s">
        <v>1</v>
      </c>
      <c r="B4826" s="5" t="s">
        <v>241</v>
      </c>
      <c r="C4826" s="6" t="s">
        <v>46</v>
      </c>
      <c r="D4826" s="6" t="s">
        <v>47</v>
      </c>
      <c r="E4826" s="7">
        <v>1991</v>
      </c>
      <c r="F4826" s="9">
        <v>5033.1409999999996</v>
      </c>
    </row>
    <row r="4827" spans="1:6" x14ac:dyDescent="0.15">
      <c r="A4827" s="5" t="s">
        <v>1</v>
      </c>
      <c r="B4827" s="5" t="s">
        <v>241</v>
      </c>
      <c r="C4827" s="6" t="s">
        <v>46</v>
      </c>
      <c r="D4827" s="6" t="s">
        <v>47</v>
      </c>
      <c r="E4827" s="7">
        <v>1992</v>
      </c>
      <c r="F4827" s="9">
        <v>4818.3040000000001</v>
      </c>
    </row>
    <row r="4828" spans="1:6" x14ac:dyDescent="0.15">
      <c r="A4828" s="5" t="s">
        <v>1</v>
      </c>
      <c r="B4828" s="5" t="s">
        <v>241</v>
      </c>
      <c r="C4828" s="6" t="s">
        <v>46</v>
      </c>
      <c r="D4828" s="6" t="s">
        <v>47</v>
      </c>
      <c r="E4828" s="7">
        <v>1993</v>
      </c>
      <c r="F4828" s="9">
        <v>5055.9170000000004</v>
      </c>
    </row>
    <row r="4829" spans="1:6" x14ac:dyDescent="0.15">
      <c r="A4829" s="5" t="s">
        <v>1</v>
      </c>
      <c r="B4829" s="5" t="s">
        <v>241</v>
      </c>
      <c r="C4829" s="6" t="s">
        <v>46</v>
      </c>
      <c r="D4829" s="6" t="s">
        <v>47</v>
      </c>
      <c r="E4829" s="7">
        <v>1994</v>
      </c>
      <c r="F4829" s="9">
        <v>5427.0709999999999</v>
      </c>
    </row>
    <row r="4830" spans="1:6" x14ac:dyDescent="0.15">
      <c r="A4830" s="5" t="s">
        <v>1</v>
      </c>
      <c r="B4830" s="5" t="s">
        <v>241</v>
      </c>
      <c r="C4830" s="6" t="s">
        <v>46</v>
      </c>
      <c r="D4830" s="6" t="s">
        <v>47</v>
      </c>
      <c r="E4830" s="7">
        <v>1995</v>
      </c>
      <c r="F4830" s="9">
        <v>6014.69</v>
      </c>
    </row>
    <row r="4831" spans="1:6" x14ac:dyDescent="0.15">
      <c r="A4831" s="5" t="s">
        <v>1</v>
      </c>
      <c r="B4831" s="5" t="s">
        <v>241</v>
      </c>
      <c r="C4831" s="6" t="s">
        <v>46</v>
      </c>
      <c r="D4831" s="6" t="s">
        <v>47</v>
      </c>
      <c r="E4831" s="7">
        <v>1996</v>
      </c>
      <c r="F4831" s="9">
        <v>6476.4745999999996</v>
      </c>
    </row>
    <row r="4832" spans="1:6" x14ac:dyDescent="0.15">
      <c r="A4832" s="5" t="s">
        <v>1</v>
      </c>
      <c r="B4832" s="5" t="s">
        <v>241</v>
      </c>
      <c r="C4832" s="6" t="s">
        <v>46</v>
      </c>
      <c r="D4832" s="6" t="s">
        <v>47</v>
      </c>
      <c r="E4832" s="7">
        <v>1997</v>
      </c>
      <c r="F4832" s="9">
        <v>6446.4179999999997</v>
      </c>
    </row>
    <row r="4833" spans="1:6" x14ac:dyDescent="0.15">
      <c r="A4833" s="5" t="s">
        <v>1</v>
      </c>
      <c r="B4833" s="5" t="s">
        <v>241</v>
      </c>
      <c r="C4833" s="6" t="s">
        <v>46</v>
      </c>
      <c r="D4833" s="6" t="s">
        <v>47</v>
      </c>
      <c r="E4833" s="7">
        <v>1998</v>
      </c>
      <c r="F4833" s="9">
        <v>6407.4669999999996</v>
      </c>
    </row>
    <row r="4834" spans="1:6" x14ac:dyDescent="0.15">
      <c r="A4834" s="5" t="s">
        <v>1</v>
      </c>
      <c r="B4834" s="5" t="s">
        <v>241</v>
      </c>
      <c r="C4834" s="6" t="s">
        <v>46</v>
      </c>
      <c r="D4834" s="6" t="s">
        <v>47</v>
      </c>
      <c r="E4834" s="7">
        <v>1999</v>
      </c>
      <c r="F4834" s="9">
        <v>6613.933</v>
      </c>
    </row>
    <row r="4835" spans="1:6" x14ac:dyDescent="0.15">
      <c r="A4835" s="5" t="s">
        <v>1</v>
      </c>
      <c r="B4835" s="5" t="s">
        <v>241</v>
      </c>
      <c r="C4835" s="6" t="s">
        <v>46</v>
      </c>
      <c r="D4835" s="6" t="s">
        <v>47</v>
      </c>
      <c r="E4835" s="7">
        <v>2000</v>
      </c>
      <c r="F4835" s="9">
        <v>7089.9462999999996</v>
      </c>
    </row>
    <row r="4836" spans="1:6" x14ac:dyDescent="0.15">
      <c r="A4836" s="5" t="s">
        <v>1</v>
      </c>
      <c r="B4836" s="5" t="s">
        <v>241</v>
      </c>
      <c r="C4836" s="6" t="s">
        <v>46</v>
      </c>
      <c r="D4836" s="6" t="s">
        <v>47</v>
      </c>
      <c r="E4836" s="7">
        <v>2001</v>
      </c>
      <c r="F4836" s="9">
        <v>7860.4434000000001</v>
      </c>
    </row>
    <row r="4837" spans="1:6" x14ac:dyDescent="0.15">
      <c r="A4837" s="5" t="s">
        <v>1</v>
      </c>
      <c r="B4837" s="5" t="s">
        <v>241</v>
      </c>
      <c r="C4837" s="6" t="s">
        <v>46</v>
      </c>
      <c r="D4837" s="6" t="s">
        <v>47</v>
      </c>
      <c r="E4837" s="7">
        <v>2002</v>
      </c>
      <c r="F4837" s="9">
        <v>8673.6190000000006</v>
      </c>
    </row>
    <row r="4838" spans="1:6" x14ac:dyDescent="0.15">
      <c r="A4838" s="5" t="s">
        <v>1</v>
      </c>
      <c r="B4838" s="5" t="s">
        <v>241</v>
      </c>
      <c r="C4838" s="6" t="s">
        <v>46</v>
      </c>
      <c r="D4838" s="6" t="s">
        <v>47</v>
      </c>
      <c r="E4838" s="7">
        <v>2003</v>
      </c>
      <c r="F4838" s="9">
        <v>9369.2330000000002</v>
      </c>
    </row>
    <row r="4839" spans="1:6" x14ac:dyDescent="0.15">
      <c r="A4839" s="5" t="s">
        <v>1</v>
      </c>
      <c r="B4839" s="5" t="s">
        <v>241</v>
      </c>
      <c r="C4839" s="6" t="s">
        <v>46</v>
      </c>
      <c r="D4839" s="6" t="s">
        <v>47</v>
      </c>
      <c r="E4839" s="7">
        <v>2004</v>
      </c>
      <c r="F4839" s="9">
        <v>10531.172</v>
      </c>
    </row>
    <row r="4840" spans="1:6" x14ac:dyDescent="0.15">
      <c r="A4840" s="5" t="s">
        <v>1</v>
      </c>
      <c r="B4840" s="5" t="s">
        <v>241</v>
      </c>
      <c r="C4840" s="6" t="s">
        <v>46</v>
      </c>
      <c r="D4840" s="6" t="s">
        <v>47</v>
      </c>
      <c r="E4840" s="7">
        <v>2005</v>
      </c>
      <c r="F4840" s="9">
        <v>11313.822</v>
      </c>
    </row>
    <row r="4841" spans="1:6" x14ac:dyDescent="0.15">
      <c r="A4841" s="5" t="s">
        <v>1</v>
      </c>
      <c r="B4841" s="5" t="s">
        <v>241</v>
      </c>
      <c r="C4841" s="6" t="s">
        <v>46</v>
      </c>
      <c r="D4841" s="6" t="s">
        <v>47</v>
      </c>
      <c r="E4841" s="7">
        <v>2006</v>
      </c>
      <c r="F4841" s="9">
        <v>12823.231</v>
      </c>
    </row>
    <row r="4842" spans="1:6" x14ac:dyDescent="0.15">
      <c r="A4842" s="5" t="s">
        <v>1</v>
      </c>
      <c r="B4842" s="5" t="s">
        <v>241</v>
      </c>
      <c r="C4842" s="6" t="s">
        <v>46</v>
      </c>
      <c r="D4842" s="6" t="s">
        <v>47</v>
      </c>
      <c r="E4842" s="7">
        <v>2007</v>
      </c>
      <c r="F4842" s="9">
        <v>14418.83</v>
      </c>
    </row>
    <row r="4843" spans="1:6" x14ac:dyDescent="0.15">
      <c r="A4843" s="5" t="s">
        <v>1</v>
      </c>
      <c r="B4843" s="5" t="s">
        <v>241</v>
      </c>
      <c r="C4843" s="6" t="s">
        <v>46</v>
      </c>
      <c r="D4843" s="6" t="s">
        <v>47</v>
      </c>
      <c r="E4843" s="7">
        <v>2008</v>
      </c>
      <c r="F4843" s="9">
        <v>16347.343999999999</v>
      </c>
    </row>
    <row r="4844" spans="1:6" x14ac:dyDescent="0.15">
      <c r="A4844" s="5" t="s">
        <v>1</v>
      </c>
      <c r="B4844" s="5" t="s">
        <v>241</v>
      </c>
      <c r="C4844" s="6" t="s">
        <v>46</v>
      </c>
      <c r="D4844" s="6" t="s">
        <v>47</v>
      </c>
      <c r="E4844" s="7">
        <v>2009</v>
      </c>
      <c r="F4844" s="9">
        <v>15866.127</v>
      </c>
    </row>
    <row r="4845" spans="1:6" x14ac:dyDescent="0.15">
      <c r="A4845" s="5" t="s">
        <v>1</v>
      </c>
      <c r="B4845" s="5" t="s">
        <v>241</v>
      </c>
      <c r="C4845" s="6" t="s">
        <v>46</v>
      </c>
      <c r="D4845" s="6" t="s">
        <v>47</v>
      </c>
      <c r="E4845" s="7">
        <v>2010</v>
      </c>
      <c r="F4845" s="9">
        <v>16377.328</v>
      </c>
    </row>
    <row r="4846" spans="1:6" x14ac:dyDescent="0.15">
      <c r="A4846" s="5" t="s">
        <v>1</v>
      </c>
      <c r="B4846" s="5" t="s">
        <v>241</v>
      </c>
      <c r="C4846" s="6" t="s">
        <v>46</v>
      </c>
      <c r="D4846" s="6" t="s">
        <v>47</v>
      </c>
      <c r="E4846" s="7">
        <v>2011</v>
      </c>
      <c r="F4846" s="9">
        <v>17174</v>
      </c>
    </row>
    <row r="4847" spans="1:6" x14ac:dyDescent="0.15">
      <c r="A4847" s="5" t="s">
        <v>1</v>
      </c>
      <c r="B4847" s="5" t="s">
        <v>241</v>
      </c>
      <c r="C4847" s="6" t="s">
        <v>46</v>
      </c>
      <c r="D4847" s="6" t="s">
        <v>47</v>
      </c>
      <c r="E4847" s="7">
        <v>2012</v>
      </c>
      <c r="F4847" s="9">
        <v>17580.932000000001</v>
      </c>
    </row>
    <row r="4848" spans="1:6" x14ac:dyDescent="0.15">
      <c r="A4848" s="5" t="s">
        <v>1</v>
      </c>
      <c r="B4848" s="5" t="s">
        <v>241</v>
      </c>
      <c r="C4848" s="6" t="s">
        <v>46</v>
      </c>
      <c r="D4848" s="6" t="s">
        <v>47</v>
      </c>
      <c r="E4848" s="7">
        <v>2013</v>
      </c>
      <c r="F4848" s="9">
        <v>17691.442999999999</v>
      </c>
    </row>
    <row r="4849" spans="1:6" x14ac:dyDescent="0.15">
      <c r="A4849" s="5" t="s">
        <v>1</v>
      </c>
      <c r="B4849" s="5" t="s">
        <v>241</v>
      </c>
      <c r="C4849" s="6" t="s">
        <v>46</v>
      </c>
      <c r="D4849" s="6" t="s">
        <v>47</v>
      </c>
      <c r="E4849" s="7">
        <v>2014</v>
      </c>
      <c r="F4849" s="9">
        <v>18487.259999999998</v>
      </c>
    </row>
    <row r="4850" spans="1:6" x14ac:dyDescent="0.15">
      <c r="A4850" s="5" t="s">
        <v>1</v>
      </c>
      <c r="B4850" s="5" t="s">
        <v>241</v>
      </c>
      <c r="C4850" s="6" t="s">
        <v>46</v>
      </c>
      <c r="D4850" s="6" t="s">
        <v>47</v>
      </c>
      <c r="E4850" s="7">
        <v>2015</v>
      </c>
      <c r="F4850" s="9">
        <v>19162.186000000002</v>
      </c>
    </row>
    <row r="4851" spans="1:6" x14ac:dyDescent="0.15">
      <c r="A4851" s="5" t="s">
        <v>1</v>
      </c>
      <c r="B4851" s="5" t="s">
        <v>241</v>
      </c>
      <c r="C4851" s="6" t="s">
        <v>46</v>
      </c>
      <c r="D4851" s="6" t="s">
        <v>47</v>
      </c>
      <c r="E4851" s="7">
        <v>2016</v>
      </c>
      <c r="F4851" s="9">
        <v>19825.603999999999</v>
      </c>
    </row>
    <row r="4852" spans="1:6" x14ac:dyDescent="0.15">
      <c r="A4852" s="5" t="s">
        <v>1</v>
      </c>
      <c r="B4852" s="5" t="s">
        <v>241</v>
      </c>
      <c r="C4852" s="6" t="s">
        <v>46</v>
      </c>
      <c r="D4852" s="6" t="s">
        <v>47</v>
      </c>
      <c r="E4852" s="7">
        <v>2017</v>
      </c>
      <c r="F4852" s="9">
        <v>23003.695</v>
      </c>
    </row>
    <row r="4853" spans="1:6" x14ac:dyDescent="0.15">
      <c r="A4853" s="5" t="s">
        <v>1</v>
      </c>
      <c r="B4853" s="5" t="s">
        <v>241</v>
      </c>
      <c r="C4853" s="6" t="s">
        <v>46</v>
      </c>
      <c r="D4853" s="6" t="s">
        <v>47</v>
      </c>
      <c r="E4853" s="7">
        <v>2018</v>
      </c>
      <c r="F4853" s="9">
        <v>24000.455000000002</v>
      </c>
    </row>
    <row r="4854" spans="1:6" x14ac:dyDescent="0.15">
      <c r="A4854" s="5" t="s">
        <v>1</v>
      </c>
      <c r="B4854" s="5" t="s">
        <v>241</v>
      </c>
      <c r="C4854" s="6" t="s">
        <v>46</v>
      </c>
      <c r="D4854" s="6" t="s">
        <v>47</v>
      </c>
      <c r="E4854" s="7">
        <v>2019</v>
      </c>
      <c r="F4854" s="9">
        <v>23267.516</v>
      </c>
    </row>
    <row r="4855" spans="1:6" x14ac:dyDescent="0.15">
      <c r="A4855" s="5" t="s">
        <v>1</v>
      </c>
      <c r="B4855" s="5" t="s">
        <v>241</v>
      </c>
      <c r="C4855" s="6" t="s">
        <v>46</v>
      </c>
      <c r="D4855" s="6" t="s">
        <v>47</v>
      </c>
      <c r="E4855" s="7">
        <v>2020</v>
      </c>
      <c r="F4855" s="9">
        <v>24799.71</v>
      </c>
    </row>
    <row r="4856" spans="1:6" x14ac:dyDescent="0.15">
      <c r="A4856" s="5" t="s">
        <v>1</v>
      </c>
      <c r="B4856" s="5" t="s">
        <v>241</v>
      </c>
      <c r="C4856" s="6" t="s">
        <v>46</v>
      </c>
      <c r="D4856" s="6" t="s">
        <v>47</v>
      </c>
      <c r="E4856" s="7">
        <v>2021</v>
      </c>
      <c r="F4856" s="9">
        <v>26102.588</v>
      </c>
    </row>
    <row r="4857" spans="1:6" x14ac:dyDescent="0.15">
      <c r="A4857" s="5" t="s">
        <v>1</v>
      </c>
      <c r="B4857" s="5" t="s">
        <v>241</v>
      </c>
      <c r="C4857" s="6" t="s">
        <v>46</v>
      </c>
      <c r="D4857" s="6" t="s">
        <v>47</v>
      </c>
      <c r="E4857" s="7">
        <v>2022</v>
      </c>
      <c r="F4857" s="9">
        <v>26197.903999999999</v>
      </c>
    </row>
    <row r="4858" spans="1:6" x14ac:dyDescent="0.15">
      <c r="A4858" s="5" t="s">
        <v>1</v>
      </c>
      <c r="B4858" s="5" t="s">
        <v>241</v>
      </c>
      <c r="C4858" s="6" t="s">
        <v>48</v>
      </c>
      <c r="D4858" s="6" t="s">
        <v>49</v>
      </c>
      <c r="E4858" s="7">
        <v>1985</v>
      </c>
      <c r="F4858" s="9">
        <v>11815</v>
      </c>
    </row>
    <row r="4859" spans="1:6" x14ac:dyDescent="0.15">
      <c r="A4859" s="5" t="s">
        <v>1</v>
      </c>
      <c r="B4859" s="5" t="s">
        <v>241</v>
      </c>
      <c r="C4859" s="6" t="s">
        <v>48</v>
      </c>
      <c r="D4859" s="6" t="s">
        <v>49</v>
      </c>
      <c r="E4859" s="7">
        <v>1986</v>
      </c>
      <c r="F4859" s="9">
        <v>12242</v>
      </c>
    </row>
    <row r="4860" spans="1:6" x14ac:dyDescent="0.15">
      <c r="A4860" s="5" t="s">
        <v>1</v>
      </c>
      <c r="B4860" s="5" t="s">
        <v>241</v>
      </c>
      <c r="C4860" s="6" t="s">
        <v>48</v>
      </c>
      <c r="D4860" s="6" t="s">
        <v>49</v>
      </c>
      <c r="E4860" s="7">
        <v>1987</v>
      </c>
      <c r="F4860" s="9">
        <v>12473</v>
      </c>
    </row>
    <row r="4861" spans="1:6" x14ac:dyDescent="0.15">
      <c r="A4861" s="5" t="s">
        <v>1</v>
      </c>
      <c r="B4861" s="5" t="s">
        <v>241</v>
      </c>
      <c r="C4861" s="6" t="s">
        <v>48</v>
      </c>
      <c r="D4861" s="6" t="s">
        <v>49</v>
      </c>
      <c r="E4861" s="7">
        <v>1988</v>
      </c>
      <c r="F4861" s="9">
        <v>12659</v>
      </c>
    </row>
    <row r="4862" spans="1:6" x14ac:dyDescent="0.15">
      <c r="A4862" s="5" t="s">
        <v>1</v>
      </c>
      <c r="B4862" s="5" t="s">
        <v>241</v>
      </c>
      <c r="C4862" s="6" t="s">
        <v>48</v>
      </c>
      <c r="D4862" s="6" t="s">
        <v>49</v>
      </c>
      <c r="E4862" s="7">
        <v>1989</v>
      </c>
      <c r="F4862" s="9">
        <v>12734</v>
      </c>
    </row>
    <row r="4863" spans="1:6" x14ac:dyDescent="0.15">
      <c r="A4863" s="5" t="s">
        <v>1</v>
      </c>
      <c r="B4863" s="5" t="s">
        <v>241</v>
      </c>
      <c r="C4863" s="6" t="s">
        <v>48</v>
      </c>
      <c r="D4863" s="6" t="s">
        <v>49</v>
      </c>
      <c r="E4863" s="7">
        <v>1990</v>
      </c>
      <c r="F4863" s="9">
        <v>12374</v>
      </c>
    </row>
    <row r="4864" spans="1:6" x14ac:dyDescent="0.15">
      <c r="A4864" s="5" t="s">
        <v>1</v>
      </c>
      <c r="B4864" s="5" t="s">
        <v>241</v>
      </c>
      <c r="C4864" s="6" t="s">
        <v>48</v>
      </c>
      <c r="D4864" s="6" t="s">
        <v>49</v>
      </c>
      <c r="E4864" s="7">
        <v>1991</v>
      </c>
      <c r="F4864" s="9">
        <v>10537.41</v>
      </c>
    </row>
    <row r="4865" spans="1:6" x14ac:dyDescent="0.15">
      <c r="A4865" s="5" t="s">
        <v>1</v>
      </c>
      <c r="B4865" s="5" t="s">
        <v>241</v>
      </c>
      <c r="C4865" s="6" t="s">
        <v>48</v>
      </c>
      <c r="D4865" s="6" t="s">
        <v>49</v>
      </c>
      <c r="E4865" s="7">
        <v>1992</v>
      </c>
      <c r="F4865" s="9">
        <v>9838.6149999999998</v>
      </c>
    </row>
    <row r="4866" spans="1:6" x14ac:dyDescent="0.15">
      <c r="A4866" s="5" t="s">
        <v>1</v>
      </c>
      <c r="B4866" s="5" t="s">
        <v>241</v>
      </c>
      <c r="C4866" s="6" t="s">
        <v>48</v>
      </c>
      <c r="D4866" s="6" t="s">
        <v>49</v>
      </c>
      <c r="E4866" s="7">
        <v>1993</v>
      </c>
      <c r="F4866" s="9">
        <v>10481.115</v>
      </c>
    </row>
    <row r="4867" spans="1:6" x14ac:dyDescent="0.15">
      <c r="A4867" s="5" t="s">
        <v>1</v>
      </c>
      <c r="B4867" s="5" t="s">
        <v>241</v>
      </c>
      <c r="C4867" s="6" t="s">
        <v>48</v>
      </c>
      <c r="D4867" s="6" t="s">
        <v>49</v>
      </c>
      <c r="E4867" s="7">
        <v>1994</v>
      </c>
      <c r="F4867" s="9">
        <v>11063.948</v>
      </c>
    </row>
    <row r="4868" spans="1:6" x14ac:dyDescent="0.15">
      <c r="A4868" s="5" t="s">
        <v>1</v>
      </c>
      <c r="B4868" s="5" t="s">
        <v>241</v>
      </c>
      <c r="C4868" s="6" t="s">
        <v>48</v>
      </c>
      <c r="D4868" s="6" t="s">
        <v>49</v>
      </c>
      <c r="E4868" s="7">
        <v>1995</v>
      </c>
      <c r="F4868" s="9">
        <v>11874.397999999999</v>
      </c>
    </row>
    <row r="4869" spans="1:6" x14ac:dyDescent="0.15">
      <c r="A4869" s="5" t="s">
        <v>1</v>
      </c>
      <c r="B4869" s="5" t="s">
        <v>241</v>
      </c>
      <c r="C4869" s="6" t="s">
        <v>48</v>
      </c>
      <c r="D4869" s="6" t="s">
        <v>49</v>
      </c>
      <c r="E4869" s="7">
        <v>1996</v>
      </c>
      <c r="F4869" s="9">
        <v>12622.909</v>
      </c>
    </row>
    <row r="4870" spans="1:6" x14ac:dyDescent="0.15">
      <c r="A4870" s="5" t="s">
        <v>1</v>
      </c>
      <c r="B4870" s="5" t="s">
        <v>241</v>
      </c>
      <c r="C4870" s="6" t="s">
        <v>48</v>
      </c>
      <c r="D4870" s="6" t="s">
        <v>49</v>
      </c>
      <c r="E4870" s="7">
        <v>1997</v>
      </c>
      <c r="F4870" s="9">
        <v>13335.459000000001</v>
      </c>
    </row>
    <row r="4871" spans="1:6" x14ac:dyDescent="0.15">
      <c r="A4871" s="5" t="s">
        <v>1</v>
      </c>
      <c r="B4871" s="5" t="s">
        <v>241</v>
      </c>
      <c r="C4871" s="6" t="s">
        <v>48</v>
      </c>
      <c r="D4871" s="6" t="s">
        <v>49</v>
      </c>
      <c r="E4871" s="7">
        <v>1998</v>
      </c>
      <c r="F4871" s="9">
        <v>13822.1875</v>
      </c>
    </row>
    <row r="4872" spans="1:6" x14ac:dyDescent="0.15">
      <c r="A4872" s="5" t="s">
        <v>1</v>
      </c>
      <c r="B4872" s="5" t="s">
        <v>241</v>
      </c>
      <c r="C4872" s="6" t="s">
        <v>48</v>
      </c>
      <c r="D4872" s="6" t="s">
        <v>49</v>
      </c>
      <c r="E4872" s="7">
        <v>1999</v>
      </c>
      <c r="F4872" s="9">
        <v>13750.333000000001</v>
      </c>
    </row>
    <row r="4873" spans="1:6" x14ac:dyDescent="0.15">
      <c r="A4873" s="5" t="s">
        <v>1</v>
      </c>
      <c r="B4873" s="5" t="s">
        <v>241</v>
      </c>
      <c r="C4873" s="6" t="s">
        <v>48</v>
      </c>
      <c r="D4873" s="6" t="s">
        <v>49</v>
      </c>
      <c r="E4873" s="7">
        <v>2000</v>
      </c>
      <c r="F4873" s="9">
        <v>13904.985000000001</v>
      </c>
    </row>
    <row r="4874" spans="1:6" x14ac:dyDescent="0.15">
      <c r="A4874" s="5" t="s">
        <v>1</v>
      </c>
      <c r="B4874" s="5" t="s">
        <v>241</v>
      </c>
      <c r="C4874" s="6" t="s">
        <v>48</v>
      </c>
      <c r="D4874" s="6" t="s">
        <v>49</v>
      </c>
      <c r="E4874" s="7">
        <v>2001</v>
      </c>
      <c r="F4874" s="9">
        <v>14361.901</v>
      </c>
    </row>
    <row r="4875" spans="1:6" x14ac:dyDescent="0.15">
      <c r="A4875" s="5" t="s">
        <v>1</v>
      </c>
      <c r="B4875" s="5" t="s">
        <v>241</v>
      </c>
      <c r="C4875" s="6" t="s">
        <v>48</v>
      </c>
      <c r="D4875" s="6" t="s">
        <v>49</v>
      </c>
      <c r="E4875" s="7">
        <v>2002</v>
      </c>
      <c r="F4875" s="9">
        <v>14984.731</v>
      </c>
    </row>
    <row r="4876" spans="1:6" x14ac:dyDescent="0.15">
      <c r="A4876" s="5" t="s">
        <v>1</v>
      </c>
      <c r="B4876" s="5" t="s">
        <v>241</v>
      </c>
      <c r="C4876" s="6" t="s">
        <v>48</v>
      </c>
      <c r="D4876" s="6" t="s">
        <v>49</v>
      </c>
      <c r="E4876" s="7">
        <v>2003</v>
      </c>
      <c r="F4876" s="9">
        <v>15773.094999999999</v>
      </c>
    </row>
    <row r="4877" spans="1:6" x14ac:dyDescent="0.15">
      <c r="A4877" s="5" t="s">
        <v>1</v>
      </c>
      <c r="B4877" s="5" t="s">
        <v>241</v>
      </c>
      <c r="C4877" s="6" t="s">
        <v>48</v>
      </c>
      <c r="D4877" s="6" t="s">
        <v>49</v>
      </c>
      <c r="E4877" s="7">
        <v>2004</v>
      </c>
      <c r="F4877" s="9">
        <v>16570.861000000001</v>
      </c>
    </row>
    <row r="4878" spans="1:6" x14ac:dyDescent="0.15">
      <c r="A4878" s="5" t="s">
        <v>1</v>
      </c>
      <c r="B4878" s="5" t="s">
        <v>241</v>
      </c>
      <c r="C4878" s="6" t="s">
        <v>48</v>
      </c>
      <c r="D4878" s="6" t="s">
        <v>49</v>
      </c>
      <c r="E4878" s="7">
        <v>2005</v>
      </c>
      <c r="F4878" s="9">
        <v>17649.52</v>
      </c>
    </row>
    <row r="4879" spans="1:6" x14ac:dyDescent="0.15">
      <c r="A4879" s="5" t="s">
        <v>1</v>
      </c>
      <c r="B4879" s="5" t="s">
        <v>241</v>
      </c>
      <c r="C4879" s="6" t="s">
        <v>48</v>
      </c>
      <c r="D4879" s="6" t="s">
        <v>49</v>
      </c>
      <c r="E4879" s="7">
        <v>2006</v>
      </c>
      <c r="F4879" s="9">
        <v>19099.428</v>
      </c>
    </row>
    <row r="4880" spans="1:6" x14ac:dyDescent="0.15">
      <c r="A4880" s="5" t="s">
        <v>1</v>
      </c>
      <c r="B4880" s="5" t="s">
        <v>241</v>
      </c>
      <c r="C4880" s="6" t="s">
        <v>48</v>
      </c>
      <c r="D4880" s="6" t="s">
        <v>49</v>
      </c>
      <c r="E4880" s="7">
        <v>2007</v>
      </c>
      <c r="F4880" s="9">
        <v>21109.94</v>
      </c>
    </row>
    <row r="4881" spans="1:6" x14ac:dyDescent="0.15">
      <c r="A4881" s="5" t="s">
        <v>1</v>
      </c>
      <c r="B4881" s="5" t="s">
        <v>241</v>
      </c>
      <c r="C4881" s="6" t="s">
        <v>48</v>
      </c>
      <c r="D4881" s="6" t="s">
        <v>49</v>
      </c>
      <c r="E4881" s="7">
        <v>2008</v>
      </c>
      <c r="F4881" s="9">
        <v>22231.988000000001</v>
      </c>
    </row>
    <row r="4882" spans="1:6" x14ac:dyDescent="0.15">
      <c r="A4882" s="5" t="s">
        <v>1</v>
      </c>
      <c r="B4882" s="5" t="s">
        <v>241</v>
      </c>
      <c r="C4882" s="6" t="s">
        <v>48</v>
      </c>
      <c r="D4882" s="6" t="s">
        <v>49</v>
      </c>
      <c r="E4882" s="7">
        <v>2009</v>
      </c>
      <c r="F4882" s="9">
        <v>20953.037</v>
      </c>
    </row>
    <row r="4883" spans="1:6" x14ac:dyDescent="0.15">
      <c r="A4883" s="5" t="s">
        <v>1</v>
      </c>
      <c r="B4883" s="5" t="s">
        <v>241</v>
      </c>
      <c r="C4883" s="6" t="s">
        <v>48</v>
      </c>
      <c r="D4883" s="6" t="s">
        <v>49</v>
      </c>
      <c r="E4883" s="7">
        <v>2010</v>
      </c>
      <c r="F4883" s="9">
        <v>21941.213</v>
      </c>
    </row>
    <row r="4884" spans="1:6" x14ac:dyDescent="0.15">
      <c r="A4884" s="5" t="s">
        <v>1</v>
      </c>
      <c r="B4884" s="5" t="s">
        <v>241</v>
      </c>
      <c r="C4884" s="6" t="s">
        <v>48</v>
      </c>
      <c r="D4884" s="6" t="s">
        <v>49</v>
      </c>
      <c r="E4884" s="7">
        <v>2011</v>
      </c>
      <c r="F4884" s="9">
        <v>22483</v>
      </c>
    </row>
    <row r="4885" spans="1:6" x14ac:dyDescent="0.15">
      <c r="A4885" s="5" t="s">
        <v>1</v>
      </c>
      <c r="B4885" s="5" t="s">
        <v>241</v>
      </c>
      <c r="C4885" s="6" t="s">
        <v>48</v>
      </c>
      <c r="D4885" s="6" t="s">
        <v>49</v>
      </c>
      <c r="E4885" s="7">
        <v>2012</v>
      </c>
      <c r="F4885" s="9">
        <v>22745.203000000001</v>
      </c>
    </row>
    <row r="4886" spans="1:6" x14ac:dyDescent="0.15">
      <c r="A4886" s="5" t="s">
        <v>1</v>
      </c>
      <c r="B4886" s="5" t="s">
        <v>241</v>
      </c>
      <c r="C4886" s="6" t="s">
        <v>48</v>
      </c>
      <c r="D4886" s="6" t="s">
        <v>49</v>
      </c>
      <c r="E4886" s="7">
        <v>2013</v>
      </c>
      <c r="F4886" s="9">
        <v>22860.525000000001</v>
      </c>
    </row>
    <row r="4887" spans="1:6" x14ac:dyDescent="0.15">
      <c r="A4887" s="5" t="s">
        <v>1</v>
      </c>
      <c r="B4887" s="5" t="s">
        <v>241</v>
      </c>
      <c r="C4887" s="6" t="s">
        <v>48</v>
      </c>
      <c r="D4887" s="6" t="s">
        <v>49</v>
      </c>
      <c r="E4887" s="7">
        <v>2014</v>
      </c>
      <c r="F4887" s="9">
        <v>23453.041000000001</v>
      </c>
    </row>
    <row r="4888" spans="1:6" x14ac:dyDescent="0.15">
      <c r="A4888" s="5" t="s">
        <v>1</v>
      </c>
      <c r="B4888" s="5" t="s">
        <v>241</v>
      </c>
      <c r="C4888" s="6" t="s">
        <v>48</v>
      </c>
      <c r="D4888" s="6" t="s">
        <v>49</v>
      </c>
      <c r="E4888" s="7">
        <v>2015</v>
      </c>
      <c r="F4888" s="9">
        <v>24647.719000000001</v>
      </c>
    </row>
    <row r="4889" spans="1:6" x14ac:dyDescent="0.15">
      <c r="A4889" s="5" t="s">
        <v>1</v>
      </c>
      <c r="B4889" s="5" t="s">
        <v>241</v>
      </c>
      <c r="C4889" s="6" t="s">
        <v>48</v>
      </c>
      <c r="D4889" s="6" t="s">
        <v>49</v>
      </c>
      <c r="E4889" s="7">
        <v>2016</v>
      </c>
      <c r="F4889" s="9">
        <v>25087.715</v>
      </c>
    </row>
    <row r="4890" spans="1:6" x14ac:dyDescent="0.15">
      <c r="A4890" s="5" t="s">
        <v>1</v>
      </c>
      <c r="B4890" s="5" t="s">
        <v>241</v>
      </c>
      <c r="C4890" s="6" t="s">
        <v>48</v>
      </c>
      <c r="D4890" s="6" t="s">
        <v>49</v>
      </c>
      <c r="E4890" s="7">
        <v>2017</v>
      </c>
      <c r="F4890" s="9">
        <v>25788.756000000001</v>
      </c>
    </row>
    <row r="4891" spans="1:6" x14ac:dyDescent="0.15">
      <c r="A4891" s="5" t="s">
        <v>1</v>
      </c>
      <c r="B4891" s="5" t="s">
        <v>241</v>
      </c>
      <c r="C4891" s="6" t="s">
        <v>48</v>
      </c>
      <c r="D4891" s="6" t="s">
        <v>49</v>
      </c>
      <c r="E4891" s="7">
        <v>2018</v>
      </c>
      <c r="F4891" s="9">
        <v>26790.651999999998</v>
      </c>
    </row>
    <row r="4892" spans="1:6" x14ac:dyDescent="0.15">
      <c r="A4892" s="5" t="s">
        <v>1</v>
      </c>
      <c r="B4892" s="5" t="s">
        <v>241</v>
      </c>
      <c r="C4892" s="6" t="s">
        <v>48</v>
      </c>
      <c r="D4892" s="6" t="s">
        <v>49</v>
      </c>
      <c r="E4892" s="7">
        <v>2019</v>
      </c>
      <c r="F4892" s="9">
        <v>27429.224999999999</v>
      </c>
    </row>
    <row r="4893" spans="1:6" x14ac:dyDescent="0.15">
      <c r="A4893" s="5" t="s">
        <v>1</v>
      </c>
      <c r="B4893" s="5" t="s">
        <v>241</v>
      </c>
      <c r="C4893" s="6" t="s">
        <v>48</v>
      </c>
      <c r="D4893" s="6" t="s">
        <v>49</v>
      </c>
      <c r="E4893" s="7">
        <v>2020</v>
      </c>
      <c r="F4893" s="9">
        <v>26468.294999999998</v>
      </c>
    </row>
    <row r="4894" spans="1:6" x14ac:dyDescent="0.15">
      <c r="A4894" s="5" t="s">
        <v>1</v>
      </c>
      <c r="B4894" s="5" t="s">
        <v>241</v>
      </c>
      <c r="C4894" s="6" t="s">
        <v>48</v>
      </c>
      <c r="D4894" s="6" t="s">
        <v>49</v>
      </c>
      <c r="E4894" s="7">
        <v>2021</v>
      </c>
      <c r="F4894" s="9">
        <v>27365.623</v>
      </c>
    </row>
    <row r="4895" spans="1:6" x14ac:dyDescent="0.15">
      <c r="A4895" s="5" t="s">
        <v>1</v>
      </c>
      <c r="B4895" s="5" t="s">
        <v>241</v>
      </c>
      <c r="C4895" s="6" t="s">
        <v>48</v>
      </c>
      <c r="D4895" s="6" t="s">
        <v>49</v>
      </c>
      <c r="E4895" s="7">
        <v>2022</v>
      </c>
      <c r="F4895" s="9">
        <v>27519.287</v>
      </c>
    </row>
    <row r="4896" spans="1:6" x14ac:dyDescent="0.15">
      <c r="A4896" s="5" t="s">
        <v>1</v>
      </c>
      <c r="B4896" s="5" t="s">
        <v>241</v>
      </c>
      <c r="C4896" s="6" t="s">
        <v>50</v>
      </c>
      <c r="D4896" s="6" t="s">
        <v>51</v>
      </c>
      <c r="E4896" s="7">
        <v>1952</v>
      </c>
      <c r="F4896" s="9">
        <v>3934</v>
      </c>
    </row>
    <row r="4897" spans="1:6" x14ac:dyDescent="0.15">
      <c r="A4897" s="5" t="s">
        <v>1</v>
      </c>
      <c r="B4897" s="5" t="s">
        <v>241</v>
      </c>
      <c r="C4897" s="6" t="s">
        <v>50</v>
      </c>
      <c r="D4897" s="6" t="s">
        <v>51</v>
      </c>
      <c r="E4897" s="7">
        <v>1953</v>
      </c>
      <c r="F4897" s="9">
        <v>4106</v>
      </c>
    </row>
    <row r="4898" spans="1:6" x14ac:dyDescent="0.15">
      <c r="A4898" s="5" t="s">
        <v>1</v>
      </c>
      <c r="B4898" s="5" t="s">
        <v>241</v>
      </c>
      <c r="C4898" s="6" t="s">
        <v>50</v>
      </c>
      <c r="D4898" s="6" t="s">
        <v>51</v>
      </c>
      <c r="E4898" s="7">
        <v>1954</v>
      </c>
      <c r="F4898" s="9">
        <v>4623</v>
      </c>
    </row>
    <row r="4899" spans="1:6" x14ac:dyDescent="0.15">
      <c r="A4899" s="5" t="s">
        <v>1</v>
      </c>
      <c r="B4899" s="5" t="s">
        <v>241</v>
      </c>
      <c r="C4899" s="6" t="s">
        <v>50</v>
      </c>
      <c r="D4899" s="6" t="s">
        <v>51</v>
      </c>
      <c r="E4899" s="7">
        <v>1955</v>
      </c>
      <c r="F4899" s="9">
        <v>5002</v>
      </c>
    </row>
    <row r="4900" spans="1:6" x14ac:dyDescent="0.15">
      <c r="A4900" s="5" t="s">
        <v>1</v>
      </c>
      <c r="B4900" s="5" t="s">
        <v>241</v>
      </c>
      <c r="C4900" s="6" t="s">
        <v>50</v>
      </c>
      <c r="D4900" s="6" t="s">
        <v>51</v>
      </c>
      <c r="E4900" s="7">
        <v>1956</v>
      </c>
      <c r="F4900" s="9">
        <v>4889</v>
      </c>
    </row>
    <row r="4901" spans="1:6" x14ac:dyDescent="0.15">
      <c r="A4901" s="5" t="s">
        <v>1</v>
      </c>
      <c r="B4901" s="5" t="s">
        <v>241</v>
      </c>
      <c r="C4901" s="6" t="s">
        <v>50</v>
      </c>
      <c r="D4901" s="6" t="s">
        <v>51</v>
      </c>
      <c r="E4901" s="7">
        <v>1957</v>
      </c>
      <c r="F4901" s="9">
        <v>5432</v>
      </c>
    </row>
    <row r="4902" spans="1:6" x14ac:dyDescent="0.15">
      <c r="A4902" s="5" t="s">
        <v>1</v>
      </c>
      <c r="B4902" s="5" t="s">
        <v>241</v>
      </c>
      <c r="C4902" s="6" t="s">
        <v>50</v>
      </c>
      <c r="D4902" s="6" t="s">
        <v>51</v>
      </c>
      <c r="E4902" s="7">
        <v>1958</v>
      </c>
      <c r="F4902" s="9">
        <v>6005</v>
      </c>
    </row>
    <row r="4903" spans="1:6" x14ac:dyDescent="0.15">
      <c r="A4903" s="5" t="s">
        <v>1</v>
      </c>
      <c r="B4903" s="5" t="s">
        <v>241</v>
      </c>
      <c r="C4903" s="6" t="s">
        <v>50</v>
      </c>
      <c r="D4903" s="6" t="s">
        <v>51</v>
      </c>
      <c r="E4903" s="7">
        <v>1959</v>
      </c>
      <c r="F4903" s="9">
        <v>6304</v>
      </c>
    </row>
    <row r="4904" spans="1:6" x14ac:dyDescent="0.15">
      <c r="A4904" s="5" t="s">
        <v>1</v>
      </c>
      <c r="B4904" s="5" t="s">
        <v>241</v>
      </c>
      <c r="C4904" s="6" t="s">
        <v>50</v>
      </c>
      <c r="D4904" s="6" t="s">
        <v>51</v>
      </c>
      <c r="E4904" s="7">
        <v>1960</v>
      </c>
      <c r="F4904" s="9">
        <v>7165</v>
      </c>
    </row>
    <row r="4905" spans="1:6" x14ac:dyDescent="0.15">
      <c r="A4905" s="5" t="s">
        <v>1</v>
      </c>
      <c r="B4905" s="5" t="s">
        <v>241</v>
      </c>
      <c r="C4905" s="6" t="s">
        <v>50</v>
      </c>
      <c r="D4905" s="6" t="s">
        <v>51</v>
      </c>
      <c r="E4905" s="7">
        <v>1961</v>
      </c>
      <c r="F4905" s="9">
        <v>7760</v>
      </c>
    </row>
    <row r="4906" spans="1:6" x14ac:dyDescent="0.15">
      <c r="A4906" s="5" t="s">
        <v>1</v>
      </c>
      <c r="B4906" s="5" t="s">
        <v>241</v>
      </c>
      <c r="C4906" s="6" t="s">
        <v>50</v>
      </c>
      <c r="D4906" s="6" t="s">
        <v>51</v>
      </c>
      <c r="E4906" s="7">
        <v>1962</v>
      </c>
      <c r="F4906" s="9">
        <v>8027</v>
      </c>
    </row>
    <row r="4907" spans="1:6" x14ac:dyDescent="0.15">
      <c r="A4907" s="5" t="s">
        <v>1</v>
      </c>
      <c r="B4907" s="5" t="s">
        <v>241</v>
      </c>
      <c r="C4907" s="6" t="s">
        <v>50</v>
      </c>
      <c r="D4907" s="6" t="s">
        <v>51</v>
      </c>
      <c r="E4907" s="7">
        <v>1963</v>
      </c>
      <c r="F4907" s="9">
        <v>8871</v>
      </c>
    </row>
    <row r="4908" spans="1:6" x14ac:dyDescent="0.15">
      <c r="A4908" s="5" t="s">
        <v>1</v>
      </c>
      <c r="B4908" s="5" t="s">
        <v>241</v>
      </c>
      <c r="C4908" s="6" t="s">
        <v>50</v>
      </c>
      <c r="D4908" s="6" t="s">
        <v>51</v>
      </c>
      <c r="E4908" s="7">
        <v>1964</v>
      </c>
      <c r="F4908" s="9">
        <v>9624</v>
      </c>
    </row>
    <row r="4909" spans="1:6" x14ac:dyDescent="0.15">
      <c r="A4909" s="5" t="s">
        <v>1</v>
      </c>
      <c r="B4909" s="5" t="s">
        <v>241</v>
      </c>
      <c r="C4909" s="6" t="s">
        <v>50</v>
      </c>
      <c r="D4909" s="6" t="s">
        <v>51</v>
      </c>
      <c r="E4909" s="7">
        <v>1965</v>
      </c>
      <c r="F4909" s="9">
        <v>9589</v>
      </c>
    </row>
    <row r="4910" spans="1:6" x14ac:dyDescent="0.15">
      <c r="A4910" s="5" t="s">
        <v>1</v>
      </c>
      <c r="B4910" s="5" t="s">
        <v>241</v>
      </c>
      <c r="C4910" s="6" t="s">
        <v>50</v>
      </c>
      <c r="D4910" s="6" t="s">
        <v>51</v>
      </c>
      <c r="E4910" s="7">
        <v>1966</v>
      </c>
      <c r="F4910" s="9">
        <v>10029</v>
      </c>
    </row>
    <row r="4911" spans="1:6" x14ac:dyDescent="0.15">
      <c r="A4911" s="5" t="s">
        <v>1</v>
      </c>
      <c r="B4911" s="5" t="s">
        <v>241</v>
      </c>
      <c r="C4911" s="6" t="s">
        <v>50</v>
      </c>
      <c r="D4911" s="6" t="s">
        <v>51</v>
      </c>
      <c r="E4911" s="7">
        <v>1967</v>
      </c>
      <c r="F4911" s="9">
        <v>10264</v>
      </c>
    </row>
    <row r="4912" spans="1:6" x14ac:dyDescent="0.15">
      <c r="A4912" s="5" t="s">
        <v>1</v>
      </c>
      <c r="B4912" s="5" t="s">
        <v>241</v>
      </c>
      <c r="C4912" s="6" t="s">
        <v>50</v>
      </c>
      <c r="D4912" s="6" t="s">
        <v>51</v>
      </c>
      <c r="E4912" s="7">
        <v>1968</v>
      </c>
      <c r="F4912" s="9">
        <v>10822</v>
      </c>
    </row>
    <row r="4913" spans="1:6" x14ac:dyDescent="0.15">
      <c r="A4913" s="5" t="s">
        <v>1</v>
      </c>
      <c r="B4913" s="5" t="s">
        <v>241</v>
      </c>
      <c r="C4913" s="6" t="s">
        <v>50</v>
      </c>
      <c r="D4913" s="6" t="s">
        <v>51</v>
      </c>
      <c r="E4913" s="7">
        <v>1969</v>
      </c>
      <c r="F4913" s="9">
        <v>11775</v>
      </c>
    </row>
    <row r="4914" spans="1:6" x14ac:dyDescent="0.15">
      <c r="A4914" s="5" t="s">
        <v>1</v>
      </c>
      <c r="B4914" s="5" t="s">
        <v>241</v>
      </c>
      <c r="C4914" s="6" t="s">
        <v>50</v>
      </c>
      <c r="D4914" s="6" t="s">
        <v>51</v>
      </c>
      <c r="E4914" s="7">
        <v>1970</v>
      </c>
      <c r="F4914" s="9">
        <v>12803</v>
      </c>
    </row>
    <row r="4915" spans="1:6" x14ac:dyDescent="0.15">
      <c r="A4915" s="5" t="s">
        <v>1</v>
      </c>
      <c r="B4915" s="5" t="s">
        <v>241</v>
      </c>
      <c r="C4915" s="6" t="s">
        <v>50</v>
      </c>
      <c r="D4915" s="6" t="s">
        <v>51</v>
      </c>
      <c r="E4915" s="7">
        <v>1971</v>
      </c>
      <c r="F4915" s="9">
        <v>13657</v>
      </c>
    </row>
    <row r="4916" spans="1:6" x14ac:dyDescent="0.15">
      <c r="A4916" s="5" t="s">
        <v>1</v>
      </c>
      <c r="B4916" s="5" t="s">
        <v>241</v>
      </c>
      <c r="C4916" s="6" t="s">
        <v>50</v>
      </c>
      <c r="D4916" s="6" t="s">
        <v>51</v>
      </c>
      <c r="E4916" s="7">
        <v>1972</v>
      </c>
      <c r="F4916" s="9">
        <v>14269</v>
      </c>
    </row>
    <row r="4917" spans="1:6" x14ac:dyDescent="0.15">
      <c r="A4917" s="5" t="s">
        <v>1</v>
      </c>
      <c r="B4917" s="5" t="s">
        <v>241</v>
      </c>
      <c r="C4917" s="6" t="s">
        <v>50</v>
      </c>
      <c r="D4917" s="6" t="s">
        <v>51</v>
      </c>
      <c r="E4917" s="7">
        <v>1973</v>
      </c>
      <c r="F4917" s="9">
        <v>15079</v>
      </c>
    </row>
    <row r="4918" spans="1:6" x14ac:dyDescent="0.15">
      <c r="A4918" s="5" t="s">
        <v>1</v>
      </c>
      <c r="B4918" s="5" t="s">
        <v>241</v>
      </c>
      <c r="C4918" s="6" t="s">
        <v>50</v>
      </c>
      <c r="D4918" s="6" t="s">
        <v>51</v>
      </c>
      <c r="E4918" s="7">
        <v>1974</v>
      </c>
      <c r="F4918" s="9">
        <v>16420</v>
      </c>
    </row>
    <row r="4919" spans="1:6" x14ac:dyDescent="0.15">
      <c r="A4919" s="5" t="s">
        <v>1</v>
      </c>
      <c r="B4919" s="5" t="s">
        <v>241</v>
      </c>
      <c r="C4919" s="6" t="s">
        <v>50</v>
      </c>
      <c r="D4919" s="6" t="s">
        <v>51</v>
      </c>
      <c r="E4919" s="7">
        <v>1975</v>
      </c>
      <c r="F4919" s="9">
        <v>17205</v>
      </c>
    </row>
    <row r="4920" spans="1:6" x14ac:dyDescent="0.15">
      <c r="A4920" s="5" t="s">
        <v>1</v>
      </c>
      <c r="B4920" s="5" t="s">
        <v>241</v>
      </c>
      <c r="C4920" s="6" t="s">
        <v>50</v>
      </c>
      <c r="D4920" s="6" t="s">
        <v>51</v>
      </c>
      <c r="E4920" s="7">
        <v>1976</v>
      </c>
      <c r="F4920" s="9">
        <v>17462</v>
      </c>
    </row>
    <row r="4921" spans="1:6" x14ac:dyDescent="0.15">
      <c r="A4921" s="5" t="s">
        <v>1</v>
      </c>
      <c r="B4921" s="5" t="s">
        <v>241</v>
      </c>
      <c r="C4921" s="6" t="s">
        <v>50</v>
      </c>
      <c r="D4921" s="6" t="s">
        <v>51</v>
      </c>
      <c r="E4921" s="7">
        <v>1977</v>
      </c>
      <c r="F4921" s="9">
        <v>18595</v>
      </c>
    </row>
    <row r="4922" spans="1:6" x14ac:dyDescent="0.15">
      <c r="A4922" s="5" t="s">
        <v>1</v>
      </c>
      <c r="B4922" s="5" t="s">
        <v>241</v>
      </c>
      <c r="C4922" s="6" t="s">
        <v>50</v>
      </c>
      <c r="D4922" s="6" t="s">
        <v>51</v>
      </c>
      <c r="E4922" s="7">
        <v>1978</v>
      </c>
      <c r="F4922" s="9">
        <v>20014</v>
      </c>
    </row>
    <row r="4923" spans="1:6" x14ac:dyDescent="0.15">
      <c r="A4923" s="5" t="s">
        <v>1</v>
      </c>
      <c r="B4923" s="5" t="s">
        <v>241</v>
      </c>
      <c r="C4923" s="6" t="s">
        <v>50</v>
      </c>
      <c r="D4923" s="6" t="s">
        <v>51</v>
      </c>
      <c r="E4923" s="7">
        <v>1979</v>
      </c>
      <c r="F4923" s="9">
        <v>21367</v>
      </c>
    </row>
    <row r="4924" spans="1:6" x14ac:dyDescent="0.15">
      <c r="A4924" s="5" t="s">
        <v>1</v>
      </c>
      <c r="B4924" s="5" t="s">
        <v>241</v>
      </c>
      <c r="C4924" s="6" t="s">
        <v>50</v>
      </c>
      <c r="D4924" s="6" t="s">
        <v>51</v>
      </c>
      <c r="E4924" s="7">
        <v>1980</v>
      </c>
      <c r="F4924" s="9">
        <v>21151</v>
      </c>
    </row>
    <row r="4925" spans="1:6" x14ac:dyDescent="0.15">
      <c r="A4925" s="5" t="s">
        <v>1</v>
      </c>
      <c r="B4925" s="5" t="s">
        <v>241</v>
      </c>
      <c r="C4925" s="6" t="s">
        <v>50</v>
      </c>
      <c r="D4925" s="6" t="s">
        <v>51</v>
      </c>
      <c r="E4925" s="7">
        <v>1981</v>
      </c>
      <c r="F4925" s="9">
        <v>20929</v>
      </c>
    </row>
    <row r="4926" spans="1:6" x14ac:dyDescent="0.15">
      <c r="A4926" s="5" t="s">
        <v>1</v>
      </c>
      <c r="B4926" s="5" t="s">
        <v>241</v>
      </c>
      <c r="C4926" s="6" t="s">
        <v>50</v>
      </c>
      <c r="D4926" s="6" t="s">
        <v>51</v>
      </c>
      <c r="E4926" s="7">
        <v>1982</v>
      </c>
      <c r="F4926" s="9">
        <v>20535</v>
      </c>
    </row>
    <row r="4927" spans="1:6" x14ac:dyDescent="0.15">
      <c r="A4927" s="5" t="s">
        <v>1</v>
      </c>
      <c r="B4927" s="5" t="s">
        <v>241</v>
      </c>
      <c r="C4927" s="6" t="s">
        <v>50</v>
      </c>
      <c r="D4927" s="6" t="s">
        <v>51</v>
      </c>
      <c r="E4927" s="7">
        <v>1983</v>
      </c>
      <c r="F4927" s="9">
        <v>20451</v>
      </c>
    </row>
    <row r="4928" spans="1:6" x14ac:dyDescent="0.15">
      <c r="A4928" s="5" t="s">
        <v>1</v>
      </c>
      <c r="B4928" s="5" t="s">
        <v>241</v>
      </c>
      <c r="C4928" s="6" t="s">
        <v>50</v>
      </c>
      <c r="D4928" s="6" t="s">
        <v>51</v>
      </c>
      <c r="E4928" s="7">
        <v>1984</v>
      </c>
      <c r="F4928" s="9">
        <v>20650</v>
      </c>
    </row>
    <row r="4929" spans="1:6" x14ac:dyDescent="0.15">
      <c r="A4929" s="5" t="s">
        <v>1</v>
      </c>
      <c r="B4929" s="5" t="s">
        <v>241</v>
      </c>
      <c r="C4929" s="6" t="s">
        <v>50</v>
      </c>
      <c r="D4929" s="6" t="s">
        <v>51</v>
      </c>
      <c r="E4929" s="7">
        <v>1985</v>
      </c>
      <c r="F4929" s="9">
        <v>20663</v>
      </c>
    </row>
    <row r="4930" spans="1:6" x14ac:dyDescent="0.15">
      <c r="A4930" s="5" t="s">
        <v>1</v>
      </c>
      <c r="B4930" s="5" t="s">
        <v>241</v>
      </c>
      <c r="C4930" s="6" t="s">
        <v>50</v>
      </c>
      <c r="D4930" s="6" t="s">
        <v>51</v>
      </c>
      <c r="E4930" s="7">
        <v>1986</v>
      </c>
      <c r="F4930" s="9">
        <v>21122</v>
      </c>
    </row>
    <row r="4931" spans="1:6" x14ac:dyDescent="0.15">
      <c r="A4931" s="5" t="s">
        <v>1</v>
      </c>
      <c r="B4931" s="5" t="s">
        <v>241</v>
      </c>
      <c r="C4931" s="6" t="s">
        <v>50</v>
      </c>
      <c r="D4931" s="6" t="s">
        <v>51</v>
      </c>
      <c r="E4931" s="7">
        <v>1987</v>
      </c>
      <c r="F4931" s="9">
        <v>20851</v>
      </c>
    </row>
    <row r="4932" spans="1:6" x14ac:dyDescent="0.15">
      <c r="A4932" s="5" t="s">
        <v>1</v>
      </c>
      <c r="B4932" s="5" t="s">
        <v>241</v>
      </c>
      <c r="C4932" s="6" t="s">
        <v>50</v>
      </c>
      <c r="D4932" s="6" t="s">
        <v>51</v>
      </c>
      <c r="E4932" s="7">
        <v>1988</v>
      </c>
      <c r="F4932" s="9">
        <v>20083</v>
      </c>
    </row>
    <row r="4933" spans="1:6" x14ac:dyDescent="0.15">
      <c r="A4933" s="5" t="s">
        <v>1</v>
      </c>
      <c r="B4933" s="5" t="s">
        <v>241</v>
      </c>
      <c r="C4933" s="6" t="s">
        <v>50</v>
      </c>
      <c r="D4933" s="6" t="s">
        <v>51</v>
      </c>
      <c r="E4933" s="7">
        <v>1989</v>
      </c>
      <c r="F4933" s="9">
        <v>19837</v>
      </c>
    </row>
    <row r="4934" spans="1:6" x14ac:dyDescent="0.15">
      <c r="A4934" s="5" t="s">
        <v>1</v>
      </c>
      <c r="B4934" s="5" t="s">
        <v>241</v>
      </c>
      <c r="C4934" s="6" t="s">
        <v>50</v>
      </c>
      <c r="D4934" s="6" t="s">
        <v>51</v>
      </c>
      <c r="E4934" s="7">
        <v>1990</v>
      </c>
      <c r="F4934" s="9">
        <v>18093</v>
      </c>
    </row>
    <row r="4935" spans="1:6" x14ac:dyDescent="0.15">
      <c r="A4935" s="5" t="s">
        <v>1</v>
      </c>
      <c r="B4935" s="5" t="s">
        <v>241</v>
      </c>
      <c r="C4935" s="6" t="s">
        <v>50</v>
      </c>
      <c r="D4935" s="6" t="s">
        <v>51</v>
      </c>
      <c r="E4935" s="7">
        <v>1991</v>
      </c>
      <c r="F4935" s="9">
        <v>16401.958999999999</v>
      </c>
    </row>
    <row r="4936" spans="1:6" x14ac:dyDescent="0.15">
      <c r="A4936" s="5" t="s">
        <v>1</v>
      </c>
      <c r="B4936" s="5" t="s">
        <v>241</v>
      </c>
      <c r="C4936" s="6" t="s">
        <v>50</v>
      </c>
      <c r="D4936" s="6" t="s">
        <v>51</v>
      </c>
      <c r="E4936" s="7">
        <v>1992</v>
      </c>
      <c r="F4936" s="9">
        <v>15462.71</v>
      </c>
    </row>
    <row r="4937" spans="1:6" x14ac:dyDescent="0.15">
      <c r="A4937" s="5" t="s">
        <v>1</v>
      </c>
      <c r="B4937" s="5" t="s">
        <v>241</v>
      </c>
      <c r="C4937" s="6" t="s">
        <v>50</v>
      </c>
      <c r="D4937" s="6" t="s">
        <v>51</v>
      </c>
      <c r="E4937" s="7">
        <v>1993</v>
      </c>
      <c r="F4937" s="9">
        <v>15872.12</v>
      </c>
    </row>
    <row r="4938" spans="1:6" x14ac:dyDescent="0.15">
      <c r="A4938" s="5" t="s">
        <v>1</v>
      </c>
      <c r="B4938" s="5" t="s">
        <v>241</v>
      </c>
      <c r="C4938" s="6" t="s">
        <v>50</v>
      </c>
      <c r="D4938" s="6" t="s">
        <v>51</v>
      </c>
      <c r="E4938" s="7">
        <v>1994</v>
      </c>
      <c r="F4938" s="9">
        <v>16664.705000000002</v>
      </c>
    </row>
    <row r="4939" spans="1:6" x14ac:dyDescent="0.15">
      <c r="A4939" s="5" t="s">
        <v>1</v>
      </c>
      <c r="B4939" s="5" t="s">
        <v>241</v>
      </c>
      <c r="C4939" s="6" t="s">
        <v>50</v>
      </c>
      <c r="D4939" s="6" t="s">
        <v>51</v>
      </c>
      <c r="E4939" s="7">
        <v>1995</v>
      </c>
      <c r="F4939" s="9">
        <v>17816.8</v>
      </c>
    </row>
    <row r="4940" spans="1:6" x14ac:dyDescent="0.15">
      <c r="A4940" s="5" t="s">
        <v>1</v>
      </c>
      <c r="B4940" s="5" t="s">
        <v>241</v>
      </c>
      <c r="C4940" s="6" t="s">
        <v>50</v>
      </c>
      <c r="D4940" s="6" t="s">
        <v>51</v>
      </c>
      <c r="E4940" s="7">
        <v>1996</v>
      </c>
      <c r="F4940" s="9">
        <v>18376.245999999999</v>
      </c>
    </row>
    <row r="4941" spans="1:6" x14ac:dyDescent="0.15">
      <c r="A4941" s="5" t="s">
        <v>1</v>
      </c>
      <c r="B4941" s="5" t="s">
        <v>241</v>
      </c>
      <c r="C4941" s="6" t="s">
        <v>50</v>
      </c>
      <c r="D4941" s="6" t="s">
        <v>51</v>
      </c>
      <c r="E4941" s="7">
        <v>1997</v>
      </c>
      <c r="F4941" s="9">
        <v>19258.945</v>
      </c>
    </row>
    <row r="4942" spans="1:6" x14ac:dyDescent="0.15">
      <c r="A4942" s="5" t="s">
        <v>1</v>
      </c>
      <c r="B4942" s="5" t="s">
        <v>241</v>
      </c>
      <c r="C4942" s="6" t="s">
        <v>50</v>
      </c>
      <c r="D4942" s="6" t="s">
        <v>51</v>
      </c>
      <c r="E4942" s="7">
        <v>1998</v>
      </c>
      <c r="F4942" s="9">
        <v>19851.057000000001</v>
      </c>
    </row>
    <row r="4943" spans="1:6" x14ac:dyDescent="0.15">
      <c r="A4943" s="5" t="s">
        <v>1</v>
      </c>
      <c r="B4943" s="5" t="s">
        <v>241</v>
      </c>
      <c r="C4943" s="6" t="s">
        <v>50</v>
      </c>
      <c r="D4943" s="6" t="s">
        <v>51</v>
      </c>
      <c r="E4943" s="7">
        <v>1999</v>
      </c>
      <c r="F4943" s="9">
        <v>20793.918000000001</v>
      </c>
    </row>
    <row r="4944" spans="1:6" x14ac:dyDescent="0.15">
      <c r="A4944" s="5" t="s">
        <v>1</v>
      </c>
      <c r="B4944" s="5" t="s">
        <v>241</v>
      </c>
      <c r="C4944" s="6" t="s">
        <v>50</v>
      </c>
      <c r="D4944" s="6" t="s">
        <v>51</v>
      </c>
      <c r="E4944" s="7">
        <v>2000</v>
      </c>
      <c r="F4944" s="9">
        <v>21501.335999999999</v>
      </c>
    </row>
    <row r="4945" spans="1:6" x14ac:dyDescent="0.15">
      <c r="A4945" s="5" t="s">
        <v>1</v>
      </c>
      <c r="B4945" s="5" t="s">
        <v>241</v>
      </c>
      <c r="C4945" s="6" t="s">
        <v>50</v>
      </c>
      <c r="D4945" s="6" t="s">
        <v>51</v>
      </c>
      <c r="E4945" s="7">
        <v>2001</v>
      </c>
      <c r="F4945" s="9">
        <v>22006.953000000001</v>
      </c>
    </row>
    <row r="4946" spans="1:6" x14ac:dyDescent="0.15">
      <c r="A4946" s="5" t="s">
        <v>1</v>
      </c>
      <c r="B4946" s="5" t="s">
        <v>241</v>
      </c>
      <c r="C4946" s="6" t="s">
        <v>50</v>
      </c>
      <c r="D4946" s="6" t="s">
        <v>51</v>
      </c>
      <c r="E4946" s="7">
        <v>2002</v>
      </c>
      <c r="F4946" s="9">
        <v>22725.312000000002</v>
      </c>
    </row>
    <row r="4947" spans="1:6" x14ac:dyDescent="0.15">
      <c r="A4947" s="5" t="s">
        <v>1</v>
      </c>
      <c r="B4947" s="5" t="s">
        <v>241</v>
      </c>
      <c r="C4947" s="6" t="s">
        <v>50</v>
      </c>
      <c r="D4947" s="6" t="s">
        <v>51</v>
      </c>
      <c r="E4947" s="7">
        <v>2003</v>
      </c>
      <c r="F4947" s="9">
        <v>23257.421999999999</v>
      </c>
    </row>
    <row r="4948" spans="1:6" x14ac:dyDescent="0.15">
      <c r="A4948" s="5" t="s">
        <v>1</v>
      </c>
      <c r="B4948" s="5" t="s">
        <v>241</v>
      </c>
      <c r="C4948" s="6" t="s">
        <v>50</v>
      </c>
      <c r="D4948" s="6" t="s">
        <v>51</v>
      </c>
      <c r="E4948" s="7">
        <v>2004</v>
      </c>
      <c r="F4948" s="9">
        <v>24150.583999999999</v>
      </c>
    </row>
    <row r="4949" spans="1:6" x14ac:dyDescent="0.15">
      <c r="A4949" s="5" t="s">
        <v>1</v>
      </c>
      <c r="B4949" s="5" t="s">
        <v>241</v>
      </c>
      <c r="C4949" s="6" t="s">
        <v>50</v>
      </c>
      <c r="D4949" s="6" t="s">
        <v>51</v>
      </c>
      <c r="E4949" s="7">
        <v>2005</v>
      </c>
      <c r="F4949" s="9">
        <v>24966.94</v>
      </c>
    </row>
    <row r="4950" spans="1:6" x14ac:dyDescent="0.15">
      <c r="A4950" s="5" t="s">
        <v>1</v>
      </c>
      <c r="B4950" s="5" t="s">
        <v>241</v>
      </c>
      <c r="C4950" s="6" t="s">
        <v>50</v>
      </c>
      <c r="D4950" s="6" t="s">
        <v>51</v>
      </c>
      <c r="E4950" s="7">
        <v>2006</v>
      </c>
      <c r="F4950" s="9">
        <v>26182.78</v>
      </c>
    </row>
    <row r="4951" spans="1:6" x14ac:dyDescent="0.15">
      <c r="A4951" s="5" t="s">
        <v>1</v>
      </c>
      <c r="B4951" s="5" t="s">
        <v>241</v>
      </c>
      <c r="C4951" s="6" t="s">
        <v>50</v>
      </c>
      <c r="D4951" s="6" t="s">
        <v>51</v>
      </c>
      <c r="E4951" s="7">
        <v>2007</v>
      </c>
      <c r="F4951" s="9">
        <v>27832.763999999999</v>
      </c>
    </row>
    <row r="4952" spans="1:6" x14ac:dyDescent="0.15">
      <c r="A4952" s="5" t="s">
        <v>1</v>
      </c>
      <c r="B4952" s="5" t="s">
        <v>241</v>
      </c>
      <c r="C4952" s="6" t="s">
        <v>50</v>
      </c>
      <c r="D4952" s="6" t="s">
        <v>51</v>
      </c>
      <c r="E4952" s="7">
        <v>2008</v>
      </c>
      <c r="F4952" s="9">
        <v>28473.596000000001</v>
      </c>
    </row>
    <row r="4953" spans="1:6" x14ac:dyDescent="0.15">
      <c r="A4953" s="5" t="s">
        <v>1</v>
      </c>
      <c r="B4953" s="5" t="s">
        <v>241</v>
      </c>
      <c r="C4953" s="6" t="s">
        <v>50</v>
      </c>
      <c r="D4953" s="6" t="s">
        <v>51</v>
      </c>
      <c r="E4953" s="7">
        <v>2009</v>
      </c>
      <c r="F4953" s="9">
        <v>25905.511999999999</v>
      </c>
    </row>
    <row r="4954" spans="1:6" x14ac:dyDescent="0.15">
      <c r="A4954" s="5" t="s">
        <v>1</v>
      </c>
      <c r="B4954" s="5" t="s">
        <v>241</v>
      </c>
      <c r="C4954" s="6" t="s">
        <v>50</v>
      </c>
      <c r="D4954" s="6" t="s">
        <v>51</v>
      </c>
      <c r="E4954" s="7">
        <v>2010</v>
      </c>
      <c r="F4954" s="9">
        <v>26000.92</v>
      </c>
    </row>
    <row r="4955" spans="1:6" x14ac:dyDescent="0.15">
      <c r="A4955" s="5" t="s">
        <v>1</v>
      </c>
      <c r="B4955" s="5" t="s">
        <v>241</v>
      </c>
      <c r="C4955" s="6" t="s">
        <v>50</v>
      </c>
      <c r="D4955" s="6" t="s">
        <v>51</v>
      </c>
      <c r="E4955" s="7">
        <v>2011</v>
      </c>
      <c r="F4955" s="9">
        <v>26004</v>
      </c>
    </row>
    <row r="4956" spans="1:6" x14ac:dyDescent="0.15">
      <c r="A4956" s="5" t="s">
        <v>1</v>
      </c>
      <c r="B4956" s="5" t="s">
        <v>241</v>
      </c>
      <c r="C4956" s="6" t="s">
        <v>50</v>
      </c>
      <c r="D4956" s="6" t="s">
        <v>51</v>
      </c>
      <c r="E4956" s="7">
        <v>2012</v>
      </c>
      <c r="F4956" s="9">
        <v>25269.232</v>
      </c>
    </row>
    <row r="4957" spans="1:6" x14ac:dyDescent="0.15">
      <c r="A4957" s="5" t="s">
        <v>1</v>
      </c>
      <c r="B4957" s="5" t="s">
        <v>241</v>
      </c>
      <c r="C4957" s="6" t="s">
        <v>50</v>
      </c>
      <c r="D4957" s="6" t="s">
        <v>51</v>
      </c>
      <c r="E4957" s="7">
        <v>2013</v>
      </c>
      <c r="F4957" s="9">
        <v>24975.363000000001</v>
      </c>
    </row>
    <row r="4958" spans="1:6" x14ac:dyDescent="0.15">
      <c r="A4958" s="5" t="s">
        <v>1</v>
      </c>
      <c r="B4958" s="5" t="s">
        <v>241</v>
      </c>
      <c r="C4958" s="6" t="s">
        <v>50</v>
      </c>
      <c r="D4958" s="6" t="s">
        <v>51</v>
      </c>
      <c r="E4958" s="7">
        <v>2014</v>
      </c>
      <c r="F4958" s="9">
        <v>25638.66</v>
      </c>
    </row>
    <row r="4959" spans="1:6" x14ac:dyDescent="0.15">
      <c r="A4959" s="5" t="s">
        <v>1</v>
      </c>
      <c r="B4959" s="5" t="s">
        <v>241</v>
      </c>
      <c r="C4959" s="6" t="s">
        <v>50</v>
      </c>
      <c r="D4959" s="6" t="s">
        <v>51</v>
      </c>
      <c r="E4959" s="7">
        <v>2015</v>
      </c>
      <c r="F4959" s="9">
        <v>26186.248</v>
      </c>
    </row>
    <row r="4960" spans="1:6" x14ac:dyDescent="0.15">
      <c r="A4960" s="5" t="s">
        <v>1</v>
      </c>
      <c r="B4960" s="5" t="s">
        <v>241</v>
      </c>
      <c r="C4960" s="6" t="s">
        <v>50</v>
      </c>
      <c r="D4960" s="6" t="s">
        <v>51</v>
      </c>
      <c r="E4960" s="7">
        <v>2016</v>
      </c>
      <c r="F4960" s="9">
        <v>27004.717000000001</v>
      </c>
    </row>
    <row r="4961" spans="1:6" x14ac:dyDescent="0.15">
      <c r="A4961" s="5" t="s">
        <v>1</v>
      </c>
      <c r="B4961" s="5" t="s">
        <v>241</v>
      </c>
      <c r="C4961" s="6" t="s">
        <v>50</v>
      </c>
      <c r="D4961" s="6" t="s">
        <v>51</v>
      </c>
      <c r="E4961" s="7">
        <v>2017</v>
      </c>
      <c r="F4961" s="9">
        <v>28288.89</v>
      </c>
    </row>
    <row r="4962" spans="1:6" x14ac:dyDescent="0.15">
      <c r="A4962" s="5" t="s">
        <v>1</v>
      </c>
      <c r="B4962" s="5" t="s">
        <v>241</v>
      </c>
      <c r="C4962" s="6" t="s">
        <v>50</v>
      </c>
      <c r="D4962" s="6" t="s">
        <v>51</v>
      </c>
      <c r="E4962" s="7">
        <v>2018</v>
      </c>
      <c r="F4962" s="9">
        <v>29461.344000000001</v>
      </c>
    </row>
    <row r="4963" spans="1:6" x14ac:dyDescent="0.15">
      <c r="A4963" s="5" t="s">
        <v>1</v>
      </c>
      <c r="B4963" s="5" t="s">
        <v>241</v>
      </c>
      <c r="C4963" s="6" t="s">
        <v>50</v>
      </c>
      <c r="D4963" s="6" t="s">
        <v>51</v>
      </c>
      <c r="E4963" s="7">
        <v>2019</v>
      </c>
      <c r="F4963" s="9">
        <v>30229.298999999999</v>
      </c>
    </row>
    <row r="4964" spans="1:6" x14ac:dyDescent="0.15">
      <c r="A4964" s="5" t="s">
        <v>1</v>
      </c>
      <c r="B4964" s="5" t="s">
        <v>241</v>
      </c>
      <c r="C4964" s="6" t="s">
        <v>50</v>
      </c>
      <c r="D4964" s="6" t="s">
        <v>51</v>
      </c>
      <c r="E4964" s="7">
        <v>2020</v>
      </c>
      <c r="F4964" s="9">
        <v>28733.303</v>
      </c>
    </row>
    <row r="4965" spans="1:6" x14ac:dyDescent="0.15">
      <c r="A4965" s="5" t="s">
        <v>1</v>
      </c>
      <c r="B4965" s="5" t="s">
        <v>241</v>
      </c>
      <c r="C4965" s="6" t="s">
        <v>50</v>
      </c>
      <c r="D4965" s="6" t="s">
        <v>51</v>
      </c>
      <c r="E4965" s="7">
        <v>2021</v>
      </c>
      <c r="F4965" s="9">
        <v>31019.942999999999</v>
      </c>
    </row>
    <row r="4966" spans="1:6" x14ac:dyDescent="0.15">
      <c r="A4966" s="5" t="s">
        <v>1</v>
      </c>
      <c r="B4966" s="5" t="s">
        <v>241</v>
      </c>
      <c r="C4966" s="6" t="s">
        <v>50</v>
      </c>
      <c r="D4966" s="6" t="s">
        <v>51</v>
      </c>
      <c r="E4966" s="7">
        <v>2022</v>
      </c>
      <c r="F4966" s="9">
        <v>32673.761999999999</v>
      </c>
    </row>
    <row r="4967" spans="1:6" x14ac:dyDescent="0.15">
      <c r="A4967" s="5" t="s">
        <v>1</v>
      </c>
      <c r="B4967" s="5" t="s">
        <v>241</v>
      </c>
      <c r="C4967" s="6" t="s">
        <v>52</v>
      </c>
      <c r="D4967" s="6" t="s">
        <v>53</v>
      </c>
      <c r="E4967" s="7">
        <v>1</v>
      </c>
      <c r="F4967" s="9">
        <v>886</v>
      </c>
    </row>
    <row r="4968" spans="1:6" x14ac:dyDescent="0.15">
      <c r="A4968" s="5" t="s">
        <v>1</v>
      </c>
      <c r="B4968" s="5" t="s">
        <v>241</v>
      </c>
      <c r="C4968" s="6" t="s">
        <v>52</v>
      </c>
      <c r="D4968" s="6" t="s">
        <v>53</v>
      </c>
      <c r="E4968" s="7">
        <v>1277</v>
      </c>
      <c r="F4968" s="9">
        <v>1329.865</v>
      </c>
    </row>
    <row r="4969" spans="1:6" x14ac:dyDescent="0.15">
      <c r="A4969" s="5" t="s">
        <v>1</v>
      </c>
      <c r="B4969" s="5" t="s">
        <v>241</v>
      </c>
      <c r="C4969" s="6" t="s">
        <v>52</v>
      </c>
      <c r="D4969" s="6" t="s">
        <v>53</v>
      </c>
      <c r="E4969" s="7">
        <v>1278</v>
      </c>
      <c r="F4969" s="9">
        <v>1346.6371999999999</v>
      </c>
    </row>
    <row r="4970" spans="1:6" x14ac:dyDescent="0.15">
      <c r="A4970" s="5" t="s">
        <v>1</v>
      </c>
      <c r="B4970" s="5" t="s">
        <v>241</v>
      </c>
      <c r="C4970" s="6" t="s">
        <v>52</v>
      </c>
      <c r="D4970" s="6" t="s">
        <v>53</v>
      </c>
      <c r="E4970" s="7">
        <v>1279</v>
      </c>
      <c r="F4970" s="9">
        <v>1363.5645</v>
      </c>
    </row>
    <row r="4971" spans="1:6" x14ac:dyDescent="0.15">
      <c r="A4971" s="5" t="s">
        <v>1</v>
      </c>
      <c r="B4971" s="5" t="s">
        <v>241</v>
      </c>
      <c r="C4971" s="6" t="s">
        <v>52</v>
      </c>
      <c r="D4971" s="6" t="s">
        <v>53</v>
      </c>
      <c r="E4971" s="7">
        <v>1280</v>
      </c>
      <c r="F4971" s="9">
        <v>1380.6469</v>
      </c>
    </row>
    <row r="4972" spans="1:6" x14ac:dyDescent="0.15">
      <c r="A4972" s="5" t="s">
        <v>1</v>
      </c>
      <c r="B4972" s="5" t="s">
        <v>241</v>
      </c>
      <c r="C4972" s="6" t="s">
        <v>52</v>
      </c>
      <c r="D4972" s="6" t="s">
        <v>53</v>
      </c>
      <c r="E4972" s="7">
        <v>1281</v>
      </c>
      <c r="F4972" s="9">
        <v>1397.8848</v>
      </c>
    </row>
    <row r="4973" spans="1:6" x14ac:dyDescent="0.15">
      <c r="A4973" s="5" t="s">
        <v>1</v>
      </c>
      <c r="B4973" s="5" t="s">
        <v>241</v>
      </c>
      <c r="C4973" s="6" t="s">
        <v>52</v>
      </c>
      <c r="D4973" s="6" t="s">
        <v>53</v>
      </c>
      <c r="E4973" s="7">
        <v>1282</v>
      </c>
      <c r="F4973" s="9">
        <v>1415.2783999999999</v>
      </c>
    </row>
    <row r="4974" spans="1:6" x14ac:dyDescent="0.15">
      <c r="A4974" s="5" t="s">
        <v>1</v>
      </c>
      <c r="B4974" s="5" t="s">
        <v>241</v>
      </c>
      <c r="C4974" s="6" t="s">
        <v>52</v>
      </c>
      <c r="D4974" s="6" t="s">
        <v>53</v>
      </c>
      <c r="E4974" s="7">
        <v>1283</v>
      </c>
      <c r="F4974" s="9">
        <v>1432.828</v>
      </c>
    </row>
    <row r="4975" spans="1:6" x14ac:dyDescent="0.15">
      <c r="A4975" s="5" t="s">
        <v>1</v>
      </c>
      <c r="B4975" s="5" t="s">
        <v>241</v>
      </c>
      <c r="C4975" s="6" t="s">
        <v>52</v>
      </c>
      <c r="D4975" s="6" t="s">
        <v>53</v>
      </c>
      <c r="E4975" s="7">
        <v>1284</v>
      </c>
      <c r="F4975" s="9">
        <v>1450.5337</v>
      </c>
    </row>
    <row r="4976" spans="1:6" x14ac:dyDescent="0.15">
      <c r="A4976" s="5" t="s">
        <v>1</v>
      </c>
      <c r="B4976" s="5" t="s">
        <v>241</v>
      </c>
      <c r="C4976" s="6" t="s">
        <v>52</v>
      </c>
      <c r="D4976" s="6" t="s">
        <v>53</v>
      </c>
      <c r="E4976" s="7">
        <v>1285</v>
      </c>
      <c r="F4976" s="9">
        <v>1468.3956000000001</v>
      </c>
    </row>
    <row r="4977" spans="1:6" x14ac:dyDescent="0.15">
      <c r="A4977" s="5" t="s">
        <v>1</v>
      </c>
      <c r="B4977" s="5" t="s">
        <v>241</v>
      </c>
      <c r="C4977" s="6" t="s">
        <v>52</v>
      </c>
      <c r="D4977" s="6" t="s">
        <v>53</v>
      </c>
      <c r="E4977" s="7">
        <v>1286</v>
      </c>
      <c r="F4977" s="9">
        <v>1470.6572000000001</v>
      </c>
    </row>
    <row r="4978" spans="1:6" x14ac:dyDescent="0.15">
      <c r="A4978" s="5" t="s">
        <v>1</v>
      </c>
      <c r="B4978" s="5" t="s">
        <v>241</v>
      </c>
      <c r="C4978" s="6" t="s">
        <v>52</v>
      </c>
      <c r="D4978" s="6" t="s">
        <v>53</v>
      </c>
      <c r="E4978" s="7">
        <v>1287</v>
      </c>
      <c r="F4978" s="9">
        <v>1472.9255000000001</v>
      </c>
    </row>
    <row r="4979" spans="1:6" x14ac:dyDescent="0.15">
      <c r="A4979" s="5" t="s">
        <v>1</v>
      </c>
      <c r="B4979" s="5" t="s">
        <v>241</v>
      </c>
      <c r="C4979" s="6" t="s">
        <v>52</v>
      </c>
      <c r="D4979" s="6" t="s">
        <v>53</v>
      </c>
      <c r="E4979" s="7">
        <v>1288</v>
      </c>
      <c r="F4979" s="9">
        <v>1475.2005999999999</v>
      </c>
    </row>
    <row r="4980" spans="1:6" x14ac:dyDescent="0.15">
      <c r="A4980" s="5" t="s">
        <v>1</v>
      </c>
      <c r="B4980" s="5" t="s">
        <v>241</v>
      </c>
      <c r="C4980" s="6" t="s">
        <v>52</v>
      </c>
      <c r="D4980" s="6" t="s">
        <v>53</v>
      </c>
      <c r="E4980" s="7">
        <v>1289</v>
      </c>
      <c r="F4980" s="9">
        <v>1477.4822999999999</v>
      </c>
    </row>
    <row r="4981" spans="1:6" x14ac:dyDescent="0.15">
      <c r="A4981" s="5" t="s">
        <v>1</v>
      </c>
      <c r="B4981" s="5" t="s">
        <v>241</v>
      </c>
      <c r="C4981" s="6" t="s">
        <v>52</v>
      </c>
      <c r="D4981" s="6" t="s">
        <v>53</v>
      </c>
      <c r="E4981" s="7">
        <v>1290</v>
      </c>
      <c r="F4981" s="9">
        <v>1486.3502000000001</v>
      </c>
    </row>
    <row r="4982" spans="1:6" x14ac:dyDescent="0.15">
      <c r="A4982" s="5" t="s">
        <v>1</v>
      </c>
      <c r="B4982" s="5" t="s">
        <v>241</v>
      </c>
      <c r="C4982" s="6" t="s">
        <v>52</v>
      </c>
      <c r="D4982" s="6" t="s">
        <v>53</v>
      </c>
      <c r="E4982" s="7">
        <v>1291</v>
      </c>
      <c r="F4982" s="9">
        <v>1495.2660000000001</v>
      </c>
    </row>
    <row r="4983" spans="1:6" x14ac:dyDescent="0.15">
      <c r="A4983" s="5" t="s">
        <v>1</v>
      </c>
      <c r="B4983" s="5" t="s">
        <v>241</v>
      </c>
      <c r="C4983" s="6" t="s">
        <v>52</v>
      </c>
      <c r="D4983" s="6" t="s">
        <v>53</v>
      </c>
      <c r="E4983" s="7">
        <v>1292</v>
      </c>
      <c r="F4983" s="9">
        <v>1504.2299</v>
      </c>
    </row>
    <row r="4984" spans="1:6" x14ac:dyDescent="0.15">
      <c r="A4984" s="5" t="s">
        <v>1</v>
      </c>
      <c r="B4984" s="5" t="s">
        <v>241</v>
      </c>
      <c r="C4984" s="6" t="s">
        <v>52</v>
      </c>
      <c r="D4984" s="6" t="s">
        <v>53</v>
      </c>
      <c r="E4984" s="7">
        <v>1293</v>
      </c>
      <c r="F4984" s="9">
        <v>1596.8184000000001</v>
      </c>
    </row>
    <row r="4985" spans="1:6" x14ac:dyDescent="0.15">
      <c r="A4985" s="5" t="s">
        <v>1</v>
      </c>
      <c r="B4985" s="5" t="s">
        <v>241</v>
      </c>
      <c r="C4985" s="6" t="s">
        <v>52</v>
      </c>
      <c r="D4985" s="6" t="s">
        <v>53</v>
      </c>
      <c r="E4985" s="7">
        <v>1294</v>
      </c>
      <c r="F4985" s="9">
        <v>1537.5897</v>
      </c>
    </row>
    <row r="4986" spans="1:6" x14ac:dyDescent="0.15">
      <c r="A4986" s="5" t="s">
        <v>1</v>
      </c>
      <c r="B4986" s="5" t="s">
        <v>241</v>
      </c>
      <c r="C4986" s="6" t="s">
        <v>52</v>
      </c>
      <c r="D4986" s="6" t="s">
        <v>53</v>
      </c>
      <c r="E4986" s="7">
        <v>1295</v>
      </c>
      <c r="F4986" s="9">
        <v>1479.4268999999999</v>
      </c>
    </row>
    <row r="4987" spans="1:6" x14ac:dyDescent="0.15">
      <c r="A4987" s="5" t="s">
        <v>1</v>
      </c>
      <c r="B4987" s="5" t="s">
        <v>241</v>
      </c>
      <c r="C4987" s="6" t="s">
        <v>52</v>
      </c>
      <c r="D4987" s="6" t="s">
        <v>53</v>
      </c>
      <c r="E4987" s="7">
        <v>1296</v>
      </c>
      <c r="F4987" s="9">
        <v>1422.3981000000001</v>
      </c>
    </row>
    <row r="4988" spans="1:6" x14ac:dyDescent="0.15">
      <c r="A4988" s="5" t="s">
        <v>1</v>
      </c>
      <c r="B4988" s="5" t="s">
        <v>241</v>
      </c>
      <c r="C4988" s="6" t="s">
        <v>52</v>
      </c>
      <c r="D4988" s="6" t="s">
        <v>53</v>
      </c>
      <c r="E4988" s="7">
        <v>1297</v>
      </c>
      <c r="F4988" s="9">
        <v>1366.5652</v>
      </c>
    </row>
    <row r="4989" spans="1:6" x14ac:dyDescent="0.15">
      <c r="A4989" s="5" t="s">
        <v>1</v>
      </c>
      <c r="B4989" s="5" t="s">
        <v>241</v>
      </c>
      <c r="C4989" s="6" t="s">
        <v>52</v>
      </c>
      <c r="D4989" s="6" t="s">
        <v>53</v>
      </c>
      <c r="E4989" s="7">
        <v>1298</v>
      </c>
      <c r="F4989" s="9">
        <v>1368.4214999999999</v>
      </c>
    </row>
    <row r="4990" spans="1:6" x14ac:dyDescent="0.15">
      <c r="A4990" s="5" t="s">
        <v>1</v>
      </c>
      <c r="B4990" s="5" t="s">
        <v>241</v>
      </c>
      <c r="C4990" s="6" t="s">
        <v>52</v>
      </c>
      <c r="D4990" s="6" t="s">
        <v>53</v>
      </c>
      <c r="E4990" s="7">
        <v>1299</v>
      </c>
      <c r="F4990" s="9">
        <v>1370.2832000000001</v>
      </c>
    </row>
    <row r="4991" spans="1:6" x14ac:dyDescent="0.15">
      <c r="A4991" s="5" t="s">
        <v>1</v>
      </c>
      <c r="B4991" s="5" t="s">
        <v>241</v>
      </c>
      <c r="C4991" s="6" t="s">
        <v>52</v>
      </c>
      <c r="D4991" s="6" t="s">
        <v>53</v>
      </c>
      <c r="E4991" s="7">
        <v>1300</v>
      </c>
      <c r="F4991" s="9">
        <v>1372.1501000000001</v>
      </c>
    </row>
    <row r="4992" spans="1:6" x14ac:dyDescent="0.15">
      <c r="A4992" s="5" t="s">
        <v>1</v>
      </c>
      <c r="B4992" s="5" t="s">
        <v>241</v>
      </c>
      <c r="C4992" s="6" t="s">
        <v>52</v>
      </c>
      <c r="D4992" s="6" t="s">
        <v>53</v>
      </c>
      <c r="E4992" s="7">
        <v>1301</v>
      </c>
      <c r="F4992" s="9">
        <v>1352.596</v>
      </c>
    </row>
    <row r="4993" spans="1:6" x14ac:dyDescent="0.15">
      <c r="A4993" s="5" t="s">
        <v>1</v>
      </c>
      <c r="B4993" s="5" t="s">
        <v>241</v>
      </c>
      <c r="C4993" s="6" t="s">
        <v>52</v>
      </c>
      <c r="D4993" s="6" t="s">
        <v>53</v>
      </c>
      <c r="E4993" s="7">
        <v>1302</v>
      </c>
      <c r="F4993" s="9">
        <v>1382.0060000000001</v>
      </c>
    </row>
    <row r="4994" spans="1:6" x14ac:dyDescent="0.15">
      <c r="A4994" s="5" t="s">
        <v>1</v>
      </c>
      <c r="B4994" s="5" t="s">
        <v>241</v>
      </c>
      <c r="C4994" s="6" t="s">
        <v>52</v>
      </c>
      <c r="D4994" s="6" t="s">
        <v>53</v>
      </c>
      <c r="E4994" s="7">
        <v>1303</v>
      </c>
      <c r="F4994" s="9">
        <v>1412.3293000000001</v>
      </c>
    </row>
    <row r="4995" spans="1:6" x14ac:dyDescent="0.15">
      <c r="A4995" s="5" t="s">
        <v>1</v>
      </c>
      <c r="B4995" s="5" t="s">
        <v>241</v>
      </c>
      <c r="C4995" s="6" t="s">
        <v>52</v>
      </c>
      <c r="D4995" s="6" t="s">
        <v>53</v>
      </c>
      <c r="E4995" s="7">
        <v>1304</v>
      </c>
      <c r="F4995" s="9">
        <v>1443.5708999999999</v>
      </c>
    </row>
    <row r="4996" spans="1:6" x14ac:dyDescent="0.15">
      <c r="A4996" s="5" t="s">
        <v>1</v>
      </c>
      <c r="B4996" s="5" t="s">
        <v>241</v>
      </c>
      <c r="C4996" s="6" t="s">
        <v>52</v>
      </c>
      <c r="D4996" s="6" t="s">
        <v>53</v>
      </c>
      <c r="E4996" s="7">
        <v>1305</v>
      </c>
      <c r="F4996" s="9">
        <v>1475.7336</v>
      </c>
    </row>
    <row r="4997" spans="1:6" x14ac:dyDescent="0.15">
      <c r="A4997" s="5" t="s">
        <v>1</v>
      </c>
      <c r="B4997" s="5" t="s">
        <v>241</v>
      </c>
      <c r="C4997" s="6" t="s">
        <v>52</v>
      </c>
      <c r="D4997" s="6" t="s">
        <v>53</v>
      </c>
      <c r="E4997" s="7">
        <v>1306</v>
      </c>
      <c r="F4997" s="9">
        <v>1528.307</v>
      </c>
    </row>
    <row r="4998" spans="1:6" x14ac:dyDescent="0.15">
      <c r="A4998" s="5" t="s">
        <v>1</v>
      </c>
      <c r="B4998" s="5" t="s">
        <v>241</v>
      </c>
      <c r="C4998" s="6" t="s">
        <v>52</v>
      </c>
      <c r="D4998" s="6" t="s">
        <v>53</v>
      </c>
      <c r="E4998" s="7">
        <v>1307</v>
      </c>
      <c r="F4998" s="9">
        <v>1512.6129000000001</v>
      </c>
    </row>
    <row r="4999" spans="1:6" x14ac:dyDescent="0.15">
      <c r="A4999" s="5" t="s">
        <v>1</v>
      </c>
      <c r="B4999" s="5" t="s">
        <v>241</v>
      </c>
      <c r="C4999" s="6" t="s">
        <v>52</v>
      </c>
      <c r="D4999" s="6" t="s">
        <v>53</v>
      </c>
      <c r="E4999" s="7">
        <v>1308</v>
      </c>
      <c r="F4999" s="9">
        <v>1407.7150999999999</v>
      </c>
    </row>
    <row r="5000" spans="1:6" x14ac:dyDescent="0.15">
      <c r="A5000" s="5" t="s">
        <v>1</v>
      </c>
      <c r="B5000" s="5" t="s">
        <v>241</v>
      </c>
      <c r="C5000" s="6" t="s">
        <v>52</v>
      </c>
      <c r="D5000" s="6" t="s">
        <v>53</v>
      </c>
      <c r="E5000" s="7">
        <v>1309</v>
      </c>
      <c r="F5000" s="9">
        <v>1382.9502</v>
      </c>
    </row>
    <row r="5001" spans="1:6" x14ac:dyDescent="0.15">
      <c r="A5001" s="5" t="s">
        <v>1</v>
      </c>
      <c r="B5001" s="5" t="s">
        <v>241</v>
      </c>
      <c r="C5001" s="6" t="s">
        <v>52</v>
      </c>
      <c r="D5001" s="6" t="s">
        <v>53</v>
      </c>
      <c r="E5001" s="7">
        <v>1310</v>
      </c>
      <c r="F5001" s="9">
        <v>1408.0535</v>
      </c>
    </row>
    <row r="5002" spans="1:6" x14ac:dyDescent="0.15">
      <c r="A5002" s="5" t="s">
        <v>1</v>
      </c>
      <c r="B5002" s="5" t="s">
        <v>241</v>
      </c>
      <c r="C5002" s="6" t="s">
        <v>52</v>
      </c>
      <c r="D5002" s="6" t="s">
        <v>53</v>
      </c>
      <c r="E5002" s="7">
        <v>1311</v>
      </c>
      <c r="F5002" s="9">
        <v>1446.5248999999999</v>
      </c>
    </row>
    <row r="5003" spans="1:6" x14ac:dyDescent="0.15">
      <c r="A5003" s="5" t="s">
        <v>1</v>
      </c>
      <c r="B5003" s="5" t="s">
        <v>241</v>
      </c>
      <c r="C5003" s="6" t="s">
        <v>52</v>
      </c>
      <c r="D5003" s="6" t="s">
        <v>53</v>
      </c>
      <c r="E5003" s="7">
        <v>1312</v>
      </c>
      <c r="F5003" s="9">
        <v>1454.9655</v>
      </c>
    </row>
    <row r="5004" spans="1:6" x14ac:dyDescent="0.15">
      <c r="A5004" s="5" t="s">
        <v>1</v>
      </c>
      <c r="B5004" s="5" t="s">
        <v>241</v>
      </c>
      <c r="C5004" s="6" t="s">
        <v>52</v>
      </c>
      <c r="D5004" s="6" t="s">
        <v>53</v>
      </c>
      <c r="E5004" s="7">
        <v>1313</v>
      </c>
      <c r="F5004" s="9">
        <v>1460.0409</v>
      </c>
    </row>
    <row r="5005" spans="1:6" x14ac:dyDescent="0.15">
      <c r="A5005" s="5" t="s">
        <v>1</v>
      </c>
      <c r="B5005" s="5" t="s">
        <v>241</v>
      </c>
      <c r="C5005" s="6" t="s">
        <v>52</v>
      </c>
      <c r="D5005" s="6" t="s">
        <v>53</v>
      </c>
      <c r="E5005" s="7">
        <v>1314</v>
      </c>
      <c r="F5005" s="9">
        <v>1465.2715000000001</v>
      </c>
    </row>
    <row r="5006" spans="1:6" x14ac:dyDescent="0.15">
      <c r="A5006" s="5" t="s">
        <v>1</v>
      </c>
      <c r="B5006" s="5" t="s">
        <v>241</v>
      </c>
      <c r="C5006" s="6" t="s">
        <v>52</v>
      </c>
      <c r="D5006" s="6" t="s">
        <v>53</v>
      </c>
      <c r="E5006" s="7">
        <v>1315</v>
      </c>
      <c r="F5006" s="9">
        <v>1382.7521999999999</v>
      </c>
    </row>
    <row r="5007" spans="1:6" x14ac:dyDescent="0.15">
      <c r="A5007" s="5" t="s">
        <v>1</v>
      </c>
      <c r="B5007" s="5" t="s">
        <v>241</v>
      </c>
      <c r="C5007" s="6" t="s">
        <v>52</v>
      </c>
      <c r="D5007" s="6" t="s">
        <v>53</v>
      </c>
      <c r="E5007" s="7">
        <v>1316</v>
      </c>
      <c r="F5007" s="9">
        <v>1384.8882000000001</v>
      </c>
    </row>
    <row r="5008" spans="1:6" x14ac:dyDescent="0.15">
      <c r="A5008" s="5" t="s">
        <v>1</v>
      </c>
      <c r="B5008" s="5" t="s">
        <v>241</v>
      </c>
      <c r="C5008" s="6" t="s">
        <v>52</v>
      </c>
      <c r="D5008" s="6" t="s">
        <v>53</v>
      </c>
      <c r="E5008" s="7">
        <v>1317</v>
      </c>
      <c r="F5008" s="9">
        <v>1387.0968</v>
      </c>
    </row>
    <row r="5009" spans="1:6" x14ac:dyDescent="0.15">
      <c r="A5009" s="5" t="s">
        <v>1</v>
      </c>
      <c r="B5009" s="5" t="s">
        <v>241</v>
      </c>
      <c r="C5009" s="6" t="s">
        <v>52</v>
      </c>
      <c r="D5009" s="6" t="s">
        <v>53</v>
      </c>
      <c r="E5009" s="7">
        <v>1318</v>
      </c>
      <c r="F5009" s="9">
        <v>1389.3798999999999</v>
      </c>
    </row>
    <row r="5010" spans="1:6" x14ac:dyDescent="0.15">
      <c r="A5010" s="5" t="s">
        <v>1</v>
      </c>
      <c r="B5010" s="5" t="s">
        <v>241</v>
      </c>
      <c r="C5010" s="6" t="s">
        <v>52</v>
      </c>
      <c r="D5010" s="6" t="s">
        <v>53</v>
      </c>
      <c r="E5010" s="7">
        <v>1319</v>
      </c>
      <c r="F5010" s="9">
        <v>1391.739</v>
      </c>
    </row>
    <row r="5011" spans="1:6" x14ac:dyDescent="0.15">
      <c r="A5011" s="5" t="s">
        <v>1</v>
      </c>
      <c r="B5011" s="5" t="s">
        <v>241</v>
      </c>
      <c r="C5011" s="6" t="s">
        <v>52</v>
      </c>
      <c r="D5011" s="6" t="s">
        <v>53</v>
      </c>
      <c r="E5011" s="7">
        <v>1320</v>
      </c>
      <c r="F5011" s="9">
        <v>1394.1763000000001</v>
      </c>
    </row>
    <row r="5012" spans="1:6" x14ac:dyDescent="0.15">
      <c r="A5012" s="5" t="s">
        <v>1</v>
      </c>
      <c r="B5012" s="5" t="s">
        <v>241</v>
      </c>
      <c r="C5012" s="6" t="s">
        <v>52</v>
      </c>
      <c r="D5012" s="6" t="s">
        <v>53</v>
      </c>
      <c r="E5012" s="7">
        <v>1321</v>
      </c>
      <c r="F5012" s="9">
        <v>1386.9051999999999</v>
      </c>
    </row>
    <row r="5013" spans="1:6" x14ac:dyDescent="0.15">
      <c r="A5013" s="5" t="s">
        <v>1</v>
      </c>
      <c r="B5013" s="5" t="s">
        <v>241</v>
      </c>
      <c r="C5013" s="6" t="s">
        <v>52</v>
      </c>
      <c r="D5013" s="6" t="s">
        <v>53</v>
      </c>
      <c r="E5013" s="7">
        <v>1322</v>
      </c>
      <c r="F5013" s="9">
        <v>1364.8748000000001</v>
      </c>
    </row>
    <row r="5014" spans="1:6" x14ac:dyDescent="0.15">
      <c r="A5014" s="5" t="s">
        <v>1</v>
      </c>
      <c r="B5014" s="5" t="s">
        <v>241</v>
      </c>
      <c r="C5014" s="6" t="s">
        <v>52</v>
      </c>
      <c r="D5014" s="6" t="s">
        <v>53</v>
      </c>
      <c r="E5014" s="7">
        <v>1323</v>
      </c>
      <c r="F5014" s="9">
        <v>1343.2048</v>
      </c>
    </row>
    <row r="5015" spans="1:6" x14ac:dyDescent="0.15">
      <c r="A5015" s="5" t="s">
        <v>1</v>
      </c>
      <c r="B5015" s="5" t="s">
        <v>241</v>
      </c>
      <c r="C5015" s="6" t="s">
        <v>52</v>
      </c>
      <c r="D5015" s="6" t="s">
        <v>53</v>
      </c>
      <c r="E5015" s="7">
        <v>1324</v>
      </c>
      <c r="F5015" s="9">
        <v>1321.8905</v>
      </c>
    </row>
    <row r="5016" spans="1:6" x14ac:dyDescent="0.15">
      <c r="A5016" s="5" t="s">
        <v>1</v>
      </c>
      <c r="B5016" s="5" t="s">
        <v>241</v>
      </c>
      <c r="C5016" s="6" t="s">
        <v>52</v>
      </c>
      <c r="D5016" s="6" t="s">
        <v>53</v>
      </c>
      <c r="E5016" s="7">
        <v>1325</v>
      </c>
      <c r="F5016" s="9">
        <v>1321.3046999999999</v>
      </c>
    </row>
    <row r="5017" spans="1:6" x14ac:dyDescent="0.15">
      <c r="A5017" s="5" t="s">
        <v>1</v>
      </c>
      <c r="B5017" s="5" t="s">
        <v>241</v>
      </c>
      <c r="C5017" s="6" t="s">
        <v>52</v>
      </c>
      <c r="D5017" s="6" t="s">
        <v>53</v>
      </c>
      <c r="E5017" s="7">
        <v>1326</v>
      </c>
      <c r="F5017" s="9">
        <v>1320.7702999999999</v>
      </c>
    </row>
    <row r="5018" spans="1:6" x14ac:dyDescent="0.15">
      <c r="A5018" s="5" t="s">
        <v>1</v>
      </c>
      <c r="B5018" s="5" t="s">
        <v>241</v>
      </c>
      <c r="C5018" s="6" t="s">
        <v>52</v>
      </c>
      <c r="D5018" s="6" t="s">
        <v>53</v>
      </c>
      <c r="E5018" s="7">
        <v>1327</v>
      </c>
      <c r="F5018" s="9">
        <v>1313.5237</v>
      </c>
    </row>
    <row r="5019" spans="1:6" x14ac:dyDescent="0.15">
      <c r="A5019" s="5" t="s">
        <v>1</v>
      </c>
      <c r="B5019" s="5" t="s">
        <v>241</v>
      </c>
      <c r="C5019" s="6" t="s">
        <v>52</v>
      </c>
      <c r="D5019" s="6" t="s">
        <v>53</v>
      </c>
      <c r="E5019" s="7">
        <v>1328</v>
      </c>
      <c r="F5019" s="9">
        <v>1404.0073</v>
      </c>
    </row>
    <row r="5020" spans="1:6" x14ac:dyDescent="0.15">
      <c r="A5020" s="5" t="s">
        <v>1</v>
      </c>
      <c r="B5020" s="5" t="s">
        <v>241</v>
      </c>
      <c r="C5020" s="6" t="s">
        <v>52</v>
      </c>
      <c r="D5020" s="6" t="s">
        <v>53</v>
      </c>
      <c r="E5020" s="7">
        <v>1329</v>
      </c>
      <c r="F5020" s="9">
        <v>1359.425</v>
      </c>
    </row>
    <row r="5021" spans="1:6" x14ac:dyDescent="0.15">
      <c r="A5021" s="5" t="s">
        <v>1</v>
      </c>
      <c r="B5021" s="5" t="s">
        <v>241</v>
      </c>
      <c r="C5021" s="6" t="s">
        <v>52</v>
      </c>
      <c r="D5021" s="6" t="s">
        <v>53</v>
      </c>
      <c r="E5021" s="7">
        <v>1330</v>
      </c>
      <c r="F5021" s="9">
        <v>1377.1072999999999</v>
      </c>
    </row>
    <row r="5022" spans="1:6" x14ac:dyDescent="0.15">
      <c r="A5022" s="5" t="s">
        <v>1</v>
      </c>
      <c r="B5022" s="5" t="s">
        <v>241</v>
      </c>
      <c r="C5022" s="6" t="s">
        <v>52</v>
      </c>
      <c r="D5022" s="6" t="s">
        <v>53</v>
      </c>
      <c r="E5022" s="7">
        <v>1331</v>
      </c>
      <c r="F5022" s="9">
        <v>1459.3541</v>
      </c>
    </row>
    <row r="5023" spans="1:6" x14ac:dyDescent="0.15">
      <c r="A5023" s="5" t="s">
        <v>1</v>
      </c>
      <c r="B5023" s="5" t="s">
        <v>241</v>
      </c>
      <c r="C5023" s="6" t="s">
        <v>52</v>
      </c>
      <c r="D5023" s="6" t="s">
        <v>53</v>
      </c>
      <c r="E5023" s="7">
        <v>1332</v>
      </c>
      <c r="F5023" s="9">
        <v>1536.29</v>
      </c>
    </row>
    <row r="5024" spans="1:6" x14ac:dyDescent="0.15">
      <c r="A5024" s="5" t="s">
        <v>1</v>
      </c>
      <c r="B5024" s="5" t="s">
        <v>241</v>
      </c>
      <c r="C5024" s="6" t="s">
        <v>52</v>
      </c>
      <c r="D5024" s="6" t="s">
        <v>53</v>
      </c>
      <c r="E5024" s="7">
        <v>1333</v>
      </c>
      <c r="F5024" s="9">
        <v>1626.2847999999999</v>
      </c>
    </row>
    <row r="5025" spans="1:6" x14ac:dyDescent="0.15">
      <c r="A5025" s="5" t="s">
        <v>1</v>
      </c>
      <c r="B5025" s="5" t="s">
        <v>241</v>
      </c>
      <c r="C5025" s="6" t="s">
        <v>52</v>
      </c>
      <c r="D5025" s="6" t="s">
        <v>53</v>
      </c>
      <c r="E5025" s="7">
        <v>1334</v>
      </c>
      <c r="F5025" s="9">
        <v>1568.6495</v>
      </c>
    </row>
    <row r="5026" spans="1:6" x14ac:dyDescent="0.15">
      <c r="A5026" s="5" t="s">
        <v>1</v>
      </c>
      <c r="B5026" s="5" t="s">
        <v>241</v>
      </c>
      <c r="C5026" s="6" t="s">
        <v>52</v>
      </c>
      <c r="D5026" s="6" t="s">
        <v>53</v>
      </c>
      <c r="E5026" s="7">
        <v>1335</v>
      </c>
      <c r="F5026" s="9">
        <v>1509.4407000000001</v>
      </c>
    </row>
    <row r="5027" spans="1:6" x14ac:dyDescent="0.15">
      <c r="A5027" s="5" t="s">
        <v>1</v>
      </c>
      <c r="B5027" s="5" t="s">
        <v>241</v>
      </c>
      <c r="C5027" s="6" t="s">
        <v>52</v>
      </c>
      <c r="D5027" s="6" t="s">
        <v>53</v>
      </c>
      <c r="E5027" s="7">
        <v>1336</v>
      </c>
      <c r="F5027" s="9">
        <v>1469.5297</v>
      </c>
    </row>
    <row r="5028" spans="1:6" x14ac:dyDescent="0.15">
      <c r="A5028" s="5" t="s">
        <v>1</v>
      </c>
      <c r="B5028" s="5" t="s">
        <v>241</v>
      </c>
      <c r="C5028" s="6" t="s">
        <v>52</v>
      </c>
      <c r="D5028" s="6" t="s">
        <v>53</v>
      </c>
      <c r="E5028" s="7">
        <v>1337</v>
      </c>
      <c r="F5028" s="9">
        <v>1479.1069</v>
      </c>
    </row>
    <row r="5029" spans="1:6" x14ac:dyDescent="0.15">
      <c r="A5029" s="5" t="s">
        <v>1</v>
      </c>
      <c r="B5029" s="5" t="s">
        <v>241</v>
      </c>
      <c r="C5029" s="6" t="s">
        <v>52</v>
      </c>
      <c r="D5029" s="6" t="s">
        <v>53</v>
      </c>
      <c r="E5029" s="7">
        <v>1338</v>
      </c>
      <c r="F5029" s="9">
        <v>1536.1884</v>
      </c>
    </row>
    <row r="5030" spans="1:6" x14ac:dyDescent="0.15">
      <c r="A5030" s="5" t="s">
        <v>1</v>
      </c>
      <c r="B5030" s="5" t="s">
        <v>241</v>
      </c>
      <c r="C5030" s="6" t="s">
        <v>52</v>
      </c>
      <c r="D5030" s="6" t="s">
        <v>53</v>
      </c>
      <c r="E5030" s="7">
        <v>1339</v>
      </c>
      <c r="F5030" s="9">
        <v>1578.1482000000001</v>
      </c>
    </row>
    <row r="5031" spans="1:6" x14ac:dyDescent="0.15">
      <c r="A5031" s="5" t="s">
        <v>1</v>
      </c>
      <c r="B5031" s="5" t="s">
        <v>241</v>
      </c>
      <c r="C5031" s="6" t="s">
        <v>52</v>
      </c>
      <c r="D5031" s="6" t="s">
        <v>53</v>
      </c>
      <c r="E5031" s="7">
        <v>1340</v>
      </c>
      <c r="F5031" s="9">
        <v>1588.1346000000001</v>
      </c>
    </row>
    <row r="5032" spans="1:6" x14ac:dyDescent="0.15">
      <c r="A5032" s="5" t="s">
        <v>1</v>
      </c>
      <c r="B5032" s="5" t="s">
        <v>241</v>
      </c>
      <c r="C5032" s="6" t="s">
        <v>52</v>
      </c>
      <c r="D5032" s="6" t="s">
        <v>53</v>
      </c>
      <c r="E5032" s="7">
        <v>1341</v>
      </c>
      <c r="F5032" s="9">
        <v>1745.6919</v>
      </c>
    </row>
    <row r="5033" spans="1:6" x14ac:dyDescent="0.15">
      <c r="A5033" s="5" t="s">
        <v>1</v>
      </c>
      <c r="B5033" s="5" t="s">
        <v>241</v>
      </c>
      <c r="C5033" s="6" t="s">
        <v>52</v>
      </c>
      <c r="D5033" s="6" t="s">
        <v>53</v>
      </c>
      <c r="E5033" s="7">
        <v>1342</v>
      </c>
      <c r="F5033" s="9">
        <v>1690.9437</v>
      </c>
    </row>
    <row r="5034" spans="1:6" x14ac:dyDescent="0.15">
      <c r="A5034" s="5" t="s">
        <v>1</v>
      </c>
      <c r="B5034" s="5" t="s">
        <v>241</v>
      </c>
      <c r="C5034" s="6" t="s">
        <v>52</v>
      </c>
      <c r="D5034" s="6" t="s">
        <v>53</v>
      </c>
      <c r="E5034" s="7">
        <v>1343</v>
      </c>
      <c r="F5034" s="9">
        <v>1612.7878000000001</v>
      </c>
    </row>
    <row r="5035" spans="1:6" x14ac:dyDescent="0.15">
      <c r="A5035" s="5" t="s">
        <v>1</v>
      </c>
      <c r="B5035" s="5" t="s">
        <v>241</v>
      </c>
      <c r="C5035" s="6" t="s">
        <v>52</v>
      </c>
      <c r="D5035" s="6" t="s">
        <v>53</v>
      </c>
      <c r="E5035" s="7">
        <v>1344</v>
      </c>
      <c r="F5035" s="9">
        <v>1513.8625</v>
      </c>
    </row>
    <row r="5036" spans="1:6" x14ac:dyDescent="0.15">
      <c r="A5036" s="5" t="s">
        <v>1</v>
      </c>
      <c r="B5036" s="5" t="s">
        <v>241</v>
      </c>
      <c r="C5036" s="6" t="s">
        <v>52</v>
      </c>
      <c r="D5036" s="6" t="s">
        <v>53</v>
      </c>
      <c r="E5036" s="7">
        <v>1345</v>
      </c>
      <c r="F5036" s="9">
        <v>1625.0275999999999</v>
      </c>
    </row>
    <row r="5037" spans="1:6" x14ac:dyDescent="0.15">
      <c r="A5037" s="5" t="s">
        <v>1</v>
      </c>
      <c r="B5037" s="5" t="s">
        <v>241</v>
      </c>
      <c r="C5037" s="6" t="s">
        <v>52</v>
      </c>
      <c r="D5037" s="6" t="s">
        <v>53</v>
      </c>
      <c r="E5037" s="7">
        <v>1346</v>
      </c>
      <c r="F5037" s="9">
        <v>1583.0862</v>
      </c>
    </row>
    <row r="5038" spans="1:6" x14ac:dyDescent="0.15">
      <c r="A5038" s="5" t="s">
        <v>1</v>
      </c>
      <c r="B5038" s="5" t="s">
        <v>241</v>
      </c>
      <c r="C5038" s="6" t="s">
        <v>52</v>
      </c>
      <c r="D5038" s="6" t="s">
        <v>53</v>
      </c>
      <c r="E5038" s="7">
        <v>1347</v>
      </c>
      <c r="F5038" s="9">
        <v>1541.5355999999999</v>
      </c>
    </row>
    <row r="5039" spans="1:6" x14ac:dyDescent="0.15">
      <c r="A5039" s="5" t="s">
        <v>1</v>
      </c>
      <c r="B5039" s="5" t="s">
        <v>241</v>
      </c>
      <c r="C5039" s="6" t="s">
        <v>52</v>
      </c>
      <c r="D5039" s="6" t="s">
        <v>53</v>
      </c>
      <c r="E5039" s="7">
        <v>1348</v>
      </c>
      <c r="F5039" s="9">
        <v>1480.181</v>
      </c>
    </row>
    <row r="5040" spans="1:6" x14ac:dyDescent="0.15">
      <c r="A5040" s="5" t="s">
        <v>1</v>
      </c>
      <c r="B5040" s="5" t="s">
        <v>241</v>
      </c>
      <c r="C5040" s="6" t="s">
        <v>52</v>
      </c>
      <c r="D5040" s="6" t="s">
        <v>53</v>
      </c>
      <c r="E5040" s="7">
        <v>1349</v>
      </c>
      <c r="F5040" s="9">
        <v>1455.0181</v>
      </c>
    </row>
    <row r="5041" spans="1:6" x14ac:dyDescent="0.15">
      <c r="A5041" s="5" t="s">
        <v>1</v>
      </c>
      <c r="B5041" s="5" t="s">
        <v>241</v>
      </c>
      <c r="C5041" s="6" t="s">
        <v>52</v>
      </c>
      <c r="D5041" s="6" t="s">
        <v>53</v>
      </c>
      <c r="E5041" s="7">
        <v>1350</v>
      </c>
      <c r="F5041" s="9">
        <v>1430.7699</v>
      </c>
    </row>
    <row r="5042" spans="1:6" x14ac:dyDescent="0.15">
      <c r="A5042" s="5" t="s">
        <v>1</v>
      </c>
      <c r="B5042" s="5" t="s">
        <v>241</v>
      </c>
      <c r="C5042" s="6" t="s">
        <v>52</v>
      </c>
      <c r="D5042" s="6" t="s">
        <v>53</v>
      </c>
      <c r="E5042" s="7">
        <v>1351</v>
      </c>
      <c r="F5042" s="9">
        <v>1438.0532000000001</v>
      </c>
    </row>
    <row r="5043" spans="1:6" x14ac:dyDescent="0.15">
      <c r="A5043" s="5" t="s">
        <v>1</v>
      </c>
      <c r="B5043" s="5" t="s">
        <v>241</v>
      </c>
      <c r="C5043" s="6" t="s">
        <v>52</v>
      </c>
      <c r="D5043" s="6" t="s">
        <v>53</v>
      </c>
      <c r="E5043" s="7">
        <v>1352</v>
      </c>
      <c r="F5043" s="9">
        <v>1346.3145</v>
      </c>
    </row>
    <row r="5044" spans="1:6" x14ac:dyDescent="0.15">
      <c r="A5044" s="5" t="s">
        <v>1</v>
      </c>
      <c r="B5044" s="5" t="s">
        <v>241</v>
      </c>
      <c r="C5044" s="6" t="s">
        <v>52</v>
      </c>
      <c r="D5044" s="6" t="s">
        <v>53</v>
      </c>
      <c r="E5044" s="7">
        <v>1353</v>
      </c>
      <c r="F5044" s="9">
        <v>1397.2543000000001</v>
      </c>
    </row>
    <row r="5045" spans="1:6" x14ac:dyDescent="0.15">
      <c r="A5045" s="5" t="s">
        <v>1</v>
      </c>
      <c r="B5045" s="5" t="s">
        <v>241</v>
      </c>
      <c r="C5045" s="6" t="s">
        <v>52</v>
      </c>
      <c r="D5045" s="6" t="s">
        <v>53</v>
      </c>
      <c r="E5045" s="7">
        <v>1354</v>
      </c>
      <c r="F5045" s="9">
        <v>1405.4879000000001</v>
      </c>
    </row>
    <row r="5046" spans="1:6" x14ac:dyDescent="0.15">
      <c r="A5046" s="5" t="s">
        <v>1</v>
      </c>
      <c r="B5046" s="5" t="s">
        <v>241</v>
      </c>
      <c r="C5046" s="6" t="s">
        <v>52</v>
      </c>
      <c r="D5046" s="6" t="s">
        <v>53</v>
      </c>
      <c r="E5046" s="7">
        <v>1355</v>
      </c>
      <c r="F5046" s="9">
        <v>1418.8778</v>
      </c>
    </row>
    <row r="5047" spans="1:6" x14ac:dyDescent="0.15">
      <c r="A5047" s="5" t="s">
        <v>1</v>
      </c>
      <c r="B5047" s="5" t="s">
        <v>241</v>
      </c>
      <c r="C5047" s="6" t="s">
        <v>52</v>
      </c>
      <c r="D5047" s="6" t="s">
        <v>53</v>
      </c>
      <c r="E5047" s="7">
        <v>1356</v>
      </c>
      <c r="F5047" s="9">
        <v>1430.9718</v>
      </c>
    </row>
    <row r="5048" spans="1:6" x14ac:dyDescent="0.15">
      <c r="A5048" s="5" t="s">
        <v>1</v>
      </c>
      <c r="B5048" s="5" t="s">
        <v>241</v>
      </c>
      <c r="C5048" s="6" t="s">
        <v>52</v>
      </c>
      <c r="D5048" s="6" t="s">
        <v>53</v>
      </c>
      <c r="E5048" s="7">
        <v>1357</v>
      </c>
      <c r="F5048" s="9">
        <v>1467.0554999999999</v>
      </c>
    </row>
    <row r="5049" spans="1:6" x14ac:dyDescent="0.15">
      <c r="A5049" s="5" t="s">
        <v>1</v>
      </c>
      <c r="B5049" s="5" t="s">
        <v>241</v>
      </c>
      <c r="C5049" s="6" t="s">
        <v>52</v>
      </c>
      <c r="D5049" s="6" t="s">
        <v>53</v>
      </c>
      <c r="E5049" s="7">
        <v>1358</v>
      </c>
      <c r="F5049" s="9">
        <v>1424.8982000000001</v>
      </c>
    </row>
    <row r="5050" spans="1:6" x14ac:dyDescent="0.15">
      <c r="A5050" s="5" t="s">
        <v>1</v>
      </c>
      <c r="B5050" s="5" t="s">
        <v>241</v>
      </c>
      <c r="C5050" s="6" t="s">
        <v>52</v>
      </c>
      <c r="D5050" s="6" t="s">
        <v>53</v>
      </c>
      <c r="E5050" s="7">
        <v>1359</v>
      </c>
      <c r="F5050" s="9">
        <v>1422.2447999999999</v>
      </c>
    </row>
    <row r="5051" spans="1:6" x14ac:dyDescent="0.15">
      <c r="A5051" s="5" t="s">
        <v>1</v>
      </c>
      <c r="B5051" s="5" t="s">
        <v>241</v>
      </c>
      <c r="C5051" s="6" t="s">
        <v>52</v>
      </c>
      <c r="D5051" s="6" t="s">
        <v>53</v>
      </c>
      <c r="E5051" s="7">
        <v>1360</v>
      </c>
      <c r="F5051" s="9">
        <v>1450.0787</v>
      </c>
    </row>
    <row r="5052" spans="1:6" x14ac:dyDescent="0.15">
      <c r="A5052" s="5" t="s">
        <v>1</v>
      </c>
      <c r="B5052" s="5" t="s">
        <v>241</v>
      </c>
      <c r="C5052" s="6" t="s">
        <v>52</v>
      </c>
      <c r="D5052" s="6" t="s">
        <v>53</v>
      </c>
      <c r="E5052" s="7">
        <v>1361</v>
      </c>
      <c r="F5052" s="9">
        <v>1433.7659000000001</v>
      </c>
    </row>
    <row r="5053" spans="1:6" x14ac:dyDescent="0.15">
      <c r="A5053" s="5" t="s">
        <v>1</v>
      </c>
      <c r="B5053" s="5" t="s">
        <v>241</v>
      </c>
      <c r="C5053" s="6" t="s">
        <v>52</v>
      </c>
      <c r="D5053" s="6" t="s">
        <v>53</v>
      </c>
      <c r="E5053" s="7">
        <v>1362</v>
      </c>
      <c r="F5053" s="9">
        <v>1372.671</v>
      </c>
    </row>
    <row r="5054" spans="1:6" x14ac:dyDescent="0.15">
      <c r="A5054" s="5" t="s">
        <v>1</v>
      </c>
      <c r="B5054" s="5" t="s">
        <v>241</v>
      </c>
      <c r="C5054" s="6" t="s">
        <v>52</v>
      </c>
      <c r="D5054" s="6" t="s">
        <v>53</v>
      </c>
      <c r="E5054" s="7">
        <v>1363</v>
      </c>
      <c r="F5054" s="9">
        <v>1325.0132000000001</v>
      </c>
    </row>
    <row r="5055" spans="1:6" x14ac:dyDescent="0.15">
      <c r="A5055" s="5" t="s">
        <v>1</v>
      </c>
      <c r="B5055" s="5" t="s">
        <v>241</v>
      </c>
      <c r="C5055" s="6" t="s">
        <v>52</v>
      </c>
      <c r="D5055" s="6" t="s">
        <v>53</v>
      </c>
      <c r="E5055" s="7">
        <v>1364</v>
      </c>
      <c r="F5055" s="9">
        <v>1308.1686999999999</v>
      </c>
    </row>
    <row r="5056" spans="1:6" x14ac:dyDescent="0.15">
      <c r="A5056" s="5" t="s">
        <v>1</v>
      </c>
      <c r="B5056" s="5" t="s">
        <v>241</v>
      </c>
      <c r="C5056" s="6" t="s">
        <v>52</v>
      </c>
      <c r="D5056" s="6" t="s">
        <v>53</v>
      </c>
      <c r="E5056" s="7">
        <v>1365</v>
      </c>
      <c r="F5056" s="9">
        <v>1334.8649</v>
      </c>
    </row>
    <row r="5057" spans="1:6" x14ac:dyDescent="0.15">
      <c r="A5057" s="5" t="s">
        <v>1</v>
      </c>
      <c r="B5057" s="5" t="s">
        <v>241</v>
      </c>
      <c r="C5057" s="6" t="s">
        <v>52</v>
      </c>
      <c r="D5057" s="6" t="s">
        <v>53</v>
      </c>
      <c r="E5057" s="7">
        <v>1366</v>
      </c>
      <c r="F5057" s="9">
        <v>1310.2316000000001</v>
      </c>
    </row>
    <row r="5058" spans="1:6" x14ac:dyDescent="0.15">
      <c r="A5058" s="5" t="s">
        <v>1</v>
      </c>
      <c r="B5058" s="5" t="s">
        <v>241</v>
      </c>
      <c r="C5058" s="6" t="s">
        <v>52</v>
      </c>
      <c r="D5058" s="6" t="s">
        <v>53</v>
      </c>
      <c r="E5058" s="7">
        <v>1367</v>
      </c>
      <c r="F5058" s="9">
        <v>1328.8043</v>
      </c>
    </row>
    <row r="5059" spans="1:6" x14ac:dyDescent="0.15">
      <c r="A5059" s="5" t="s">
        <v>1</v>
      </c>
      <c r="B5059" s="5" t="s">
        <v>241</v>
      </c>
      <c r="C5059" s="6" t="s">
        <v>52</v>
      </c>
      <c r="D5059" s="6" t="s">
        <v>53</v>
      </c>
      <c r="E5059" s="7">
        <v>1368</v>
      </c>
      <c r="F5059" s="9">
        <v>1313.2997</v>
      </c>
    </row>
    <row r="5060" spans="1:6" x14ac:dyDescent="0.15">
      <c r="A5060" s="5" t="s">
        <v>1</v>
      </c>
      <c r="B5060" s="5" t="s">
        <v>241</v>
      </c>
      <c r="C5060" s="6" t="s">
        <v>52</v>
      </c>
      <c r="D5060" s="6" t="s">
        <v>53</v>
      </c>
      <c r="E5060" s="7">
        <v>1369</v>
      </c>
      <c r="F5060" s="9">
        <v>1302.3701000000001</v>
      </c>
    </row>
    <row r="5061" spans="1:6" x14ac:dyDescent="0.15">
      <c r="A5061" s="5" t="s">
        <v>1</v>
      </c>
      <c r="B5061" s="5" t="s">
        <v>241</v>
      </c>
      <c r="C5061" s="6" t="s">
        <v>52</v>
      </c>
      <c r="D5061" s="6" t="s">
        <v>53</v>
      </c>
      <c r="E5061" s="7">
        <v>1370</v>
      </c>
      <c r="F5061" s="9">
        <v>1271.3164999999999</v>
      </c>
    </row>
    <row r="5062" spans="1:6" x14ac:dyDescent="0.15">
      <c r="A5062" s="5" t="s">
        <v>1</v>
      </c>
      <c r="B5062" s="5" t="s">
        <v>241</v>
      </c>
      <c r="C5062" s="6" t="s">
        <v>52</v>
      </c>
      <c r="D5062" s="6" t="s">
        <v>53</v>
      </c>
      <c r="E5062" s="7">
        <v>1371</v>
      </c>
      <c r="F5062" s="9">
        <v>1174.7211</v>
      </c>
    </row>
    <row r="5063" spans="1:6" x14ac:dyDescent="0.15">
      <c r="A5063" s="5" t="s">
        <v>1</v>
      </c>
      <c r="B5063" s="5" t="s">
        <v>241</v>
      </c>
      <c r="C5063" s="6" t="s">
        <v>52</v>
      </c>
      <c r="D5063" s="6" t="s">
        <v>53</v>
      </c>
      <c r="E5063" s="7">
        <v>1372</v>
      </c>
      <c r="F5063" s="9">
        <v>1214.8511000000001</v>
      </c>
    </row>
    <row r="5064" spans="1:6" x14ac:dyDescent="0.15">
      <c r="A5064" s="5" t="s">
        <v>1</v>
      </c>
      <c r="B5064" s="5" t="s">
        <v>241</v>
      </c>
      <c r="C5064" s="6" t="s">
        <v>52</v>
      </c>
      <c r="D5064" s="6" t="s">
        <v>53</v>
      </c>
      <c r="E5064" s="7">
        <v>1373</v>
      </c>
      <c r="F5064" s="9">
        <v>1233.7702999999999</v>
      </c>
    </row>
    <row r="5065" spans="1:6" x14ac:dyDescent="0.15">
      <c r="A5065" s="5" t="s">
        <v>1</v>
      </c>
      <c r="B5065" s="5" t="s">
        <v>241</v>
      </c>
      <c r="C5065" s="6" t="s">
        <v>52</v>
      </c>
      <c r="D5065" s="6" t="s">
        <v>53</v>
      </c>
      <c r="E5065" s="7">
        <v>1374</v>
      </c>
      <c r="F5065" s="9">
        <v>1159.5840000000001</v>
      </c>
    </row>
    <row r="5066" spans="1:6" x14ac:dyDescent="0.15">
      <c r="A5066" s="5" t="s">
        <v>1</v>
      </c>
      <c r="B5066" s="5" t="s">
        <v>241</v>
      </c>
      <c r="C5066" s="6" t="s">
        <v>52</v>
      </c>
      <c r="D5066" s="6" t="s">
        <v>53</v>
      </c>
      <c r="E5066" s="7">
        <v>1375</v>
      </c>
      <c r="F5066" s="9">
        <v>1161.701</v>
      </c>
    </row>
    <row r="5067" spans="1:6" x14ac:dyDescent="0.15">
      <c r="A5067" s="5" t="s">
        <v>1</v>
      </c>
      <c r="B5067" s="5" t="s">
        <v>241</v>
      </c>
      <c r="C5067" s="6" t="s">
        <v>52</v>
      </c>
      <c r="D5067" s="6" t="s">
        <v>53</v>
      </c>
      <c r="E5067" s="7">
        <v>1376</v>
      </c>
      <c r="F5067" s="9">
        <v>1179.4005</v>
      </c>
    </row>
    <row r="5068" spans="1:6" x14ac:dyDescent="0.15">
      <c r="A5068" s="5" t="s">
        <v>1</v>
      </c>
      <c r="B5068" s="5" t="s">
        <v>241</v>
      </c>
      <c r="C5068" s="6" t="s">
        <v>52</v>
      </c>
      <c r="D5068" s="6" t="s">
        <v>53</v>
      </c>
      <c r="E5068" s="7">
        <v>1377</v>
      </c>
      <c r="F5068" s="9">
        <v>1196.2489</v>
      </c>
    </row>
    <row r="5069" spans="1:6" x14ac:dyDescent="0.15">
      <c r="A5069" s="5" t="s">
        <v>1</v>
      </c>
      <c r="B5069" s="5" t="s">
        <v>241</v>
      </c>
      <c r="C5069" s="6" t="s">
        <v>52</v>
      </c>
      <c r="D5069" s="6" t="s">
        <v>53</v>
      </c>
      <c r="E5069" s="7">
        <v>1378</v>
      </c>
      <c r="F5069" s="9">
        <v>1193.356</v>
      </c>
    </row>
    <row r="5070" spans="1:6" x14ac:dyDescent="0.15">
      <c r="A5070" s="5" t="s">
        <v>1</v>
      </c>
      <c r="B5070" s="5" t="s">
        <v>241</v>
      </c>
      <c r="C5070" s="6" t="s">
        <v>52</v>
      </c>
      <c r="D5070" s="6" t="s">
        <v>53</v>
      </c>
      <c r="E5070" s="7">
        <v>1379</v>
      </c>
      <c r="F5070" s="9">
        <v>1180.643</v>
      </c>
    </row>
    <row r="5071" spans="1:6" x14ac:dyDescent="0.15">
      <c r="A5071" s="5" t="s">
        <v>1</v>
      </c>
      <c r="B5071" s="5" t="s">
        <v>241</v>
      </c>
      <c r="C5071" s="6" t="s">
        <v>52</v>
      </c>
      <c r="D5071" s="6" t="s">
        <v>53</v>
      </c>
      <c r="E5071" s="7">
        <v>1380</v>
      </c>
      <c r="F5071" s="9">
        <v>1209.4090000000001</v>
      </c>
    </row>
    <row r="5072" spans="1:6" x14ac:dyDescent="0.15">
      <c r="A5072" s="5" t="s">
        <v>1</v>
      </c>
      <c r="B5072" s="5" t="s">
        <v>241</v>
      </c>
      <c r="C5072" s="6" t="s">
        <v>52</v>
      </c>
      <c r="D5072" s="6" t="s">
        <v>53</v>
      </c>
      <c r="E5072" s="7">
        <v>1381</v>
      </c>
      <c r="F5072" s="9">
        <v>1233.4960000000001</v>
      </c>
    </row>
    <row r="5073" spans="1:6" x14ac:dyDescent="0.15">
      <c r="A5073" s="5" t="s">
        <v>1</v>
      </c>
      <c r="B5073" s="5" t="s">
        <v>241</v>
      </c>
      <c r="C5073" s="6" t="s">
        <v>52</v>
      </c>
      <c r="D5073" s="6" t="s">
        <v>53</v>
      </c>
      <c r="E5073" s="7">
        <v>1382</v>
      </c>
      <c r="F5073" s="9">
        <v>1255.5996</v>
      </c>
    </row>
    <row r="5074" spans="1:6" x14ac:dyDescent="0.15">
      <c r="A5074" s="5" t="s">
        <v>1</v>
      </c>
      <c r="B5074" s="5" t="s">
        <v>241</v>
      </c>
      <c r="C5074" s="6" t="s">
        <v>52</v>
      </c>
      <c r="D5074" s="6" t="s">
        <v>53</v>
      </c>
      <c r="E5074" s="7">
        <v>1383</v>
      </c>
      <c r="F5074" s="9">
        <v>1305.1014</v>
      </c>
    </row>
    <row r="5075" spans="1:6" x14ac:dyDescent="0.15">
      <c r="A5075" s="5" t="s">
        <v>1</v>
      </c>
      <c r="B5075" s="5" t="s">
        <v>241</v>
      </c>
      <c r="C5075" s="6" t="s">
        <v>52</v>
      </c>
      <c r="D5075" s="6" t="s">
        <v>53</v>
      </c>
      <c r="E5075" s="7">
        <v>1384</v>
      </c>
      <c r="F5075" s="9">
        <v>1233.8458000000001</v>
      </c>
    </row>
    <row r="5076" spans="1:6" x14ac:dyDescent="0.15">
      <c r="A5076" s="5" t="s">
        <v>1</v>
      </c>
      <c r="B5076" s="5" t="s">
        <v>241</v>
      </c>
      <c r="C5076" s="6" t="s">
        <v>52</v>
      </c>
      <c r="D5076" s="6" t="s">
        <v>53</v>
      </c>
      <c r="E5076" s="7">
        <v>1385</v>
      </c>
      <c r="F5076" s="9">
        <v>1261.1666</v>
      </c>
    </row>
    <row r="5077" spans="1:6" x14ac:dyDescent="0.15">
      <c r="A5077" s="5" t="s">
        <v>1</v>
      </c>
      <c r="B5077" s="5" t="s">
        <v>241</v>
      </c>
      <c r="C5077" s="6" t="s">
        <v>52</v>
      </c>
      <c r="D5077" s="6" t="s">
        <v>53</v>
      </c>
      <c r="E5077" s="7">
        <v>1386</v>
      </c>
      <c r="F5077" s="9">
        <v>1234.348</v>
      </c>
    </row>
    <row r="5078" spans="1:6" x14ac:dyDescent="0.15">
      <c r="A5078" s="5" t="s">
        <v>1</v>
      </c>
      <c r="B5078" s="5" t="s">
        <v>241</v>
      </c>
      <c r="C5078" s="6" t="s">
        <v>52</v>
      </c>
      <c r="D5078" s="6" t="s">
        <v>53</v>
      </c>
      <c r="E5078" s="7">
        <v>1387</v>
      </c>
      <c r="F5078" s="9">
        <v>1242.6002000000001</v>
      </c>
    </row>
    <row r="5079" spans="1:6" x14ac:dyDescent="0.15">
      <c r="A5079" s="5" t="s">
        <v>1</v>
      </c>
      <c r="B5079" s="5" t="s">
        <v>241</v>
      </c>
      <c r="C5079" s="6" t="s">
        <v>52</v>
      </c>
      <c r="D5079" s="6" t="s">
        <v>53</v>
      </c>
      <c r="E5079" s="7">
        <v>1388</v>
      </c>
      <c r="F5079" s="9">
        <v>1229.6871000000001</v>
      </c>
    </row>
    <row r="5080" spans="1:6" x14ac:dyDescent="0.15">
      <c r="A5080" s="5" t="s">
        <v>1</v>
      </c>
      <c r="B5080" s="5" t="s">
        <v>241</v>
      </c>
      <c r="C5080" s="6" t="s">
        <v>52</v>
      </c>
      <c r="D5080" s="6" t="s">
        <v>53</v>
      </c>
      <c r="E5080" s="7">
        <v>1389</v>
      </c>
      <c r="F5080" s="9">
        <v>1221.5804000000001</v>
      </c>
    </row>
    <row r="5081" spans="1:6" x14ac:dyDescent="0.15">
      <c r="A5081" s="5" t="s">
        <v>1</v>
      </c>
      <c r="B5081" s="5" t="s">
        <v>241</v>
      </c>
      <c r="C5081" s="6" t="s">
        <v>52</v>
      </c>
      <c r="D5081" s="6" t="s">
        <v>53</v>
      </c>
      <c r="E5081" s="7">
        <v>1390</v>
      </c>
      <c r="F5081" s="9">
        <v>1291.837</v>
      </c>
    </row>
    <row r="5082" spans="1:6" x14ac:dyDescent="0.15">
      <c r="A5082" s="5" t="s">
        <v>1</v>
      </c>
      <c r="B5082" s="5" t="s">
        <v>241</v>
      </c>
      <c r="C5082" s="6" t="s">
        <v>52</v>
      </c>
      <c r="D5082" s="6" t="s">
        <v>53</v>
      </c>
      <c r="E5082" s="7">
        <v>1391</v>
      </c>
      <c r="F5082" s="9">
        <v>1239.0177000000001</v>
      </c>
    </row>
    <row r="5083" spans="1:6" x14ac:dyDescent="0.15">
      <c r="A5083" s="5" t="s">
        <v>1</v>
      </c>
      <c r="B5083" s="5" t="s">
        <v>241</v>
      </c>
      <c r="C5083" s="6" t="s">
        <v>52</v>
      </c>
      <c r="D5083" s="6" t="s">
        <v>53</v>
      </c>
      <c r="E5083" s="7">
        <v>1392</v>
      </c>
      <c r="F5083" s="9">
        <v>1281.0851</v>
      </c>
    </row>
    <row r="5084" spans="1:6" x14ac:dyDescent="0.15">
      <c r="A5084" s="5" t="s">
        <v>1</v>
      </c>
      <c r="B5084" s="5" t="s">
        <v>241</v>
      </c>
      <c r="C5084" s="6" t="s">
        <v>52</v>
      </c>
      <c r="D5084" s="6" t="s">
        <v>53</v>
      </c>
      <c r="E5084" s="7">
        <v>1393</v>
      </c>
      <c r="F5084" s="9">
        <v>1328.2854</v>
      </c>
    </row>
    <row r="5085" spans="1:6" x14ac:dyDescent="0.15">
      <c r="A5085" s="5" t="s">
        <v>1</v>
      </c>
      <c r="B5085" s="5" t="s">
        <v>241</v>
      </c>
      <c r="C5085" s="6" t="s">
        <v>52</v>
      </c>
      <c r="D5085" s="6" t="s">
        <v>53</v>
      </c>
      <c r="E5085" s="7">
        <v>1394</v>
      </c>
      <c r="F5085" s="9">
        <v>1335.9767999999999</v>
      </c>
    </row>
    <row r="5086" spans="1:6" x14ac:dyDescent="0.15">
      <c r="A5086" s="5" t="s">
        <v>1</v>
      </c>
      <c r="B5086" s="5" t="s">
        <v>241</v>
      </c>
      <c r="C5086" s="6" t="s">
        <v>52</v>
      </c>
      <c r="D5086" s="6" t="s">
        <v>53</v>
      </c>
      <c r="E5086" s="7">
        <v>1395</v>
      </c>
      <c r="F5086" s="9">
        <v>1339.1759999999999</v>
      </c>
    </row>
    <row r="5087" spans="1:6" x14ac:dyDescent="0.15">
      <c r="A5087" s="5" t="s">
        <v>1</v>
      </c>
      <c r="B5087" s="5" t="s">
        <v>241</v>
      </c>
      <c r="C5087" s="6" t="s">
        <v>52</v>
      </c>
      <c r="D5087" s="6" t="s">
        <v>53</v>
      </c>
      <c r="E5087" s="7">
        <v>1396</v>
      </c>
      <c r="F5087" s="9">
        <v>1311.8136</v>
      </c>
    </row>
    <row r="5088" spans="1:6" x14ac:dyDescent="0.15">
      <c r="A5088" s="5" t="s">
        <v>1</v>
      </c>
      <c r="B5088" s="5" t="s">
        <v>241</v>
      </c>
      <c r="C5088" s="6" t="s">
        <v>52</v>
      </c>
      <c r="D5088" s="6" t="s">
        <v>53</v>
      </c>
      <c r="E5088" s="7">
        <v>1397</v>
      </c>
      <c r="F5088" s="9">
        <v>1313.7964999999999</v>
      </c>
    </row>
    <row r="5089" spans="1:6" x14ac:dyDescent="0.15">
      <c r="A5089" s="5" t="s">
        <v>1</v>
      </c>
      <c r="B5089" s="5" t="s">
        <v>241</v>
      </c>
      <c r="C5089" s="6" t="s">
        <v>52</v>
      </c>
      <c r="D5089" s="6" t="s">
        <v>53</v>
      </c>
      <c r="E5089" s="7">
        <v>1398</v>
      </c>
      <c r="F5089" s="9">
        <v>1325.5272</v>
      </c>
    </row>
    <row r="5090" spans="1:6" x14ac:dyDescent="0.15">
      <c r="A5090" s="5" t="s">
        <v>1</v>
      </c>
      <c r="B5090" s="5" t="s">
        <v>241</v>
      </c>
      <c r="C5090" s="6" t="s">
        <v>52</v>
      </c>
      <c r="D5090" s="6" t="s">
        <v>53</v>
      </c>
      <c r="E5090" s="7">
        <v>1399</v>
      </c>
      <c r="F5090" s="9">
        <v>1338.1220000000001</v>
      </c>
    </row>
    <row r="5091" spans="1:6" x14ac:dyDescent="0.15">
      <c r="A5091" s="5" t="s">
        <v>1</v>
      </c>
      <c r="B5091" s="5" t="s">
        <v>241</v>
      </c>
      <c r="C5091" s="6" t="s">
        <v>52</v>
      </c>
      <c r="D5091" s="6" t="s">
        <v>53</v>
      </c>
      <c r="E5091" s="7">
        <v>1400</v>
      </c>
      <c r="F5091" s="9">
        <v>1339.7693999999999</v>
      </c>
    </row>
    <row r="5092" spans="1:6" x14ac:dyDescent="0.15">
      <c r="A5092" s="5" t="s">
        <v>1</v>
      </c>
      <c r="B5092" s="5" t="s">
        <v>241</v>
      </c>
      <c r="C5092" s="6" t="s">
        <v>52</v>
      </c>
      <c r="D5092" s="6" t="s">
        <v>53</v>
      </c>
      <c r="E5092" s="7">
        <v>1401</v>
      </c>
      <c r="F5092" s="9">
        <v>1322.2321999999999</v>
      </c>
    </row>
    <row r="5093" spans="1:6" x14ac:dyDescent="0.15">
      <c r="A5093" s="5" t="s">
        <v>1</v>
      </c>
      <c r="B5093" s="5" t="s">
        <v>241</v>
      </c>
      <c r="C5093" s="6" t="s">
        <v>52</v>
      </c>
      <c r="D5093" s="6" t="s">
        <v>53</v>
      </c>
      <c r="E5093" s="7">
        <v>1402</v>
      </c>
      <c r="F5093" s="9">
        <v>1291.4540999999999</v>
      </c>
    </row>
    <row r="5094" spans="1:6" x14ac:dyDescent="0.15">
      <c r="A5094" s="5" t="s">
        <v>1</v>
      </c>
      <c r="B5094" s="5" t="s">
        <v>241</v>
      </c>
      <c r="C5094" s="6" t="s">
        <v>52</v>
      </c>
      <c r="D5094" s="6" t="s">
        <v>53</v>
      </c>
      <c r="E5094" s="7">
        <v>1403</v>
      </c>
      <c r="F5094" s="9">
        <v>1214.1189999999999</v>
      </c>
    </row>
    <row r="5095" spans="1:6" x14ac:dyDescent="0.15">
      <c r="A5095" s="5" t="s">
        <v>1</v>
      </c>
      <c r="B5095" s="5" t="s">
        <v>241</v>
      </c>
      <c r="C5095" s="6" t="s">
        <v>52</v>
      </c>
      <c r="D5095" s="6" t="s">
        <v>53</v>
      </c>
      <c r="E5095" s="7">
        <v>1404</v>
      </c>
      <c r="F5095" s="9">
        <v>1155.663</v>
      </c>
    </row>
    <row r="5096" spans="1:6" x14ac:dyDescent="0.15">
      <c r="A5096" s="5" t="s">
        <v>1</v>
      </c>
      <c r="B5096" s="5" t="s">
        <v>241</v>
      </c>
      <c r="C5096" s="6" t="s">
        <v>52</v>
      </c>
      <c r="D5096" s="6" t="s">
        <v>53</v>
      </c>
      <c r="E5096" s="7">
        <v>1405</v>
      </c>
      <c r="F5096" s="9">
        <v>1175.3359</v>
      </c>
    </row>
    <row r="5097" spans="1:6" x14ac:dyDescent="0.15">
      <c r="A5097" s="5" t="s">
        <v>1</v>
      </c>
      <c r="B5097" s="5" t="s">
        <v>241</v>
      </c>
      <c r="C5097" s="6" t="s">
        <v>52</v>
      </c>
      <c r="D5097" s="6" t="s">
        <v>53</v>
      </c>
      <c r="E5097" s="7">
        <v>1406</v>
      </c>
      <c r="F5097" s="9">
        <v>1084.5918999999999</v>
      </c>
    </row>
    <row r="5098" spans="1:6" x14ac:dyDescent="0.15">
      <c r="A5098" s="5" t="s">
        <v>1</v>
      </c>
      <c r="B5098" s="5" t="s">
        <v>241</v>
      </c>
      <c r="C5098" s="6" t="s">
        <v>52</v>
      </c>
      <c r="D5098" s="6" t="s">
        <v>53</v>
      </c>
      <c r="E5098" s="7">
        <v>1407</v>
      </c>
      <c r="F5098" s="9">
        <v>1167.9260999999999</v>
      </c>
    </row>
    <row r="5099" spans="1:6" x14ac:dyDescent="0.15">
      <c r="A5099" s="5" t="s">
        <v>1</v>
      </c>
      <c r="B5099" s="5" t="s">
        <v>241</v>
      </c>
      <c r="C5099" s="6" t="s">
        <v>52</v>
      </c>
      <c r="D5099" s="6" t="s">
        <v>53</v>
      </c>
      <c r="E5099" s="7">
        <v>1408</v>
      </c>
      <c r="F5099" s="9">
        <v>1043.7811999999999</v>
      </c>
    </row>
    <row r="5100" spans="1:6" x14ac:dyDescent="0.15">
      <c r="A5100" s="5" t="s">
        <v>1</v>
      </c>
      <c r="B5100" s="5" t="s">
        <v>241</v>
      </c>
      <c r="C5100" s="6" t="s">
        <v>52</v>
      </c>
      <c r="D5100" s="6" t="s">
        <v>53</v>
      </c>
      <c r="E5100" s="7">
        <v>1409</v>
      </c>
      <c r="F5100" s="9">
        <v>1220.242</v>
      </c>
    </row>
    <row r="5101" spans="1:6" x14ac:dyDescent="0.15">
      <c r="A5101" s="5" t="s">
        <v>1</v>
      </c>
      <c r="B5101" s="5" t="s">
        <v>241</v>
      </c>
      <c r="C5101" s="6" t="s">
        <v>52</v>
      </c>
      <c r="D5101" s="6" t="s">
        <v>53</v>
      </c>
      <c r="E5101" s="7">
        <v>1410</v>
      </c>
      <c r="F5101" s="9">
        <v>1221.6226999999999</v>
      </c>
    </row>
    <row r="5102" spans="1:6" x14ac:dyDescent="0.15">
      <c r="A5102" s="5" t="s">
        <v>1</v>
      </c>
      <c r="B5102" s="5" t="s">
        <v>241</v>
      </c>
      <c r="C5102" s="6" t="s">
        <v>52</v>
      </c>
      <c r="D5102" s="6" t="s">
        <v>53</v>
      </c>
      <c r="E5102" s="7">
        <v>1411</v>
      </c>
      <c r="F5102" s="9">
        <v>1223.9480000000001</v>
      </c>
    </row>
    <row r="5103" spans="1:6" x14ac:dyDescent="0.15">
      <c r="A5103" s="5" t="s">
        <v>1</v>
      </c>
      <c r="B5103" s="5" t="s">
        <v>241</v>
      </c>
      <c r="C5103" s="6" t="s">
        <v>52</v>
      </c>
      <c r="D5103" s="6" t="s">
        <v>53</v>
      </c>
      <c r="E5103" s="7">
        <v>1412</v>
      </c>
      <c r="F5103" s="9">
        <v>1227.3448000000001</v>
      </c>
    </row>
    <row r="5104" spans="1:6" x14ac:dyDescent="0.15">
      <c r="A5104" s="5" t="s">
        <v>1</v>
      </c>
      <c r="B5104" s="5" t="s">
        <v>241</v>
      </c>
      <c r="C5104" s="6" t="s">
        <v>52</v>
      </c>
      <c r="D5104" s="6" t="s">
        <v>53</v>
      </c>
      <c r="E5104" s="7">
        <v>1413</v>
      </c>
      <c r="F5104" s="9">
        <v>1231.9993999999999</v>
      </c>
    </row>
    <row r="5105" spans="1:6" x14ac:dyDescent="0.15">
      <c r="A5105" s="5" t="s">
        <v>1</v>
      </c>
      <c r="B5105" s="5" t="s">
        <v>241</v>
      </c>
      <c r="C5105" s="6" t="s">
        <v>52</v>
      </c>
      <c r="D5105" s="6" t="s">
        <v>53</v>
      </c>
      <c r="E5105" s="7">
        <v>1414</v>
      </c>
      <c r="F5105" s="9">
        <v>1237.9866</v>
      </c>
    </row>
    <row r="5106" spans="1:6" x14ac:dyDescent="0.15">
      <c r="A5106" s="5" t="s">
        <v>1</v>
      </c>
      <c r="B5106" s="5" t="s">
        <v>241</v>
      </c>
      <c r="C5106" s="6" t="s">
        <v>52</v>
      </c>
      <c r="D5106" s="6" t="s">
        <v>53</v>
      </c>
      <c r="E5106" s="7">
        <v>1415</v>
      </c>
      <c r="F5106" s="9">
        <v>1245.3035</v>
      </c>
    </row>
    <row r="5107" spans="1:6" x14ac:dyDescent="0.15">
      <c r="A5107" s="5" t="s">
        <v>1</v>
      </c>
      <c r="B5107" s="5" t="s">
        <v>241</v>
      </c>
      <c r="C5107" s="6" t="s">
        <v>52</v>
      </c>
      <c r="D5107" s="6" t="s">
        <v>53</v>
      </c>
      <c r="E5107" s="7">
        <v>1416</v>
      </c>
      <c r="F5107" s="9">
        <v>1236.6686999999999</v>
      </c>
    </row>
    <row r="5108" spans="1:6" x14ac:dyDescent="0.15">
      <c r="A5108" s="5" t="s">
        <v>1</v>
      </c>
      <c r="B5108" s="5" t="s">
        <v>241</v>
      </c>
      <c r="C5108" s="6" t="s">
        <v>52</v>
      </c>
      <c r="D5108" s="6" t="s">
        <v>53</v>
      </c>
      <c r="E5108" s="7">
        <v>1417</v>
      </c>
      <c r="F5108" s="9">
        <v>1352.0374999999999</v>
      </c>
    </row>
    <row r="5109" spans="1:6" x14ac:dyDescent="0.15">
      <c r="A5109" s="5" t="s">
        <v>1</v>
      </c>
      <c r="B5109" s="5" t="s">
        <v>241</v>
      </c>
      <c r="C5109" s="6" t="s">
        <v>52</v>
      </c>
      <c r="D5109" s="6" t="s">
        <v>53</v>
      </c>
      <c r="E5109" s="7">
        <v>1418</v>
      </c>
      <c r="F5109" s="9">
        <v>1261.0488</v>
      </c>
    </row>
    <row r="5110" spans="1:6" x14ac:dyDescent="0.15">
      <c r="A5110" s="5" t="s">
        <v>1</v>
      </c>
      <c r="B5110" s="5" t="s">
        <v>241</v>
      </c>
      <c r="C5110" s="6" t="s">
        <v>52</v>
      </c>
      <c r="D5110" s="6" t="s">
        <v>53</v>
      </c>
      <c r="E5110" s="7">
        <v>1419</v>
      </c>
      <c r="F5110" s="9">
        <v>1266.8511000000001</v>
      </c>
    </row>
    <row r="5111" spans="1:6" x14ac:dyDescent="0.15">
      <c r="A5111" s="5" t="s">
        <v>1</v>
      </c>
      <c r="B5111" s="5" t="s">
        <v>241</v>
      </c>
      <c r="C5111" s="6" t="s">
        <v>52</v>
      </c>
      <c r="D5111" s="6" t="s">
        <v>53</v>
      </c>
      <c r="E5111" s="7">
        <v>1420</v>
      </c>
      <c r="F5111" s="9">
        <v>1206.1081999999999</v>
      </c>
    </row>
    <row r="5112" spans="1:6" x14ac:dyDescent="0.15">
      <c r="A5112" s="5" t="s">
        <v>1</v>
      </c>
      <c r="B5112" s="5" t="s">
        <v>241</v>
      </c>
      <c r="C5112" s="6" t="s">
        <v>52</v>
      </c>
      <c r="D5112" s="6" t="s">
        <v>53</v>
      </c>
      <c r="E5112" s="7">
        <v>1421</v>
      </c>
      <c r="F5112" s="9">
        <v>1189.895</v>
      </c>
    </row>
    <row r="5113" spans="1:6" x14ac:dyDescent="0.15">
      <c r="A5113" s="5" t="s">
        <v>1</v>
      </c>
      <c r="B5113" s="5" t="s">
        <v>241</v>
      </c>
      <c r="C5113" s="6" t="s">
        <v>52</v>
      </c>
      <c r="D5113" s="6" t="s">
        <v>53</v>
      </c>
      <c r="E5113" s="7">
        <v>1422</v>
      </c>
      <c r="F5113" s="9">
        <v>1166.4033999999999</v>
      </c>
    </row>
    <row r="5114" spans="1:6" x14ac:dyDescent="0.15">
      <c r="A5114" s="5" t="s">
        <v>1</v>
      </c>
      <c r="B5114" s="5" t="s">
        <v>241</v>
      </c>
      <c r="C5114" s="6" t="s">
        <v>52</v>
      </c>
      <c r="D5114" s="6" t="s">
        <v>53</v>
      </c>
      <c r="E5114" s="7">
        <v>1423</v>
      </c>
      <c r="F5114" s="9">
        <v>941.59569999999997</v>
      </c>
    </row>
    <row r="5115" spans="1:6" x14ac:dyDescent="0.15">
      <c r="A5115" s="5" t="s">
        <v>1</v>
      </c>
      <c r="B5115" s="5" t="s">
        <v>241</v>
      </c>
      <c r="C5115" s="6" t="s">
        <v>52</v>
      </c>
      <c r="D5115" s="6" t="s">
        <v>53</v>
      </c>
      <c r="E5115" s="7">
        <v>1424</v>
      </c>
      <c r="F5115" s="9">
        <v>1097.7932000000001</v>
      </c>
    </row>
    <row r="5116" spans="1:6" x14ac:dyDescent="0.15">
      <c r="A5116" s="5" t="s">
        <v>1</v>
      </c>
      <c r="B5116" s="5" t="s">
        <v>241</v>
      </c>
      <c r="C5116" s="6" t="s">
        <v>52</v>
      </c>
      <c r="D5116" s="6" t="s">
        <v>53</v>
      </c>
      <c r="E5116" s="7">
        <v>1425</v>
      </c>
      <c r="F5116" s="9">
        <v>1164.9791</v>
      </c>
    </row>
    <row r="5117" spans="1:6" x14ac:dyDescent="0.15">
      <c r="A5117" s="5" t="s">
        <v>1</v>
      </c>
      <c r="B5117" s="5" t="s">
        <v>241</v>
      </c>
      <c r="C5117" s="6" t="s">
        <v>52</v>
      </c>
      <c r="D5117" s="6" t="s">
        <v>53</v>
      </c>
      <c r="E5117" s="7">
        <v>1426</v>
      </c>
      <c r="F5117" s="9">
        <v>1162.6855</v>
      </c>
    </row>
    <row r="5118" spans="1:6" x14ac:dyDescent="0.15">
      <c r="A5118" s="5" t="s">
        <v>1</v>
      </c>
      <c r="B5118" s="5" t="s">
        <v>241</v>
      </c>
      <c r="C5118" s="6" t="s">
        <v>52</v>
      </c>
      <c r="D5118" s="6" t="s">
        <v>53</v>
      </c>
      <c r="E5118" s="7">
        <v>1427</v>
      </c>
      <c r="F5118" s="9">
        <v>1203.1216999999999</v>
      </c>
    </row>
    <row r="5119" spans="1:6" x14ac:dyDescent="0.15">
      <c r="A5119" s="5" t="s">
        <v>1</v>
      </c>
      <c r="B5119" s="5" t="s">
        <v>241</v>
      </c>
      <c r="C5119" s="6" t="s">
        <v>52</v>
      </c>
      <c r="D5119" s="6" t="s">
        <v>53</v>
      </c>
      <c r="E5119" s="7">
        <v>1428</v>
      </c>
      <c r="F5119" s="9">
        <v>1290.7012999999999</v>
      </c>
    </row>
    <row r="5120" spans="1:6" x14ac:dyDescent="0.15">
      <c r="A5120" s="5" t="s">
        <v>1</v>
      </c>
      <c r="B5120" s="5" t="s">
        <v>241</v>
      </c>
      <c r="C5120" s="6" t="s">
        <v>52</v>
      </c>
      <c r="D5120" s="6" t="s">
        <v>53</v>
      </c>
      <c r="E5120" s="7">
        <v>1429</v>
      </c>
      <c r="F5120" s="9">
        <v>1072.8976</v>
      </c>
    </row>
    <row r="5121" spans="1:6" x14ac:dyDescent="0.15">
      <c r="A5121" s="5" t="s">
        <v>1</v>
      </c>
      <c r="B5121" s="5" t="s">
        <v>241</v>
      </c>
      <c r="C5121" s="6" t="s">
        <v>52</v>
      </c>
      <c r="D5121" s="6" t="s">
        <v>53</v>
      </c>
      <c r="E5121" s="7">
        <v>1430</v>
      </c>
      <c r="F5121" s="9">
        <v>1350.4117000000001</v>
      </c>
    </row>
    <row r="5122" spans="1:6" x14ac:dyDescent="0.15">
      <c r="A5122" s="5" t="s">
        <v>1</v>
      </c>
      <c r="B5122" s="5" t="s">
        <v>241</v>
      </c>
      <c r="C5122" s="6" t="s">
        <v>52</v>
      </c>
      <c r="D5122" s="6" t="s">
        <v>53</v>
      </c>
      <c r="E5122" s="7">
        <v>1431</v>
      </c>
      <c r="F5122" s="9">
        <v>1134.2972</v>
      </c>
    </row>
    <row r="5123" spans="1:6" x14ac:dyDescent="0.15">
      <c r="A5123" s="5" t="s">
        <v>1</v>
      </c>
      <c r="B5123" s="5" t="s">
        <v>241</v>
      </c>
      <c r="C5123" s="6" t="s">
        <v>52</v>
      </c>
      <c r="D5123" s="6" t="s">
        <v>53</v>
      </c>
      <c r="E5123" s="7">
        <v>1432</v>
      </c>
      <c r="F5123" s="9">
        <v>1204.2085999999999</v>
      </c>
    </row>
    <row r="5124" spans="1:6" x14ac:dyDescent="0.15">
      <c r="A5124" s="5" t="s">
        <v>1</v>
      </c>
      <c r="B5124" s="5" t="s">
        <v>241</v>
      </c>
      <c r="C5124" s="6" t="s">
        <v>52</v>
      </c>
      <c r="D5124" s="6" t="s">
        <v>53</v>
      </c>
      <c r="E5124" s="7">
        <v>1433</v>
      </c>
      <c r="F5124" s="9">
        <v>1333.2764</v>
      </c>
    </row>
    <row r="5125" spans="1:6" x14ac:dyDescent="0.15">
      <c r="A5125" s="5" t="s">
        <v>1</v>
      </c>
      <c r="B5125" s="5" t="s">
        <v>241</v>
      </c>
      <c r="C5125" s="6" t="s">
        <v>52</v>
      </c>
      <c r="D5125" s="6" t="s">
        <v>53</v>
      </c>
      <c r="E5125" s="7">
        <v>1434</v>
      </c>
      <c r="F5125" s="9">
        <v>1205.8545999999999</v>
      </c>
    </row>
    <row r="5126" spans="1:6" x14ac:dyDescent="0.15">
      <c r="A5126" s="5" t="s">
        <v>1</v>
      </c>
      <c r="B5126" s="5" t="s">
        <v>241</v>
      </c>
      <c r="C5126" s="6" t="s">
        <v>52</v>
      </c>
      <c r="D5126" s="6" t="s">
        <v>53</v>
      </c>
      <c r="E5126" s="7">
        <v>1435</v>
      </c>
      <c r="F5126" s="9">
        <v>1041.1573000000001</v>
      </c>
    </row>
    <row r="5127" spans="1:6" x14ac:dyDescent="0.15">
      <c r="A5127" s="5" t="s">
        <v>1</v>
      </c>
      <c r="B5127" s="5" t="s">
        <v>241</v>
      </c>
      <c r="C5127" s="6" t="s">
        <v>52</v>
      </c>
      <c r="D5127" s="6" t="s">
        <v>53</v>
      </c>
      <c r="E5127" s="7">
        <v>1436</v>
      </c>
      <c r="F5127" s="9">
        <v>1174.6327000000001</v>
      </c>
    </row>
    <row r="5128" spans="1:6" x14ac:dyDescent="0.15">
      <c r="A5128" s="5" t="s">
        <v>1</v>
      </c>
      <c r="B5128" s="5" t="s">
        <v>241</v>
      </c>
      <c r="C5128" s="6" t="s">
        <v>52</v>
      </c>
      <c r="D5128" s="6" t="s">
        <v>53</v>
      </c>
      <c r="E5128" s="7">
        <v>1437</v>
      </c>
      <c r="F5128" s="9">
        <v>1120.7727</v>
      </c>
    </row>
    <row r="5129" spans="1:6" x14ac:dyDescent="0.15">
      <c r="A5129" s="5" t="s">
        <v>1</v>
      </c>
      <c r="B5129" s="5" t="s">
        <v>241</v>
      </c>
      <c r="C5129" s="6" t="s">
        <v>52</v>
      </c>
      <c r="D5129" s="6" t="s">
        <v>53</v>
      </c>
      <c r="E5129" s="7">
        <v>1438</v>
      </c>
      <c r="F5129" s="9">
        <v>1051.8543999999999</v>
      </c>
    </row>
    <row r="5130" spans="1:6" x14ac:dyDescent="0.15">
      <c r="A5130" s="5" t="s">
        <v>1</v>
      </c>
      <c r="B5130" s="5" t="s">
        <v>241</v>
      </c>
      <c r="C5130" s="6" t="s">
        <v>52</v>
      </c>
      <c r="D5130" s="6" t="s">
        <v>53</v>
      </c>
      <c r="E5130" s="7">
        <v>1439</v>
      </c>
      <c r="F5130" s="9">
        <v>1077.0776000000001</v>
      </c>
    </row>
    <row r="5131" spans="1:6" x14ac:dyDescent="0.15">
      <c r="A5131" s="5" t="s">
        <v>1</v>
      </c>
      <c r="B5131" s="5" t="s">
        <v>241</v>
      </c>
      <c r="C5131" s="6" t="s">
        <v>52</v>
      </c>
      <c r="D5131" s="6" t="s">
        <v>53</v>
      </c>
      <c r="E5131" s="7">
        <v>1440</v>
      </c>
      <c r="F5131" s="9">
        <v>1157.7322999999999</v>
      </c>
    </row>
    <row r="5132" spans="1:6" x14ac:dyDescent="0.15">
      <c r="A5132" s="5" t="s">
        <v>1</v>
      </c>
      <c r="B5132" s="5" t="s">
        <v>241</v>
      </c>
      <c r="C5132" s="6" t="s">
        <v>52</v>
      </c>
      <c r="D5132" s="6" t="s">
        <v>53</v>
      </c>
      <c r="E5132" s="7">
        <v>1441</v>
      </c>
      <c r="F5132" s="9">
        <v>1237.3371999999999</v>
      </c>
    </row>
    <row r="5133" spans="1:6" x14ac:dyDescent="0.15">
      <c r="A5133" s="5" t="s">
        <v>1</v>
      </c>
      <c r="B5133" s="5" t="s">
        <v>241</v>
      </c>
      <c r="C5133" s="6" t="s">
        <v>52</v>
      </c>
      <c r="D5133" s="6" t="s">
        <v>53</v>
      </c>
      <c r="E5133" s="7">
        <v>1442</v>
      </c>
      <c r="F5133" s="9">
        <v>1432.9948999999999</v>
      </c>
    </row>
    <row r="5134" spans="1:6" x14ac:dyDescent="0.15">
      <c r="A5134" s="5" t="s">
        <v>1</v>
      </c>
      <c r="B5134" s="5" t="s">
        <v>241</v>
      </c>
      <c r="C5134" s="6" t="s">
        <v>52</v>
      </c>
      <c r="D5134" s="6" t="s">
        <v>53</v>
      </c>
      <c r="E5134" s="7">
        <v>1443</v>
      </c>
      <c r="F5134" s="9">
        <v>1170.1846</v>
      </c>
    </row>
    <row r="5135" spans="1:6" x14ac:dyDescent="0.15">
      <c r="A5135" s="5" t="s">
        <v>1</v>
      </c>
      <c r="B5135" s="5" t="s">
        <v>241</v>
      </c>
      <c r="C5135" s="6" t="s">
        <v>52</v>
      </c>
      <c r="D5135" s="6" t="s">
        <v>53</v>
      </c>
      <c r="E5135" s="7">
        <v>1444</v>
      </c>
      <c r="F5135" s="9">
        <v>1175.7834</v>
      </c>
    </row>
    <row r="5136" spans="1:6" x14ac:dyDescent="0.15">
      <c r="A5136" s="5" t="s">
        <v>1</v>
      </c>
      <c r="B5136" s="5" t="s">
        <v>241</v>
      </c>
      <c r="C5136" s="6" t="s">
        <v>52</v>
      </c>
      <c r="D5136" s="6" t="s">
        <v>53</v>
      </c>
      <c r="E5136" s="7">
        <v>1445</v>
      </c>
      <c r="F5136" s="9">
        <v>1273.2837999999999</v>
      </c>
    </row>
    <row r="5137" spans="1:6" x14ac:dyDescent="0.15">
      <c r="A5137" s="5" t="s">
        <v>1</v>
      </c>
      <c r="B5137" s="5" t="s">
        <v>241</v>
      </c>
      <c r="C5137" s="6" t="s">
        <v>52</v>
      </c>
      <c r="D5137" s="6" t="s">
        <v>53</v>
      </c>
      <c r="E5137" s="7">
        <v>1446</v>
      </c>
      <c r="F5137" s="9">
        <v>1383.2179000000001</v>
      </c>
    </row>
    <row r="5138" spans="1:6" x14ac:dyDescent="0.15">
      <c r="A5138" s="5" t="s">
        <v>1</v>
      </c>
      <c r="B5138" s="5" t="s">
        <v>241</v>
      </c>
      <c r="C5138" s="6" t="s">
        <v>52</v>
      </c>
      <c r="D5138" s="6" t="s">
        <v>53</v>
      </c>
      <c r="E5138" s="7">
        <v>1447</v>
      </c>
      <c r="F5138" s="9">
        <v>1415.1098999999999</v>
      </c>
    </row>
    <row r="5139" spans="1:6" x14ac:dyDescent="0.15">
      <c r="A5139" s="5" t="s">
        <v>1</v>
      </c>
      <c r="B5139" s="5" t="s">
        <v>241</v>
      </c>
      <c r="C5139" s="6" t="s">
        <v>52</v>
      </c>
      <c r="D5139" s="6" t="s">
        <v>53</v>
      </c>
      <c r="E5139" s="7">
        <v>1448</v>
      </c>
      <c r="F5139" s="9">
        <v>1403.5537999999999</v>
      </c>
    </row>
    <row r="5140" spans="1:6" x14ac:dyDescent="0.15">
      <c r="A5140" s="5" t="s">
        <v>1</v>
      </c>
      <c r="B5140" s="5" t="s">
        <v>241</v>
      </c>
      <c r="C5140" s="6" t="s">
        <v>52</v>
      </c>
      <c r="D5140" s="6" t="s">
        <v>53</v>
      </c>
      <c r="E5140" s="7">
        <v>1449</v>
      </c>
      <c r="F5140" s="9">
        <v>1434.9363000000001</v>
      </c>
    </row>
    <row r="5141" spans="1:6" x14ac:dyDescent="0.15">
      <c r="A5141" s="5" t="s">
        <v>1</v>
      </c>
      <c r="B5141" s="5" t="s">
        <v>241</v>
      </c>
      <c r="C5141" s="6" t="s">
        <v>52</v>
      </c>
      <c r="D5141" s="6" t="s">
        <v>53</v>
      </c>
      <c r="E5141" s="7">
        <v>1450</v>
      </c>
      <c r="F5141" s="9">
        <v>1419.7005999999999</v>
      </c>
    </row>
    <row r="5142" spans="1:6" x14ac:dyDescent="0.15">
      <c r="A5142" s="5" t="s">
        <v>1</v>
      </c>
      <c r="B5142" s="5" t="s">
        <v>241</v>
      </c>
      <c r="C5142" s="6" t="s">
        <v>52</v>
      </c>
      <c r="D5142" s="6" t="s">
        <v>53</v>
      </c>
      <c r="E5142" s="7">
        <v>1451</v>
      </c>
      <c r="F5142" s="9">
        <v>1371.982</v>
      </c>
    </row>
    <row r="5143" spans="1:6" x14ac:dyDescent="0.15">
      <c r="A5143" s="5" t="s">
        <v>1</v>
      </c>
      <c r="B5143" s="5" t="s">
        <v>241</v>
      </c>
      <c r="C5143" s="6" t="s">
        <v>52</v>
      </c>
      <c r="D5143" s="6" t="s">
        <v>53</v>
      </c>
      <c r="E5143" s="7">
        <v>1452</v>
      </c>
      <c r="F5143" s="9">
        <v>1385.201</v>
      </c>
    </row>
    <row r="5144" spans="1:6" x14ac:dyDescent="0.15">
      <c r="A5144" s="5" t="s">
        <v>1</v>
      </c>
      <c r="B5144" s="5" t="s">
        <v>241</v>
      </c>
      <c r="C5144" s="6" t="s">
        <v>52</v>
      </c>
      <c r="D5144" s="6" t="s">
        <v>53</v>
      </c>
      <c r="E5144" s="7">
        <v>1453</v>
      </c>
      <c r="F5144" s="9">
        <v>1334.3575000000001</v>
      </c>
    </row>
    <row r="5145" spans="1:6" x14ac:dyDescent="0.15">
      <c r="A5145" s="5" t="s">
        <v>1</v>
      </c>
      <c r="B5145" s="5" t="s">
        <v>241</v>
      </c>
      <c r="C5145" s="6" t="s">
        <v>52</v>
      </c>
      <c r="D5145" s="6" t="s">
        <v>53</v>
      </c>
      <c r="E5145" s="7">
        <v>1454</v>
      </c>
      <c r="F5145" s="9">
        <v>1276.2774999999999</v>
      </c>
    </row>
    <row r="5146" spans="1:6" x14ac:dyDescent="0.15">
      <c r="A5146" s="5" t="s">
        <v>1</v>
      </c>
      <c r="B5146" s="5" t="s">
        <v>241</v>
      </c>
      <c r="C5146" s="6" t="s">
        <v>52</v>
      </c>
      <c r="D5146" s="6" t="s">
        <v>53</v>
      </c>
      <c r="E5146" s="7">
        <v>1455</v>
      </c>
      <c r="F5146" s="9">
        <v>1363.4467999999999</v>
      </c>
    </row>
    <row r="5147" spans="1:6" x14ac:dyDescent="0.15">
      <c r="A5147" s="5" t="s">
        <v>1</v>
      </c>
      <c r="B5147" s="5" t="s">
        <v>241</v>
      </c>
      <c r="C5147" s="6" t="s">
        <v>52</v>
      </c>
      <c r="D5147" s="6" t="s">
        <v>53</v>
      </c>
      <c r="E5147" s="7">
        <v>1456</v>
      </c>
      <c r="F5147" s="9">
        <v>1364.6279</v>
      </c>
    </row>
    <row r="5148" spans="1:6" x14ac:dyDescent="0.15">
      <c r="A5148" s="5" t="s">
        <v>1</v>
      </c>
      <c r="B5148" s="5" t="s">
        <v>241</v>
      </c>
      <c r="C5148" s="6" t="s">
        <v>52</v>
      </c>
      <c r="D5148" s="6" t="s">
        <v>53</v>
      </c>
      <c r="E5148" s="7">
        <v>1457</v>
      </c>
      <c r="F5148" s="9">
        <v>1304.7062000000001</v>
      </c>
    </row>
    <row r="5149" spans="1:6" x14ac:dyDescent="0.15">
      <c r="A5149" s="5" t="s">
        <v>1</v>
      </c>
      <c r="B5149" s="5" t="s">
        <v>241</v>
      </c>
      <c r="C5149" s="6" t="s">
        <v>52</v>
      </c>
      <c r="D5149" s="6" t="s">
        <v>53</v>
      </c>
      <c r="E5149" s="7">
        <v>1458</v>
      </c>
      <c r="F5149" s="9">
        <v>1190.1537000000001</v>
      </c>
    </row>
    <row r="5150" spans="1:6" x14ac:dyDescent="0.15">
      <c r="A5150" s="5" t="s">
        <v>1</v>
      </c>
      <c r="B5150" s="5" t="s">
        <v>241</v>
      </c>
      <c r="C5150" s="6" t="s">
        <v>52</v>
      </c>
      <c r="D5150" s="6" t="s">
        <v>53</v>
      </c>
      <c r="E5150" s="7">
        <v>1459</v>
      </c>
      <c r="F5150" s="9">
        <v>1444.2664</v>
      </c>
    </row>
    <row r="5151" spans="1:6" x14ac:dyDescent="0.15">
      <c r="A5151" s="5" t="s">
        <v>1</v>
      </c>
      <c r="B5151" s="5" t="s">
        <v>241</v>
      </c>
      <c r="C5151" s="6" t="s">
        <v>52</v>
      </c>
      <c r="D5151" s="6" t="s">
        <v>53</v>
      </c>
      <c r="E5151" s="7">
        <v>1460</v>
      </c>
      <c r="F5151" s="9">
        <v>1290.7653</v>
      </c>
    </row>
    <row r="5152" spans="1:6" x14ac:dyDescent="0.15">
      <c r="A5152" s="5" t="s">
        <v>1</v>
      </c>
      <c r="B5152" s="5" t="s">
        <v>241</v>
      </c>
      <c r="C5152" s="6" t="s">
        <v>52</v>
      </c>
      <c r="D5152" s="6" t="s">
        <v>53</v>
      </c>
      <c r="E5152" s="7">
        <v>1461</v>
      </c>
      <c r="F5152" s="9">
        <v>1316.7285999999999</v>
      </c>
    </row>
    <row r="5153" spans="1:6" x14ac:dyDescent="0.15">
      <c r="A5153" s="5" t="s">
        <v>1</v>
      </c>
      <c r="B5153" s="5" t="s">
        <v>241</v>
      </c>
      <c r="C5153" s="6" t="s">
        <v>52</v>
      </c>
      <c r="D5153" s="6" t="s">
        <v>53</v>
      </c>
      <c r="E5153" s="7">
        <v>1462</v>
      </c>
      <c r="F5153" s="9">
        <v>1272.2683</v>
      </c>
    </row>
    <row r="5154" spans="1:6" x14ac:dyDescent="0.15">
      <c r="A5154" s="5" t="s">
        <v>1</v>
      </c>
      <c r="B5154" s="5" t="s">
        <v>241</v>
      </c>
      <c r="C5154" s="6" t="s">
        <v>52</v>
      </c>
      <c r="D5154" s="6" t="s">
        <v>53</v>
      </c>
      <c r="E5154" s="7">
        <v>1463</v>
      </c>
      <c r="F5154" s="9">
        <v>1134.2952</v>
      </c>
    </row>
    <row r="5155" spans="1:6" x14ac:dyDescent="0.15">
      <c r="A5155" s="5" t="s">
        <v>1</v>
      </c>
      <c r="B5155" s="5" t="s">
        <v>241</v>
      </c>
      <c r="C5155" s="6" t="s">
        <v>52</v>
      </c>
      <c r="D5155" s="6" t="s">
        <v>53</v>
      </c>
      <c r="E5155" s="7">
        <v>1464</v>
      </c>
      <c r="F5155" s="9">
        <v>1098.5581999999999</v>
      </c>
    </row>
    <row r="5156" spans="1:6" x14ac:dyDescent="0.15">
      <c r="A5156" s="5" t="s">
        <v>1</v>
      </c>
      <c r="B5156" s="5" t="s">
        <v>241</v>
      </c>
      <c r="C5156" s="6" t="s">
        <v>52</v>
      </c>
      <c r="D5156" s="6" t="s">
        <v>53</v>
      </c>
      <c r="E5156" s="7">
        <v>1465</v>
      </c>
      <c r="F5156" s="9">
        <v>1100.4498000000001</v>
      </c>
    </row>
    <row r="5157" spans="1:6" x14ac:dyDescent="0.15">
      <c r="A5157" s="5" t="s">
        <v>1</v>
      </c>
      <c r="B5157" s="5" t="s">
        <v>241</v>
      </c>
      <c r="C5157" s="6" t="s">
        <v>52</v>
      </c>
      <c r="D5157" s="6" t="s">
        <v>53</v>
      </c>
      <c r="E5157" s="7">
        <v>1466</v>
      </c>
      <c r="F5157" s="9">
        <v>1166.3050000000001</v>
      </c>
    </row>
    <row r="5158" spans="1:6" x14ac:dyDescent="0.15">
      <c r="A5158" s="5" t="s">
        <v>1</v>
      </c>
      <c r="B5158" s="5" t="s">
        <v>241</v>
      </c>
      <c r="C5158" s="6" t="s">
        <v>52</v>
      </c>
      <c r="D5158" s="6" t="s">
        <v>53</v>
      </c>
      <c r="E5158" s="7">
        <v>1467</v>
      </c>
      <c r="F5158" s="9">
        <v>1076.4011</v>
      </c>
    </row>
    <row r="5159" spans="1:6" x14ac:dyDescent="0.15">
      <c r="A5159" s="5" t="s">
        <v>1</v>
      </c>
      <c r="B5159" s="5" t="s">
        <v>241</v>
      </c>
      <c r="C5159" s="6" t="s">
        <v>52</v>
      </c>
      <c r="D5159" s="6" t="s">
        <v>53</v>
      </c>
      <c r="E5159" s="7">
        <v>1468</v>
      </c>
      <c r="F5159" s="9">
        <v>1003.66693</v>
      </c>
    </row>
    <row r="5160" spans="1:6" x14ac:dyDescent="0.15">
      <c r="A5160" s="5" t="s">
        <v>1</v>
      </c>
      <c r="B5160" s="5" t="s">
        <v>241</v>
      </c>
      <c r="C5160" s="6" t="s">
        <v>52</v>
      </c>
      <c r="D5160" s="6" t="s">
        <v>53</v>
      </c>
      <c r="E5160" s="7">
        <v>1469</v>
      </c>
      <c r="F5160" s="9">
        <v>1020.38416</v>
      </c>
    </row>
    <row r="5161" spans="1:6" x14ac:dyDescent="0.15">
      <c r="A5161" s="5" t="s">
        <v>1</v>
      </c>
      <c r="B5161" s="5" t="s">
        <v>241</v>
      </c>
      <c r="C5161" s="6" t="s">
        <v>52</v>
      </c>
      <c r="D5161" s="6" t="s">
        <v>53</v>
      </c>
      <c r="E5161" s="7">
        <v>1470</v>
      </c>
      <c r="F5161" s="9">
        <v>928.23334</v>
      </c>
    </row>
    <row r="5162" spans="1:6" x14ac:dyDescent="0.15">
      <c r="A5162" s="5" t="s">
        <v>1</v>
      </c>
      <c r="B5162" s="5" t="s">
        <v>241</v>
      </c>
      <c r="C5162" s="6" t="s">
        <v>52</v>
      </c>
      <c r="D5162" s="6" t="s">
        <v>53</v>
      </c>
      <c r="E5162" s="7">
        <v>1471</v>
      </c>
      <c r="F5162" s="9">
        <v>1063.0823</v>
      </c>
    </row>
    <row r="5163" spans="1:6" x14ac:dyDescent="0.15">
      <c r="A5163" s="5" t="s">
        <v>1</v>
      </c>
      <c r="B5163" s="5" t="s">
        <v>241</v>
      </c>
      <c r="C5163" s="6" t="s">
        <v>52</v>
      </c>
      <c r="D5163" s="6" t="s">
        <v>53</v>
      </c>
      <c r="E5163" s="7">
        <v>1472</v>
      </c>
      <c r="F5163" s="9">
        <v>1072.2255</v>
      </c>
    </row>
    <row r="5164" spans="1:6" x14ac:dyDescent="0.15">
      <c r="A5164" s="5" t="s">
        <v>1</v>
      </c>
      <c r="B5164" s="5" t="s">
        <v>241</v>
      </c>
      <c r="C5164" s="6" t="s">
        <v>52</v>
      </c>
      <c r="D5164" s="6" t="s">
        <v>53</v>
      </c>
      <c r="E5164" s="7">
        <v>1473</v>
      </c>
      <c r="F5164" s="9">
        <v>974.69323999999995</v>
      </c>
    </row>
    <row r="5165" spans="1:6" x14ac:dyDescent="0.15">
      <c r="A5165" s="5" t="s">
        <v>1</v>
      </c>
      <c r="B5165" s="5" t="s">
        <v>241</v>
      </c>
      <c r="C5165" s="6" t="s">
        <v>52</v>
      </c>
      <c r="D5165" s="6" t="s">
        <v>53</v>
      </c>
      <c r="E5165" s="7">
        <v>1474</v>
      </c>
      <c r="F5165" s="9">
        <v>1264.9249</v>
      </c>
    </row>
    <row r="5166" spans="1:6" x14ac:dyDescent="0.15">
      <c r="A5166" s="5" t="s">
        <v>1</v>
      </c>
      <c r="B5166" s="5" t="s">
        <v>241</v>
      </c>
      <c r="C5166" s="6" t="s">
        <v>52</v>
      </c>
      <c r="D5166" s="6" t="s">
        <v>53</v>
      </c>
      <c r="E5166" s="7">
        <v>1475</v>
      </c>
      <c r="F5166" s="9">
        <v>1135.2634</v>
      </c>
    </row>
    <row r="5167" spans="1:6" x14ac:dyDescent="0.15">
      <c r="A5167" s="5" t="s">
        <v>1</v>
      </c>
      <c r="B5167" s="5" t="s">
        <v>241</v>
      </c>
      <c r="C5167" s="6" t="s">
        <v>52</v>
      </c>
      <c r="D5167" s="6" t="s">
        <v>53</v>
      </c>
      <c r="E5167" s="7">
        <v>1476</v>
      </c>
      <c r="F5167" s="9">
        <v>1146.8604</v>
      </c>
    </row>
    <row r="5168" spans="1:6" x14ac:dyDescent="0.15">
      <c r="A5168" s="5" t="s">
        <v>1</v>
      </c>
      <c r="B5168" s="5" t="s">
        <v>241</v>
      </c>
      <c r="C5168" s="6" t="s">
        <v>52</v>
      </c>
      <c r="D5168" s="6" t="s">
        <v>53</v>
      </c>
      <c r="E5168" s="7">
        <v>1477</v>
      </c>
      <c r="F5168" s="9">
        <v>1127.8485000000001</v>
      </c>
    </row>
    <row r="5169" spans="1:6" x14ac:dyDescent="0.15">
      <c r="A5169" s="5" t="s">
        <v>1</v>
      </c>
      <c r="B5169" s="5" t="s">
        <v>241</v>
      </c>
      <c r="C5169" s="6" t="s">
        <v>52</v>
      </c>
      <c r="D5169" s="6" t="s">
        <v>53</v>
      </c>
      <c r="E5169" s="7">
        <v>1478</v>
      </c>
      <c r="F5169" s="9">
        <v>1219.6361999999999</v>
      </c>
    </row>
    <row r="5170" spans="1:6" x14ac:dyDescent="0.15">
      <c r="A5170" s="5" t="s">
        <v>1</v>
      </c>
      <c r="B5170" s="5" t="s">
        <v>241</v>
      </c>
      <c r="C5170" s="6" t="s">
        <v>52</v>
      </c>
      <c r="D5170" s="6" t="s">
        <v>53</v>
      </c>
      <c r="E5170" s="7">
        <v>1479</v>
      </c>
      <c r="F5170" s="9">
        <v>1365.758</v>
      </c>
    </row>
    <row r="5171" spans="1:6" x14ac:dyDescent="0.15">
      <c r="A5171" s="5" t="s">
        <v>1</v>
      </c>
      <c r="B5171" s="5" t="s">
        <v>241</v>
      </c>
      <c r="C5171" s="6" t="s">
        <v>52</v>
      </c>
      <c r="D5171" s="6" t="s">
        <v>53</v>
      </c>
      <c r="E5171" s="7">
        <v>1480</v>
      </c>
      <c r="F5171" s="9">
        <v>1126.0771</v>
      </c>
    </row>
    <row r="5172" spans="1:6" x14ac:dyDescent="0.15">
      <c r="A5172" s="5" t="s">
        <v>1</v>
      </c>
      <c r="B5172" s="5" t="s">
        <v>241</v>
      </c>
      <c r="C5172" s="6" t="s">
        <v>52</v>
      </c>
      <c r="D5172" s="6" t="s">
        <v>53</v>
      </c>
      <c r="E5172" s="7">
        <v>1481</v>
      </c>
      <c r="F5172" s="9">
        <v>1335.0634</v>
      </c>
    </row>
    <row r="5173" spans="1:6" x14ac:dyDescent="0.15">
      <c r="A5173" s="5" t="s">
        <v>1</v>
      </c>
      <c r="B5173" s="5" t="s">
        <v>241</v>
      </c>
      <c r="C5173" s="6" t="s">
        <v>52</v>
      </c>
      <c r="D5173" s="6" t="s">
        <v>53</v>
      </c>
      <c r="E5173" s="7">
        <v>1482</v>
      </c>
      <c r="F5173" s="9">
        <v>1181.9770000000001</v>
      </c>
    </row>
    <row r="5174" spans="1:6" x14ac:dyDescent="0.15">
      <c r="A5174" s="5" t="s">
        <v>1</v>
      </c>
      <c r="B5174" s="5" t="s">
        <v>241</v>
      </c>
      <c r="C5174" s="6" t="s">
        <v>52</v>
      </c>
      <c r="D5174" s="6" t="s">
        <v>53</v>
      </c>
      <c r="E5174" s="7">
        <v>1483</v>
      </c>
      <c r="F5174" s="9">
        <v>1238.2176999999999</v>
      </c>
    </row>
    <row r="5175" spans="1:6" x14ac:dyDescent="0.15">
      <c r="A5175" s="5" t="s">
        <v>1</v>
      </c>
      <c r="B5175" s="5" t="s">
        <v>241</v>
      </c>
      <c r="C5175" s="6" t="s">
        <v>52</v>
      </c>
      <c r="D5175" s="6" t="s">
        <v>53</v>
      </c>
      <c r="E5175" s="7">
        <v>1484</v>
      </c>
      <c r="F5175" s="9">
        <v>1344.1126999999999</v>
      </c>
    </row>
    <row r="5176" spans="1:6" x14ac:dyDescent="0.15">
      <c r="A5176" s="5" t="s">
        <v>1</v>
      </c>
      <c r="B5176" s="5" t="s">
        <v>241</v>
      </c>
      <c r="C5176" s="6" t="s">
        <v>52</v>
      </c>
      <c r="D5176" s="6" t="s">
        <v>53</v>
      </c>
      <c r="E5176" s="7">
        <v>1485</v>
      </c>
      <c r="F5176" s="9">
        <v>1176.4224999999999</v>
      </c>
    </row>
    <row r="5177" spans="1:6" x14ac:dyDescent="0.15">
      <c r="A5177" s="5" t="s">
        <v>1</v>
      </c>
      <c r="B5177" s="5" t="s">
        <v>241</v>
      </c>
      <c r="C5177" s="6" t="s">
        <v>52</v>
      </c>
      <c r="D5177" s="6" t="s">
        <v>53</v>
      </c>
      <c r="E5177" s="7">
        <v>1486</v>
      </c>
      <c r="F5177" s="9">
        <v>1107.164</v>
      </c>
    </row>
    <row r="5178" spans="1:6" x14ac:dyDescent="0.15">
      <c r="A5178" s="5" t="s">
        <v>1</v>
      </c>
      <c r="B5178" s="5" t="s">
        <v>241</v>
      </c>
      <c r="C5178" s="6" t="s">
        <v>52</v>
      </c>
      <c r="D5178" s="6" t="s">
        <v>53</v>
      </c>
      <c r="E5178" s="7">
        <v>1487</v>
      </c>
      <c r="F5178" s="9">
        <v>1263.3076000000001</v>
      </c>
    </row>
    <row r="5179" spans="1:6" x14ac:dyDescent="0.15">
      <c r="A5179" s="5" t="s">
        <v>1</v>
      </c>
      <c r="B5179" s="5" t="s">
        <v>241</v>
      </c>
      <c r="C5179" s="6" t="s">
        <v>52</v>
      </c>
      <c r="D5179" s="6" t="s">
        <v>53</v>
      </c>
      <c r="E5179" s="7">
        <v>1488</v>
      </c>
      <c r="F5179" s="9">
        <v>1125.5206000000001</v>
      </c>
    </row>
    <row r="5180" spans="1:6" x14ac:dyDescent="0.15">
      <c r="A5180" s="5" t="s">
        <v>1</v>
      </c>
      <c r="B5180" s="5" t="s">
        <v>241</v>
      </c>
      <c r="C5180" s="6" t="s">
        <v>52</v>
      </c>
      <c r="D5180" s="6" t="s">
        <v>53</v>
      </c>
      <c r="E5180" s="7">
        <v>1489</v>
      </c>
      <c r="F5180" s="9">
        <v>1152.0719999999999</v>
      </c>
    </row>
    <row r="5181" spans="1:6" x14ac:dyDescent="0.15">
      <c r="A5181" s="5" t="s">
        <v>1</v>
      </c>
      <c r="B5181" s="5" t="s">
        <v>241</v>
      </c>
      <c r="C5181" s="6" t="s">
        <v>52</v>
      </c>
      <c r="D5181" s="6" t="s">
        <v>53</v>
      </c>
      <c r="E5181" s="7">
        <v>1490</v>
      </c>
      <c r="F5181" s="9">
        <v>1109.972</v>
      </c>
    </row>
    <row r="5182" spans="1:6" x14ac:dyDescent="0.15">
      <c r="A5182" s="5" t="s">
        <v>1</v>
      </c>
      <c r="B5182" s="5" t="s">
        <v>241</v>
      </c>
      <c r="C5182" s="6" t="s">
        <v>52</v>
      </c>
      <c r="D5182" s="6" t="s">
        <v>53</v>
      </c>
      <c r="E5182" s="7">
        <v>1491</v>
      </c>
      <c r="F5182" s="9">
        <v>1275.6681000000001</v>
      </c>
    </row>
    <row r="5183" spans="1:6" x14ac:dyDescent="0.15">
      <c r="A5183" s="5" t="s">
        <v>1</v>
      </c>
      <c r="B5183" s="5" t="s">
        <v>241</v>
      </c>
      <c r="C5183" s="6" t="s">
        <v>52</v>
      </c>
      <c r="D5183" s="6" t="s">
        <v>53</v>
      </c>
      <c r="E5183" s="7">
        <v>1492</v>
      </c>
      <c r="F5183" s="9">
        <v>1222.9619</v>
      </c>
    </row>
    <row r="5184" spans="1:6" x14ac:dyDescent="0.15">
      <c r="A5184" s="5" t="s">
        <v>1</v>
      </c>
      <c r="B5184" s="5" t="s">
        <v>241</v>
      </c>
      <c r="C5184" s="6" t="s">
        <v>52</v>
      </c>
      <c r="D5184" s="6" t="s">
        <v>53</v>
      </c>
      <c r="E5184" s="7">
        <v>1493</v>
      </c>
      <c r="F5184" s="9">
        <v>1310.3720000000001</v>
      </c>
    </row>
    <row r="5185" spans="1:6" x14ac:dyDescent="0.15">
      <c r="A5185" s="5" t="s">
        <v>1</v>
      </c>
      <c r="B5185" s="5" t="s">
        <v>241</v>
      </c>
      <c r="C5185" s="6" t="s">
        <v>52</v>
      </c>
      <c r="D5185" s="6" t="s">
        <v>53</v>
      </c>
      <c r="E5185" s="7">
        <v>1494</v>
      </c>
      <c r="F5185" s="9">
        <v>1210.8524</v>
      </c>
    </row>
    <row r="5186" spans="1:6" x14ac:dyDescent="0.15">
      <c r="A5186" s="5" t="s">
        <v>1</v>
      </c>
      <c r="B5186" s="5" t="s">
        <v>241</v>
      </c>
      <c r="C5186" s="6" t="s">
        <v>52</v>
      </c>
      <c r="D5186" s="6" t="s">
        <v>53</v>
      </c>
      <c r="E5186" s="7">
        <v>1495</v>
      </c>
      <c r="F5186" s="9">
        <v>1229.7736</v>
      </c>
    </row>
    <row r="5187" spans="1:6" x14ac:dyDescent="0.15">
      <c r="A5187" s="5" t="s">
        <v>1</v>
      </c>
      <c r="B5187" s="5" t="s">
        <v>241</v>
      </c>
      <c r="C5187" s="6" t="s">
        <v>52</v>
      </c>
      <c r="D5187" s="6" t="s">
        <v>53</v>
      </c>
      <c r="E5187" s="7">
        <v>1496</v>
      </c>
      <c r="F5187" s="9">
        <v>1211.1854000000001</v>
      </c>
    </row>
    <row r="5188" spans="1:6" x14ac:dyDescent="0.15">
      <c r="A5188" s="5" t="s">
        <v>1</v>
      </c>
      <c r="B5188" s="5" t="s">
        <v>241</v>
      </c>
      <c r="C5188" s="6" t="s">
        <v>52</v>
      </c>
      <c r="D5188" s="6" t="s">
        <v>53</v>
      </c>
      <c r="E5188" s="7">
        <v>1497</v>
      </c>
      <c r="F5188" s="9">
        <v>1344.1554000000001</v>
      </c>
    </row>
    <row r="5189" spans="1:6" x14ac:dyDescent="0.15">
      <c r="A5189" s="5" t="s">
        <v>1</v>
      </c>
      <c r="B5189" s="5" t="s">
        <v>241</v>
      </c>
      <c r="C5189" s="6" t="s">
        <v>52</v>
      </c>
      <c r="D5189" s="6" t="s">
        <v>53</v>
      </c>
      <c r="E5189" s="7">
        <v>1498</v>
      </c>
      <c r="F5189" s="9">
        <v>1404.5295000000001</v>
      </c>
    </row>
    <row r="5190" spans="1:6" x14ac:dyDescent="0.15">
      <c r="A5190" s="5" t="s">
        <v>1</v>
      </c>
      <c r="B5190" s="5" t="s">
        <v>241</v>
      </c>
      <c r="C5190" s="6" t="s">
        <v>52</v>
      </c>
      <c r="D5190" s="6" t="s">
        <v>53</v>
      </c>
      <c r="E5190" s="7">
        <v>1499</v>
      </c>
      <c r="F5190" s="9">
        <v>1230.4268</v>
      </c>
    </row>
    <row r="5191" spans="1:6" x14ac:dyDescent="0.15">
      <c r="A5191" s="5" t="s">
        <v>1</v>
      </c>
      <c r="B5191" s="5" t="s">
        <v>241</v>
      </c>
      <c r="C5191" s="6" t="s">
        <v>52</v>
      </c>
      <c r="D5191" s="6" t="s">
        <v>53</v>
      </c>
      <c r="E5191" s="7">
        <v>1500</v>
      </c>
      <c r="F5191" s="9">
        <v>1117.9954</v>
      </c>
    </row>
    <row r="5192" spans="1:6" x14ac:dyDescent="0.15">
      <c r="A5192" s="5" t="s">
        <v>1</v>
      </c>
      <c r="B5192" s="5" t="s">
        <v>241</v>
      </c>
      <c r="C5192" s="6" t="s">
        <v>52</v>
      </c>
      <c r="D5192" s="6" t="s">
        <v>53</v>
      </c>
      <c r="E5192" s="7">
        <v>1501</v>
      </c>
      <c r="F5192" s="9">
        <v>1167.6504</v>
      </c>
    </row>
    <row r="5193" spans="1:6" x14ac:dyDescent="0.15">
      <c r="A5193" s="5" t="s">
        <v>1</v>
      </c>
      <c r="B5193" s="5" t="s">
        <v>241</v>
      </c>
      <c r="C5193" s="6" t="s">
        <v>52</v>
      </c>
      <c r="D5193" s="6" t="s">
        <v>53</v>
      </c>
      <c r="E5193" s="7">
        <v>1502</v>
      </c>
      <c r="F5193" s="9">
        <v>1249.9215999999999</v>
      </c>
    </row>
    <row r="5194" spans="1:6" x14ac:dyDescent="0.15">
      <c r="A5194" s="5" t="s">
        <v>1</v>
      </c>
      <c r="B5194" s="5" t="s">
        <v>241</v>
      </c>
      <c r="C5194" s="6" t="s">
        <v>52</v>
      </c>
      <c r="D5194" s="6" t="s">
        <v>53</v>
      </c>
      <c r="E5194" s="7">
        <v>1503</v>
      </c>
      <c r="F5194" s="9">
        <v>1179.1194</v>
      </c>
    </row>
    <row r="5195" spans="1:6" x14ac:dyDescent="0.15">
      <c r="A5195" s="5" t="s">
        <v>1</v>
      </c>
      <c r="B5195" s="5" t="s">
        <v>241</v>
      </c>
      <c r="C5195" s="6" t="s">
        <v>52</v>
      </c>
      <c r="D5195" s="6" t="s">
        <v>53</v>
      </c>
      <c r="E5195" s="7">
        <v>1504</v>
      </c>
      <c r="F5195" s="9">
        <v>1235.4938999999999</v>
      </c>
    </row>
    <row r="5196" spans="1:6" x14ac:dyDescent="0.15">
      <c r="A5196" s="5" t="s">
        <v>1</v>
      </c>
      <c r="B5196" s="5" t="s">
        <v>241</v>
      </c>
      <c r="C5196" s="6" t="s">
        <v>52</v>
      </c>
      <c r="D5196" s="6" t="s">
        <v>53</v>
      </c>
      <c r="E5196" s="7">
        <v>1505</v>
      </c>
      <c r="F5196" s="9">
        <v>1194.0980999999999</v>
      </c>
    </row>
    <row r="5197" spans="1:6" x14ac:dyDescent="0.15">
      <c r="A5197" s="5" t="s">
        <v>1</v>
      </c>
      <c r="B5197" s="5" t="s">
        <v>241</v>
      </c>
      <c r="C5197" s="6" t="s">
        <v>52</v>
      </c>
      <c r="D5197" s="6" t="s">
        <v>53</v>
      </c>
      <c r="E5197" s="7">
        <v>1506</v>
      </c>
      <c r="F5197" s="9">
        <v>1231.9458</v>
      </c>
    </row>
    <row r="5198" spans="1:6" x14ac:dyDescent="0.15">
      <c r="A5198" s="5" t="s">
        <v>1</v>
      </c>
      <c r="B5198" s="5" t="s">
        <v>241</v>
      </c>
      <c r="C5198" s="6" t="s">
        <v>52</v>
      </c>
      <c r="D5198" s="6" t="s">
        <v>53</v>
      </c>
      <c r="E5198" s="7">
        <v>1507</v>
      </c>
      <c r="F5198" s="9">
        <v>1315.2618</v>
      </c>
    </row>
    <row r="5199" spans="1:6" x14ac:dyDescent="0.15">
      <c r="A5199" s="5" t="s">
        <v>1</v>
      </c>
      <c r="B5199" s="5" t="s">
        <v>241</v>
      </c>
      <c r="C5199" s="6" t="s">
        <v>52</v>
      </c>
      <c r="D5199" s="6" t="s">
        <v>53</v>
      </c>
      <c r="E5199" s="7">
        <v>1508</v>
      </c>
      <c r="F5199" s="9">
        <v>1487.3341</v>
      </c>
    </row>
    <row r="5200" spans="1:6" x14ac:dyDescent="0.15">
      <c r="A5200" s="5" t="s">
        <v>1</v>
      </c>
      <c r="B5200" s="5" t="s">
        <v>241</v>
      </c>
      <c r="C5200" s="6" t="s">
        <v>52</v>
      </c>
      <c r="D5200" s="6" t="s">
        <v>53</v>
      </c>
      <c r="E5200" s="7">
        <v>1509</v>
      </c>
      <c r="F5200" s="9">
        <v>1469.6704</v>
      </c>
    </row>
    <row r="5201" spans="1:6" x14ac:dyDescent="0.15">
      <c r="A5201" s="5" t="s">
        <v>1</v>
      </c>
      <c r="B5201" s="5" t="s">
        <v>241</v>
      </c>
      <c r="C5201" s="6" t="s">
        <v>52</v>
      </c>
      <c r="D5201" s="6" t="s">
        <v>53</v>
      </c>
      <c r="E5201" s="7">
        <v>1510</v>
      </c>
      <c r="F5201" s="9">
        <v>1368.1848</v>
      </c>
    </row>
    <row r="5202" spans="1:6" x14ac:dyDescent="0.15">
      <c r="A5202" s="5" t="s">
        <v>1</v>
      </c>
      <c r="B5202" s="5" t="s">
        <v>241</v>
      </c>
      <c r="C5202" s="6" t="s">
        <v>52</v>
      </c>
      <c r="D5202" s="6" t="s">
        <v>53</v>
      </c>
      <c r="E5202" s="7">
        <v>1511</v>
      </c>
      <c r="F5202" s="9">
        <v>1399.0775000000001</v>
      </c>
    </row>
    <row r="5203" spans="1:6" x14ac:dyDescent="0.15">
      <c r="A5203" s="5" t="s">
        <v>1</v>
      </c>
      <c r="B5203" s="5" t="s">
        <v>241</v>
      </c>
      <c r="C5203" s="6" t="s">
        <v>52</v>
      </c>
      <c r="D5203" s="6" t="s">
        <v>53</v>
      </c>
      <c r="E5203" s="7">
        <v>1512</v>
      </c>
      <c r="F5203" s="9">
        <v>1409.328</v>
      </c>
    </row>
    <row r="5204" spans="1:6" x14ac:dyDescent="0.15">
      <c r="A5204" s="5" t="s">
        <v>1</v>
      </c>
      <c r="B5204" s="5" t="s">
        <v>241</v>
      </c>
      <c r="C5204" s="6" t="s">
        <v>52</v>
      </c>
      <c r="D5204" s="6" t="s">
        <v>53</v>
      </c>
      <c r="E5204" s="7">
        <v>1513</v>
      </c>
      <c r="F5204" s="9">
        <v>1460.2563</v>
      </c>
    </row>
    <row r="5205" spans="1:6" x14ac:dyDescent="0.15">
      <c r="A5205" s="5" t="s">
        <v>1</v>
      </c>
      <c r="B5205" s="5" t="s">
        <v>241</v>
      </c>
      <c r="C5205" s="6" t="s">
        <v>52</v>
      </c>
      <c r="D5205" s="6" t="s">
        <v>53</v>
      </c>
      <c r="E5205" s="7">
        <v>1514</v>
      </c>
      <c r="F5205" s="9">
        <v>1437.5522000000001</v>
      </c>
    </row>
    <row r="5206" spans="1:6" x14ac:dyDescent="0.15">
      <c r="A5206" s="5" t="s">
        <v>1</v>
      </c>
      <c r="B5206" s="5" t="s">
        <v>241</v>
      </c>
      <c r="C5206" s="6" t="s">
        <v>52</v>
      </c>
      <c r="D5206" s="6" t="s">
        <v>53</v>
      </c>
      <c r="E5206" s="7">
        <v>1515</v>
      </c>
      <c r="F5206" s="9">
        <v>1463.0333000000001</v>
      </c>
    </row>
    <row r="5207" spans="1:6" x14ac:dyDescent="0.15">
      <c r="A5207" s="5" t="s">
        <v>1</v>
      </c>
      <c r="B5207" s="5" t="s">
        <v>241</v>
      </c>
      <c r="C5207" s="6" t="s">
        <v>52</v>
      </c>
      <c r="D5207" s="6" t="s">
        <v>53</v>
      </c>
      <c r="E5207" s="7">
        <v>1516</v>
      </c>
      <c r="F5207" s="9">
        <v>1424.9429</v>
      </c>
    </row>
    <row r="5208" spans="1:6" x14ac:dyDescent="0.15">
      <c r="A5208" s="5" t="s">
        <v>1</v>
      </c>
      <c r="B5208" s="5" t="s">
        <v>241</v>
      </c>
      <c r="C5208" s="6" t="s">
        <v>52</v>
      </c>
      <c r="D5208" s="6" t="s">
        <v>53</v>
      </c>
      <c r="E5208" s="7">
        <v>1517</v>
      </c>
      <c r="F5208" s="9">
        <v>1462.0550000000001</v>
      </c>
    </row>
    <row r="5209" spans="1:6" x14ac:dyDescent="0.15">
      <c r="A5209" s="5" t="s">
        <v>1</v>
      </c>
      <c r="B5209" s="5" t="s">
        <v>241</v>
      </c>
      <c r="C5209" s="6" t="s">
        <v>52</v>
      </c>
      <c r="D5209" s="6" t="s">
        <v>53</v>
      </c>
      <c r="E5209" s="7">
        <v>1518</v>
      </c>
      <c r="F5209" s="9">
        <v>1412.4387999999999</v>
      </c>
    </row>
    <row r="5210" spans="1:6" x14ac:dyDescent="0.15">
      <c r="A5210" s="5" t="s">
        <v>1</v>
      </c>
      <c r="B5210" s="5" t="s">
        <v>241</v>
      </c>
      <c r="C5210" s="6" t="s">
        <v>52</v>
      </c>
      <c r="D5210" s="6" t="s">
        <v>53</v>
      </c>
      <c r="E5210" s="7">
        <v>1519</v>
      </c>
      <c r="F5210" s="9">
        <v>1446.2620999999999</v>
      </c>
    </row>
    <row r="5211" spans="1:6" x14ac:dyDescent="0.15">
      <c r="A5211" s="5" t="s">
        <v>1</v>
      </c>
      <c r="B5211" s="5" t="s">
        <v>241</v>
      </c>
      <c r="C5211" s="6" t="s">
        <v>52</v>
      </c>
      <c r="D5211" s="6" t="s">
        <v>53</v>
      </c>
      <c r="E5211" s="7">
        <v>1520</v>
      </c>
      <c r="F5211" s="9">
        <v>1381.0951</v>
      </c>
    </row>
    <row r="5212" spans="1:6" x14ac:dyDescent="0.15">
      <c r="A5212" s="5" t="s">
        <v>1</v>
      </c>
      <c r="B5212" s="5" t="s">
        <v>241</v>
      </c>
      <c r="C5212" s="6" t="s">
        <v>52</v>
      </c>
      <c r="D5212" s="6" t="s">
        <v>53</v>
      </c>
      <c r="E5212" s="7">
        <v>1521</v>
      </c>
      <c r="F5212" s="9">
        <v>1357.6587</v>
      </c>
    </row>
    <row r="5213" spans="1:6" x14ac:dyDescent="0.15">
      <c r="A5213" s="5" t="s">
        <v>1</v>
      </c>
      <c r="B5213" s="5" t="s">
        <v>241</v>
      </c>
      <c r="C5213" s="6" t="s">
        <v>52</v>
      </c>
      <c r="D5213" s="6" t="s">
        <v>53</v>
      </c>
      <c r="E5213" s="7">
        <v>1522</v>
      </c>
      <c r="F5213" s="9">
        <v>1353.1373000000001</v>
      </c>
    </row>
    <row r="5214" spans="1:6" x14ac:dyDescent="0.15">
      <c r="A5214" s="5" t="s">
        <v>1</v>
      </c>
      <c r="B5214" s="5" t="s">
        <v>241</v>
      </c>
      <c r="C5214" s="6" t="s">
        <v>52</v>
      </c>
      <c r="D5214" s="6" t="s">
        <v>53</v>
      </c>
      <c r="E5214" s="7">
        <v>1523</v>
      </c>
      <c r="F5214" s="9">
        <v>1369.1201000000001</v>
      </c>
    </row>
    <row r="5215" spans="1:6" x14ac:dyDescent="0.15">
      <c r="A5215" s="5" t="s">
        <v>1</v>
      </c>
      <c r="B5215" s="5" t="s">
        <v>241</v>
      </c>
      <c r="C5215" s="6" t="s">
        <v>52</v>
      </c>
      <c r="D5215" s="6" t="s">
        <v>53</v>
      </c>
      <c r="E5215" s="7">
        <v>1524</v>
      </c>
      <c r="F5215" s="9">
        <v>1351.8195000000001</v>
      </c>
    </row>
    <row r="5216" spans="1:6" x14ac:dyDescent="0.15">
      <c r="A5216" s="5" t="s">
        <v>1</v>
      </c>
      <c r="B5216" s="5" t="s">
        <v>241</v>
      </c>
      <c r="C5216" s="6" t="s">
        <v>52</v>
      </c>
      <c r="D5216" s="6" t="s">
        <v>53</v>
      </c>
      <c r="E5216" s="7">
        <v>1525</v>
      </c>
      <c r="F5216" s="9">
        <v>1288.7650000000001</v>
      </c>
    </row>
    <row r="5217" spans="1:6" x14ac:dyDescent="0.15">
      <c r="A5217" s="5" t="s">
        <v>1</v>
      </c>
      <c r="B5217" s="5" t="s">
        <v>241</v>
      </c>
      <c r="C5217" s="6" t="s">
        <v>52</v>
      </c>
      <c r="D5217" s="6" t="s">
        <v>53</v>
      </c>
      <c r="E5217" s="7">
        <v>1526</v>
      </c>
      <c r="F5217" s="9">
        <v>1293.8634999999999</v>
      </c>
    </row>
    <row r="5218" spans="1:6" x14ac:dyDescent="0.15">
      <c r="A5218" s="5" t="s">
        <v>1</v>
      </c>
      <c r="B5218" s="5" t="s">
        <v>241</v>
      </c>
      <c r="C5218" s="6" t="s">
        <v>52</v>
      </c>
      <c r="D5218" s="6" t="s">
        <v>53</v>
      </c>
      <c r="E5218" s="7">
        <v>1527</v>
      </c>
      <c r="F5218" s="9">
        <v>1262.1270999999999</v>
      </c>
    </row>
    <row r="5219" spans="1:6" x14ac:dyDescent="0.15">
      <c r="A5219" s="5" t="s">
        <v>1</v>
      </c>
      <c r="B5219" s="5" t="s">
        <v>241</v>
      </c>
      <c r="C5219" s="6" t="s">
        <v>52</v>
      </c>
      <c r="D5219" s="6" t="s">
        <v>53</v>
      </c>
      <c r="E5219" s="7">
        <v>1528</v>
      </c>
      <c r="F5219" s="9">
        <v>1244.5912000000001</v>
      </c>
    </row>
    <row r="5220" spans="1:6" x14ac:dyDescent="0.15">
      <c r="A5220" s="5" t="s">
        <v>1</v>
      </c>
      <c r="B5220" s="5" t="s">
        <v>241</v>
      </c>
      <c r="C5220" s="6" t="s">
        <v>52</v>
      </c>
      <c r="D5220" s="6" t="s">
        <v>53</v>
      </c>
      <c r="E5220" s="7">
        <v>1529</v>
      </c>
      <c r="F5220" s="9">
        <v>1249.2561000000001</v>
      </c>
    </row>
    <row r="5221" spans="1:6" x14ac:dyDescent="0.15">
      <c r="A5221" s="5" t="s">
        <v>1</v>
      </c>
      <c r="B5221" s="5" t="s">
        <v>241</v>
      </c>
      <c r="C5221" s="6" t="s">
        <v>52</v>
      </c>
      <c r="D5221" s="6" t="s">
        <v>53</v>
      </c>
      <c r="E5221" s="7">
        <v>1530</v>
      </c>
      <c r="F5221" s="9">
        <v>1211.3269</v>
      </c>
    </row>
    <row r="5222" spans="1:6" x14ac:dyDescent="0.15">
      <c r="A5222" s="5" t="s">
        <v>1</v>
      </c>
      <c r="B5222" s="5" t="s">
        <v>241</v>
      </c>
      <c r="C5222" s="6" t="s">
        <v>52</v>
      </c>
      <c r="D5222" s="6" t="s">
        <v>53</v>
      </c>
      <c r="E5222" s="7">
        <v>1531</v>
      </c>
      <c r="F5222" s="9">
        <v>1404.1865</v>
      </c>
    </row>
    <row r="5223" spans="1:6" x14ac:dyDescent="0.15">
      <c r="A5223" s="5" t="s">
        <v>1</v>
      </c>
      <c r="B5223" s="5" t="s">
        <v>241</v>
      </c>
      <c r="C5223" s="6" t="s">
        <v>52</v>
      </c>
      <c r="D5223" s="6" t="s">
        <v>53</v>
      </c>
      <c r="E5223" s="7">
        <v>1532</v>
      </c>
      <c r="F5223" s="9">
        <v>1399.7556</v>
      </c>
    </row>
    <row r="5224" spans="1:6" x14ac:dyDescent="0.15">
      <c r="A5224" s="5" t="s">
        <v>1</v>
      </c>
      <c r="B5224" s="5" t="s">
        <v>241</v>
      </c>
      <c r="C5224" s="6" t="s">
        <v>52</v>
      </c>
      <c r="D5224" s="6" t="s">
        <v>53</v>
      </c>
      <c r="E5224" s="7">
        <v>1533</v>
      </c>
      <c r="F5224" s="9">
        <v>1336.0165999999999</v>
      </c>
    </row>
    <row r="5225" spans="1:6" x14ac:dyDescent="0.15">
      <c r="A5225" s="5" t="s">
        <v>1</v>
      </c>
      <c r="B5225" s="5" t="s">
        <v>241</v>
      </c>
      <c r="C5225" s="6" t="s">
        <v>52</v>
      </c>
      <c r="D5225" s="6" t="s">
        <v>53</v>
      </c>
      <c r="E5225" s="7">
        <v>1534</v>
      </c>
      <c r="F5225" s="9">
        <v>1498.7982999999999</v>
      </c>
    </row>
    <row r="5226" spans="1:6" x14ac:dyDescent="0.15">
      <c r="A5226" s="5" t="s">
        <v>1</v>
      </c>
      <c r="B5226" s="5" t="s">
        <v>241</v>
      </c>
      <c r="C5226" s="6" t="s">
        <v>52</v>
      </c>
      <c r="D5226" s="6" t="s">
        <v>53</v>
      </c>
      <c r="E5226" s="7">
        <v>1535</v>
      </c>
      <c r="F5226" s="9">
        <v>1437.6456000000001</v>
      </c>
    </row>
    <row r="5227" spans="1:6" x14ac:dyDescent="0.15">
      <c r="A5227" s="5" t="s">
        <v>1</v>
      </c>
      <c r="B5227" s="5" t="s">
        <v>241</v>
      </c>
      <c r="C5227" s="6" t="s">
        <v>52</v>
      </c>
      <c r="D5227" s="6" t="s">
        <v>53</v>
      </c>
      <c r="E5227" s="7">
        <v>1536</v>
      </c>
      <c r="F5227" s="9">
        <v>1383.086</v>
      </c>
    </row>
    <row r="5228" spans="1:6" x14ac:dyDescent="0.15">
      <c r="A5228" s="5" t="s">
        <v>1</v>
      </c>
      <c r="B5228" s="5" t="s">
        <v>241</v>
      </c>
      <c r="C5228" s="6" t="s">
        <v>52</v>
      </c>
      <c r="D5228" s="6" t="s">
        <v>53</v>
      </c>
      <c r="E5228" s="7">
        <v>1537</v>
      </c>
      <c r="F5228" s="9">
        <v>1560.9274</v>
      </c>
    </row>
    <row r="5229" spans="1:6" x14ac:dyDescent="0.15">
      <c r="A5229" s="5" t="s">
        <v>1</v>
      </c>
      <c r="B5229" s="5" t="s">
        <v>241</v>
      </c>
      <c r="C5229" s="6" t="s">
        <v>52</v>
      </c>
      <c r="D5229" s="6" t="s">
        <v>53</v>
      </c>
      <c r="E5229" s="7">
        <v>1538</v>
      </c>
      <c r="F5229" s="9">
        <v>1443.4784999999999</v>
      </c>
    </row>
    <row r="5230" spans="1:6" x14ac:dyDescent="0.15">
      <c r="A5230" s="5" t="s">
        <v>1</v>
      </c>
      <c r="B5230" s="5" t="s">
        <v>241</v>
      </c>
      <c r="C5230" s="6" t="s">
        <v>52</v>
      </c>
      <c r="D5230" s="6" t="s">
        <v>53</v>
      </c>
      <c r="E5230" s="7">
        <v>1539</v>
      </c>
      <c r="F5230" s="9">
        <v>1290.5938000000001</v>
      </c>
    </row>
    <row r="5231" spans="1:6" x14ac:dyDescent="0.15">
      <c r="A5231" s="5" t="s">
        <v>1</v>
      </c>
      <c r="B5231" s="5" t="s">
        <v>241</v>
      </c>
      <c r="C5231" s="6" t="s">
        <v>52</v>
      </c>
      <c r="D5231" s="6" t="s">
        <v>53</v>
      </c>
      <c r="E5231" s="7">
        <v>1540</v>
      </c>
      <c r="F5231" s="9">
        <v>1457.6292000000001</v>
      </c>
    </row>
    <row r="5232" spans="1:6" x14ac:dyDescent="0.15">
      <c r="A5232" s="5" t="s">
        <v>1</v>
      </c>
      <c r="B5232" s="5" t="s">
        <v>241</v>
      </c>
      <c r="C5232" s="6" t="s">
        <v>52</v>
      </c>
      <c r="D5232" s="6" t="s">
        <v>53</v>
      </c>
      <c r="E5232" s="7">
        <v>1541</v>
      </c>
      <c r="F5232" s="9">
        <v>1505.3506</v>
      </c>
    </row>
    <row r="5233" spans="1:6" x14ac:dyDescent="0.15">
      <c r="A5233" s="5" t="s">
        <v>1</v>
      </c>
      <c r="B5233" s="5" t="s">
        <v>241</v>
      </c>
      <c r="C5233" s="6" t="s">
        <v>52</v>
      </c>
      <c r="D5233" s="6" t="s">
        <v>53</v>
      </c>
      <c r="E5233" s="7">
        <v>1542</v>
      </c>
      <c r="F5233" s="9">
        <v>1253.4313999999999</v>
      </c>
    </row>
    <row r="5234" spans="1:6" x14ac:dyDescent="0.15">
      <c r="A5234" s="5" t="s">
        <v>1</v>
      </c>
      <c r="B5234" s="5" t="s">
        <v>241</v>
      </c>
      <c r="C5234" s="6" t="s">
        <v>52</v>
      </c>
      <c r="D5234" s="6" t="s">
        <v>53</v>
      </c>
      <c r="E5234" s="7">
        <v>1543</v>
      </c>
      <c r="F5234" s="9">
        <v>1363.2159999999999</v>
      </c>
    </row>
    <row r="5235" spans="1:6" x14ac:dyDescent="0.15">
      <c r="A5235" s="5" t="s">
        <v>1</v>
      </c>
      <c r="B5235" s="5" t="s">
        <v>241</v>
      </c>
      <c r="C5235" s="6" t="s">
        <v>52</v>
      </c>
      <c r="D5235" s="6" t="s">
        <v>53</v>
      </c>
      <c r="E5235" s="7">
        <v>1544</v>
      </c>
      <c r="F5235" s="9">
        <v>1493.829</v>
      </c>
    </row>
    <row r="5236" spans="1:6" x14ac:dyDescent="0.15">
      <c r="A5236" s="5" t="s">
        <v>1</v>
      </c>
      <c r="B5236" s="5" t="s">
        <v>241</v>
      </c>
      <c r="C5236" s="6" t="s">
        <v>52</v>
      </c>
      <c r="D5236" s="6" t="s">
        <v>53</v>
      </c>
      <c r="E5236" s="7">
        <v>1545</v>
      </c>
      <c r="F5236" s="9">
        <v>1267.0120999999999</v>
      </c>
    </row>
    <row r="5237" spans="1:6" x14ac:dyDescent="0.15">
      <c r="A5237" s="5" t="s">
        <v>1</v>
      </c>
      <c r="B5237" s="5" t="s">
        <v>241</v>
      </c>
      <c r="C5237" s="6" t="s">
        <v>52</v>
      </c>
      <c r="D5237" s="6" t="s">
        <v>53</v>
      </c>
      <c r="E5237" s="7">
        <v>1546</v>
      </c>
      <c r="F5237" s="9">
        <v>1391.4784</v>
      </c>
    </row>
    <row r="5238" spans="1:6" x14ac:dyDescent="0.15">
      <c r="A5238" s="5" t="s">
        <v>1</v>
      </c>
      <c r="B5238" s="5" t="s">
        <v>241</v>
      </c>
      <c r="C5238" s="6" t="s">
        <v>52</v>
      </c>
      <c r="D5238" s="6" t="s">
        <v>53</v>
      </c>
      <c r="E5238" s="7">
        <v>1547</v>
      </c>
      <c r="F5238" s="9">
        <v>1623.0813000000001</v>
      </c>
    </row>
    <row r="5239" spans="1:6" x14ac:dyDescent="0.15">
      <c r="A5239" s="5" t="s">
        <v>1</v>
      </c>
      <c r="B5239" s="5" t="s">
        <v>241</v>
      </c>
      <c r="C5239" s="6" t="s">
        <v>52</v>
      </c>
      <c r="D5239" s="6" t="s">
        <v>53</v>
      </c>
      <c r="E5239" s="7">
        <v>1548</v>
      </c>
      <c r="F5239" s="9">
        <v>1308.0037</v>
      </c>
    </row>
    <row r="5240" spans="1:6" x14ac:dyDescent="0.15">
      <c r="A5240" s="5" t="s">
        <v>1</v>
      </c>
      <c r="B5240" s="5" t="s">
        <v>241</v>
      </c>
      <c r="C5240" s="6" t="s">
        <v>52</v>
      </c>
      <c r="D5240" s="6" t="s">
        <v>53</v>
      </c>
      <c r="E5240" s="7">
        <v>1549</v>
      </c>
      <c r="F5240" s="9">
        <v>1348.9342999999999</v>
      </c>
    </row>
    <row r="5241" spans="1:6" x14ac:dyDescent="0.15">
      <c r="A5241" s="5" t="s">
        <v>1</v>
      </c>
      <c r="B5241" s="5" t="s">
        <v>241</v>
      </c>
      <c r="C5241" s="6" t="s">
        <v>52</v>
      </c>
      <c r="D5241" s="6" t="s">
        <v>53</v>
      </c>
      <c r="E5241" s="7">
        <v>1550</v>
      </c>
      <c r="F5241" s="9">
        <v>1624.5990999999999</v>
      </c>
    </row>
    <row r="5242" spans="1:6" x14ac:dyDescent="0.15">
      <c r="A5242" s="5" t="s">
        <v>1</v>
      </c>
      <c r="B5242" s="5" t="s">
        <v>241</v>
      </c>
      <c r="C5242" s="6" t="s">
        <v>52</v>
      </c>
      <c r="D5242" s="6" t="s">
        <v>53</v>
      </c>
      <c r="E5242" s="7">
        <v>1551</v>
      </c>
      <c r="F5242" s="9">
        <v>1446.2431999999999</v>
      </c>
    </row>
    <row r="5243" spans="1:6" x14ac:dyDescent="0.15">
      <c r="A5243" s="5" t="s">
        <v>1</v>
      </c>
      <c r="B5243" s="5" t="s">
        <v>241</v>
      </c>
      <c r="C5243" s="6" t="s">
        <v>52</v>
      </c>
      <c r="D5243" s="6" t="s">
        <v>53</v>
      </c>
      <c r="E5243" s="7">
        <v>1552</v>
      </c>
      <c r="F5243" s="9">
        <v>1522.2162000000001</v>
      </c>
    </row>
    <row r="5244" spans="1:6" x14ac:dyDescent="0.15">
      <c r="A5244" s="5" t="s">
        <v>1</v>
      </c>
      <c r="B5244" s="5" t="s">
        <v>241</v>
      </c>
      <c r="C5244" s="6" t="s">
        <v>52</v>
      </c>
      <c r="D5244" s="6" t="s">
        <v>53</v>
      </c>
      <c r="E5244" s="7">
        <v>1553</v>
      </c>
      <c r="F5244" s="9">
        <v>1567.1840999999999</v>
      </c>
    </row>
    <row r="5245" spans="1:6" x14ac:dyDescent="0.15">
      <c r="A5245" s="5" t="s">
        <v>1</v>
      </c>
      <c r="B5245" s="5" t="s">
        <v>241</v>
      </c>
      <c r="C5245" s="6" t="s">
        <v>52</v>
      </c>
      <c r="D5245" s="6" t="s">
        <v>53</v>
      </c>
      <c r="E5245" s="7">
        <v>1554</v>
      </c>
      <c r="F5245" s="9">
        <v>1505.1886999999999</v>
      </c>
    </row>
    <row r="5246" spans="1:6" x14ac:dyDescent="0.15">
      <c r="A5246" s="5" t="s">
        <v>1</v>
      </c>
      <c r="B5246" s="5" t="s">
        <v>241</v>
      </c>
      <c r="C5246" s="6" t="s">
        <v>52</v>
      </c>
      <c r="D5246" s="6" t="s">
        <v>53</v>
      </c>
      <c r="E5246" s="7">
        <v>1555</v>
      </c>
      <c r="F5246" s="9">
        <v>1413.9772</v>
      </c>
    </row>
    <row r="5247" spans="1:6" x14ac:dyDescent="0.15">
      <c r="A5247" s="5" t="s">
        <v>1</v>
      </c>
      <c r="B5247" s="5" t="s">
        <v>241</v>
      </c>
      <c r="C5247" s="6" t="s">
        <v>52</v>
      </c>
      <c r="D5247" s="6" t="s">
        <v>53</v>
      </c>
      <c r="E5247" s="7">
        <v>1556</v>
      </c>
      <c r="F5247" s="9">
        <v>1365.0461</v>
      </c>
    </row>
    <row r="5248" spans="1:6" x14ac:dyDescent="0.15">
      <c r="A5248" s="5" t="s">
        <v>1</v>
      </c>
      <c r="B5248" s="5" t="s">
        <v>241</v>
      </c>
      <c r="C5248" s="6" t="s">
        <v>52</v>
      </c>
      <c r="D5248" s="6" t="s">
        <v>53</v>
      </c>
      <c r="E5248" s="7">
        <v>1557</v>
      </c>
      <c r="F5248" s="9">
        <v>1408.9685999999999</v>
      </c>
    </row>
    <row r="5249" spans="1:6" x14ac:dyDescent="0.15">
      <c r="A5249" s="5" t="s">
        <v>1</v>
      </c>
      <c r="B5249" s="5" t="s">
        <v>241</v>
      </c>
      <c r="C5249" s="6" t="s">
        <v>52</v>
      </c>
      <c r="D5249" s="6" t="s">
        <v>53</v>
      </c>
      <c r="E5249" s="7">
        <v>1558</v>
      </c>
      <c r="F5249" s="9">
        <v>1428.9054000000001</v>
      </c>
    </row>
    <row r="5250" spans="1:6" x14ac:dyDescent="0.15">
      <c r="A5250" s="5" t="s">
        <v>1</v>
      </c>
      <c r="B5250" s="5" t="s">
        <v>241</v>
      </c>
      <c r="C5250" s="6" t="s">
        <v>52</v>
      </c>
      <c r="D5250" s="6" t="s">
        <v>53</v>
      </c>
      <c r="E5250" s="7">
        <v>1559</v>
      </c>
      <c r="F5250" s="9">
        <v>1423.4027000000001</v>
      </c>
    </row>
    <row r="5251" spans="1:6" x14ac:dyDescent="0.15">
      <c r="A5251" s="5" t="s">
        <v>1</v>
      </c>
      <c r="B5251" s="5" t="s">
        <v>241</v>
      </c>
      <c r="C5251" s="6" t="s">
        <v>52</v>
      </c>
      <c r="D5251" s="6" t="s">
        <v>53</v>
      </c>
      <c r="E5251" s="7">
        <v>1560</v>
      </c>
      <c r="F5251" s="9">
        <v>1607.1110000000001</v>
      </c>
    </row>
    <row r="5252" spans="1:6" x14ac:dyDescent="0.15">
      <c r="A5252" s="5" t="s">
        <v>1</v>
      </c>
      <c r="B5252" s="5" t="s">
        <v>241</v>
      </c>
      <c r="C5252" s="6" t="s">
        <v>52</v>
      </c>
      <c r="D5252" s="6" t="s">
        <v>53</v>
      </c>
      <c r="E5252" s="7">
        <v>1561</v>
      </c>
      <c r="F5252" s="9">
        <v>1432.6738</v>
      </c>
    </row>
    <row r="5253" spans="1:6" x14ac:dyDescent="0.15">
      <c r="A5253" s="5" t="s">
        <v>1</v>
      </c>
      <c r="B5253" s="5" t="s">
        <v>241</v>
      </c>
      <c r="C5253" s="6" t="s">
        <v>52</v>
      </c>
      <c r="D5253" s="6" t="s">
        <v>53</v>
      </c>
      <c r="E5253" s="7">
        <v>1562</v>
      </c>
      <c r="F5253" s="9">
        <v>1534.5963999999999</v>
      </c>
    </row>
    <row r="5254" spans="1:6" x14ac:dyDescent="0.15">
      <c r="A5254" s="5" t="s">
        <v>1</v>
      </c>
      <c r="B5254" s="5" t="s">
        <v>241</v>
      </c>
      <c r="C5254" s="6" t="s">
        <v>52</v>
      </c>
      <c r="D5254" s="6" t="s">
        <v>53</v>
      </c>
      <c r="E5254" s="7">
        <v>1563</v>
      </c>
      <c r="F5254" s="9">
        <v>1648.7723000000001</v>
      </c>
    </row>
    <row r="5255" spans="1:6" x14ac:dyDescent="0.15">
      <c r="A5255" s="5" t="s">
        <v>1</v>
      </c>
      <c r="B5255" s="5" t="s">
        <v>241</v>
      </c>
      <c r="C5255" s="6" t="s">
        <v>52</v>
      </c>
      <c r="D5255" s="6" t="s">
        <v>53</v>
      </c>
      <c r="E5255" s="7">
        <v>1564</v>
      </c>
      <c r="F5255" s="9">
        <v>1606.5518</v>
      </c>
    </row>
    <row r="5256" spans="1:6" x14ac:dyDescent="0.15">
      <c r="A5256" s="5" t="s">
        <v>1</v>
      </c>
      <c r="B5256" s="5" t="s">
        <v>241</v>
      </c>
      <c r="C5256" s="6" t="s">
        <v>52</v>
      </c>
      <c r="D5256" s="6" t="s">
        <v>53</v>
      </c>
      <c r="E5256" s="7">
        <v>1565</v>
      </c>
      <c r="F5256" s="9">
        <v>1604.7233000000001</v>
      </c>
    </row>
    <row r="5257" spans="1:6" x14ac:dyDescent="0.15">
      <c r="A5257" s="5" t="s">
        <v>1</v>
      </c>
      <c r="B5257" s="5" t="s">
        <v>241</v>
      </c>
      <c r="C5257" s="6" t="s">
        <v>52</v>
      </c>
      <c r="D5257" s="6" t="s">
        <v>53</v>
      </c>
      <c r="E5257" s="7">
        <v>1566</v>
      </c>
      <c r="F5257" s="9">
        <v>1515.4009000000001</v>
      </c>
    </row>
    <row r="5258" spans="1:6" x14ac:dyDescent="0.15">
      <c r="A5258" s="5" t="s">
        <v>1</v>
      </c>
      <c r="B5258" s="5" t="s">
        <v>241</v>
      </c>
      <c r="C5258" s="6" t="s">
        <v>52</v>
      </c>
      <c r="D5258" s="6" t="s">
        <v>53</v>
      </c>
      <c r="E5258" s="7">
        <v>1567</v>
      </c>
      <c r="F5258" s="9">
        <v>1513.0700999999999</v>
      </c>
    </row>
    <row r="5259" spans="1:6" x14ac:dyDescent="0.15">
      <c r="A5259" s="5" t="s">
        <v>1</v>
      </c>
      <c r="B5259" s="5" t="s">
        <v>241</v>
      </c>
      <c r="C5259" s="6" t="s">
        <v>52</v>
      </c>
      <c r="D5259" s="6" t="s">
        <v>53</v>
      </c>
      <c r="E5259" s="7">
        <v>1568</v>
      </c>
      <c r="F5259" s="9">
        <v>1579.6095</v>
      </c>
    </row>
    <row r="5260" spans="1:6" x14ac:dyDescent="0.15">
      <c r="A5260" s="5" t="s">
        <v>1</v>
      </c>
      <c r="B5260" s="5" t="s">
        <v>241</v>
      </c>
      <c r="C5260" s="6" t="s">
        <v>52</v>
      </c>
      <c r="D5260" s="6" t="s">
        <v>53</v>
      </c>
      <c r="E5260" s="7">
        <v>1569</v>
      </c>
      <c r="F5260" s="9">
        <v>1504.6741</v>
      </c>
    </row>
    <row r="5261" spans="1:6" x14ac:dyDescent="0.15">
      <c r="A5261" s="5" t="s">
        <v>1</v>
      </c>
      <c r="B5261" s="5" t="s">
        <v>241</v>
      </c>
      <c r="C5261" s="6" t="s">
        <v>52</v>
      </c>
      <c r="D5261" s="6" t="s">
        <v>53</v>
      </c>
      <c r="E5261" s="7">
        <v>1570</v>
      </c>
      <c r="F5261" s="9">
        <v>1483.511</v>
      </c>
    </row>
    <row r="5262" spans="1:6" x14ac:dyDescent="0.15">
      <c r="A5262" s="5" t="s">
        <v>1</v>
      </c>
      <c r="B5262" s="5" t="s">
        <v>241</v>
      </c>
      <c r="C5262" s="6" t="s">
        <v>52</v>
      </c>
      <c r="D5262" s="6" t="s">
        <v>53</v>
      </c>
      <c r="E5262" s="7">
        <v>1571</v>
      </c>
      <c r="F5262" s="9">
        <v>1585.3903</v>
      </c>
    </row>
    <row r="5263" spans="1:6" x14ac:dyDescent="0.15">
      <c r="A5263" s="5" t="s">
        <v>1</v>
      </c>
      <c r="B5263" s="5" t="s">
        <v>241</v>
      </c>
      <c r="C5263" s="6" t="s">
        <v>52</v>
      </c>
      <c r="D5263" s="6" t="s">
        <v>53</v>
      </c>
      <c r="E5263" s="7">
        <v>1572</v>
      </c>
      <c r="F5263" s="9">
        <v>1650.3724</v>
      </c>
    </row>
    <row r="5264" spans="1:6" x14ac:dyDescent="0.15">
      <c r="A5264" s="5" t="s">
        <v>1</v>
      </c>
      <c r="B5264" s="5" t="s">
        <v>241</v>
      </c>
      <c r="C5264" s="6" t="s">
        <v>52</v>
      </c>
      <c r="D5264" s="6" t="s">
        <v>53</v>
      </c>
      <c r="E5264" s="7">
        <v>1573</v>
      </c>
      <c r="F5264" s="9">
        <v>1472.7687000000001</v>
      </c>
    </row>
    <row r="5265" spans="1:6" x14ac:dyDescent="0.15">
      <c r="A5265" s="5" t="s">
        <v>1</v>
      </c>
      <c r="B5265" s="5" t="s">
        <v>241</v>
      </c>
      <c r="C5265" s="6" t="s">
        <v>52</v>
      </c>
      <c r="D5265" s="6" t="s">
        <v>53</v>
      </c>
      <c r="E5265" s="7">
        <v>1574</v>
      </c>
      <c r="F5265" s="9">
        <v>1424.3131000000001</v>
      </c>
    </row>
    <row r="5266" spans="1:6" x14ac:dyDescent="0.15">
      <c r="A5266" s="5" t="s">
        <v>1</v>
      </c>
      <c r="B5266" s="5" t="s">
        <v>241</v>
      </c>
      <c r="C5266" s="6" t="s">
        <v>52</v>
      </c>
      <c r="D5266" s="6" t="s">
        <v>53</v>
      </c>
      <c r="E5266" s="7">
        <v>1575</v>
      </c>
      <c r="F5266" s="9">
        <v>1558.5778</v>
      </c>
    </row>
    <row r="5267" spans="1:6" x14ac:dyDescent="0.15">
      <c r="A5267" s="5" t="s">
        <v>1</v>
      </c>
      <c r="B5267" s="5" t="s">
        <v>241</v>
      </c>
      <c r="C5267" s="6" t="s">
        <v>52</v>
      </c>
      <c r="D5267" s="6" t="s">
        <v>53</v>
      </c>
      <c r="E5267" s="7">
        <v>1576</v>
      </c>
      <c r="F5267" s="9">
        <v>1474.6780000000001</v>
      </c>
    </row>
    <row r="5268" spans="1:6" x14ac:dyDescent="0.15">
      <c r="A5268" s="5" t="s">
        <v>1</v>
      </c>
      <c r="B5268" s="5" t="s">
        <v>241</v>
      </c>
      <c r="C5268" s="6" t="s">
        <v>52</v>
      </c>
      <c r="D5268" s="6" t="s">
        <v>53</v>
      </c>
      <c r="E5268" s="7">
        <v>1577</v>
      </c>
      <c r="F5268" s="9">
        <v>1482.8026</v>
      </c>
    </row>
    <row r="5269" spans="1:6" x14ac:dyDescent="0.15">
      <c r="A5269" s="5" t="s">
        <v>1</v>
      </c>
      <c r="B5269" s="5" t="s">
        <v>241</v>
      </c>
      <c r="C5269" s="6" t="s">
        <v>52</v>
      </c>
      <c r="D5269" s="6" t="s">
        <v>53</v>
      </c>
      <c r="E5269" s="7">
        <v>1578</v>
      </c>
      <c r="F5269" s="9">
        <v>1343.6647</v>
      </c>
    </row>
    <row r="5270" spans="1:6" x14ac:dyDescent="0.15">
      <c r="A5270" s="5" t="s">
        <v>1</v>
      </c>
      <c r="B5270" s="5" t="s">
        <v>241</v>
      </c>
      <c r="C5270" s="6" t="s">
        <v>52</v>
      </c>
      <c r="D5270" s="6" t="s">
        <v>53</v>
      </c>
      <c r="E5270" s="7">
        <v>1579</v>
      </c>
      <c r="F5270" s="9">
        <v>1450.0070000000001</v>
      </c>
    </row>
    <row r="5271" spans="1:6" x14ac:dyDescent="0.15">
      <c r="A5271" s="5" t="s">
        <v>1</v>
      </c>
      <c r="B5271" s="5" t="s">
        <v>241</v>
      </c>
      <c r="C5271" s="6" t="s">
        <v>52</v>
      </c>
      <c r="D5271" s="6" t="s">
        <v>53</v>
      </c>
      <c r="E5271" s="7">
        <v>1580</v>
      </c>
      <c r="F5271" s="9">
        <v>1446.4004</v>
      </c>
    </row>
    <row r="5272" spans="1:6" x14ac:dyDescent="0.15">
      <c r="A5272" s="5" t="s">
        <v>1</v>
      </c>
      <c r="B5272" s="5" t="s">
        <v>241</v>
      </c>
      <c r="C5272" s="6" t="s">
        <v>52</v>
      </c>
      <c r="D5272" s="6" t="s">
        <v>53</v>
      </c>
      <c r="E5272" s="7">
        <v>1581</v>
      </c>
      <c r="F5272" s="9">
        <v>1279.3942999999999</v>
      </c>
    </row>
    <row r="5273" spans="1:6" x14ac:dyDescent="0.15">
      <c r="A5273" s="5" t="s">
        <v>1</v>
      </c>
      <c r="B5273" s="5" t="s">
        <v>241</v>
      </c>
      <c r="C5273" s="6" t="s">
        <v>52</v>
      </c>
      <c r="D5273" s="6" t="s">
        <v>53</v>
      </c>
      <c r="E5273" s="7">
        <v>1582</v>
      </c>
      <c r="F5273" s="9">
        <v>1328.5725</v>
      </c>
    </row>
    <row r="5274" spans="1:6" x14ac:dyDescent="0.15">
      <c r="A5274" s="5" t="s">
        <v>1</v>
      </c>
      <c r="B5274" s="5" t="s">
        <v>241</v>
      </c>
      <c r="C5274" s="6" t="s">
        <v>52</v>
      </c>
      <c r="D5274" s="6" t="s">
        <v>53</v>
      </c>
      <c r="E5274" s="7">
        <v>1583</v>
      </c>
      <c r="F5274" s="9">
        <v>1340.13</v>
      </c>
    </row>
    <row r="5275" spans="1:6" x14ac:dyDescent="0.15">
      <c r="A5275" s="5" t="s">
        <v>1</v>
      </c>
      <c r="B5275" s="5" t="s">
        <v>241</v>
      </c>
      <c r="C5275" s="6" t="s">
        <v>52</v>
      </c>
      <c r="D5275" s="6" t="s">
        <v>53</v>
      </c>
      <c r="E5275" s="7">
        <v>1584</v>
      </c>
      <c r="F5275" s="9">
        <v>1256.8177000000001</v>
      </c>
    </row>
    <row r="5276" spans="1:6" x14ac:dyDescent="0.15">
      <c r="A5276" s="5" t="s">
        <v>1</v>
      </c>
      <c r="B5276" s="5" t="s">
        <v>241</v>
      </c>
      <c r="C5276" s="6" t="s">
        <v>52</v>
      </c>
      <c r="D5276" s="6" t="s">
        <v>53</v>
      </c>
      <c r="E5276" s="7">
        <v>1585</v>
      </c>
      <c r="F5276" s="9">
        <v>1510.1582000000001</v>
      </c>
    </row>
    <row r="5277" spans="1:6" x14ac:dyDescent="0.15">
      <c r="A5277" s="5" t="s">
        <v>1</v>
      </c>
      <c r="B5277" s="5" t="s">
        <v>241</v>
      </c>
      <c r="C5277" s="6" t="s">
        <v>52</v>
      </c>
      <c r="D5277" s="6" t="s">
        <v>53</v>
      </c>
      <c r="E5277" s="7">
        <v>1586</v>
      </c>
      <c r="F5277" s="9">
        <v>1423.1659999999999</v>
      </c>
    </row>
    <row r="5278" spans="1:6" x14ac:dyDescent="0.15">
      <c r="A5278" s="5" t="s">
        <v>1</v>
      </c>
      <c r="B5278" s="5" t="s">
        <v>241</v>
      </c>
      <c r="C5278" s="6" t="s">
        <v>52</v>
      </c>
      <c r="D5278" s="6" t="s">
        <v>53</v>
      </c>
      <c r="E5278" s="7">
        <v>1587</v>
      </c>
      <c r="F5278" s="9">
        <v>1387.8019999999999</v>
      </c>
    </row>
    <row r="5279" spans="1:6" x14ac:dyDescent="0.15">
      <c r="A5279" s="5" t="s">
        <v>1</v>
      </c>
      <c r="B5279" s="5" t="s">
        <v>241</v>
      </c>
      <c r="C5279" s="6" t="s">
        <v>52</v>
      </c>
      <c r="D5279" s="6" t="s">
        <v>53</v>
      </c>
      <c r="E5279" s="7">
        <v>1588</v>
      </c>
      <c r="F5279" s="9">
        <v>1366.0744999999999</v>
      </c>
    </row>
    <row r="5280" spans="1:6" x14ac:dyDescent="0.15">
      <c r="A5280" s="5" t="s">
        <v>1</v>
      </c>
      <c r="B5280" s="5" t="s">
        <v>241</v>
      </c>
      <c r="C5280" s="6" t="s">
        <v>52</v>
      </c>
      <c r="D5280" s="6" t="s">
        <v>53</v>
      </c>
      <c r="E5280" s="7">
        <v>1589</v>
      </c>
      <c r="F5280" s="9">
        <v>1268.7891</v>
      </c>
    </row>
    <row r="5281" spans="1:6" x14ac:dyDescent="0.15">
      <c r="A5281" s="5" t="s">
        <v>1</v>
      </c>
      <c r="B5281" s="5" t="s">
        <v>241</v>
      </c>
      <c r="C5281" s="6" t="s">
        <v>52</v>
      </c>
      <c r="D5281" s="6" t="s">
        <v>53</v>
      </c>
      <c r="E5281" s="7">
        <v>1590</v>
      </c>
      <c r="F5281" s="9">
        <v>1396.8711000000001</v>
      </c>
    </row>
    <row r="5282" spans="1:6" x14ac:dyDescent="0.15">
      <c r="A5282" s="5" t="s">
        <v>1</v>
      </c>
      <c r="B5282" s="5" t="s">
        <v>241</v>
      </c>
      <c r="C5282" s="6" t="s">
        <v>52</v>
      </c>
      <c r="D5282" s="6" t="s">
        <v>53</v>
      </c>
      <c r="E5282" s="7">
        <v>1591</v>
      </c>
      <c r="F5282" s="9">
        <v>1347.7810999999999</v>
      </c>
    </row>
    <row r="5283" spans="1:6" x14ac:dyDescent="0.15">
      <c r="A5283" s="5" t="s">
        <v>1</v>
      </c>
      <c r="B5283" s="5" t="s">
        <v>241</v>
      </c>
      <c r="C5283" s="6" t="s">
        <v>52</v>
      </c>
      <c r="D5283" s="6" t="s">
        <v>53</v>
      </c>
      <c r="E5283" s="7">
        <v>1592</v>
      </c>
      <c r="F5283" s="9">
        <v>1380.7842000000001</v>
      </c>
    </row>
    <row r="5284" spans="1:6" x14ac:dyDescent="0.15">
      <c r="A5284" s="5" t="s">
        <v>1</v>
      </c>
      <c r="B5284" s="5" t="s">
        <v>241</v>
      </c>
      <c r="C5284" s="6" t="s">
        <v>52</v>
      </c>
      <c r="D5284" s="6" t="s">
        <v>53</v>
      </c>
      <c r="E5284" s="7">
        <v>1593</v>
      </c>
      <c r="F5284" s="9">
        <v>1336.2901999999999</v>
      </c>
    </row>
    <row r="5285" spans="1:6" x14ac:dyDescent="0.15">
      <c r="A5285" s="5" t="s">
        <v>1</v>
      </c>
      <c r="B5285" s="5" t="s">
        <v>241</v>
      </c>
      <c r="C5285" s="6" t="s">
        <v>52</v>
      </c>
      <c r="D5285" s="6" t="s">
        <v>53</v>
      </c>
      <c r="E5285" s="7">
        <v>1594</v>
      </c>
      <c r="F5285" s="9">
        <v>1396.5518999999999</v>
      </c>
    </row>
    <row r="5286" spans="1:6" x14ac:dyDescent="0.15">
      <c r="A5286" s="5" t="s">
        <v>1</v>
      </c>
      <c r="B5286" s="5" t="s">
        <v>241</v>
      </c>
      <c r="C5286" s="6" t="s">
        <v>52</v>
      </c>
      <c r="D5286" s="6" t="s">
        <v>53</v>
      </c>
      <c r="E5286" s="7">
        <v>1595</v>
      </c>
      <c r="F5286" s="9">
        <v>1311.9014</v>
      </c>
    </row>
    <row r="5287" spans="1:6" x14ac:dyDescent="0.15">
      <c r="A5287" s="5" t="s">
        <v>1</v>
      </c>
      <c r="B5287" s="5" t="s">
        <v>241</v>
      </c>
      <c r="C5287" s="6" t="s">
        <v>52</v>
      </c>
      <c r="D5287" s="6" t="s">
        <v>53</v>
      </c>
      <c r="E5287" s="7">
        <v>1596</v>
      </c>
      <c r="F5287" s="9">
        <v>1359.1246000000001</v>
      </c>
    </row>
    <row r="5288" spans="1:6" x14ac:dyDescent="0.15">
      <c r="A5288" s="5" t="s">
        <v>1</v>
      </c>
      <c r="B5288" s="5" t="s">
        <v>241</v>
      </c>
      <c r="C5288" s="6" t="s">
        <v>52</v>
      </c>
      <c r="D5288" s="6" t="s">
        <v>53</v>
      </c>
      <c r="E5288" s="7">
        <v>1597</v>
      </c>
      <c r="F5288" s="9">
        <v>1255.9164000000001</v>
      </c>
    </row>
    <row r="5289" spans="1:6" x14ac:dyDescent="0.15">
      <c r="A5289" s="5" t="s">
        <v>1</v>
      </c>
      <c r="B5289" s="5" t="s">
        <v>241</v>
      </c>
      <c r="C5289" s="6" t="s">
        <v>52</v>
      </c>
      <c r="D5289" s="6" t="s">
        <v>53</v>
      </c>
      <c r="E5289" s="7">
        <v>1598</v>
      </c>
      <c r="F5289" s="9">
        <v>1225.6034999999999</v>
      </c>
    </row>
    <row r="5290" spans="1:6" x14ac:dyDescent="0.15">
      <c r="A5290" s="5" t="s">
        <v>1</v>
      </c>
      <c r="B5290" s="5" t="s">
        <v>241</v>
      </c>
      <c r="C5290" s="6" t="s">
        <v>52</v>
      </c>
      <c r="D5290" s="6" t="s">
        <v>53</v>
      </c>
      <c r="E5290" s="7">
        <v>1599</v>
      </c>
      <c r="F5290" s="9">
        <v>1234.7247</v>
      </c>
    </row>
    <row r="5291" spans="1:6" x14ac:dyDescent="0.15">
      <c r="A5291" s="5" t="s">
        <v>1</v>
      </c>
      <c r="B5291" s="5" t="s">
        <v>241</v>
      </c>
      <c r="C5291" s="6" t="s">
        <v>52</v>
      </c>
      <c r="D5291" s="6" t="s">
        <v>53</v>
      </c>
      <c r="E5291" s="7">
        <v>1600</v>
      </c>
      <c r="F5291" s="9">
        <v>1295.0848000000001</v>
      </c>
    </row>
    <row r="5292" spans="1:6" x14ac:dyDescent="0.15">
      <c r="A5292" s="5" t="s">
        <v>1</v>
      </c>
      <c r="B5292" s="5" t="s">
        <v>241</v>
      </c>
      <c r="C5292" s="6" t="s">
        <v>52</v>
      </c>
      <c r="D5292" s="6" t="s">
        <v>53</v>
      </c>
      <c r="E5292" s="7">
        <v>1601</v>
      </c>
      <c r="F5292" s="9">
        <v>1287.9467</v>
      </c>
    </row>
    <row r="5293" spans="1:6" x14ac:dyDescent="0.15">
      <c r="A5293" s="5" t="s">
        <v>1</v>
      </c>
      <c r="B5293" s="5" t="s">
        <v>241</v>
      </c>
      <c r="C5293" s="6" t="s">
        <v>52</v>
      </c>
      <c r="D5293" s="6" t="s">
        <v>53</v>
      </c>
      <c r="E5293" s="7">
        <v>1602</v>
      </c>
      <c r="F5293" s="9">
        <v>1246.0297</v>
      </c>
    </row>
    <row r="5294" spans="1:6" x14ac:dyDescent="0.15">
      <c r="A5294" s="5" t="s">
        <v>1</v>
      </c>
      <c r="B5294" s="5" t="s">
        <v>241</v>
      </c>
      <c r="C5294" s="6" t="s">
        <v>52</v>
      </c>
      <c r="D5294" s="6" t="s">
        <v>53</v>
      </c>
      <c r="E5294" s="7">
        <v>1603</v>
      </c>
      <c r="F5294" s="9">
        <v>1237.9738</v>
      </c>
    </row>
    <row r="5295" spans="1:6" x14ac:dyDescent="0.15">
      <c r="A5295" s="5" t="s">
        <v>1</v>
      </c>
      <c r="B5295" s="5" t="s">
        <v>241</v>
      </c>
      <c r="C5295" s="6" t="s">
        <v>52</v>
      </c>
      <c r="D5295" s="6" t="s">
        <v>53</v>
      </c>
      <c r="E5295" s="7">
        <v>1604</v>
      </c>
      <c r="F5295" s="9">
        <v>1190.6572000000001</v>
      </c>
    </row>
    <row r="5296" spans="1:6" x14ac:dyDescent="0.15">
      <c r="A5296" s="5" t="s">
        <v>1</v>
      </c>
      <c r="B5296" s="5" t="s">
        <v>241</v>
      </c>
      <c r="C5296" s="6" t="s">
        <v>52</v>
      </c>
      <c r="D5296" s="6" t="s">
        <v>53</v>
      </c>
      <c r="E5296" s="7">
        <v>1605</v>
      </c>
      <c r="F5296" s="9">
        <v>1112.9746</v>
      </c>
    </row>
    <row r="5297" spans="1:6" x14ac:dyDescent="0.15">
      <c r="A5297" s="5" t="s">
        <v>1</v>
      </c>
      <c r="B5297" s="5" t="s">
        <v>241</v>
      </c>
      <c r="C5297" s="6" t="s">
        <v>52</v>
      </c>
      <c r="D5297" s="6" t="s">
        <v>53</v>
      </c>
      <c r="E5297" s="7">
        <v>1606</v>
      </c>
      <c r="F5297" s="9">
        <v>1145.4331</v>
      </c>
    </row>
    <row r="5298" spans="1:6" x14ac:dyDescent="0.15">
      <c r="A5298" s="5" t="s">
        <v>1</v>
      </c>
      <c r="B5298" s="5" t="s">
        <v>241</v>
      </c>
      <c r="C5298" s="6" t="s">
        <v>52</v>
      </c>
      <c r="D5298" s="6" t="s">
        <v>53</v>
      </c>
      <c r="E5298" s="7">
        <v>1607</v>
      </c>
      <c r="F5298" s="9">
        <v>1151.5635</v>
      </c>
    </row>
    <row r="5299" spans="1:6" x14ac:dyDescent="0.15">
      <c r="A5299" s="5" t="s">
        <v>1</v>
      </c>
      <c r="B5299" s="5" t="s">
        <v>241</v>
      </c>
      <c r="C5299" s="6" t="s">
        <v>52</v>
      </c>
      <c r="D5299" s="6" t="s">
        <v>53</v>
      </c>
      <c r="E5299" s="7">
        <v>1608</v>
      </c>
      <c r="F5299" s="9">
        <v>1193.1937</v>
      </c>
    </row>
    <row r="5300" spans="1:6" x14ac:dyDescent="0.15">
      <c r="A5300" s="5" t="s">
        <v>1</v>
      </c>
      <c r="B5300" s="5" t="s">
        <v>241</v>
      </c>
      <c r="C5300" s="6" t="s">
        <v>52</v>
      </c>
      <c r="D5300" s="6" t="s">
        <v>53</v>
      </c>
      <c r="E5300" s="7">
        <v>1609</v>
      </c>
      <c r="F5300" s="9">
        <v>1185.8932</v>
      </c>
    </row>
    <row r="5301" spans="1:6" x14ac:dyDescent="0.15">
      <c r="A5301" s="5" t="s">
        <v>1</v>
      </c>
      <c r="B5301" s="5" t="s">
        <v>241</v>
      </c>
      <c r="C5301" s="6" t="s">
        <v>52</v>
      </c>
      <c r="D5301" s="6" t="s">
        <v>53</v>
      </c>
      <c r="E5301" s="7">
        <v>1610</v>
      </c>
      <c r="F5301" s="9">
        <v>1230.8217999999999</v>
      </c>
    </row>
    <row r="5302" spans="1:6" x14ac:dyDescent="0.15">
      <c r="A5302" s="5" t="s">
        <v>1</v>
      </c>
      <c r="B5302" s="5" t="s">
        <v>241</v>
      </c>
      <c r="C5302" s="6" t="s">
        <v>52</v>
      </c>
      <c r="D5302" s="6" t="s">
        <v>53</v>
      </c>
      <c r="E5302" s="7">
        <v>1611</v>
      </c>
      <c r="F5302" s="9">
        <v>1098.9636</v>
      </c>
    </row>
    <row r="5303" spans="1:6" x14ac:dyDescent="0.15">
      <c r="A5303" s="5" t="s">
        <v>1</v>
      </c>
      <c r="B5303" s="5" t="s">
        <v>241</v>
      </c>
      <c r="C5303" s="6" t="s">
        <v>52</v>
      </c>
      <c r="D5303" s="6" t="s">
        <v>53</v>
      </c>
      <c r="E5303" s="7">
        <v>1612</v>
      </c>
      <c r="F5303" s="9">
        <v>1109.2311999999999</v>
      </c>
    </row>
    <row r="5304" spans="1:6" x14ac:dyDescent="0.15">
      <c r="A5304" s="5" t="s">
        <v>1</v>
      </c>
      <c r="B5304" s="5" t="s">
        <v>241</v>
      </c>
      <c r="C5304" s="6" t="s">
        <v>52</v>
      </c>
      <c r="D5304" s="6" t="s">
        <v>53</v>
      </c>
      <c r="E5304" s="7">
        <v>1613</v>
      </c>
      <c r="F5304" s="9">
        <v>1147.046</v>
      </c>
    </row>
    <row r="5305" spans="1:6" x14ac:dyDescent="0.15">
      <c r="A5305" s="5" t="s">
        <v>1</v>
      </c>
      <c r="B5305" s="5" t="s">
        <v>241</v>
      </c>
      <c r="C5305" s="6" t="s">
        <v>52</v>
      </c>
      <c r="D5305" s="6" t="s">
        <v>53</v>
      </c>
      <c r="E5305" s="7">
        <v>1614</v>
      </c>
      <c r="F5305" s="9">
        <v>1109.1596999999999</v>
      </c>
    </row>
    <row r="5306" spans="1:6" x14ac:dyDescent="0.15">
      <c r="A5306" s="5" t="s">
        <v>1</v>
      </c>
      <c r="B5306" s="5" t="s">
        <v>241</v>
      </c>
      <c r="C5306" s="6" t="s">
        <v>52</v>
      </c>
      <c r="D5306" s="6" t="s">
        <v>53</v>
      </c>
      <c r="E5306" s="7">
        <v>1615</v>
      </c>
      <c r="F5306" s="9">
        <v>1134.6952000000001</v>
      </c>
    </row>
    <row r="5307" spans="1:6" x14ac:dyDescent="0.15">
      <c r="A5307" s="5" t="s">
        <v>1</v>
      </c>
      <c r="B5307" s="5" t="s">
        <v>241</v>
      </c>
      <c r="C5307" s="6" t="s">
        <v>52</v>
      </c>
      <c r="D5307" s="6" t="s">
        <v>53</v>
      </c>
      <c r="E5307" s="7">
        <v>1616</v>
      </c>
      <c r="F5307" s="9">
        <v>1041.5657000000001</v>
      </c>
    </row>
    <row r="5308" spans="1:6" x14ac:dyDescent="0.15">
      <c r="A5308" s="5" t="s">
        <v>1</v>
      </c>
      <c r="B5308" s="5" t="s">
        <v>241</v>
      </c>
      <c r="C5308" s="6" t="s">
        <v>52</v>
      </c>
      <c r="D5308" s="6" t="s">
        <v>53</v>
      </c>
      <c r="E5308" s="7">
        <v>1617</v>
      </c>
      <c r="F5308" s="9">
        <v>1061.3672999999999</v>
      </c>
    </row>
    <row r="5309" spans="1:6" x14ac:dyDescent="0.15">
      <c r="A5309" s="5" t="s">
        <v>1</v>
      </c>
      <c r="B5309" s="5" t="s">
        <v>241</v>
      </c>
      <c r="C5309" s="6" t="s">
        <v>52</v>
      </c>
      <c r="D5309" s="6" t="s">
        <v>53</v>
      </c>
      <c r="E5309" s="7">
        <v>1618</v>
      </c>
      <c r="F5309" s="9">
        <v>1193.0088000000001</v>
      </c>
    </row>
    <row r="5310" spans="1:6" x14ac:dyDescent="0.15">
      <c r="A5310" s="5" t="s">
        <v>1</v>
      </c>
      <c r="B5310" s="5" t="s">
        <v>241</v>
      </c>
      <c r="C5310" s="6" t="s">
        <v>52</v>
      </c>
      <c r="D5310" s="6" t="s">
        <v>53</v>
      </c>
      <c r="E5310" s="7">
        <v>1619</v>
      </c>
      <c r="F5310" s="9">
        <v>1114.934</v>
      </c>
    </row>
    <row r="5311" spans="1:6" x14ac:dyDescent="0.15">
      <c r="A5311" s="5" t="s">
        <v>1</v>
      </c>
      <c r="B5311" s="5" t="s">
        <v>241</v>
      </c>
      <c r="C5311" s="6" t="s">
        <v>52</v>
      </c>
      <c r="D5311" s="6" t="s">
        <v>53</v>
      </c>
      <c r="E5311" s="7">
        <v>1620</v>
      </c>
      <c r="F5311" s="9">
        <v>1115.9994999999999</v>
      </c>
    </row>
    <row r="5312" spans="1:6" x14ac:dyDescent="0.15">
      <c r="A5312" s="5" t="s">
        <v>1</v>
      </c>
      <c r="B5312" s="5" t="s">
        <v>241</v>
      </c>
      <c r="C5312" s="6" t="s">
        <v>52</v>
      </c>
      <c r="D5312" s="6" t="s">
        <v>53</v>
      </c>
      <c r="E5312" s="7">
        <v>1621</v>
      </c>
      <c r="F5312" s="9">
        <v>1102.7716</v>
      </c>
    </row>
    <row r="5313" spans="1:6" x14ac:dyDescent="0.15">
      <c r="A5313" s="5" t="s">
        <v>1</v>
      </c>
      <c r="B5313" s="5" t="s">
        <v>241</v>
      </c>
      <c r="C5313" s="6" t="s">
        <v>52</v>
      </c>
      <c r="D5313" s="6" t="s">
        <v>53</v>
      </c>
      <c r="E5313" s="7">
        <v>1622</v>
      </c>
      <c r="F5313" s="9">
        <v>1050.9404</v>
      </c>
    </row>
    <row r="5314" spans="1:6" x14ac:dyDescent="0.15">
      <c r="A5314" s="5" t="s">
        <v>1</v>
      </c>
      <c r="B5314" s="5" t="s">
        <v>241</v>
      </c>
      <c r="C5314" s="6" t="s">
        <v>52</v>
      </c>
      <c r="D5314" s="6" t="s">
        <v>53</v>
      </c>
      <c r="E5314" s="7">
        <v>1623</v>
      </c>
      <c r="F5314" s="9">
        <v>1147.1315999999999</v>
      </c>
    </row>
    <row r="5315" spans="1:6" x14ac:dyDescent="0.15">
      <c r="A5315" s="5" t="s">
        <v>1</v>
      </c>
      <c r="B5315" s="5" t="s">
        <v>241</v>
      </c>
      <c r="C5315" s="6" t="s">
        <v>52</v>
      </c>
      <c r="D5315" s="6" t="s">
        <v>53</v>
      </c>
      <c r="E5315" s="7">
        <v>1624</v>
      </c>
      <c r="F5315" s="9">
        <v>1147.7744</v>
      </c>
    </row>
    <row r="5316" spans="1:6" x14ac:dyDescent="0.15">
      <c r="A5316" s="5" t="s">
        <v>1</v>
      </c>
      <c r="B5316" s="5" t="s">
        <v>241</v>
      </c>
      <c r="C5316" s="6" t="s">
        <v>52</v>
      </c>
      <c r="D5316" s="6" t="s">
        <v>53</v>
      </c>
      <c r="E5316" s="7">
        <v>1625</v>
      </c>
      <c r="F5316" s="9">
        <v>1097.2787000000001</v>
      </c>
    </row>
    <row r="5317" spans="1:6" x14ac:dyDescent="0.15">
      <c r="A5317" s="5" t="s">
        <v>1</v>
      </c>
      <c r="B5317" s="5" t="s">
        <v>241</v>
      </c>
      <c r="C5317" s="6" t="s">
        <v>52</v>
      </c>
      <c r="D5317" s="6" t="s">
        <v>53</v>
      </c>
      <c r="E5317" s="7">
        <v>1626</v>
      </c>
      <c r="F5317" s="9">
        <v>1067.4956999999999</v>
      </c>
    </row>
    <row r="5318" spans="1:6" x14ac:dyDescent="0.15">
      <c r="A5318" s="5" t="s">
        <v>1</v>
      </c>
      <c r="B5318" s="5" t="s">
        <v>241</v>
      </c>
      <c r="C5318" s="6" t="s">
        <v>52</v>
      </c>
      <c r="D5318" s="6" t="s">
        <v>53</v>
      </c>
      <c r="E5318" s="7">
        <v>1627</v>
      </c>
      <c r="F5318" s="9">
        <v>1056.8960999999999</v>
      </c>
    </row>
    <row r="5319" spans="1:6" x14ac:dyDescent="0.15">
      <c r="A5319" s="5" t="s">
        <v>1</v>
      </c>
      <c r="B5319" s="5" t="s">
        <v>241</v>
      </c>
      <c r="C5319" s="6" t="s">
        <v>52</v>
      </c>
      <c r="D5319" s="6" t="s">
        <v>53</v>
      </c>
      <c r="E5319" s="7">
        <v>1628</v>
      </c>
      <c r="F5319" s="9">
        <v>1108.826</v>
      </c>
    </row>
    <row r="5320" spans="1:6" x14ac:dyDescent="0.15">
      <c r="A5320" s="5" t="s">
        <v>1</v>
      </c>
      <c r="B5320" s="5" t="s">
        <v>241</v>
      </c>
      <c r="C5320" s="6" t="s">
        <v>52</v>
      </c>
      <c r="D5320" s="6" t="s">
        <v>53</v>
      </c>
      <c r="E5320" s="7">
        <v>1629</v>
      </c>
      <c r="F5320" s="9">
        <v>1105.9097999999999</v>
      </c>
    </row>
    <row r="5321" spans="1:6" x14ac:dyDescent="0.15">
      <c r="A5321" s="5" t="s">
        <v>1</v>
      </c>
      <c r="B5321" s="5" t="s">
        <v>241</v>
      </c>
      <c r="C5321" s="6" t="s">
        <v>52</v>
      </c>
      <c r="D5321" s="6" t="s">
        <v>53</v>
      </c>
      <c r="E5321" s="7">
        <v>1630</v>
      </c>
      <c r="F5321" s="9">
        <v>1030.9078</v>
      </c>
    </row>
    <row r="5322" spans="1:6" x14ac:dyDescent="0.15">
      <c r="A5322" s="5" t="s">
        <v>1</v>
      </c>
      <c r="B5322" s="5" t="s">
        <v>241</v>
      </c>
      <c r="C5322" s="6" t="s">
        <v>52</v>
      </c>
      <c r="D5322" s="6" t="s">
        <v>53</v>
      </c>
      <c r="E5322" s="7">
        <v>1631</v>
      </c>
      <c r="F5322" s="9">
        <v>1084.6772000000001</v>
      </c>
    </row>
    <row r="5323" spans="1:6" x14ac:dyDescent="0.15">
      <c r="A5323" s="5" t="s">
        <v>1</v>
      </c>
      <c r="B5323" s="5" t="s">
        <v>241</v>
      </c>
      <c r="C5323" s="6" t="s">
        <v>52</v>
      </c>
      <c r="D5323" s="6" t="s">
        <v>53</v>
      </c>
      <c r="E5323" s="7">
        <v>1632</v>
      </c>
      <c r="F5323" s="9">
        <v>1064.3148000000001</v>
      </c>
    </row>
    <row r="5324" spans="1:6" x14ac:dyDescent="0.15">
      <c r="A5324" s="5" t="s">
        <v>1</v>
      </c>
      <c r="B5324" s="5" t="s">
        <v>241</v>
      </c>
      <c r="C5324" s="6" t="s">
        <v>52</v>
      </c>
      <c r="D5324" s="6" t="s">
        <v>53</v>
      </c>
      <c r="E5324" s="7">
        <v>1633</v>
      </c>
      <c r="F5324" s="9">
        <v>1087.8526999999999</v>
      </c>
    </row>
    <row r="5325" spans="1:6" x14ac:dyDescent="0.15">
      <c r="A5325" s="5" t="s">
        <v>1</v>
      </c>
      <c r="B5325" s="5" t="s">
        <v>241</v>
      </c>
      <c r="C5325" s="6" t="s">
        <v>52</v>
      </c>
      <c r="D5325" s="6" t="s">
        <v>53</v>
      </c>
      <c r="E5325" s="7">
        <v>1634</v>
      </c>
      <c r="F5325" s="9">
        <v>1086.9975999999999</v>
      </c>
    </row>
    <row r="5326" spans="1:6" x14ac:dyDescent="0.15">
      <c r="A5326" s="5" t="s">
        <v>1</v>
      </c>
      <c r="B5326" s="5" t="s">
        <v>241</v>
      </c>
      <c r="C5326" s="6" t="s">
        <v>52</v>
      </c>
      <c r="D5326" s="6" t="s">
        <v>53</v>
      </c>
      <c r="E5326" s="7">
        <v>1635</v>
      </c>
      <c r="F5326" s="9">
        <v>1000.17926</v>
      </c>
    </row>
    <row r="5327" spans="1:6" x14ac:dyDescent="0.15">
      <c r="A5327" s="5" t="s">
        <v>1</v>
      </c>
      <c r="B5327" s="5" t="s">
        <v>241</v>
      </c>
      <c r="C5327" s="6" t="s">
        <v>52</v>
      </c>
      <c r="D5327" s="6" t="s">
        <v>53</v>
      </c>
      <c r="E5327" s="7">
        <v>1636</v>
      </c>
      <c r="F5327" s="9">
        <v>1047.6864</v>
      </c>
    </row>
    <row r="5328" spans="1:6" x14ac:dyDescent="0.15">
      <c r="A5328" s="5" t="s">
        <v>1</v>
      </c>
      <c r="B5328" s="5" t="s">
        <v>241</v>
      </c>
      <c r="C5328" s="6" t="s">
        <v>52</v>
      </c>
      <c r="D5328" s="6" t="s">
        <v>53</v>
      </c>
      <c r="E5328" s="7">
        <v>1637</v>
      </c>
      <c r="F5328" s="9">
        <v>1019.47375</v>
      </c>
    </row>
    <row r="5329" spans="1:6" x14ac:dyDescent="0.15">
      <c r="A5329" s="5" t="s">
        <v>1</v>
      </c>
      <c r="B5329" s="5" t="s">
        <v>241</v>
      </c>
      <c r="C5329" s="6" t="s">
        <v>52</v>
      </c>
      <c r="D5329" s="6" t="s">
        <v>53</v>
      </c>
      <c r="E5329" s="7">
        <v>1638</v>
      </c>
      <c r="F5329" s="9">
        <v>1105.2852</v>
      </c>
    </row>
    <row r="5330" spans="1:6" x14ac:dyDescent="0.15">
      <c r="A5330" s="5" t="s">
        <v>1</v>
      </c>
      <c r="B5330" s="5" t="s">
        <v>241</v>
      </c>
      <c r="C5330" s="6" t="s">
        <v>52</v>
      </c>
      <c r="D5330" s="6" t="s">
        <v>53</v>
      </c>
      <c r="E5330" s="7">
        <v>1639</v>
      </c>
      <c r="F5330" s="9">
        <v>1094.6741999999999</v>
      </c>
    </row>
    <row r="5331" spans="1:6" x14ac:dyDescent="0.15">
      <c r="A5331" s="5" t="s">
        <v>1</v>
      </c>
      <c r="B5331" s="5" t="s">
        <v>241</v>
      </c>
      <c r="C5331" s="6" t="s">
        <v>52</v>
      </c>
      <c r="D5331" s="6" t="s">
        <v>53</v>
      </c>
      <c r="E5331" s="7">
        <v>1640</v>
      </c>
      <c r="F5331" s="9">
        <v>1064.4811</v>
      </c>
    </row>
    <row r="5332" spans="1:6" x14ac:dyDescent="0.15">
      <c r="A5332" s="5" t="s">
        <v>1</v>
      </c>
      <c r="B5332" s="5" t="s">
        <v>241</v>
      </c>
      <c r="C5332" s="6" t="s">
        <v>52</v>
      </c>
      <c r="D5332" s="6" t="s">
        <v>53</v>
      </c>
      <c r="E5332" s="7">
        <v>1641</v>
      </c>
      <c r="F5332" s="9">
        <v>1030.864</v>
      </c>
    </row>
    <row r="5333" spans="1:6" x14ac:dyDescent="0.15">
      <c r="A5333" s="5" t="s">
        <v>1</v>
      </c>
      <c r="B5333" s="5" t="s">
        <v>241</v>
      </c>
      <c r="C5333" s="6" t="s">
        <v>52</v>
      </c>
      <c r="D5333" s="6" t="s">
        <v>53</v>
      </c>
      <c r="E5333" s="7">
        <v>1642</v>
      </c>
      <c r="F5333" s="9">
        <v>1107.1829</v>
      </c>
    </row>
    <row r="5334" spans="1:6" x14ac:dyDescent="0.15">
      <c r="A5334" s="5" t="s">
        <v>1</v>
      </c>
      <c r="B5334" s="5" t="s">
        <v>241</v>
      </c>
      <c r="C5334" s="6" t="s">
        <v>52</v>
      </c>
      <c r="D5334" s="6" t="s">
        <v>53</v>
      </c>
      <c r="E5334" s="7">
        <v>1643</v>
      </c>
      <c r="F5334" s="9">
        <v>1025.5043000000001</v>
      </c>
    </row>
    <row r="5335" spans="1:6" x14ac:dyDescent="0.15">
      <c r="A5335" s="5" t="s">
        <v>1</v>
      </c>
      <c r="B5335" s="5" t="s">
        <v>241</v>
      </c>
      <c r="C5335" s="6" t="s">
        <v>52</v>
      </c>
      <c r="D5335" s="6" t="s">
        <v>53</v>
      </c>
      <c r="E5335" s="7">
        <v>1644</v>
      </c>
      <c r="F5335" s="9">
        <v>1089.7189000000001</v>
      </c>
    </row>
    <row r="5336" spans="1:6" x14ac:dyDescent="0.15">
      <c r="A5336" s="5" t="s">
        <v>1</v>
      </c>
      <c r="B5336" s="5" t="s">
        <v>241</v>
      </c>
      <c r="C5336" s="6" t="s">
        <v>52</v>
      </c>
      <c r="D5336" s="6" t="s">
        <v>53</v>
      </c>
      <c r="E5336" s="7">
        <v>1645</v>
      </c>
      <c r="F5336" s="9">
        <v>1047.8212000000001</v>
      </c>
    </row>
    <row r="5337" spans="1:6" x14ac:dyDescent="0.15">
      <c r="A5337" s="5" t="s">
        <v>1</v>
      </c>
      <c r="B5337" s="5" t="s">
        <v>241</v>
      </c>
      <c r="C5337" s="6" t="s">
        <v>52</v>
      </c>
      <c r="D5337" s="6" t="s">
        <v>53</v>
      </c>
      <c r="E5337" s="7">
        <v>1646</v>
      </c>
      <c r="F5337" s="9">
        <v>1006.0343</v>
      </c>
    </row>
    <row r="5338" spans="1:6" x14ac:dyDescent="0.15">
      <c r="A5338" s="5" t="s">
        <v>1</v>
      </c>
      <c r="B5338" s="5" t="s">
        <v>241</v>
      </c>
      <c r="C5338" s="6" t="s">
        <v>52</v>
      </c>
      <c r="D5338" s="6" t="s">
        <v>53</v>
      </c>
      <c r="E5338" s="7">
        <v>1647</v>
      </c>
      <c r="F5338" s="9">
        <v>980.14499999999998</v>
      </c>
    </row>
    <row r="5339" spans="1:6" x14ac:dyDescent="0.15">
      <c r="A5339" s="5" t="s">
        <v>1</v>
      </c>
      <c r="B5339" s="5" t="s">
        <v>241</v>
      </c>
      <c r="C5339" s="6" t="s">
        <v>52</v>
      </c>
      <c r="D5339" s="6" t="s">
        <v>53</v>
      </c>
      <c r="E5339" s="7">
        <v>1648</v>
      </c>
      <c r="F5339" s="9">
        <v>1054.1896999999999</v>
      </c>
    </row>
    <row r="5340" spans="1:6" x14ac:dyDescent="0.15">
      <c r="A5340" s="5" t="s">
        <v>1</v>
      </c>
      <c r="B5340" s="5" t="s">
        <v>241</v>
      </c>
      <c r="C5340" s="6" t="s">
        <v>52</v>
      </c>
      <c r="D5340" s="6" t="s">
        <v>53</v>
      </c>
      <c r="E5340" s="7">
        <v>1649</v>
      </c>
      <c r="F5340" s="9">
        <v>1032.6324</v>
      </c>
    </row>
    <row r="5341" spans="1:6" x14ac:dyDescent="0.15">
      <c r="A5341" s="5" t="s">
        <v>1</v>
      </c>
      <c r="B5341" s="5" t="s">
        <v>241</v>
      </c>
      <c r="C5341" s="6" t="s">
        <v>52</v>
      </c>
      <c r="D5341" s="6" t="s">
        <v>53</v>
      </c>
      <c r="E5341" s="7">
        <v>1650</v>
      </c>
      <c r="F5341" s="9">
        <v>1008.9880000000001</v>
      </c>
    </row>
    <row r="5342" spans="1:6" x14ac:dyDescent="0.15">
      <c r="A5342" s="5" t="s">
        <v>1</v>
      </c>
      <c r="B5342" s="5" t="s">
        <v>241</v>
      </c>
      <c r="C5342" s="6" t="s">
        <v>52</v>
      </c>
      <c r="D5342" s="6" t="s">
        <v>53</v>
      </c>
      <c r="E5342" s="7">
        <v>1651</v>
      </c>
      <c r="F5342" s="9">
        <v>1052.8145999999999</v>
      </c>
    </row>
    <row r="5343" spans="1:6" x14ac:dyDescent="0.15">
      <c r="A5343" s="5" t="s">
        <v>1</v>
      </c>
      <c r="B5343" s="5" t="s">
        <v>241</v>
      </c>
      <c r="C5343" s="6" t="s">
        <v>52</v>
      </c>
      <c r="D5343" s="6" t="s">
        <v>53</v>
      </c>
      <c r="E5343" s="7">
        <v>1652</v>
      </c>
      <c r="F5343" s="9">
        <v>1131.9556</v>
      </c>
    </row>
    <row r="5344" spans="1:6" x14ac:dyDescent="0.15">
      <c r="A5344" s="5" t="s">
        <v>1</v>
      </c>
      <c r="B5344" s="5" t="s">
        <v>241</v>
      </c>
      <c r="C5344" s="6" t="s">
        <v>52</v>
      </c>
      <c r="D5344" s="6" t="s">
        <v>53</v>
      </c>
      <c r="E5344" s="7">
        <v>1653</v>
      </c>
      <c r="F5344" s="9">
        <v>1054.8</v>
      </c>
    </row>
    <row r="5345" spans="1:6" x14ac:dyDescent="0.15">
      <c r="A5345" s="5" t="s">
        <v>1</v>
      </c>
      <c r="B5345" s="5" t="s">
        <v>241</v>
      </c>
      <c r="C5345" s="6" t="s">
        <v>52</v>
      </c>
      <c r="D5345" s="6" t="s">
        <v>53</v>
      </c>
      <c r="E5345" s="7">
        <v>1654</v>
      </c>
      <c r="F5345" s="9">
        <v>1158.1780000000001</v>
      </c>
    </row>
    <row r="5346" spans="1:6" x14ac:dyDescent="0.15">
      <c r="A5346" s="5" t="s">
        <v>1</v>
      </c>
      <c r="B5346" s="5" t="s">
        <v>241</v>
      </c>
      <c r="C5346" s="6" t="s">
        <v>52</v>
      </c>
      <c r="D5346" s="6" t="s">
        <v>53</v>
      </c>
      <c r="E5346" s="7">
        <v>1655</v>
      </c>
      <c r="F5346" s="9">
        <v>1127.0667000000001</v>
      </c>
    </row>
    <row r="5347" spans="1:6" x14ac:dyDescent="0.15">
      <c r="A5347" s="5" t="s">
        <v>1</v>
      </c>
      <c r="B5347" s="5" t="s">
        <v>241</v>
      </c>
      <c r="C5347" s="6" t="s">
        <v>52</v>
      </c>
      <c r="D5347" s="6" t="s">
        <v>53</v>
      </c>
      <c r="E5347" s="7">
        <v>1656</v>
      </c>
      <c r="F5347" s="9">
        <v>1129.5126</v>
      </c>
    </row>
    <row r="5348" spans="1:6" x14ac:dyDescent="0.15">
      <c r="A5348" s="5" t="s">
        <v>1</v>
      </c>
      <c r="B5348" s="5" t="s">
        <v>241</v>
      </c>
      <c r="C5348" s="6" t="s">
        <v>52</v>
      </c>
      <c r="D5348" s="6" t="s">
        <v>53</v>
      </c>
      <c r="E5348" s="7">
        <v>1657</v>
      </c>
      <c r="F5348" s="9">
        <v>1124.1713</v>
      </c>
    </row>
    <row r="5349" spans="1:6" x14ac:dyDescent="0.15">
      <c r="A5349" s="5" t="s">
        <v>1</v>
      </c>
      <c r="B5349" s="5" t="s">
        <v>241</v>
      </c>
      <c r="C5349" s="6" t="s">
        <v>52</v>
      </c>
      <c r="D5349" s="6" t="s">
        <v>53</v>
      </c>
      <c r="E5349" s="7">
        <v>1658</v>
      </c>
      <c r="F5349" s="9">
        <v>1101.0440000000001</v>
      </c>
    </row>
    <row r="5350" spans="1:6" x14ac:dyDescent="0.15">
      <c r="A5350" s="5" t="s">
        <v>1</v>
      </c>
      <c r="B5350" s="5" t="s">
        <v>241</v>
      </c>
      <c r="C5350" s="6" t="s">
        <v>52</v>
      </c>
      <c r="D5350" s="6" t="s">
        <v>53</v>
      </c>
      <c r="E5350" s="7">
        <v>1659</v>
      </c>
      <c r="F5350" s="9">
        <v>1088.2686000000001</v>
      </c>
    </row>
    <row r="5351" spans="1:6" x14ac:dyDescent="0.15">
      <c r="A5351" s="5" t="s">
        <v>1</v>
      </c>
      <c r="B5351" s="5" t="s">
        <v>241</v>
      </c>
      <c r="C5351" s="6" t="s">
        <v>52</v>
      </c>
      <c r="D5351" s="6" t="s">
        <v>53</v>
      </c>
      <c r="E5351" s="7">
        <v>1660</v>
      </c>
      <c r="F5351" s="9">
        <v>1104.2476999999999</v>
      </c>
    </row>
    <row r="5352" spans="1:6" x14ac:dyDescent="0.15">
      <c r="A5352" s="5" t="s">
        <v>1</v>
      </c>
      <c r="B5352" s="5" t="s">
        <v>241</v>
      </c>
      <c r="C5352" s="6" t="s">
        <v>52</v>
      </c>
      <c r="D5352" s="6" t="s">
        <v>53</v>
      </c>
      <c r="E5352" s="7">
        <v>1661</v>
      </c>
      <c r="F5352" s="9">
        <v>1153.7598</v>
      </c>
    </row>
    <row r="5353" spans="1:6" x14ac:dyDescent="0.15">
      <c r="A5353" s="5" t="s">
        <v>1</v>
      </c>
      <c r="B5353" s="5" t="s">
        <v>241</v>
      </c>
      <c r="C5353" s="6" t="s">
        <v>52</v>
      </c>
      <c r="D5353" s="6" t="s">
        <v>53</v>
      </c>
      <c r="E5353" s="7">
        <v>1662</v>
      </c>
      <c r="F5353" s="9">
        <v>1117.3336999999999</v>
      </c>
    </row>
    <row r="5354" spans="1:6" x14ac:dyDescent="0.15">
      <c r="A5354" s="5" t="s">
        <v>1</v>
      </c>
      <c r="B5354" s="5" t="s">
        <v>241</v>
      </c>
      <c r="C5354" s="6" t="s">
        <v>52</v>
      </c>
      <c r="D5354" s="6" t="s">
        <v>53</v>
      </c>
      <c r="E5354" s="7">
        <v>1663</v>
      </c>
      <c r="F5354" s="9">
        <v>1106.4213</v>
      </c>
    </row>
    <row r="5355" spans="1:6" x14ac:dyDescent="0.15">
      <c r="A5355" s="5" t="s">
        <v>1</v>
      </c>
      <c r="B5355" s="5" t="s">
        <v>241</v>
      </c>
      <c r="C5355" s="6" t="s">
        <v>52</v>
      </c>
      <c r="D5355" s="6" t="s">
        <v>53</v>
      </c>
      <c r="E5355" s="7">
        <v>1664</v>
      </c>
      <c r="F5355" s="9">
        <v>1000.7515</v>
      </c>
    </row>
    <row r="5356" spans="1:6" x14ac:dyDescent="0.15">
      <c r="A5356" s="5" t="s">
        <v>1</v>
      </c>
      <c r="B5356" s="5" t="s">
        <v>241</v>
      </c>
      <c r="C5356" s="6" t="s">
        <v>52</v>
      </c>
      <c r="D5356" s="6" t="s">
        <v>53</v>
      </c>
      <c r="E5356" s="7">
        <v>1665</v>
      </c>
      <c r="F5356" s="9">
        <v>1046.4467999999999</v>
      </c>
    </row>
    <row r="5357" spans="1:6" x14ac:dyDescent="0.15">
      <c r="A5357" s="5" t="s">
        <v>1</v>
      </c>
      <c r="B5357" s="5" t="s">
        <v>241</v>
      </c>
      <c r="C5357" s="6" t="s">
        <v>52</v>
      </c>
      <c r="D5357" s="6" t="s">
        <v>53</v>
      </c>
      <c r="E5357" s="7">
        <v>1666</v>
      </c>
      <c r="F5357" s="9">
        <v>1094.8788</v>
      </c>
    </row>
    <row r="5358" spans="1:6" x14ac:dyDescent="0.15">
      <c r="A5358" s="5" t="s">
        <v>1</v>
      </c>
      <c r="B5358" s="5" t="s">
        <v>241</v>
      </c>
      <c r="C5358" s="6" t="s">
        <v>52</v>
      </c>
      <c r="D5358" s="6" t="s">
        <v>53</v>
      </c>
      <c r="E5358" s="7">
        <v>1667</v>
      </c>
      <c r="F5358" s="9">
        <v>1051.8557000000001</v>
      </c>
    </row>
    <row r="5359" spans="1:6" x14ac:dyDescent="0.15">
      <c r="A5359" s="5" t="s">
        <v>1</v>
      </c>
      <c r="B5359" s="5" t="s">
        <v>241</v>
      </c>
      <c r="C5359" s="6" t="s">
        <v>52</v>
      </c>
      <c r="D5359" s="6" t="s">
        <v>53</v>
      </c>
      <c r="E5359" s="7">
        <v>1668</v>
      </c>
      <c r="F5359" s="9">
        <v>1054.0054</v>
      </c>
    </row>
    <row r="5360" spans="1:6" x14ac:dyDescent="0.15">
      <c r="A5360" s="5" t="s">
        <v>1</v>
      </c>
      <c r="B5360" s="5" t="s">
        <v>241</v>
      </c>
      <c r="C5360" s="6" t="s">
        <v>52</v>
      </c>
      <c r="D5360" s="6" t="s">
        <v>53</v>
      </c>
      <c r="E5360" s="7">
        <v>1669</v>
      </c>
      <c r="F5360" s="9">
        <v>1157.8284000000001</v>
      </c>
    </row>
    <row r="5361" spans="1:6" x14ac:dyDescent="0.15">
      <c r="A5361" s="5" t="s">
        <v>1</v>
      </c>
      <c r="B5361" s="5" t="s">
        <v>241</v>
      </c>
      <c r="C5361" s="6" t="s">
        <v>52</v>
      </c>
      <c r="D5361" s="6" t="s">
        <v>53</v>
      </c>
      <c r="E5361" s="7">
        <v>1670</v>
      </c>
      <c r="F5361" s="9">
        <v>1132.5443</v>
      </c>
    </row>
    <row r="5362" spans="1:6" x14ac:dyDescent="0.15">
      <c r="A5362" s="5" t="s">
        <v>1</v>
      </c>
      <c r="B5362" s="5" t="s">
        <v>241</v>
      </c>
      <c r="C5362" s="6" t="s">
        <v>52</v>
      </c>
      <c r="D5362" s="6" t="s">
        <v>53</v>
      </c>
      <c r="E5362" s="7">
        <v>1671</v>
      </c>
      <c r="F5362" s="9">
        <v>1071.3145</v>
      </c>
    </row>
    <row r="5363" spans="1:6" x14ac:dyDescent="0.15">
      <c r="A5363" s="5" t="s">
        <v>1</v>
      </c>
      <c r="B5363" s="5" t="s">
        <v>241</v>
      </c>
      <c r="C5363" s="6" t="s">
        <v>52</v>
      </c>
      <c r="D5363" s="6" t="s">
        <v>53</v>
      </c>
      <c r="E5363" s="7">
        <v>1672</v>
      </c>
      <c r="F5363" s="9">
        <v>1124.3477</v>
      </c>
    </row>
    <row r="5364" spans="1:6" x14ac:dyDescent="0.15">
      <c r="A5364" s="5" t="s">
        <v>1</v>
      </c>
      <c r="B5364" s="5" t="s">
        <v>241</v>
      </c>
      <c r="C5364" s="6" t="s">
        <v>52</v>
      </c>
      <c r="D5364" s="6" t="s">
        <v>53</v>
      </c>
      <c r="E5364" s="7">
        <v>1673</v>
      </c>
      <c r="F5364" s="9">
        <v>1139.2411999999999</v>
      </c>
    </row>
    <row r="5365" spans="1:6" x14ac:dyDescent="0.15">
      <c r="A5365" s="5" t="s">
        <v>1</v>
      </c>
      <c r="B5365" s="5" t="s">
        <v>241</v>
      </c>
      <c r="C5365" s="6" t="s">
        <v>52</v>
      </c>
      <c r="D5365" s="6" t="s">
        <v>53</v>
      </c>
      <c r="E5365" s="7">
        <v>1674</v>
      </c>
      <c r="F5365" s="9">
        <v>1114.5599</v>
      </c>
    </row>
    <row r="5366" spans="1:6" x14ac:dyDescent="0.15">
      <c r="A5366" s="5" t="s">
        <v>1</v>
      </c>
      <c r="B5366" s="5" t="s">
        <v>241</v>
      </c>
      <c r="C5366" s="6" t="s">
        <v>52</v>
      </c>
      <c r="D5366" s="6" t="s">
        <v>53</v>
      </c>
      <c r="E5366" s="7">
        <v>1675</v>
      </c>
      <c r="F5366" s="9">
        <v>1133.3976</v>
      </c>
    </row>
    <row r="5367" spans="1:6" x14ac:dyDescent="0.15">
      <c r="A5367" s="5" t="s">
        <v>1</v>
      </c>
      <c r="B5367" s="5" t="s">
        <v>241</v>
      </c>
      <c r="C5367" s="6" t="s">
        <v>52</v>
      </c>
      <c r="D5367" s="6" t="s">
        <v>53</v>
      </c>
      <c r="E5367" s="7">
        <v>1676</v>
      </c>
      <c r="F5367" s="9">
        <v>1145.7128</v>
      </c>
    </row>
    <row r="5368" spans="1:6" x14ac:dyDescent="0.15">
      <c r="A5368" s="5" t="s">
        <v>1</v>
      </c>
      <c r="B5368" s="5" t="s">
        <v>241</v>
      </c>
      <c r="C5368" s="6" t="s">
        <v>52</v>
      </c>
      <c r="D5368" s="6" t="s">
        <v>53</v>
      </c>
      <c r="E5368" s="7">
        <v>1677</v>
      </c>
      <c r="F5368" s="9">
        <v>1034.556</v>
      </c>
    </row>
    <row r="5369" spans="1:6" x14ac:dyDescent="0.15">
      <c r="A5369" s="5" t="s">
        <v>1</v>
      </c>
      <c r="B5369" s="5" t="s">
        <v>241</v>
      </c>
      <c r="C5369" s="6" t="s">
        <v>52</v>
      </c>
      <c r="D5369" s="6" t="s">
        <v>53</v>
      </c>
      <c r="E5369" s="7">
        <v>1678</v>
      </c>
      <c r="F5369" s="9">
        <v>1099.9843000000001</v>
      </c>
    </row>
    <row r="5370" spans="1:6" x14ac:dyDescent="0.15">
      <c r="A5370" s="5" t="s">
        <v>1</v>
      </c>
      <c r="B5370" s="5" t="s">
        <v>241</v>
      </c>
      <c r="C5370" s="6" t="s">
        <v>52</v>
      </c>
      <c r="D5370" s="6" t="s">
        <v>53</v>
      </c>
      <c r="E5370" s="7">
        <v>1679</v>
      </c>
      <c r="F5370" s="9">
        <v>1084.6296</v>
      </c>
    </row>
    <row r="5371" spans="1:6" x14ac:dyDescent="0.15">
      <c r="A5371" s="5" t="s">
        <v>1</v>
      </c>
      <c r="B5371" s="5" t="s">
        <v>241</v>
      </c>
      <c r="C5371" s="6" t="s">
        <v>52</v>
      </c>
      <c r="D5371" s="6" t="s">
        <v>53</v>
      </c>
      <c r="E5371" s="7">
        <v>1680</v>
      </c>
      <c r="F5371" s="9">
        <v>1085.4359999999999</v>
      </c>
    </row>
    <row r="5372" spans="1:6" x14ac:dyDescent="0.15">
      <c r="A5372" s="5" t="s">
        <v>1</v>
      </c>
      <c r="B5372" s="5" t="s">
        <v>241</v>
      </c>
      <c r="C5372" s="6" t="s">
        <v>52</v>
      </c>
      <c r="D5372" s="6" t="s">
        <v>53</v>
      </c>
      <c r="E5372" s="7">
        <v>1681</v>
      </c>
      <c r="F5372" s="9">
        <v>1075.3757000000001</v>
      </c>
    </row>
    <row r="5373" spans="1:6" x14ac:dyDescent="0.15">
      <c r="A5373" s="5" t="s">
        <v>1</v>
      </c>
      <c r="B5373" s="5" t="s">
        <v>241</v>
      </c>
      <c r="C5373" s="6" t="s">
        <v>52</v>
      </c>
      <c r="D5373" s="6" t="s">
        <v>53</v>
      </c>
      <c r="E5373" s="7">
        <v>1682</v>
      </c>
      <c r="F5373" s="9">
        <v>1099.6375</v>
      </c>
    </row>
    <row r="5374" spans="1:6" x14ac:dyDescent="0.15">
      <c r="A5374" s="5" t="s">
        <v>1</v>
      </c>
      <c r="B5374" s="5" t="s">
        <v>241</v>
      </c>
      <c r="C5374" s="6" t="s">
        <v>52</v>
      </c>
      <c r="D5374" s="6" t="s">
        <v>53</v>
      </c>
      <c r="E5374" s="7">
        <v>1683</v>
      </c>
      <c r="F5374" s="9">
        <v>1094.0781999999999</v>
      </c>
    </row>
    <row r="5375" spans="1:6" x14ac:dyDescent="0.15">
      <c r="A5375" s="5" t="s">
        <v>1</v>
      </c>
      <c r="B5375" s="5" t="s">
        <v>241</v>
      </c>
      <c r="C5375" s="6" t="s">
        <v>52</v>
      </c>
      <c r="D5375" s="6" t="s">
        <v>53</v>
      </c>
      <c r="E5375" s="7">
        <v>1684</v>
      </c>
      <c r="F5375" s="9">
        <v>1096.5029</v>
      </c>
    </row>
    <row r="5376" spans="1:6" x14ac:dyDescent="0.15">
      <c r="A5376" s="5" t="s">
        <v>1</v>
      </c>
      <c r="B5376" s="5" t="s">
        <v>241</v>
      </c>
      <c r="C5376" s="6" t="s">
        <v>52</v>
      </c>
      <c r="D5376" s="6" t="s">
        <v>53</v>
      </c>
      <c r="E5376" s="7">
        <v>1685</v>
      </c>
      <c r="F5376" s="9">
        <v>1164.3215</v>
      </c>
    </row>
    <row r="5377" spans="1:6" x14ac:dyDescent="0.15">
      <c r="A5377" s="5" t="s">
        <v>1</v>
      </c>
      <c r="B5377" s="5" t="s">
        <v>241</v>
      </c>
      <c r="C5377" s="6" t="s">
        <v>52</v>
      </c>
      <c r="D5377" s="6" t="s">
        <v>53</v>
      </c>
      <c r="E5377" s="7">
        <v>1686</v>
      </c>
      <c r="F5377" s="9">
        <v>1200.5724</v>
      </c>
    </row>
    <row r="5378" spans="1:6" x14ac:dyDescent="0.15">
      <c r="A5378" s="5" t="s">
        <v>1</v>
      </c>
      <c r="B5378" s="5" t="s">
        <v>241</v>
      </c>
      <c r="C5378" s="6" t="s">
        <v>52</v>
      </c>
      <c r="D5378" s="6" t="s">
        <v>53</v>
      </c>
      <c r="E5378" s="7">
        <v>1687</v>
      </c>
      <c r="F5378" s="9">
        <v>1190.328</v>
      </c>
    </row>
    <row r="5379" spans="1:6" x14ac:dyDescent="0.15">
      <c r="A5379" s="5" t="s">
        <v>1</v>
      </c>
      <c r="B5379" s="5" t="s">
        <v>241</v>
      </c>
      <c r="C5379" s="6" t="s">
        <v>52</v>
      </c>
      <c r="D5379" s="6" t="s">
        <v>53</v>
      </c>
      <c r="E5379" s="7">
        <v>1688</v>
      </c>
      <c r="F5379" s="9">
        <v>1175.0060000000001</v>
      </c>
    </row>
    <row r="5380" spans="1:6" x14ac:dyDescent="0.15">
      <c r="A5380" s="5" t="s">
        <v>1</v>
      </c>
      <c r="B5380" s="5" t="s">
        <v>241</v>
      </c>
      <c r="C5380" s="6" t="s">
        <v>52</v>
      </c>
      <c r="D5380" s="6" t="s">
        <v>53</v>
      </c>
      <c r="E5380" s="7">
        <v>1689</v>
      </c>
      <c r="F5380" s="9">
        <v>1150.9838999999999</v>
      </c>
    </row>
    <row r="5381" spans="1:6" x14ac:dyDescent="0.15">
      <c r="A5381" s="5" t="s">
        <v>1</v>
      </c>
      <c r="B5381" s="5" t="s">
        <v>241</v>
      </c>
      <c r="C5381" s="6" t="s">
        <v>52</v>
      </c>
      <c r="D5381" s="6" t="s">
        <v>53</v>
      </c>
      <c r="E5381" s="7">
        <v>1690</v>
      </c>
      <c r="F5381" s="9">
        <v>1206.7247</v>
      </c>
    </row>
    <row r="5382" spans="1:6" x14ac:dyDescent="0.15">
      <c r="A5382" s="5" t="s">
        <v>1</v>
      </c>
      <c r="B5382" s="5" t="s">
        <v>241</v>
      </c>
      <c r="C5382" s="6" t="s">
        <v>52</v>
      </c>
      <c r="D5382" s="6" t="s">
        <v>53</v>
      </c>
      <c r="E5382" s="7">
        <v>1691</v>
      </c>
      <c r="F5382" s="9">
        <v>1186.1095</v>
      </c>
    </row>
    <row r="5383" spans="1:6" x14ac:dyDescent="0.15">
      <c r="A5383" s="5" t="s">
        <v>1</v>
      </c>
      <c r="B5383" s="5" t="s">
        <v>241</v>
      </c>
      <c r="C5383" s="6" t="s">
        <v>52</v>
      </c>
      <c r="D5383" s="6" t="s">
        <v>53</v>
      </c>
      <c r="E5383" s="7">
        <v>1692</v>
      </c>
      <c r="F5383" s="9">
        <v>1143.8622</v>
      </c>
    </row>
    <row r="5384" spans="1:6" x14ac:dyDescent="0.15">
      <c r="A5384" s="5" t="s">
        <v>1</v>
      </c>
      <c r="B5384" s="5" t="s">
        <v>241</v>
      </c>
      <c r="C5384" s="6" t="s">
        <v>52</v>
      </c>
      <c r="D5384" s="6" t="s">
        <v>53</v>
      </c>
      <c r="E5384" s="7">
        <v>1693</v>
      </c>
      <c r="F5384" s="9">
        <v>1187.8742999999999</v>
      </c>
    </row>
    <row r="5385" spans="1:6" x14ac:dyDescent="0.15">
      <c r="A5385" s="5" t="s">
        <v>1</v>
      </c>
      <c r="B5385" s="5" t="s">
        <v>241</v>
      </c>
      <c r="C5385" s="6" t="s">
        <v>52</v>
      </c>
      <c r="D5385" s="6" t="s">
        <v>53</v>
      </c>
      <c r="E5385" s="7">
        <v>1694</v>
      </c>
      <c r="F5385" s="9">
        <v>1072.4635000000001</v>
      </c>
    </row>
    <row r="5386" spans="1:6" x14ac:dyDescent="0.15">
      <c r="A5386" s="5" t="s">
        <v>1</v>
      </c>
      <c r="B5386" s="5" t="s">
        <v>241</v>
      </c>
      <c r="C5386" s="6" t="s">
        <v>52</v>
      </c>
      <c r="D5386" s="6" t="s">
        <v>53</v>
      </c>
      <c r="E5386" s="7">
        <v>1695</v>
      </c>
      <c r="F5386" s="9">
        <v>1021.5170000000001</v>
      </c>
    </row>
    <row r="5387" spans="1:6" x14ac:dyDescent="0.15">
      <c r="A5387" s="5" t="s">
        <v>1</v>
      </c>
      <c r="B5387" s="5" t="s">
        <v>241</v>
      </c>
      <c r="C5387" s="6" t="s">
        <v>52</v>
      </c>
      <c r="D5387" s="6" t="s">
        <v>53</v>
      </c>
      <c r="E5387" s="7">
        <v>1696</v>
      </c>
      <c r="F5387" s="9">
        <v>1090.2551000000001</v>
      </c>
    </row>
    <row r="5388" spans="1:6" x14ac:dyDescent="0.15">
      <c r="A5388" s="5" t="s">
        <v>1</v>
      </c>
      <c r="B5388" s="5" t="s">
        <v>241</v>
      </c>
      <c r="C5388" s="6" t="s">
        <v>52</v>
      </c>
      <c r="D5388" s="6" t="s">
        <v>53</v>
      </c>
      <c r="E5388" s="7">
        <v>1697</v>
      </c>
      <c r="F5388" s="9">
        <v>1088.0930000000001</v>
      </c>
    </row>
    <row r="5389" spans="1:6" x14ac:dyDescent="0.15">
      <c r="A5389" s="5" t="s">
        <v>1</v>
      </c>
      <c r="B5389" s="5" t="s">
        <v>241</v>
      </c>
      <c r="C5389" s="6" t="s">
        <v>52</v>
      </c>
      <c r="D5389" s="6" t="s">
        <v>53</v>
      </c>
      <c r="E5389" s="7">
        <v>1698</v>
      </c>
      <c r="F5389" s="9">
        <v>1093.1524999999999</v>
      </c>
    </row>
    <row r="5390" spans="1:6" x14ac:dyDescent="0.15">
      <c r="A5390" s="5" t="s">
        <v>1</v>
      </c>
      <c r="B5390" s="5" t="s">
        <v>241</v>
      </c>
      <c r="C5390" s="6" t="s">
        <v>52</v>
      </c>
      <c r="D5390" s="6" t="s">
        <v>53</v>
      </c>
      <c r="E5390" s="7">
        <v>1699</v>
      </c>
      <c r="F5390" s="9">
        <v>1145.7077999999999</v>
      </c>
    </row>
    <row r="5391" spans="1:6" x14ac:dyDescent="0.15">
      <c r="A5391" s="5" t="s">
        <v>1</v>
      </c>
      <c r="B5391" s="5" t="s">
        <v>241</v>
      </c>
      <c r="C5391" s="6" t="s">
        <v>52</v>
      </c>
      <c r="D5391" s="6" t="s">
        <v>53</v>
      </c>
      <c r="E5391" s="7">
        <v>1700</v>
      </c>
      <c r="F5391" s="9">
        <v>1279.9639999999999</v>
      </c>
    </row>
    <row r="5392" spans="1:6" x14ac:dyDescent="0.15">
      <c r="A5392" s="5" t="s">
        <v>1</v>
      </c>
      <c r="B5392" s="5" t="s">
        <v>241</v>
      </c>
      <c r="C5392" s="6" t="s">
        <v>52</v>
      </c>
      <c r="D5392" s="6" t="s">
        <v>53</v>
      </c>
      <c r="E5392" s="7">
        <v>1701</v>
      </c>
      <c r="F5392" s="9">
        <v>1246.5871999999999</v>
      </c>
    </row>
    <row r="5393" spans="1:6" x14ac:dyDescent="0.15">
      <c r="A5393" s="5" t="s">
        <v>1</v>
      </c>
      <c r="B5393" s="5" t="s">
        <v>241</v>
      </c>
      <c r="C5393" s="6" t="s">
        <v>52</v>
      </c>
      <c r="D5393" s="6" t="s">
        <v>53</v>
      </c>
      <c r="E5393" s="7">
        <v>1702</v>
      </c>
      <c r="F5393" s="9">
        <v>1181.9656</v>
      </c>
    </row>
    <row r="5394" spans="1:6" x14ac:dyDescent="0.15">
      <c r="A5394" s="5" t="s">
        <v>1</v>
      </c>
      <c r="B5394" s="5" t="s">
        <v>241</v>
      </c>
      <c r="C5394" s="6" t="s">
        <v>52</v>
      </c>
      <c r="D5394" s="6" t="s">
        <v>53</v>
      </c>
      <c r="E5394" s="7">
        <v>1703</v>
      </c>
      <c r="F5394" s="9">
        <v>1175.7864</v>
      </c>
    </row>
    <row r="5395" spans="1:6" x14ac:dyDescent="0.15">
      <c r="A5395" s="5" t="s">
        <v>1</v>
      </c>
      <c r="B5395" s="5" t="s">
        <v>241</v>
      </c>
      <c r="C5395" s="6" t="s">
        <v>52</v>
      </c>
      <c r="D5395" s="6" t="s">
        <v>53</v>
      </c>
      <c r="E5395" s="7">
        <v>1704</v>
      </c>
      <c r="F5395" s="9">
        <v>1205.8884</v>
      </c>
    </row>
    <row r="5396" spans="1:6" x14ac:dyDescent="0.15">
      <c r="A5396" s="5" t="s">
        <v>1</v>
      </c>
      <c r="B5396" s="5" t="s">
        <v>241</v>
      </c>
      <c r="C5396" s="6" t="s">
        <v>52</v>
      </c>
      <c r="D5396" s="6" t="s">
        <v>53</v>
      </c>
      <c r="E5396" s="7">
        <v>1705</v>
      </c>
      <c r="F5396" s="9">
        <v>1164.0632000000001</v>
      </c>
    </row>
    <row r="5397" spans="1:6" x14ac:dyDescent="0.15">
      <c r="A5397" s="5" t="s">
        <v>1</v>
      </c>
      <c r="B5397" s="5" t="s">
        <v>241</v>
      </c>
      <c r="C5397" s="6" t="s">
        <v>52</v>
      </c>
      <c r="D5397" s="6" t="s">
        <v>53</v>
      </c>
      <c r="E5397" s="7">
        <v>1706</v>
      </c>
      <c r="F5397" s="9">
        <v>1092.6554000000001</v>
      </c>
    </row>
    <row r="5398" spans="1:6" x14ac:dyDescent="0.15">
      <c r="A5398" s="5" t="s">
        <v>1</v>
      </c>
      <c r="B5398" s="5" t="s">
        <v>241</v>
      </c>
      <c r="C5398" s="6" t="s">
        <v>52</v>
      </c>
      <c r="D5398" s="6" t="s">
        <v>53</v>
      </c>
      <c r="E5398" s="7">
        <v>1707</v>
      </c>
      <c r="F5398" s="9">
        <v>1082.0803000000001</v>
      </c>
    </row>
    <row r="5399" spans="1:6" x14ac:dyDescent="0.15">
      <c r="A5399" s="5" t="s">
        <v>1</v>
      </c>
      <c r="B5399" s="5" t="s">
        <v>241</v>
      </c>
      <c r="C5399" s="6" t="s">
        <v>52</v>
      </c>
      <c r="D5399" s="6" t="s">
        <v>53</v>
      </c>
      <c r="E5399" s="7">
        <v>1708</v>
      </c>
      <c r="F5399" s="9">
        <v>1036.7606000000001</v>
      </c>
    </row>
    <row r="5400" spans="1:6" x14ac:dyDescent="0.15">
      <c r="A5400" s="5" t="s">
        <v>1</v>
      </c>
      <c r="B5400" s="5" t="s">
        <v>241</v>
      </c>
      <c r="C5400" s="6" t="s">
        <v>52</v>
      </c>
      <c r="D5400" s="6" t="s">
        <v>53</v>
      </c>
      <c r="E5400" s="7">
        <v>1709</v>
      </c>
      <c r="F5400" s="9">
        <v>1079.2927</v>
      </c>
    </row>
    <row r="5401" spans="1:6" x14ac:dyDescent="0.15">
      <c r="A5401" s="5" t="s">
        <v>1</v>
      </c>
      <c r="B5401" s="5" t="s">
        <v>241</v>
      </c>
      <c r="C5401" s="6" t="s">
        <v>52</v>
      </c>
      <c r="D5401" s="6" t="s">
        <v>53</v>
      </c>
      <c r="E5401" s="7">
        <v>1710</v>
      </c>
      <c r="F5401" s="9">
        <v>1043.0519999999999</v>
      </c>
    </row>
    <row r="5402" spans="1:6" x14ac:dyDescent="0.15">
      <c r="A5402" s="5" t="s">
        <v>1</v>
      </c>
      <c r="B5402" s="5" t="s">
        <v>241</v>
      </c>
      <c r="C5402" s="6" t="s">
        <v>52</v>
      </c>
      <c r="D5402" s="6" t="s">
        <v>53</v>
      </c>
      <c r="E5402" s="7">
        <v>1711</v>
      </c>
      <c r="F5402" s="9">
        <v>1046.8213000000001</v>
      </c>
    </row>
    <row r="5403" spans="1:6" x14ac:dyDescent="0.15">
      <c r="A5403" s="5" t="s">
        <v>1</v>
      </c>
      <c r="B5403" s="5" t="s">
        <v>241</v>
      </c>
      <c r="C5403" s="6" t="s">
        <v>52</v>
      </c>
      <c r="D5403" s="6" t="s">
        <v>53</v>
      </c>
      <c r="E5403" s="7">
        <v>1712</v>
      </c>
      <c r="F5403" s="9">
        <v>1082.5287000000001</v>
      </c>
    </row>
    <row r="5404" spans="1:6" x14ac:dyDescent="0.15">
      <c r="A5404" s="5" t="s">
        <v>1</v>
      </c>
      <c r="B5404" s="5" t="s">
        <v>241</v>
      </c>
      <c r="C5404" s="6" t="s">
        <v>52</v>
      </c>
      <c r="D5404" s="6" t="s">
        <v>53</v>
      </c>
      <c r="E5404" s="7">
        <v>1713</v>
      </c>
      <c r="F5404" s="9">
        <v>1070.3212000000001</v>
      </c>
    </row>
    <row r="5405" spans="1:6" x14ac:dyDescent="0.15">
      <c r="A5405" s="5" t="s">
        <v>1</v>
      </c>
      <c r="B5405" s="5" t="s">
        <v>241</v>
      </c>
      <c r="C5405" s="6" t="s">
        <v>52</v>
      </c>
      <c r="D5405" s="6" t="s">
        <v>53</v>
      </c>
      <c r="E5405" s="7">
        <v>1714</v>
      </c>
      <c r="F5405" s="9">
        <v>1125.3871999999999</v>
      </c>
    </row>
    <row r="5406" spans="1:6" x14ac:dyDescent="0.15">
      <c r="A5406" s="5" t="s">
        <v>1</v>
      </c>
      <c r="B5406" s="5" t="s">
        <v>241</v>
      </c>
      <c r="C5406" s="6" t="s">
        <v>52</v>
      </c>
      <c r="D5406" s="6" t="s">
        <v>53</v>
      </c>
      <c r="E5406" s="7">
        <v>1715</v>
      </c>
      <c r="F5406" s="9">
        <v>1115.3483000000001</v>
      </c>
    </row>
    <row r="5407" spans="1:6" x14ac:dyDescent="0.15">
      <c r="A5407" s="5" t="s">
        <v>1</v>
      </c>
      <c r="B5407" s="5" t="s">
        <v>241</v>
      </c>
      <c r="C5407" s="6" t="s">
        <v>52</v>
      </c>
      <c r="D5407" s="6" t="s">
        <v>53</v>
      </c>
      <c r="E5407" s="7">
        <v>1716</v>
      </c>
      <c r="F5407" s="9">
        <v>1146.0419999999999</v>
      </c>
    </row>
    <row r="5408" spans="1:6" x14ac:dyDescent="0.15">
      <c r="A5408" s="5" t="s">
        <v>1</v>
      </c>
      <c r="B5408" s="5" t="s">
        <v>241</v>
      </c>
      <c r="C5408" s="6" t="s">
        <v>52</v>
      </c>
      <c r="D5408" s="6" t="s">
        <v>53</v>
      </c>
      <c r="E5408" s="7">
        <v>1717</v>
      </c>
      <c r="F5408" s="9">
        <v>1152.221</v>
      </c>
    </row>
    <row r="5409" spans="1:6" x14ac:dyDescent="0.15">
      <c r="A5409" s="5" t="s">
        <v>1</v>
      </c>
      <c r="B5409" s="5" t="s">
        <v>241</v>
      </c>
      <c r="C5409" s="6" t="s">
        <v>52</v>
      </c>
      <c r="D5409" s="6" t="s">
        <v>53</v>
      </c>
      <c r="E5409" s="7">
        <v>1718</v>
      </c>
      <c r="F5409" s="9">
        <v>1149.1207999999999</v>
      </c>
    </row>
    <row r="5410" spans="1:6" x14ac:dyDescent="0.15">
      <c r="A5410" s="5" t="s">
        <v>1</v>
      </c>
      <c r="B5410" s="5" t="s">
        <v>241</v>
      </c>
      <c r="C5410" s="6" t="s">
        <v>52</v>
      </c>
      <c r="D5410" s="6" t="s">
        <v>53</v>
      </c>
      <c r="E5410" s="7">
        <v>1719</v>
      </c>
      <c r="F5410" s="9">
        <v>1146.1722</v>
      </c>
    </row>
    <row r="5411" spans="1:6" x14ac:dyDescent="0.15">
      <c r="A5411" s="5" t="s">
        <v>1</v>
      </c>
      <c r="B5411" s="5" t="s">
        <v>241</v>
      </c>
      <c r="C5411" s="6" t="s">
        <v>52</v>
      </c>
      <c r="D5411" s="6" t="s">
        <v>53</v>
      </c>
      <c r="E5411" s="7">
        <v>1720</v>
      </c>
      <c r="F5411" s="9">
        <v>1195.5909999999999</v>
      </c>
    </row>
    <row r="5412" spans="1:6" x14ac:dyDescent="0.15">
      <c r="A5412" s="5" t="s">
        <v>1</v>
      </c>
      <c r="B5412" s="5" t="s">
        <v>241</v>
      </c>
      <c r="C5412" s="6" t="s">
        <v>52</v>
      </c>
      <c r="D5412" s="6" t="s">
        <v>53</v>
      </c>
      <c r="E5412" s="7">
        <v>1721</v>
      </c>
      <c r="F5412" s="9">
        <v>1125.7248999999999</v>
      </c>
    </row>
    <row r="5413" spans="1:6" x14ac:dyDescent="0.15">
      <c r="A5413" s="5" t="s">
        <v>1</v>
      </c>
      <c r="B5413" s="5" t="s">
        <v>241</v>
      </c>
      <c r="C5413" s="6" t="s">
        <v>52</v>
      </c>
      <c r="D5413" s="6" t="s">
        <v>53</v>
      </c>
      <c r="E5413" s="7">
        <v>1722</v>
      </c>
      <c r="F5413" s="9">
        <v>1160.1885</v>
      </c>
    </row>
    <row r="5414" spans="1:6" x14ac:dyDescent="0.15">
      <c r="A5414" s="5" t="s">
        <v>1</v>
      </c>
      <c r="B5414" s="5" t="s">
        <v>241</v>
      </c>
      <c r="C5414" s="6" t="s">
        <v>52</v>
      </c>
      <c r="D5414" s="6" t="s">
        <v>53</v>
      </c>
      <c r="E5414" s="7">
        <v>1723</v>
      </c>
      <c r="F5414" s="9">
        <v>1166.8516999999999</v>
      </c>
    </row>
    <row r="5415" spans="1:6" x14ac:dyDescent="0.15">
      <c r="A5415" s="5" t="s">
        <v>1</v>
      </c>
      <c r="B5415" s="5" t="s">
        <v>241</v>
      </c>
      <c r="C5415" s="6" t="s">
        <v>52</v>
      </c>
      <c r="D5415" s="6" t="s">
        <v>53</v>
      </c>
      <c r="E5415" s="7">
        <v>1724</v>
      </c>
      <c r="F5415" s="9">
        <v>1151.5752</v>
      </c>
    </row>
    <row r="5416" spans="1:6" x14ac:dyDescent="0.15">
      <c r="A5416" s="5" t="s">
        <v>1</v>
      </c>
      <c r="B5416" s="5" t="s">
        <v>241</v>
      </c>
      <c r="C5416" s="6" t="s">
        <v>52</v>
      </c>
      <c r="D5416" s="6" t="s">
        <v>53</v>
      </c>
      <c r="E5416" s="7">
        <v>1725</v>
      </c>
      <c r="F5416" s="9">
        <v>1208.5034000000001</v>
      </c>
    </row>
    <row r="5417" spans="1:6" x14ac:dyDescent="0.15">
      <c r="A5417" s="5" t="s">
        <v>1</v>
      </c>
      <c r="B5417" s="5" t="s">
        <v>241</v>
      </c>
      <c r="C5417" s="6" t="s">
        <v>52</v>
      </c>
      <c r="D5417" s="6" t="s">
        <v>53</v>
      </c>
      <c r="E5417" s="7">
        <v>1726</v>
      </c>
      <c r="F5417" s="9">
        <v>1203.7059999999999</v>
      </c>
    </row>
    <row r="5418" spans="1:6" x14ac:dyDescent="0.15">
      <c r="A5418" s="5" t="s">
        <v>1</v>
      </c>
      <c r="B5418" s="5" t="s">
        <v>241</v>
      </c>
      <c r="C5418" s="6" t="s">
        <v>52</v>
      </c>
      <c r="D5418" s="6" t="s">
        <v>53</v>
      </c>
      <c r="E5418" s="7">
        <v>1727</v>
      </c>
      <c r="F5418" s="9">
        <v>1218.3624</v>
      </c>
    </row>
    <row r="5419" spans="1:6" x14ac:dyDescent="0.15">
      <c r="A5419" s="5" t="s">
        <v>1</v>
      </c>
      <c r="B5419" s="5" t="s">
        <v>241</v>
      </c>
      <c r="C5419" s="6" t="s">
        <v>52</v>
      </c>
      <c r="D5419" s="6" t="s">
        <v>53</v>
      </c>
      <c r="E5419" s="7">
        <v>1728</v>
      </c>
      <c r="F5419" s="9">
        <v>1158.481</v>
      </c>
    </row>
    <row r="5420" spans="1:6" x14ac:dyDescent="0.15">
      <c r="A5420" s="5" t="s">
        <v>1</v>
      </c>
      <c r="B5420" s="5" t="s">
        <v>241</v>
      </c>
      <c r="C5420" s="6" t="s">
        <v>52</v>
      </c>
      <c r="D5420" s="6" t="s">
        <v>53</v>
      </c>
      <c r="E5420" s="7">
        <v>1729</v>
      </c>
      <c r="F5420" s="9">
        <v>1174.9015999999999</v>
      </c>
    </row>
    <row r="5421" spans="1:6" x14ac:dyDescent="0.15">
      <c r="A5421" s="5" t="s">
        <v>1</v>
      </c>
      <c r="B5421" s="5" t="s">
        <v>241</v>
      </c>
      <c r="C5421" s="6" t="s">
        <v>52</v>
      </c>
      <c r="D5421" s="6" t="s">
        <v>53</v>
      </c>
      <c r="E5421" s="7">
        <v>1730</v>
      </c>
      <c r="F5421" s="9">
        <v>1277.3997999999999</v>
      </c>
    </row>
    <row r="5422" spans="1:6" x14ac:dyDescent="0.15">
      <c r="A5422" s="5" t="s">
        <v>1</v>
      </c>
      <c r="B5422" s="5" t="s">
        <v>241</v>
      </c>
      <c r="C5422" s="6" t="s">
        <v>52</v>
      </c>
      <c r="D5422" s="6" t="s">
        <v>53</v>
      </c>
      <c r="E5422" s="7">
        <v>1731</v>
      </c>
      <c r="F5422" s="9">
        <v>1256.7940000000001</v>
      </c>
    </row>
    <row r="5423" spans="1:6" x14ac:dyDescent="0.15">
      <c r="A5423" s="5" t="s">
        <v>1</v>
      </c>
      <c r="B5423" s="5" t="s">
        <v>241</v>
      </c>
      <c r="C5423" s="6" t="s">
        <v>52</v>
      </c>
      <c r="D5423" s="6" t="s">
        <v>53</v>
      </c>
      <c r="E5423" s="7">
        <v>1732</v>
      </c>
      <c r="F5423" s="9">
        <v>1248.0577000000001</v>
      </c>
    </row>
    <row r="5424" spans="1:6" x14ac:dyDescent="0.15">
      <c r="A5424" s="5" t="s">
        <v>1</v>
      </c>
      <c r="B5424" s="5" t="s">
        <v>241</v>
      </c>
      <c r="C5424" s="6" t="s">
        <v>52</v>
      </c>
      <c r="D5424" s="6" t="s">
        <v>53</v>
      </c>
      <c r="E5424" s="7">
        <v>1733</v>
      </c>
      <c r="F5424" s="9">
        <v>1212.3778</v>
      </c>
    </row>
    <row r="5425" spans="1:6" x14ac:dyDescent="0.15">
      <c r="A5425" s="5" t="s">
        <v>1</v>
      </c>
      <c r="B5425" s="5" t="s">
        <v>241</v>
      </c>
      <c r="C5425" s="6" t="s">
        <v>52</v>
      </c>
      <c r="D5425" s="6" t="s">
        <v>53</v>
      </c>
      <c r="E5425" s="7">
        <v>1734</v>
      </c>
      <c r="F5425" s="9">
        <v>1155.5007000000001</v>
      </c>
    </row>
    <row r="5426" spans="1:6" x14ac:dyDescent="0.15">
      <c r="A5426" s="5" t="s">
        <v>1</v>
      </c>
      <c r="B5426" s="5" t="s">
        <v>241</v>
      </c>
      <c r="C5426" s="6" t="s">
        <v>52</v>
      </c>
      <c r="D5426" s="6" t="s">
        <v>53</v>
      </c>
      <c r="E5426" s="7">
        <v>1735</v>
      </c>
      <c r="F5426" s="9">
        <v>1208.4872</v>
      </c>
    </row>
    <row r="5427" spans="1:6" x14ac:dyDescent="0.15">
      <c r="A5427" s="5" t="s">
        <v>1</v>
      </c>
      <c r="B5427" s="5" t="s">
        <v>241</v>
      </c>
      <c r="C5427" s="6" t="s">
        <v>52</v>
      </c>
      <c r="D5427" s="6" t="s">
        <v>53</v>
      </c>
      <c r="E5427" s="7">
        <v>1736</v>
      </c>
      <c r="F5427" s="9">
        <v>1198.8198</v>
      </c>
    </row>
    <row r="5428" spans="1:6" x14ac:dyDescent="0.15">
      <c r="A5428" s="5" t="s">
        <v>1</v>
      </c>
      <c r="B5428" s="5" t="s">
        <v>241</v>
      </c>
      <c r="C5428" s="6" t="s">
        <v>52</v>
      </c>
      <c r="D5428" s="6" t="s">
        <v>53</v>
      </c>
      <c r="E5428" s="7">
        <v>1737</v>
      </c>
      <c r="F5428" s="9">
        <v>1177.4236000000001</v>
      </c>
    </row>
    <row r="5429" spans="1:6" x14ac:dyDescent="0.15">
      <c r="A5429" s="5" t="s">
        <v>1</v>
      </c>
      <c r="B5429" s="5" t="s">
        <v>241</v>
      </c>
      <c r="C5429" s="6" t="s">
        <v>52</v>
      </c>
      <c r="D5429" s="6" t="s">
        <v>53</v>
      </c>
      <c r="E5429" s="7">
        <v>1738</v>
      </c>
      <c r="F5429" s="9">
        <v>1260.1233999999999</v>
      </c>
    </row>
    <row r="5430" spans="1:6" x14ac:dyDescent="0.15">
      <c r="A5430" s="5" t="s">
        <v>1</v>
      </c>
      <c r="B5430" s="5" t="s">
        <v>241</v>
      </c>
      <c r="C5430" s="6" t="s">
        <v>52</v>
      </c>
      <c r="D5430" s="6" t="s">
        <v>53</v>
      </c>
      <c r="E5430" s="7">
        <v>1739</v>
      </c>
      <c r="F5430" s="9">
        <v>1200.1190999999999</v>
      </c>
    </row>
    <row r="5431" spans="1:6" x14ac:dyDescent="0.15">
      <c r="A5431" s="5" t="s">
        <v>1</v>
      </c>
      <c r="B5431" s="5" t="s">
        <v>241</v>
      </c>
      <c r="C5431" s="6" t="s">
        <v>52</v>
      </c>
      <c r="D5431" s="6" t="s">
        <v>53</v>
      </c>
      <c r="E5431" s="7">
        <v>1740</v>
      </c>
      <c r="F5431" s="9">
        <v>1182.9265</v>
      </c>
    </row>
    <row r="5432" spans="1:6" x14ac:dyDescent="0.15">
      <c r="A5432" s="5" t="s">
        <v>1</v>
      </c>
      <c r="B5432" s="5" t="s">
        <v>241</v>
      </c>
      <c r="C5432" s="6" t="s">
        <v>52</v>
      </c>
      <c r="D5432" s="6" t="s">
        <v>53</v>
      </c>
      <c r="E5432" s="7">
        <v>1741</v>
      </c>
      <c r="F5432" s="9">
        <v>1310.0024000000001</v>
      </c>
    </row>
    <row r="5433" spans="1:6" x14ac:dyDescent="0.15">
      <c r="A5433" s="5" t="s">
        <v>1</v>
      </c>
      <c r="B5433" s="5" t="s">
        <v>241</v>
      </c>
      <c r="C5433" s="6" t="s">
        <v>52</v>
      </c>
      <c r="D5433" s="6" t="s">
        <v>53</v>
      </c>
      <c r="E5433" s="7">
        <v>1742</v>
      </c>
      <c r="F5433" s="9">
        <v>1399.7795000000001</v>
      </c>
    </row>
    <row r="5434" spans="1:6" x14ac:dyDescent="0.15">
      <c r="A5434" s="5" t="s">
        <v>1</v>
      </c>
      <c r="B5434" s="5" t="s">
        <v>241</v>
      </c>
      <c r="C5434" s="6" t="s">
        <v>52</v>
      </c>
      <c r="D5434" s="6" t="s">
        <v>53</v>
      </c>
      <c r="E5434" s="7">
        <v>1743</v>
      </c>
      <c r="F5434" s="9">
        <v>1325.6866</v>
      </c>
    </row>
    <row r="5435" spans="1:6" x14ac:dyDescent="0.15">
      <c r="A5435" s="5" t="s">
        <v>1</v>
      </c>
      <c r="B5435" s="5" t="s">
        <v>241</v>
      </c>
      <c r="C5435" s="6" t="s">
        <v>52</v>
      </c>
      <c r="D5435" s="6" t="s">
        <v>53</v>
      </c>
      <c r="E5435" s="7">
        <v>1744</v>
      </c>
      <c r="F5435" s="9">
        <v>1299.1494</v>
      </c>
    </row>
    <row r="5436" spans="1:6" x14ac:dyDescent="0.15">
      <c r="A5436" s="5" t="s">
        <v>1</v>
      </c>
      <c r="B5436" s="5" t="s">
        <v>241</v>
      </c>
      <c r="C5436" s="6" t="s">
        <v>52</v>
      </c>
      <c r="D5436" s="6" t="s">
        <v>53</v>
      </c>
      <c r="E5436" s="7">
        <v>1745</v>
      </c>
      <c r="F5436" s="9">
        <v>1257.83</v>
      </c>
    </row>
    <row r="5437" spans="1:6" x14ac:dyDescent="0.15">
      <c r="A5437" s="5" t="s">
        <v>1</v>
      </c>
      <c r="B5437" s="5" t="s">
        <v>241</v>
      </c>
      <c r="C5437" s="6" t="s">
        <v>52</v>
      </c>
      <c r="D5437" s="6" t="s">
        <v>53</v>
      </c>
      <c r="E5437" s="7">
        <v>1746</v>
      </c>
      <c r="F5437" s="9">
        <v>1281.2157</v>
      </c>
    </row>
    <row r="5438" spans="1:6" x14ac:dyDescent="0.15">
      <c r="A5438" s="5" t="s">
        <v>1</v>
      </c>
      <c r="B5438" s="5" t="s">
        <v>241</v>
      </c>
      <c r="C5438" s="6" t="s">
        <v>52</v>
      </c>
      <c r="D5438" s="6" t="s">
        <v>53</v>
      </c>
      <c r="E5438" s="7">
        <v>1747</v>
      </c>
      <c r="F5438" s="9">
        <v>1224.5393999999999</v>
      </c>
    </row>
    <row r="5439" spans="1:6" x14ac:dyDescent="0.15">
      <c r="A5439" s="5" t="s">
        <v>1</v>
      </c>
      <c r="B5439" s="5" t="s">
        <v>241</v>
      </c>
      <c r="C5439" s="6" t="s">
        <v>52</v>
      </c>
      <c r="D5439" s="6" t="s">
        <v>53</v>
      </c>
      <c r="E5439" s="7">
        <v>1748</v>
      </c>
      <c r="F5439" s="9">
        <v>1287.1392000000001</v>
      </c>
    </row>
    <row r="5440" spans="1:6" x14ac:dyDescent="0.15">
      <c r="A5440" s="5" t="s">
        <v>1</v>
      </c>
      <c r="B5440" s="5" t="s">
        <v>241</v>
      </c>
      <c r="C5440" s="6" t="s">
        <v>52</v>
      </c>
      <c r="D5440" s="6" t="s">
        <v>53</v>
      </c>
      <c r="E5440" s="7">
        <v>1749</v>
      </c>
      <c r="F5440" s="9">
        <v>1243.3556000000001</v>
      </c>
    </row>
    <row r="5441" spans="1:6" x14ac:dyDescent="0.15">
      <c r="A5441" s="5" t="s">
        <v>1</v>
      </c>
      <c r="B5441" s="5" t="s">
        <v>241</v>
      </c>
      <c r="C5441" s="6" t="s">
        <v>52</v>
      </c>
      <c r="D5441" s="6" t="s">
        <v>53</v>
      </c>
      <c r="E5441" s="7">
        <v>1750</v>
      </c>
      <c r="F5441" s="9">
        <v>1295.7757999999999</v>
      </c>
    </row>
    <row r="5442" spans="1:6" x14ac:dyDescent="0.15">
      <c r="A5442" s="5" t="s">
        <v>1</v>
      </c>
      <c r="B5442" s="5" t="s">
        <v>241</v>
      </c>
      <c r="C5442" s="6" t="s">
        <v>52</v>
      </c>
      <c r="D5442" s="6" t="s">
        <v>53</v>
      </c>
      <c r="E5442" s="7">
        <v>1751</v>
      </c>
      <c r="F5442" s="9">
        <v>1281.9271000000001</v>
      </c>
    </row>
    <row r="5443" spans="1:6" x14ac:dyDescent="0.15">
      <c r="A5443" s="5" t="s">
        <v>1</v>
      </c>
      <c r="B5443" s="5" t="s">
        <v>241</v>
      </c>
      <c r="C5443" s="6" t="s">
        <v>52</v>
      </c>
      <c r="D5443" s="6" t="s">
        <v>53</v>
      </c>
      <c r="E5443" s="7">
        <v>1752</v>
      </c>
      <c r="F5443" s="9">
        <v>1403.8407999999999</v>
      </c>
    </row>
    <row r="5444" spans="1:6" x14ac:dyDescent="0.15">
      <c r="A5444" s="5" t="s">
        <v>1</v>
      </c>
      <c r="B5444" s="5" t="s">
        <v>241</v>
      </c>
      <c r="C5444" s="6" t="s">
        <v>52</v>
      </c>
      <c r="D5444" s="6" t="s">
        <v>53</v>
      </c>
      <c r="E5444" s="7">
        <v>1753</v>
      </c>
      <c r="F5444" s="9">
        <v>1229.627</v>
      </c>
    </row>
    <row r="5445" spans="1:6" x14ac:dyDescent="0.15">
      <c r="A5445" s="5" t="s">
        <v>1</v>
      </c>
      <c r="B5445" s="5" t="s">
        <v>241</v>
      </c>
      <c r="C5445" s="6" t="s">
        <v>52</v>
      </c>
      <c r="D5445" s="6" t="s">
        <v>53</v>
      </c>
      <c r="E5445" s="7">
        <v>1754</v>
      </c>
      <c r="F5445" s="9">
        <v>1386.2681</v>
      </c>
    </row>
    <row r="5446" spans="1:6" x14ac:dyDescent="0.15">
      <c r="A5446" s="5" t="s">
        <v>1</v>
      </c>
      <c r="B5446" s="5" t="s">
        <v>241</v>
      </c>
      <c r="C5446" s="6" t="s">
        <v>52</v>
      </c>
      <c r="D5446" s="6" t="s">
        <v>53</v>
      </c>
      <c r="E5446" s="7">
        <v>1755</v>
      </c>
      <c r="F5446" s="9">
        <v>1377.7697000000001</v>
      </c>
    </row>
    <row r="5447" spans="1:6" x14ac:dyDescent="0.15">
      <c r="A5447" s="5" t="s">
        <v>1</v>
      </c>
      <c r="B5447" s="5" t="s">
        <v>241</v>
      </c>
      <c r="C5447" s="6" t="s">
        <v>52</v>
      </c>
      <c r="D5447" s="6" t="s">
        <v>53</v>
      </c>
      <c r="E5447" s="7">
        <v>1756</v>
      </c>
      <c r="F5447" s="9">
        <v>1382.4740999999999</v>
      </c>
    </row>
    <row r="5448" spans="1:6" x14ac:dyDescent="0.15">
      <c r="A5448" s="5" t="s">
        <v>1</v>
      </c>
      <c r="B5448" s="5" t="s">
        <v>241</v>
      </c>
      <c r="C5448" s="6" t="s">
        <v>52</v>
      </c>
      <c r="D5448" s="6" t="s">
        <v>53</v>
      </c>
      <c r="E5448" s="7">
        <v>1757</v>
      </c>
      <c r="F5448" s="9">
        <v>1445.3622</v>
      </c>
    </row>
    <row r="5449" spans="1:6" x14ac:dyDescent="0.15">
      <c r="A5449" s="5" t="s">
        <v>1</v>
      </c>
      <c r="B5449" s="5" t="s">
        <v>241</v>
      </c>
      <c r="C5449" s="6" t="s">
        <v>52</v>
      </c>
      <c r="D5449" s="6" t="s">
        <v>53</v>
      </c>
      <c r="E5449" s="7">
        <v>1758</v>
      </c>
      <c r="F5449" s="9">
        <v>1391.9096999999999</v>
      </c>
    </row>
    <row r="5450" spans="1:6" x14ac:dyDescent="0.15">
      <c r="A5450" s="5" t="s">
        <v>1</v>
      </c>
      <c r="B5450" s="5" t="s">
        <v>241</v>
      </c>
      <c r="C5450" s="6" t="s">
        <v>52</v>
      </c>
      <c r="D5450" s="6" t="s">
        <v>53</v>
      </c>
      <c r="E5450" s="7">
        <v>1759</v>
      </c>
      <c r="F5450" s="9">
        <v>1395.184</v>
      </c>
    </row>
    <row r="5451" spans="1:6" x14ac:dyDescent="0.15">
      <c r="A5451" s="5" t="s">
        <v>1</v>
      </c>
      <c r="B5451" s="5" t="s">
        <v>241</v>
      </c>
      <c r="C5451" s="6" t="s">
        <v>52</v>
      </c>
      <c r="D5451" s="6" t="s">
        <v>53</v>
      </c>
      <c r="E5451" s="7">
        <v>1760</v>
      </c>
      <c r="F5451" s="9">
        <v>1424.9403</v>
      </c>
    </row>
    <row r="5452" spans="1:6" x14ac:dyDescent="0.15">
      <c r="A5452" s="5" t="s">
        <v>1</v>
      </c>
      <c r="B5452" s="5" t="s">
        <v>241</v>
      </c>
      <c r="C5452" s="6" t="s">
        <v>52</v>
      </c>
      <c r="D5452" s="6" t="s">
        <v>53</v>
      </c>
      <c r="E5452" s="7">
        <v>1761</v>
      </c>
      <c r="F5452" s="9">
        <v>1385.7855999999999</v>
      </c>
    </row>
    <row r="5453" spans="1:6" x14ac:dyDescent="0.15">
      <c r="A5453" s="5" t="s">
        <v>1</v>
      </c>
      <c r="B5453" s="5" t="s">
        <v>241</v>
      </c>
      <c r="C5453" s="6" t="s">
        <v>52</v>
      </c>
      <c r="D5453" s="6" t="s">
        <v>53</v>
      </c>
      <c r="E5453" s="7">
        <v>1762</v>
      </c>
      <c r="F5453" s="9">
        <v>1314.1063999999999</v>
      </c>
    </row>
    <row r="5454" spans="1:6" x14ac:dyDescent="0.15">
      <c r="A5454" s="5" t="s">
        <v>1</v>
      </c>
      <c r="B5454" s="5" t="s">
        <v>241</v>
      </c>
      <c r="C5454" s="6" t="s">
        <v>52</v>
      </c>
      <c r="D5454" s="6" t="s">
        <v>53</v>
      </c>
      <c r="E5454" s="7">
        <v>1763</v>
      </c>
      <c r="F5454" s="9">
        <v>1237.6923999999999</v>
      </c>
    </row>
    <row r="5455" spans="1:6" x14ac:dyDescent="0.15">
      <c r="A5455" s="5" t="s">
        <v>1</v>
      </c>
      <c r="B5455" s="5" t="s">
        <v>241</v>
      </c>
      <c r="C5455" s="6" t="s">
        <v>52</v>
      </c>
      <c r="D5455" s="6" t="s">
        <v>53</v>
      </c>
      <c r="E5455" s="7">
        <v>1764</v>
      </c>
      <c r="F5455" s="9">
        <v>1289.0787</v>
      </c>
    </row>
    <row r="5456" spans="1:6" x14ac:dyDescent="0.15">
      <c r="A5456" s="5" t="s">
        <v>1</v>
      </c>
      <c r="B5456" s="5" t="s">
        <v>241</v>
      </c>
      <c r="C5456" s="6" t="s">
        <v>52</v>
      </c>
      <c r="D5456" s="6" t="s">
        <v>53</v>
      </c>
      <c r="E5456" s="7">
        <v>1765</v>
      </c>
      <c r="F5456" s="9">
        <v>1295.9508000000001</v>
      </c>
    </row>
    <row r="5457" spans="1:6" x14ac:dyDescent="0.15">
      <c r="A5457" s="5" t="s">
        <v>1</v>
      </c>
      <c r="B5457" s="5" t="s">
        <v>241</v>
      </c>
      <c r="C5457" s="6" t="s">
        <v>52</v>
      </c>
      <c r="D5457" s="6" t="s">
        <v>53</v>
      </c>
      <c r="E5457" s="7">
        <v>1766</v>
      </c>
      <c r="F5457" s="9">
        <v>1313.6809000000001</v>
      </c>
    </row>
    <row r="5458" spans="1:6" x14ac:dyDescent="0.15">
      <c r="A5458" s="5" t="s">
        <v>1</v>
      </c>
      <c r="B5458" s="5" t="s">
        <v>241</v>
      </c>
      <c r="C5458" s="6" t="s">
        <v>52</v>
      </c>
      <c r="D5458" s="6" t="s">
        <v>53</v>
      </c>
      <c r="E5458" s="7">
        <v>1767</v>
      </c>
      <c r="F5458" s="9">
        <v>1269.2552000000001</v>
      </c>
    </row>
    <row r="5459" spans="1:6" x14ac:dyDescent="0.15">
      <c r="A5459" s="5" t="s">
        <v>1</v>
      </c>
      <c r="B5459" s="5" t="s">
        <v>241</v>
      </c>
      <c r="C5459" s="6" t="s">
        <v>52</v>
      </c>
      <c r="D5459" s="6" t="s">
        <v>53</v>
      </c>
      <c r="E5459" s="7">
        <v>1768</v>
      </c>
      <c r="F5459" s="9">
        <v>1290.1144999999999</v>
      </c>
    </row>
    <row r="5460" spans="1:6" x14ac:dyDescent="0.15">
      <c r="A5460" s="5" t="s">
        <v>1</v>
      </c>
      <c r="B5460" s="5" t="s">
        <v>241</v>
      </c>
      <c r="C5460" s="6" t="s">
        <v>52</v>
      </c>
      <c r="D5460" s="6" t="s">
        <v>53</v>
      </c>
      <c r="E5460" s="7">
        <v>1769</v>
      </c>
      <c r="F5460" s="9">
        <v>1296.6642999999999</v>
      </c>
    </row>
    <row r="5461" spans="1:6" x14ac:dyDescent="0.15">
      <c r="A5461" s="5" t="s">
        <v>1</v>
      </c>
      <c r="B5461" s="5" t="s">
        <v>241</v>
      </c>
      <c r="C5461" s="6" t="s">
        <v>52</v>
      </c>
      <c r="D5461" s="6" t="s">
        <v>53</v>
      </c>
      <c r="E5461" s="7">
        <v>1770</v>
      </c>
      <c r="F5461" s="9">
        <v>1332.3212000000001</v>
      </c>
    </row>
    <row r="5462" spans="1:6" x14ac:dyDescent="0.15">
      <c r="A5462" s="5" t="s">
        <v>1</v>
      </c>
      <c r="B5462" s="5" t="s">
        <v>241</v>
      </c>
      <c r="C5462" s="6" t="s">
        <v>52</v>
      </c>
      <c r="D5462" s="6" t="s">
        <v>53</v>
      </c>
      <c r="E5462" s="7">
        <v>1771</v>
      </c>
      <c r="F5462" s="9">
        <v>1335.9159</v>
      </c>
    </row>
    <row r="5463" spans="1:6" x14ac:dyDescent="0.15">
      <c r="A5463" s="5" t="s">
        <v>1</v>
      </c>
      <c r="B5463" s="5" t="s">
        <v>241</v>
      </c>
      <c r="C5463" s="6" t="s">
        <v>52</v>
      </c>
      <c r="D5463" s="6" t="s">
        <v>53</v>
      </c>
      <c r="E5463" s="7">
        <v>1772</v>
      </c>
      <c r="F5463" s="9">
        <v>1326.2482</v>
      </c>
    </row>
    <row r="5464" spans="1:6" x14ac:dyDescent="0.15">
      <c r="A5464" s="5" t="s">
        <v>1</v>
      </c>
      <c r="B5464" s="5" t="s">
        <v>241</v>
      </c>
      <c r="C5464" s="6" t="s">
        <v>52</v>
      </c>
      <c r="D5464" s="6" t="s">
        <v>53</v>
      </c>
      <c r="E5464" s="7">
        <v>1773</v>
      </c>
      <c r="F5464" s="9">
        <v>1353.3572999999999</v>
      </c>
    </row>
    <row r="5465" spans="1:6" x14ac:dyDescent="0.15">
      <c r="A5465" s="5" t="s">
        <v>1</v>
      </c>
      <c r="B5465" s="5" t="s">
        <v>241</v>
      </c>
      <c r="C5465" s="6" t="s">
        <v>52</v>
      </c>
      <c r="D5465" s="6" t="s">
        <v>53</v>
      </c>
      <c r="E5465" s="7">
        <v>1774</v>
      </c>
      <c r="F5465" s="9">
        <v>1305.5044</v>
      </c>
    </row>
    <row r="5466" spans="1:6" x14ac:dyDescent="0.15">
      <c r="A5466" s="5" t="s">
        <v>1</v>
      </c>
      <c r="B5466" s="5" t="s">
        <v>241</v>
      </c>
      <c r="C5466" s="6" t="s">
        <v>52</v>
      </c>
      <c r="D5466" s="6" t="s">
        <v>53</v>
      </c>
      <c r="E5466" s="7">
        <v>1775</v>
      </c>
      <c r="F5466" s="9">
        <v>1375.7998</v>
      </c>
    </row>
    <row r="5467" spans="1:6" x14ac:dyDescent="0.15">
      <c r="A5467" s="5" t="s">
        <v>1</v>
      </c>
      <c r="B5467" s="5" t="s">
        <v>241</v>
      </c>
      <c r="C5467" s="6" t="s">
        <v>52</v>
      </c>
      <c r="D5467" s="6" t="s">
        <v>53</v>
      </c>
      <c r="E5467" s="7">
        <v>1776</v>
      </c>
      <c r="F5467" s="9">
        <v>1320.3105</v>
      </c>
    </row>
    <row r="5468" spans="1:6" x14ac:dyDescent="0.15">
      <c r="A5468" s="5" t="s">
        <v>1</v>
      </c>
      <c r="B5468" s="5" t="s">
        <v>241</v>
      </c>
      <c r="C5468" s="6" t="s">
        <v>52</v>
      </c>
      <c r="D5468" s="6" t="s">
        <v>53</v>
      </c>
      <c r="E5468" s="7">
        <v>1777</v>
      </c>
      <c r="F5468" s="9">
        <v>1352.7313999999999</v>
      </c>
    </row>
    <row r="5469" spans="1:6" x14ac:dyDescent="0.15">
      <c r="A5469" s="5" t="s">
        <v>1</v>
      </c>
      <c r="B5469" s="5" t="s">
        <v>241</v>
      </c>
      <c r="C5469" s="6" t="s">
        <v>52</v>
      </c>
      <c r="D5469" s="6" t="s">
        <v>53</v>
      </c>
      <c r="E5469" s="7">
        <v>1778</v>
      </c>
      <c r="F5469" s="9">
        <v>1320.2985000000001</v>
      </c>
    </row>
    <row r="5470" spans="1:6" x14ac:dyDescent="0.15">
      <c r="A5470" s="5" t="s">
        <v>1</v>
      </c>
      <c r="B5470" s="5" t="s">
        <v>241</v>
      </c>
      <c r="C5470" s="6" t="s">
        <v>52</v>
      </c>
      <c r="D5470" s="6" t="s">
        <v>53</v>
      </c>
      <c r="E5470" s="7">
        <v>1779</v>
      </c>
      <c r="F5470" s="9">
        <v>1309.4073000000001</v>
      </c>
    </row>
    <row r="5471" spans="1:6" x14ac:dyDescent="0.15">
      <c r="A5471" s="5" t="s">
        <v>1</v>
      </c>
      <c r="B5471" s="5" t="s">
        <v>241</v>
      </c>
      <c r="C5471" s="6" t="s">
        <v>52</v>
      </c>
      <c r="D5471" s="6" t="s">
        <v>53</v>
      </c>
      <c r="E5471" s="7">
        <v>1780</v>
      </c>
      <c r="F5471" s="9">
        <v>1269.8263999999999</v>
      </c>
    </row>
    <row r="5472" spans="1:6" x14ac:dyDescent="0.15">
      <c r="A5472" s="5" t="s">
        <v>1</v>
      </c>
      <c r="B5472" s="5" t="s">
        <v>241</v>
      </c>
      <c r="C5472" s="6" t="s">
        <v>52</v>
      </c>
      <c r="D5472" s="6" t="s">
        <v>53</v>
      </c>
      <c r="E5472" s="7">
        <v>1781</v>
      </c>
      <c r="F5472" s="9">
        <v>1378.2130999999999</v>
      </c>
    </row>
    <row r="5473" spans="1:6" x14ac:dyDescent="0.15">
      <c r="A5473" s="5" t="s">
        <v>1</v>
      </c>
      <c r="B5473" s="5" t="s">
        <v>241</v>
      </c>
      <c r="C5473" s="6" t="s">
        <v>52</v>
      </c>
      <c r="D5473" s="6" t="s">
        <v>53</v>
      </c>
      <c r="E5473" s="7">
        <v>1782</v>
      </c>
      <c r="F5473" s="9">
        <v>1412.3578</v>
      </c>
    </row>
    <row r="5474" spans="1:6" x14ac:dyDescent="0.15">
      <c r="A5474" s="5" t="s">
        <v>1</v>
      </c>
      <c r="B5474" s="5" t="s">
        <v>241</v>
      </c>
      <c r="C5474" s="6" t="s">
        <v>52</v>
      </c>
      <c r="D5474" s="6" t="s">
        <v>53</v>
      </c>
      <c r="E5474" s="7">
        <v>1783</v>
      </c>
      <c r="F5474" s="9">
        <v>1417.3936000000001</v>
      </c>
    </row>
    <row r="5475" spans="1:6" x14ac:dyDescent="0.15">
      <c r="A5475" s="5" t="s">
        <v>1</v>
      </c>
      <c r="B5475" s="5" t="s">
        <v>241</v>
      </c>
      <c r="C5475" s="6" t="s">
        <v>52</v>
      </c>
      <c r="D5475" s="6" t="s">
        <v>53</v>
      </c>
      <c r="E5475" s="7">
        <v>1784</v>
      </c>
      <c r="F5475" s="9">
        <v>1328.8054</v>
      </c>
    </row>
    <row r="5476" spans="1:6" x14ac:dyDescent="0.15">
      <c r="A5476" s="5" t="s">
        <v>1</v>
      </c>
      <c r="B5476" s="5" t="s">
        <v>241</v>
      </c>
      <c r="C5476" s="6" t="s">
        <v>52</v>
      </c>
      <c r="D5476" s="6" t="s">
        <v>53</v>
      </c>
      <c r="E5476" s="7">
        <v>1785</v>
      </c>
      <c r="F5476" s="9">
        <v>1361.8218999999999</v>
      </c>
    </row>
    <row r="5477" spans="1:6" x14ac:dyDescent="0.15">
      <c r="A5477" s="5" t="s">
        <v>1</v>
      </c>
      <c r="B5477" s="5" t="s">
        <v>241</v>
      </c>
      <c r="C5477" s="6" t="s">
        <v>52</v>
      </c>
      <c r="D5477" s="6" t="s">
        <v>53</v>
      </c>
      <c r="E5477" s="7">
        <v>1786</v>
      </c>
      <c r="F5477" s="9">
        <v>1332.2317</v>
      </c>
    </row>
    <row r="5478" spans="1:6" x14ac:dyDescent="0.15">
      <c r="A5478" s="5" t="s">
        <v>1</v>
      </c>
      <c r="B5478" s="5" t="s">
        <v>241</v>
      </c>
      <c r="C5478" s="6" t="s">
        <v>52</v>
      </c>
      <c r="D5478" s="6" t="s">
        <v>53</v>
      </c>
      <c r="E5478" s="7">
        <v>1787</v>
      </c>
      <c r="F5478" s="9">
        <v>1416.8103000000001</v>
      </c>
    </row>
    <row r="5479" spans="1:6" x14ac:dyDescent="0.15">
      <c r="A5479" s="5" t="s">
        <v>1</v>
      </c>
      <c r="B5479" s="5" t="s">
        <v>241</v>
      </c>
      <c r="C5479" s="6" t="s">
        <v>52</v>
      </c>
      <c r="D5479" s="6" t="s">
        <v>53</v>
      </c>
      <c r="E5479" s="7">
        <v>1788</v>
      </c>
      <c r="F5479" s="9">
        <v>1426.3733999999999</v>
      </c>
    </row>
    <row r="5480" spans="1:6" x14ac:dyDescent="0.15">
      <c r="A5480" s="5" t="s">
        <v>1</v>
      </c>
      <c r="B5480" s="5" t="s">
        <v>241</v>
      </c>
      <c r="C5480" s="6" t="s">
        <v>52</v>
      </c>
      <c r="D5480" s="6" t="s">
        <v>53</v>
      </c>
      <c r="E5480" s="7">
        <v>1789</v>
      </c>
      <c r="F5480" s="9">
        <v>1420.4880000000001</v>
      </c>
    </row>
    <row r="5481" spans="1:6" x14ac:dyDescent="0.15">
      <c r="A5481" s="5" t="s">
        <v>1</v>
      </c>
      <c r="B5481" s="5" t="s">
        <v>241</v>
      </c>
      <c r="C5481" s="6" t="s">
        <v>52</v>
      </c>
      <c r="D5481" s="6" t="s">
        <v>53</v>
      </c>
      <c r="E5481" s="7">
        <v>1790</v>
      </c>
      <c r="F5481" s="9">
        <v>1453.9104</v>
      </c>
    </row>
    <row r="5482" spans="1:6" x14ac:dyDescent="0.15">
      <c r="A5482" s="5" t="s">
        <v>1</v>
      </c>
      <c r="B5482" s="5" t="s">
        <v>241</v>
      </c>
      <c r="C5482" s="6" t="s">
        <v>52</v>
      </c>
      <c r="D5482" s="6" t="s">
        <v>53</v>
      </c>
      <c r="E5482" s="7">
        <v>1791</v>
      </c>
      <c r="F5482" s="9">
        <v>1441.3457000000001</v>
      </c>
    </row>
    <row r="5483" spans="1:6" x14ac:dyDescent="0.15">
      <c r="A5483" s="5" t="s">
        <v>1</v>
      </c>
      <c r="B5483" s="5" t="s">
        <v>241</v>
      </c>
      <c r="C5483" s="6" t="s">
        <v>52</v>
      </c>
      <c r="D5483" s="6" t="s">
        <v>53</v>
      </c>
      <c r="E5483" s="7">
        <v>1792</v>
      </c>
      <c r="F5483" s="9">
        <v>1381.3809000000001</v>
      </c>
    </row>
    <row r="5484" spans="1:6" x14ac:dyDescent="0.15">
      <c r="A5484" s="5" t="s">
        <v>1</v>
      </c>
      <c r="B5484" s="5" t="s">
        <v>241</v>
      </c>
      <c r="C5484" s="6" t="s">
        <v>52</v>
      </c>
      <c r="D5484" s="6" t="s">
        <v>53</v>
      </c>
      <c r="E5484" s="7">
        <v>1793</v>
      </c>
      <c r="F5484" s="9">
        <v>1392.3722</v>
      </c>
    </row>
    <row r="5485" spans="1:6" x14ac:dyDescent="0.15">
      <c r="A5485" s="5" t="s">
        <v>1</v>
      </c>
      <c r="B5485" s="5" t="s">
        <v>241</v>
      </c>
      <c r="C5485" s="6" t="s">
        <v>52</v>
      </c>
      <c r="D5485" s="6" t="s">
        <v>53</v>
      </c>
      <c r="E5485" s="7">
        <v>1794</v>
      </c>
      <c r="F5485" s="9">
        <v>1361.194</v>
      </c>
    </row>
    <row r="5486" spans="1:6" x14ac:dyDescent="0.15">
      <c r="A5486" s="5" t="s">
        <v>1</v>
      </c>
      <c r="B5486" s="5" t="s">
        <v>241</v>
      </c>
      <c r="C5486" s="6" t="s">
        <v>52</v>
      </c>
      <c r="D5486" s="6" t="s">
        <v>53</v>
      </c>
      <c r="E5486" s="7">
        <v>1795</v>
      </c>
      <c r="F5486" s="9">
        <v>1345.3445999999999</v>
      </c>
    </row>
    <row r="5487" spans="1:6" x14ac:dyDescent="0.15">
      <c r="A5487" s="5" t="s">
        <v>1</v>
      </c>
      <c r="B5487" s="5" t="s">
        <v>241</v>
      </c>
      <c r="C5487" s="6" t="s">
        <v>52</v>
      </c>
      <c r="D5487" s="6" t="s">
        <v>53</v>
      </c>
      <c r="E5487" s="7">
        <v>1796</v>
      </c>
      <c r="F5487" s="9">
        <v>1320.3425</v>
      </c>
    </row>
    <row r="5488" spans="1:6" x14ac:dyDescent="0.15">
      <c r="A5488" s="5" t="s">
        <v>1</v>
      </c>
      <c r="B5488" s="5" t="s">
        <v>241</v>
      </c>
      <c r="C5488" s="6" t="s">
        <v>52</v>
      </c>
      <c r="D5488" s="6" t="s">
        <v>53</v>
      </c>
      <c r="E5488" s="7">
        <v>1797</v>
      </c>
      <c r="F5488" s="9">
        <v>1330.7963</v>
      </c>
    </row>
    <row r="5489" spans="1:6" x14ac:dyDescent="0.15">
      <c r="A5489" s="5" t="s">
        <v>1</v>
      </c>
      <c r="B5489" s="5" t="s">
        <v>241</v>
      </c>
      <c r="C5489" s="6" t="s">
        <v>52</v>
      </c>
      <c r="D5489" s="6" t="s">
        <v>53</v>
      </c>
      <c r="E5489" s="7">
        <v>1798</v>
      </c>
      <c r="F5489" s="9">
        <v>1406.4190000000001</v>
      </c>
    </row>
    <row r="5490" spans="1:6" x14ac:dyDescent="0.15">
      <c r="A5490" s="5" t="s">
        <v>1</v>
      </c>
      <c r="B5490" s="5" t="s">
        <v>241</v>
      </c>
      <c r="C5490" s="6" t="s">
        <v>52</v>
      </c>
      <c r="D5490" s="6" t="s">
        <v>53</v>
      </c>
      <c r="E5490" s="7">
        <v>1799</v>
      </c>
      <c r="F5490" s="9">
        <v>1386.4897000000001</v>
      </c>
    </row>
    <row r="5491" spans="1:6" x14ac:dyDescent="0.15">
      <c r="A5491" s="5" t="s">
        <v>1</v>
      </c>
      <c r="B5491" s="5" t="s">
        <v>241</v>
      </c>
      <c r="C5491" s="6" t="s">
        <v>52</v>
      </c>
      <c r="D5491" s="6" t="s">
        <v>53</v>
      </c>
      <c r="E5491" s="7">
        <v>1800</v>
      </c>
      <c r="F5491" s="9">
        <v>1317.9114999999999</v>
      </c>
    </row>
    <row r="5492" spans="1:6" x14ac:dyDescent="0.15">
      <c r="A5492" s="5" t="s">
        <v>1</v>
      </c>
      <c r="B5492" s="5" t="s">
        <v>241</v>
      </c>
      <c r="C5492" s="6" t="s">
        <v>52</v>
      </c>
      <c r="D5492" s="6" t="s">
        <v>53</v>
      </c>
      <c r="E5492" s="7">
        <v>1801</v>
      </c>
      <c r="F5492" s="9">
        <v>1351.7873999999999</v>
      </c>
    </row>
    <row r="5493" spans="1:6" x14ac:dyDescent="0.15">
      <c r="A5493" s="5" t="s">
        <v>1</v>
      </c>
      <c r="B5493" s="5" t="s">
        <v>241</v>
      </c>
      <c r="C5493" s="6" t="s">
        <v>52</v>
      </c>
      <c r="D5493" s="6" t="s">
        <v>53</v>
      </c>
      <c r="E5493" s="7">
        <v>1802</v>
      </c>
      <c r="F5493" s="9">
        <v>1337.6243999999999</v>
      </c>
    </row>
    <row r="5494" spans="1:6" x14ac:dyDescent="0.15">
      <c r="A5494" s="5" t="s">
        <v>1</v>
      </c>
      <c r="B5494" s="5" t="s">
        <v>241</v>
      </c>
      <c r="C5494" s="6" t="s">
        <v>52</v>
      </c>
      <c r="D5494" s="6" t="s">
        <v>53</v>
      </c>
      <c r="E5494" s="7">
        <v>1803</v>
      </c>
      <c r="F5494" s="9">
        <v>1265.6274000000001</v>
      </c>
    </row>
    <row r="5495" spans="1:6" x14ac:dyDescent="0.15">
      <c r="A5495" s="5" t="s">
        <v>1</v>
      </c>
      <c r="B5495" s="5" t="s">
        <v>241</v>
      </c>
      <c r="C5495" s="6" t="s">
        <v>52</v>
      </c>
      <c r="D5495" s="6" t="s">
        <v>53</v>
      </c>
      <c r="E5495" s="7">
        <v>1804</v>
      </c>
      <c r="F5495" s="9">
        <v>1302.4115999999999</v>
      </c>
    </row>
    <row r="5496" spans="1:6" x14ac:dyDescent="0.15">
      <c r="A5496" s="5" t="s">
        <v>1</v>
      </c>
      <c r="B5496" s="5" t="s">
        <v>241</v>
      </c>
      <c r="C5496" s="6" t="s">
        <v>52</v>
      </c>
      <c r="D5496" s="6" t="s">
        <v>53</v>
      </c>
      <c r="E5496" s="7">
        <v>1805</v>
      </c>
      <c r="F5496" s="9">
        <v>1429.9412</v>
      </c>
    </row>
    <row r="5497" spans="1:6" x14ac:dyDescent="0.15">
      <c r="A5497" s="5" t="s">
        <v>1</v>
      </c>
      <c r="B5497" s="5" t="s">
        <v>241</v>
      </c>
      <c r="C5497" s="6" t="s">
        <v>52</v>
      </c>
      <c r="D5497" s="6" t="s">
        <v>53</v>
      </c>
      <c r="E5497" s="7">
        <v>1806</v>
      </c>
      <c r="F5497" s="9">
        <v>1504.8414</v>
      </c>
    </row>
    <row r="5498" spans="1:6" x14ac:dyDescent="0.15">
      <c r="A5498" s="5" t="s">
        <v>1</v>
      </c>
      <c r="B5498" s="5" t="s">
        <v>241</v>
      </c>
      <c r="C5498" s="6" t="s">
        <v>52</v>
      </c>
      <c r="D5498" s="6" t="s">
        <v>53</v>
      </c>
      <c r="E5498" s="7">
        <v>1807</v>
      </c>
      <c r="F5498" s="9">
        <v>1523.9836</v>
      </c>
    </row>
    <row r="5499" spans="1:6" x14ac:dyDescent="0.15">
      <c r="A5499" s="5" t="s">
        <v>1</v>
      </c>
      <c r="B5499" s="5" t="s">
        <v>241</v>
      </c>
      <c r="C5499" s="6" t="s">
        <v>52</v>
      </c>
      <c r="D5499" s="6" t="s">
        <v>53</v>
      </c>
      <c r="E5499" s="7">
        <v>1808</v>
      </c>
      <c r="F5499" s="9">
        <v>1544.6892</v>
      </c>
    </row>
    <row r="5500" spans="1:6" x14ac:dyDescent="0.15">
      <c r="A5500" s="5" t="s">
        <v>1</v>
      </c>
      <c r="B5500" s="5" t="s">
        <v>241</v>
      </c>
      <c r="C5500" s="6" t="s">
        <v>52</v>
      </c>
      <c r="D5500" s="6" t="s">
        <v>53</v>
      </c>
      <c r="E5500" s="7">
        <v>1809</v>
      </c>
      <c r="F5500" s="9">
        <v>1399.7475999999999</v>
      </c>
    </row>
    <row r="5501" spans="1:6" x14ac:dyDescent="0.15">
      <c r="A5501" s="5" t="s">
        <v>1</v>
      </c>
      <c r="B5501" s="5" t="s">
        <v>241</v>
      </c>
      <c r="C5501" s="6" t="s">
        <v>52</v>
      </c>
      <c r="D5501" s="6" t="s">
        <v>53</v>
      </c>
      <c r="E5501" s="7">
        <v>1810</v>
      </c>
      <c r="F5501" s="9">
        <v>1326.0894000000001</v>
      </c>
    </row>
    <row r="5502" spans="1:6" x14ac:dyDescent="0.15">
      <c r="A5502" s="5" t="s">
        <v>1</v>
      </c>
      <c r="B5502" s="5" t="s">
        <v>241</v>
      </c>
      <c r="C5502" s="6" t="s">
        <v>52</v>
      </c>
      <c r="D5502" s="6" t="s">
        <v>53</v>
      </c>
      <c r="E5502" s="7">
        <v>1811</v>
      </c>
      <c r="F5502" s="9">
        <v>1265.1387</v>
      </c>
    </row>
    <row r="5503" spans="1:6" x14ac:dyDescent="0.15">
      <c r="A5503" s="5" t="s">
        <v>1</v>
      </c>
      <c r="B5503" s="5" t="s">
        <v>241</v>
      </c>
      <c r="C5503" s="6" t="s">
        <v>52</v>
      </c>
      <c r="D5503" s="6" t="s">
        <v>53</v>
      </c>
      <c r="E5503" s="7">
        <v>1812</v>
      </c>
      <c r="F5503" s="9">
        <v>1318.4276</v>
      </c>
    </row>
    <row r="5504" spans="1:6" x14ac:dyDescent="0.15">
      <c r="A5504" s="5" t="s">
        <v>1</v>
      </c>
      <c r="B5504" s="5" t="s">
        <v>241</v>
      </c>
      <c r="C5504" s="6" t="s">
        <v>52</v>
      </c>
      <c r="D5504" s="6" t="s">
        <v>53</v>
      </c>
      <c r="E5504" s="7">
        <v>1813</v>
      </c>
      <c r="F5504" s="9">
        <v>1358.6473000000001</v>
      </c>
    </row>
    <row r="5505" spans="1:6" x14ac:dyDescent="0.15">
      <c r="A5505" s="5" t="s">
        <v>1</v>
      </c>
      <c r="B5505" s="5" t="s">
        <v>241</v>
      </c>
      <c r="C5505" s="6" t="s">
        <v>52</v>
      </c>
      <c r="D5505" s="6" t="s">
        <v>53</v>
      </c>
      <c r="E5505" s="7">
        <v>1814</v>
      </c>
      <c r="F5505" s="9">
        <v>1429.7103999999999</v>
      </c>
    </row>
    <row r="5506" spans="1:6" x14ac:dyDescent="0.15">
      <c r="A5506" s="5" t="s">
        <v>1</v>
      </c>
      <c r="B5506" s="5" t="s">
        <v>241</v>
      </c>
      <c r="C5506" s="6" t="s">
        <v>52</v>
      </c>
      <c r="D5506" s="6" t="s">
        <v>53</v>
      </c>
      <c r="E5506" s="7">
        <v>1815</v>
      </c>
      <c r="F5506" s="9">
        <v>1499.9619</v>
      </c>
    </row>
    <row r="5507" spans="1:6" x14ac:dyDescent="0.15">
      <c r="A5507" s="5" t="s">
        <v>1</v>
      </c>
      <c r="B5507" s="5" t="s">
        <v>241</v>
      </c>
      <c r="C5507" s="6" t="s">
        <v>52</v>
      </c>
      <c r="D5507" s="6" t="s">
        <v>53</v>
      </c>
      <c r="E5507" s="7">
        <v>1816</v>
      </c>
      <c r="F5507" s="9">
        <v>1510.8434999999999</v>
      </c>
    </row>
    <row r="5508" spans="1:6" x14ac:dyDescent="0.15">
      <c r="A5508" s="5" t="s">
        <v>1</v>
      </c>
      <c r="B5508" s="5" t="s">
        <v>241</v>
      </c>
      <c r="C5508" s="6" t="s">
        <v>52</v>
      </c>
      <c r="D5508" s="6" t="s">
        <v>53</v>
      </c>
      <c r="E5508" s="7">
        <v>1817</v>
      </c>
      <c r="F5508" s="9">
        <v>1463.1130000000001</v>
      </c>
    </row>
    <row r="5509" spans="1:6" x14ac:dyDescent="0.15">
      <c r="A5509" s="5" t="s">
        <v>1</v>
      </c>
      <c r="B5509" s="5" t="s">
        <v>241</v>
      </c>
      <c r="C5509" s="6" t="s">
        <v>52</v>
      </c>
      <c r="D5509" s="6" t="s">
        <v>53</v>
      </c>
      <c r="E5509" s="7">
        <v>1818</v>
      </c>
      <c r="F5509" s="9">
        <v>1520.3246999999999</v>
      </c>
    </row>
    <row r="5510" spans="1:6" x14ac:dyDescent="0.15">
      <c r="A5510" s="5" t="s">
        <v>1</v>
      </c>
      <c r="B5510" s="5" t="s">
        <v>241</v>
      </c>
      <c r="C5510" s="6" t="s">
        <v>52</v>
      </c>
      <c r="D5510" s="6" t="s">
        <v>53</v>
      </c>
      <c r="E5510" s="7">
        <v>1819</v>
      </c>
      <c r="F5510" s="9">
        <v>1555.444</v>
      </c>
    </row>
    <row r="5511" spans="1:6" x14ac:dyDescent="0.15">
      <c r="A5511" s="5" t="s">
        <v>1</v>
      </c>
      <c r="B5511" s="5" t="s">
        <v>241</v>
      </c>
      <c r="C5511" s="6" t="s">
        <v>52</v>
      </c>
      <c r="D5511" s="6" t="s">
        <v>53</v>
      </c>
      <c r="E5511" s="7">
        <v>1820</v>
      </c>
      <c r="F5511" s="9">
        <v>1557.9082000000001</v>
      </c>
    </row>
    <row r="5512" spans="1:6" x14ac:dyDescent="0.15">
      <c r="A5512" s="5" t="s">
        <v>1</v>
      </c>
      <c r="B5512" s="5" t="s">
        <v>241</v>
      </c>
      <c r="C5512" s="6" t="s">
        <v>52</v>
      </c>
      <c r="D5512" s="6" t="s">
        <v>53</v>
      </c>
      <c r="E5512" s="7">
        <v>1821</v>
      </c>
      <c r="F5512" s="9">
        <v>1578.1993</v>
      </c>
    </row>
    <row r="5513" spans="1:6" x14ac:dyDescent="0.15">
      <c r="A5513" s="5" t="s">
        <v>1</v>
      </c>
      <c r="B5513" s="5" t="s">
        <v>241</v>
      </c>
      <c r="C5513" s="6" t="s">
        <v>52</v>
      </c>
      <c r="D5513" s="6" t="s">
        <v>53</v>
      </c>
      <c r="E5513" s="7">
        <v>1822</v>
      </c>
      <c r="F5513" s="9">
        <v>1587.3619000000001</v>
      </c>
    </row>
    <row r="5514" spans="1:6" x14ac:dyDescent="0.15">
      <c r="A5514" s="5" t="s">
        <v>1</v>
      </c>
      <c r="B5514" s="5" t="s">
        <v>241</v>
      </c>
      <c r="C5514" s="6" t="s">
        <v>52</v>
      </c>
      <c r="D5514" s="6" t="s">
        <v>53</v>
      </c>
      <c r="E5514" s="7">
        <v>1823</v>
      </c>
      <c r="F5514" s="9">
        <v>1620.3063</v>
      </c>
    </row>
    <row r="5515" spans="1:6" x14ac:dyDescent="0.15">
      <c r="A5515" s="5" t="s">
        <v>1</v>
      </c>
      <c r="B5515" s="5" t="s">
        <v>241</v>
      </c>
      <c r="C5515" s="6" t="s">
        <v>52</v>
      </c>
      <c r="D5515" s="6" t="s">
        <v>53</v>
      </c>
      <c r="E5515" s="7">
        <v>1824</v>
      </c>
      <c r="F5515" s="9">
        <v>1634.3382999999999</v>
      </c>
    </row>
    <row r="5516" spans="1:6" x14ac:dyDescent="0.15">
      <c r="A5516" s="5" t="s">
        <v>1</v>
      </c>
      <c r="B5516" s="5" t="s">
        <v>241</v>
      </c>
      <c r="C5516" s="6" t="s">
        <v>52</v>
      </c>
      <c r="D5516" s="6" t="s">
        <v>53</v>
      </c>
      <c r="E5516" s="7">
        <v>1825</v>
      </c>
      <c r="F5516" s="9">
        <v>1472.9403</v>
      </c>
    </row>
    <row r="5517" spans="1:6" x14ac:dyDescent="0.15">
      <c r="A5517" s="5" t="s">
        <v>1</v>
      </c>
      <c r="B5517" s="5" t="s">
        <v>241</v>
      </c>
      <c r="C5517" s="6" t="s">
        <v>52</v>
      </c>
      <c r="D5517" s="6" t="s">
        <v>53</v>
      </c>
      <c r="E5517" s="7">
        <v>1826</v>
      </c>
      <c r="F5517" s="9">
        <v>1587.3630000000001</v>
      </c>
    </row>
    <row r="5518" spans="1:6" x14ac:dyDescent="0.15">
      <c r="A5518" s="5" t="s">
        <v>1</v>
      </c>
      <c r="B5518" s="5" t="s">
        <v>241</v>
      </c>
      <c r="C5518" s="6" t="s">
        <v>52</v>
      </c>
      <c r="D5518" s="6" t="s">
        <v>53</v>
      </c>
      <c r="E5518" s="7">
        <v>1827</v>
      </c>
      <c r="F5518" s="9">
        <v>1617.0530000000001</v>
      </c>
    </row>
    <row r="5519" spans="1:6" x14ac:dyDescent="0.15">
      <c r="A5519" s="5" t="s">
        <v>1</v>
      </c>
      <c r="B5519" s="5" t="s">
        <v>241</v>
      </c>
      <c r="C5519" s="6" t="s">
        <v>52</v>
      </c>
      <c r="D5519" s="6" t="s">
        <v>53</v>
      </c>
      <c r="E5519" s="7">
        <v>1828</v>
      </c>
      <c r="F5519" s="9">
        <v>1607.2122999999999</v>
      </c>
    </row>
    <row r="5520" spans="1:6" x14ac:dyDescent="0.15">
      <c r="A5520" s="5" t="s">
        <v>1</v>
      </c>
      <c r="B5520" s="5" t="s">
        <v>241</v>
      </c>
      <c r="C5520" s="6" t="s">
        <v>52</v>
      </c>
      <c r="D5520" s="6" t="s">
        <v>53</v>
      </c>
      <c r="E5520" s="7">
        <v>1829</v>
      </c>
      <c r="F5520" s="9">
        <v>1636.2802999999999</v>
      </c>
    </row>
    <row r="5521" spans="1:6" x14ac:dyDescent="0.15">
      <c r="A5521" s="5" t="s">
        <v>1</v>
      </c>
      <c r="B5521" s="5" t="s">
        <v>241</v>
      </c>
      <c r="C5521" s="6" t="s">
        <v>52</v>
      </c>
      <c r="D5521" s="6" t="s">
        <v>53</v>
      </c>
      <c r="E5521" s="7">
        <v>1830</v>
      </c>
      <c r="F5521" s="9">
        <v>1662.3562999999999</v>
      </c>
    </row>
    <row r="5522" spans="1:6" x14ac:dyDescent="0.15">
      <c r="A5522" s="5" t="s">
        <v>1</v>
      </c>
      <c r="B5522" s="5" t="s">
        <v>241</v>
      </c>
      <c r="C5522" s="6" t="s">
        <v>52</v>
      </c>
      <c r="D5522" s="6" t="s">
        <v>53</v>
      </c>
      <c r="E5522" s="7">
        <v>1831</v>
      </c>
      <c r="F5522" s="9">
        <v>1655.4259</v>
      </c>
    </row>
    <row r="5523" spans="1:6" x14ac:dyDescent="0.15">
      <c r="A5523" s="5" t="s">
        <v>1</v>
      </c>
      <c r="B5523" s="5" t="s">
        <v>241</v>
      </c>
      <c r="C5523" s="6" t="s">
        <v>52</v>
      </c>
      <c r="D5523" s="6" t="s">
        <v>53</v>
      </c>
      <c r="E5523" s="7">
        <v>1832</v>
      </c>
      <c r="F5523" s="9">
        <v>1551.8246999999999</v>
      </c>
    </row>
    <row r="5524" spans="1:6" x14ac:dyDescent="0.15">
      <c r="A5524" s="5" t="s">
        <v>1</v>
      </c>
      <c r="B5524" s="5" t="s">
        <v>241</v>
      </c>
      <c r="C5524" s="6" t="s">
        <v>52</v>
      </c>
      <c r="D5524" s="6" t="s">
        <v>53</v>
      </c>
      <c r="E5524" s="7">
        <v>1833</v>
      </c>
      <c r="F5524" s="9">
        <v>1589.8494000000001</v>
      </c>
    </row>
    <row r="5525" spans="1:6" x14ac:dyDescent="0.15">
      <c r="A5525" s="5" t="s">
        <v>1</v>
      </c>
      <c r="B5525" s="5" t="s">
        <v>241</v>
      </c>
      <c r="C5525" s="6" t="s">
        <v>52</v>
      </c>
      <c r="D5525" s="6" t="s">
        <v>53</v>
      </c>
      <c r="E5525" s="7">
        <v>1834</v>
      </c>
      <c r="F5525" s="9">
        <v>1564.5525</v>
      </c>
    </row>
    <row r="5526" spans="1:6" x14ac:dyDescent="0.15">
      <c r="A5526" s="5" t="s">
        <v>1</v>
      </c>
      <c r="B5526" s="5" t="s">
        <v>241</v>
      </c>
      <c r="C5526" s="6" t="s">
        <v>52</v>
      </c>
      <c r="D5526" s="6" t="s">
        <v>53</v>
      </c>
      <c r="E5526" s="7">
        <v>1835</v>
      </c>
      <c r="F5526" s="9">
        <v>1573.8108</v>
      </c>
    </row>
    <row r="5527" spans="1:6" x14ac:dyDescent="0.15">
      <c r="A5527" s="5" t="s">
        <v>1</v>
      </c>
      <c r="B5527" s="5" t="s">
        <v>241</v>
      </c>
      <c r="C5527" s="6" t="s">
        <v>52</v>
      </c>
      <c r="D5527" s="6" t="s">
        <v>53</v>
      </c>
      <c r="E5527" s="7">
        <v>1836</v>
      </c>
      <c r="F5527" s="9">
        <v>1537.6418000000001</v>
      </c>
    </row>
    <row r="5528" spans="1:6" x14ac:dyDescent="0.15">
      <c r="A5528" s="5" t="s">
        <v>1</v>
      </c>
      <c r="B5528" s="5" t="s">
        <v>241</v>
      </c>
      <c r="C5528" s="6" t="s">
        <v>52</v>
      </c>
      <c r="D5528" s="6" t="s">
        <v>53</v>
      </c>
      <c r="E5528" s="7">
        <v>1837</v>
      </c>
      <c r="F5528" s="9">
        <v>1549.6858</v>
      </c>
    </row>
    <row r="5529" spans="1:6" x14ac:dyDescent="0.15">
      <c r="A5529" s="5" t="s">
        <v>1</v>
      </c>
      <c r="B5529" s="5" t="s">
        <v>241</v>
      </c>
      <c r="C5529" s="6" t="s">
        <v>52</v>
      </c>
      <c r="D5529" s="6" t="s">
        <v>53</v>
      </c>
      <c r="E5529" s="7">
        <v>1838</v>
      </c>
      <c r="F5529" s="9">
        <v>1535.7496000000001</v>
      </c>
    </row>
    <row r="5530" spans="1:6" x14ac:dyDescent="0.15">
      <c r="A5530" s="5" t="s">
        <v>1</v>
      </c>
      <c r="B5530" s="5" t="s">
        <v>241</v>
      </c>
      <c r="C5530" s="6" t="s">
        <v>52</v>
      </c>
      <c r="D5530" s="6" t="s">
        <v>53</v>
      </c>
      <c r="E5530" s="7">
        <v>1839</v>
      </c>
      <c r="F5530" s="9">
        <v>1575.3463999999999</v>
      </c>
    </row>
    <row r="5531" spans="1:6" x14ac:dyDescent="0.15">
      <c r="A5531" s="5" t="s">
        <v>1</v>
      </c>
      <c r="B5531" s="5" t="s">
        <v>241</v>
      </c>
      <c r="C5531" s="6" t="s">
        <v>52</v>
      </c>
      <c r="D5531" s="6" t="s">
        <v>53</v>
      </c>
      <c r="E5531" s="7">
        <v>1840</v>
      </c>
      <c r="F5531" s="9">
        <v>1656.2968000000001</v>
      </c>
    </row>
    <row r="5532" spans="1:6" x14ac:dyDescent="0.15">
      <c r="A5532" s="5" t="s">
        <v>1</v>
      </c>
      <c r="B5532" s="5" t="s">
        <v>241</v>
      </c>
      <c r="C5532" s="6" t="s">
        <v>52</v>
      </c>
      <c r="D5532" s="6" t="s">
        <v>53</v>
      </c>
      <c r="E5532" s="7">
        <v>1841</v>
      </c>
      <c r="F5532" s="9">
        <v>1659.3785</v>
      </c>
    </row>
    <row r="5533" spans="1:6" x14ac:dyDescent="0.15">
      <c r="A5533" s="5" t="s">
        <v>1</v>
      </c>
      <c r="B5533" s="5" t="s">
        <v>241</v>
      </c>
      <c r="C5533" s="6" t="s">
        <v>52</v>
      </c>
      <c r="D5533" s="6" t="s">
        <v>53</v>
      </c>
      <c r="E5533" s="7">
        <v>1842</v>
      </c>
      <c r="F5533" s="9">
        <v>1605.1042</v>
      </c>
    </row>
    <row r="5534" spans="1:6" x14ac:dyDescent="0.15">
      <c r="A5534" s="5" t="s">
        <v>1</v>
      </c>
      <c r="B5534" s="5" t="s">
        <v>241</v>
      </c>
      <c r="C5534" s="6" t="s">
        <v>52</v>
      </c>
      <c r="D5534" s="6" t="s">
        <v>53</v>
      </c>
      <c r="E5534" s="7">
        <v>1843</v>
      </c>
      <c r="F5534" s="9">
        <v>1604.59</v>
      </c>
    </row>
    <row r="5535" spans="1:6" x14ac:dyDescent="0.15">
      <c r="A5535" s="5" t="s">
        <v>1</v>
      </c>
      <c r="B5535" s="5" t="s">
        <v>241</v>
      </c>
      <c r="C5535" s="6" t="s">
        <v>52</v>
      </c>
      <c r="D5535" s="6" t="s">
        <v>53</v>
      </c>
      <c r="E5535" s="7">
        <v>1844</v>
      </c>
      <c r="F5535" s="9">
        <v>1556.1147000000001</v>
      </c>
    </row>
    <row r="5536" spans="1:6" x14ac:dyDescent="0.15">
      <c r="A5536" s="5" t="s">
        <v>1</v>
      </c>
      <c r="B5536" s="5" t="s">
        <v>241</v>
      </c>
      <c r="C5536" s="6" t="s">
        <v>52</v>
      </c>
      <c r="D5536" s="6" t="s">
        <v>53</v>
      </c>
      <c r="E5536" s="7">
        <v>1845</v>
      </c>
      <c r="F5536" s="9">
        <v>1628.6225999999999</v>
      </c>
    </row>
    <row r="5537" spans="1:6" x14ac:dyDescent="0.15">
      <c r="A5537" s="5" t="s">
        <v>1</v>
      </c>
      <c r="B5537" s="5" t="s">
        <v>241</v>
      </c>
      <c r="C5537" s="6" t="s">
        <v>52</v>
      </c>
      <c r="D5537" s="6" t="s">
        <v>53</v>
      </c>
      <c r="E5537" s="7">
        <v>1846</v>
      </c>
      <c r="F5537" s="9">
        <v>1656.5986</v>
      </c>
    </row>
    <row r="5538" spans="1:6" x14ac:dyDescent="0.15">
      <c r="A5538" s="5" t="s">
        <v>1</v>
      </c>
      <c r="B5538" s="5" t="s">
        <v>241</v>
      </c>
      <c r="C5538" s="6" t="s">
        <v>52</v>
      </c>
      <c r="D5538" s="6" t="s">
        <v>53</v>
      </c>
      <c r="E5538" s="7">
        <v>1847</v>
      </c>
      <c r="F5538" s="9">
        <v>1592.7629999999999</v>
      </c>
    </row>
    <row r="5539" spans="1:6" x14ac:dyDescent="0.15">
      <c r="A5539" s="5" t="s">
        <v>1</v>
      </c>
      <c r="B5539" s="5" t="s">
        <v>241</v>
      </c>
      <c r="C5539" s="6" t="s">
        <v>52</v>
      </c>
      <c r="D5539" s="6" t="s">
        <v>53</v>
      </c>
      <c r="E5539" s="7">
        <v>1848</v>
      </c>
      <c r="F5539" s="9">
        <v>1615.9254000000001</v>
      </c>
    </row>
    <row r="5540" spans="1:6" x14ac:dyDescent="0.15">
      <c r="A5540" s="5" t="s">
        <v>1</v>
      </c>
      <c r="B5540" s="5" t="s">
        <v>241</v>
      </c>
      <c r="C5540" s="6" t="s">
        <v>52</v>
      </c>
      <c r="D5540" s="6" t="s">
        <v>53</v>
      </c>
      <c r="E5540" s="7">
        <v>1849</v>
      </c>
      <c r="F5540" s="9">
        <v>1638.2706000000001</v>
      </c>
    </row>
    <row r="5541" spans="1:6" x14ac:dyDescent="0.15">
      <c r="A5541" s="5" t="s">
        <v>1</v>
      </c>
      <c r="B5541" s="5" t="s">
        <v>241</v>
      </c>
      <c r="C5541" s="6" t="s">
        <v>52</v>
      </c>
      <c r="D5541" s="6" t="s">
        <v>53</v>
      </c>
      <c r="E5541" s="7">
        <v>1850</v>
      </c>
      <c r="F5541" s="9">
        <v>1702.9349</v>
      </c>
    </row>
    <row r="5542" spans="1:6" x14ac:dyDescent="0.15">
      <c r="A5542" s="5" t="s">
        <v>1</v>
      </c>
      <c r="B5542" s="5" t="s">
        <v>241</v>
      </c>
      <c r="C5542" s="6" t="s">
        <v>52</v>
      </c>
      <c r="D5542" s="6" t="s">
        <v>53</v>
      </c>
      <c r="E5542" s="7">
        <v>1851</v>
      </c>
      <c r="F5542" s="9">
        <v>1718.4222</v>
      </c>
    </row>
    <row r="5543" spans="1:6" x14ac:dyDescent="0.15">
      <c r="A5543" s="5" t="s">
        <v>1</v>
      </c>
      <c r="B5543" s="5" t="s">
        <v>241</v>
      </c>
      <c r="C5543" s="6" t="s">
        <v>52</v>
      </c>
      <c r="D5543" s="6" t="s">
        <v>53</v>
      </c>
      <c r="E5543" s="7">
        <v>1852</v>
      </c>
      <c r="F5543" s="9">
        <v>1783.8385000000001</v>
      </c>
    </row>
    <row r="5544" spans="1:6" x14ac:dyDescent="0.15">
      <c r="A5544" s="5" t="s">
        <v>1</v>
      </c>
      <c r="B5544" s="5" t="s">
        <v>241</v>
      </c>
      <c r="C5544" s="6" t="s">
        <v>52</v>
      </c>
      <c r="D5544" s="6" t="s">
        <v>53</v>
      </c>
      <c r="E5544" s="7">
        <v>1853</v>
      </c>
      <c r="F5544" s="9">
        <v>1783.8340000000001</v>
      </c>
    </row>
    <row r="5545" spans="1:6" x14ac:dyDescent="0.15">
      <c r="A5545" s="5" t="s">
        <v>1</v>
      </c>
      <c r="B5545" s="5" t="s">
        <v>241</v>
      </c>
      <c r="C5545" s="6" t="s">
        <v>52</v>
      </c>
      <c r="D5545" s="6" t="s">
        <v>53</v>
      </c>
      <c r="E5545" s="7">
        <v>1854</v>
      </c>
      <c r="F5545" s="9">
        <v>1801.4556</v>
      </c>
    </row>
    <row r="5546" spans="1:6" x14ac:dyDescent="0.15">
      <c r="A5546" s="5" t="s">
        <v>1</v>
      </c>
      <c r="B5546" s="5" t="s">
        <v>241</v>
      </c>
      <c r="C5546" s="6" t="s">
        <v>52</v>
      </c>
      <c r="D5546" s="6" t="s">
        <v>53</v>
      </c>
      <c r="E5546" s="7">
        <v>1855</v>
      </c>
      <c r="F5546" s="9">
        <v>1889.0897</v>
      </c>
    </row>
    <row r="5547" spans="1:6" x14ac:dyDescent="0.15">
      <c r="A5547" s="5" t="s">
        <v>1</v>
      </c>
      <c r="B5547" s="5" t="s">
        <v>241</v>
      </c>
      <c r="C5547" s="6" t="s">
        <v>52</v>
      </c>
      <c r="D5547" s="6" t="s">
        <v>53</v>
      </c>
      <c r="E5547" s="7">
        <v>1856</v>
      </c>
      <c r="F5547" s="9">
        <v>1797.5084999999999</v>
      </c>
    </row>
    <row r="5548" spans="1:6" x14ac:dyDescent="0.15">
      <c r="A5548" s="5" t="s">
        <v>1</v>
      </c>
      <c r="B5548" s="5" t="s">
        <v>241</v>
      </c>
      <c r="C5548" s="6" t="s">
        <v>52</v>
      </c>
      <c r="D5548" s="6" t="s">
        <v>53</v>
      </c>
      <c r="E5548" s="7">
        <v>1857</v>
      </c>
      <c r="F5548" s="9">
        <v>1744.0302999999999</v>
      </c>
    </row>
    <row r="5549" spans="1:6" x14ac:dyDescent="0.15">
      <c r="A5549" s="5" t="s">
        <v>1</v>
      </c>
      <c r="B5549" s="5" t="s">
        <v>241</v>
      </c>
      <c r="C5549" s="6" t="s">
        <v>52</v>
      </c>
      <c r="D5549" s="6" t="s">
        <v>53</v>
      </c>
      <c r="E5549" s="7">
        <v>1858</v>
      </c>
      <c r="F5549" s="9">
        <v>1778.3679999999999</v>
      </c>
    </row>
    <row r="5550" spans="1:6" x14ac:dyDescent="0.15">
      <c r="A5550" s="5" t="s">
        <v>1</v>
      </c>
      <c r="B5550" s="5" t="s">
        <v>241</v>
      </c>
      <c r="C5550" s="6" t="s">
        <v>52</v>
      </c>
      <c r="D5550" s="6" t="s">
        <v>53</v>
      </c>
      <c r="E5550" s="7">
        <v>1859</v>
      </c>
      <c r="F5550" s="9">
        <v>1861.1266000000001</v>
      </c>
    </row>
    <row r="5551" spans="1:6" x14ac:dyDescent="0.15">
      <c r="A5551" s="5" t="s">
        <v>1</v>
      </c>
      <c r="B5551" s="5" t="s">
        <v>241</v>
      </c>
      <c r="C5551" s="6" t="s">
        <v>52</v>
      </c>
      <c r="D5551" s="6" t="s">
        <v>53</v>
      </c>
      <c r="E5551" s="7">
        <v>1860</v>
      </c>
      <c r="F5551" s="9">
        <v>1927.7725</v>
      </c>
    </row>
    <row r="5552" spans="1:6" x14ac:dyDescent="0.15">
      <c r="A5552" s="5" t="s">
        <v>1</v>
      </c>
      <c r="B5552" s="5" t="s">
        <v>241</v>
      </c>
      <c r="C5552" s="6" t="s">
        <v>52</v>
      </c>
      <c r="D5552" s="6" t="s">
        <v>53</v>
      </c>
      <c r="E5552" s="7">
        <v>1861</v>
      </c>
      <c r="F5552" s="9">
        <v>1929.4049</v>
      </c>
    </row>
    <row r="5553" spans="1:6" x14ac:dyDescent="0.15">
      <c r="A5553" s="5" t="s">
        <v>1</v>
      </c>
      <c r="B5553" s="5" t="s">
        <v>241</v>
      </c>
      <c r="C5553" s="6" t="s">
        <v>52</v>
      </c>
      <c r="D5553" s="6" t="s">
        <v>53</v>
      </c>
      <c r="E5553" s="7">
        <v>1862</v>
      </c>
      <c r="F5553" s="9">
        <v>1929.6804999999999</v>
      </c>
    </row>
    <row r="5554" spans="1:6" x14ac:dyDescent="0.15">
      <c r="A5554" s="5" t="s">
        <v>1</v>
      </c>
      <c r="B5554" s="5" t="s">
        <v>241</v>
      </c>
      <c r="C5554" s="6" t="s">
        <v>52</v>
      </c>
      <c r="D5554" s="6" t="s">
        <v>53</v>
      </c>
      <c r="E5554" s="7">
        <v>1863</v>
      </c>
      <c r="F5554" s="9">
        <v>1956.3544999999999</v>
      </c>
    </row>
    <row r="5555" spans="1:6" x14ac:dyDescent="0.15">
      <c r="A5555" s="5" t="s">
        <v>1</v>
      </c>
      <c r="B5555" s="5" t="s">
        <v>241</v>
      </c>
      <c r="C5555" s="6" t="s">
        <v>52</v>
      </c>
      <c r="D5555" s="6" t="s">
        <v>53</v>
      </c>
      <c r="E5555" s="7">
        <v>1864</v>
      </c>
      <c r="F5555" s="9">
        <v>1943.1622</v>
      </c>
    </row>
    <row r="5556" spans="1:6" x14ac:dyDescent="0.15">
      <c r="A5556" s="5" t="s">
        <v>1</v>
      </c>
      <c r="B5556" s="5" t="s">
        <v>241</v>
      </c>
      <c r="C5556" s="6" t="s">
        <v>52</v>
      </c>
      <c r="D5556" s="6" t="s">
        <v>53</v>
      </c>
      <c r="E5556" s="7">
        <v>1865</v>
      </c>
      <c r="F5556" s="9">
        <v>1862.0830000000001</v>
      </c>
    </row>
    <row r="5557" spans="1:6" x14ac:dyDescent="0.15">
      <c r="A5557" s="5" t="s">
        <v>1</v>
      </c>
      <c r="B5557" s="5" t="s">
        <v>241</v>
      </c>
      <c r="C5557" s="6" t="s">
        <v>52</v>
      </c>
      <c r="D5557" s="6" t="s">
        <v>53</v>
      </c>
      <c r="E5557" s="7">
        <v>1866</v>
      </c>
      <c r="F5557" s="9">
        <v>1974.4523999999999</v>
      </c>
    </row>
    <row r="5558" spans="1:6" x14ac:dyDescent="0.15">
      <c r="A5558" s="5" t="s">
        <v>1</v>
      </c>
      <c r="B5558" s="5" t="s">
        <v>241</v>
      </c>
      <c r="C5558" s="6" t="s">
        <v>52</v>
      </c>
      <c r="D5558" s="6" t="s">
        <v>53</v>
      </c>
      <c r="E5558" s="7">
        <v>1867</v>
      </c>
      <c r="F5558" s="9">
        <v>1943.7188000000001</v>
      </c>
    </row>
    <row r="5559" spans="1:6" x14ac:dyDescent="0.15">
      <c r="A5559" s="5" t="s">
        <v>1</v>
      </c>
      <c r="B5559" s="5" t="s">
        <v>241</v>
      </c>
      <c r="C5559" s="6" t="s">
        <v>52</v>
      </c>
      <c r="D5559" s="6" t="s">
        <v>53</v>
      </c>
      <c r="E5559" s="7">
        <v>1868</v>
      </c>
      <c r="F5559" s="9">
        <v>1698.7674999999999</v>
      </c>
    </row>
    <row r="5560" spans="1:6" x14ac:dyDescent="0.15">
      <c r="A5560" s="5" t="s">
        <v>1</v>
      </c>
      <c r="B5560" s="5" t="s">
        <v>241</v>
      </c>
      <c r="C5560" s="6" t="s">
        <v>52</v>
      </c>
      <c r="D5560" s="6" t="s">
        <v>53</v>
      </c>
      <c r="E5560" s="7">
        <v>1869</v>
      </c>
      <c r="F5560" s="9">
        <v>1757.9280000000001</v>
      </c>
    </row>
    <row r="5561" spans="1:6" x14ac:dyDescent="0.15">
      <c r="A5561" s="5" t="s">
        <v>1</v>
      </c>
      <c r="B5561" s="5" t="s">
        <v>241</v>
      </c>
      <c r="C5561" s="6" t="s">
        <v>52</v>
      </c>
      <c r="D5561" s="6" t="s">
        <v>53</v>
      </c>
      <c r="E5561" s="7">
        <v>1870</v>
      </c>
      <c r="F5561" s="9">
        <v>1806.4563000000001</v>
      </c>
    </row>
    <row r="5562" spans="1:6" x14ac:dyDescent="0.15">
      <c r="A5562" s="5" t="s">
        <v>1</v>
      </c>
      <c r="B5562" s="5" t="s">
        <v>241</v>
      </c>
      <c r="C5562" s="6" t="s">
        <v>52</v>
      </c>
      <c r="D5562" s="6" t="s">
        <v>53</v>
      </c>
      <c r="E5562" s="7">
        <v>1871</v>
      </c>
      <c r="F5562" s="9">
        <v>1945.4274</v>
      </c>
    </row>
    <row r="5563" spans="1:6" x14ac:dyDescent="0.15">
      <c r="A5563" s="5" t="s">
        <v>1</v>
      </c>
      <c r="B5563" s="5" t="s">
        <v>241</v>
      </c>
      <c r="C5563" s="6" t="s">
        <v>52</v>
      </c>
      <c r="D5563" s="6" t="s">
        <v>53</v>
      </c>
      <c r="E5563" s="7">
        <v>1872</v>
      </c>
      <c r="F5563" s="9">
        <v>2242.9652999999998</v>
      </c>
    </row>
    <row r="5564" spans="1:6" x14ac:dyDescent="0.15">
      <c r="A5564" s="5" t="s">
        <v>1</v>
      </c>
      <c r="B5564" s="5" t="s">
        <v>241</v>
      </c>
      <c r="C5564" s="6" t="s">
        <v>52</v>
      </c>
      <c r="D5564" s="6" t="s">
        <v>53</v>
      </c>
      <c r="E5564" s="7">
        <v>1873</v>
      </c>
      <c r="F5564" s="9">
        <v>2423.9065000000001</v>
      </c>
    </row>
    <row r="5565" spans="1:6" x14ac:dyDescent="0.15">
      <c r="A5565" s="5" t="s">
        <v>1</v>
      </c>
      <c r="B5565" s="5" t="s">
        <v>241</v>
      </c>
      <c r="C5565" s="6" t="s">
        <v>52</v>
      </c>
      <c r="D5565" s="6" t="s">
        <v>53</v>
      </c>
      <c r="E5565" s="7">
        <v>1874</v>
      </c>
      <c r="F5565" s="9">
        <v>2212.9285</v>
      </c>
    </row>
    <row r="5566" spans="1:6" x14ac:dyDescent="0.15">
      <c r="A5566" s="5" t="s">
        <v>1</v>
      </c>
      <c r="B5566" s="5" t="s">
        <v>241</v>
      </c>
      <c r="C5566" s="6" t="s">
        <v>52</v>
      </c>
      <c r="D5566" s="6" t="s">
        <v>53</v>
      </c>
      <c r="E5566" s="7">
        <v>1875</v>
      </c>
      <c r="F5566" s="9">
        <v>2273.8530000000001</v>
      </c>
    </row>
    <row r="5567" spans="1:6" x14ac:dyDescent="0.15">
      <c r="A5567" s="5" t="s">
        <v>1</v>
      </c>
      <c r="B5567" s="5" t="s">
        <v>241</v>
      </c>
      <c r="C5567" s="6" t="s">
        <v>52</v>
      </c>
      <c r="D5567" s="6" t="s">
        <v>53</v>
      </c>
      <c r="E5567" s="7">
        <v>1876</v>
      </c>
      <c r="F5567" s="9">
        <v>2343.2006999999999</v>
      </c>
    </row>
    <row r="5568" spans="1:6" x14ac:dyDescent="0.15">
      <c r="A5568" s="5" t="s">
        <v>1</v>
      </c>
      <c r="B5568" s="5" t="s">
        <v>241</v>
      </c>
      <c r="C5568" s="6" t="s">
        <v>52</v>
      </c>
      <c r="D5568" s="6" t="s">
        <v>53</v>
      </c>
      <c r="E5568" s="7">
        <v>1877</v>
      </c>
      <c r="F5568" s="9">
        <v>2598.2527</v>
      </c>
    </row>
    <row r="5569" spans="1:6" x14ac:dyDescent="0.15">
      <c r="A5569" s="5" t="s">
        <v>1</v>
      </c>
      <c r="B5569" s="5" t="s">
        <v>241</v>
      </c>
      <c r="C5569" s="6" t="s">
        <v>52</v>
      </c>
      <c r="D5569" s="6" t="s">
        <v>53</v>
      </c>
      <c r="E5569" s="7">
        <v>1878</v>
      </c>
      <c r="F5569" s="9">
        <v>2492.02</v>
      </c>
    </row>
    <row r="5570" spans="1:6" x14ac:dyDescent="0.15">
      <c r="A5570" s="5" t="s">
        <v>1</v>
      </c>
      <c r="B5570" s="5" t="s">
        <v>241</v>
      </c>
      <c r="C5570" s="6" t="s">
        <v>52</v>
      </c>
      <c r="D5570" s="6" t="s">
        <v>53</v>
      </c>
      <c r="E5570" s="7">
        <v>1879</v>
      </c>
      <c r="F5570" s="9">
        <v>2313.52</v>
      </c>
    </row>
    <row r="5571" spans="1:6" x14ac:dyDescent="0.15">
      <c r="A5571" s="5" t="s">
        <v>1</v>
      </c>
      <c r="B5571" s="5" t="s">
        <v>241</v>
      </c>
      <c r="C5571" s="6" t="s">
        <v>52</v>
      </c>
      <c r="D5571" s="6" t="s">
        <v>53</v>
      </c>
      <c r="E5571" s="7">
        <v>1880</v>
      </c>
      <c r="F5571" s="9">
        <v>2517.0756999999999</v>
      </c>
    </row>
    <row r="5572" spans="1:6" x14ac:dyDescent="0.15">
      <c r="A5572" s="5" t="s">
        <v>1</v>
      </c>
      <c r="B5572" s="5" t="s">
        <v>241</v>
      </c>
      <c r="C5572" s="6" t="s">
        <v>52</v>
      </c>
      <c r="D5572" s="6" t="s">
        <v>53</v>
      </c>
      <c r="E5572" s="7">
        <v>1881</v>
      </c>
      <c r="F5572" s="9">
        <v>2534.7085000000002</v>
      </c>
    </row>
    <row r="5573" spans="1:6" x14ac:dyDescent="0.15">
      <c r="A5573" s="5" t="s">
        <v>1</v>
      </c>
      <c r="B5573" s="5" t="s">
        <v>241</v>
      </c>
      <c r="C5573" s="6" t="s">
        <v>52</v>
      </c>
      <c r="D5573" s="6" t="s">
        <v>53</v>
      </c>
      <c r="E5573" s="7">
        <v>1882</v>
      </c>
      <c r="F5573" s="9">
        <v>2544.2919999999999</v>
      </c>
    </row>
    <row r="5574" spans="1:6" x14ac:dyDescent="0.15">
      <c r="A5574" s="5" t="s">
        <v>1</v>
      </c>
      <c r="B5574" s="5" t="s">
        <v>241</v>
      </c>
      <c r="C5574" s="6" t="s">
        <v>52</v>
      </c>
      <c r="D5574" s="6" t="s">
        <v>53</v>
      </c>
      <c r="E5574" s="7">
        <v>1883</v>
      </c>
      <c r="F5574" s="9">
        <v>2579.8380999999999</v>
      </c>
    </row>
    <row r="5575" spans="1:6" x14ac:dyDescent="0.15">
      <c r="A5575" s="5" t="s">
        <v>1</v>
      </c>
      <c r="B5575" s="5" t="s">
        <v>241</v>
      </c>
      <c r="C5575" s="6" t="s">
        <v>52</v>
      </c>
      <c r="D5575" s="6" t="s">
        <v>53</v>
      </c>
      <c r="E5575" s="7">
        <v>1884</v>
      </c>
      <c r="F5575" s="9">
        <v>2587.0947000000001</v>
      </c>
    </row>
    <row r="5576" spans="1:6" x14ac:dyDescent="0.15">
      <c r="A5576" s="5" t="s">
        <v>1</v>
      </c>
      <c r="B5576" s="5" t="s">
        <v>241</v>
      </c>
      <c r="C5576" s="6" t="s">
        <v>52</v>
      </c>
      <c r="D5576" s="6" t="s">
        <v>53</v>
      </c>
      <c r="E5576" s="7">
        <v>1885</v>
      </c>
      <c r="F5576" s="9">
        <v>2490.2952</v>
      </c>
    </row>
    <row r="5577" spans="1:6" x14ac:dyDescent="0.15">
      <c r="A5577" s="5" t="s">
        <v>1</v>
      </c>
      <c r="B5577" s="5" t="s">
        <v>241</v>
      </c>
      <c r="C5577" s="6" t="s">
        <v>52</v>
      </c>
      <c r="D5577" s="6" t="s">
        <v>53</v>
      </c>
      <c r="E5577" s="7">
        <v>1886</v>
      </c>
      <c r="F5577" s="9">
        <v>2432.0482999999999</v>
      </c>
    </row>
    <row r="5578" spans="1:6" x14ac:dyDescent="0.15">
      <c r="A5578" s="5" t="s">
        <v>1</v>
      </c>
      <c r="B5578" s="5" t="s">
        <v>241</v>
      </c>
      <c r="C5578" s="6" t="s">
        <v>52</v>
      </c>
      <c r="D5578" s="6" t="s">
        <v>53</v>
      </c>
      <c r="E5578" s="7">
        <v>1887</v>
      </c>
      <c r="F5578" s="9">
        <v>2378.4458</v>
      </c>
    </row>
    <row r="5579" spans="1:6" x14ac:dyDescent="0.15">
      <c r="A5579" s="5" t="s">
        <v>1</v>
      </c>
      <c r="B5579" s="5" t="s">
        <v>241</v>
      </c>
      <c r="C5579" s="6" t="s">
        <v>52</v>
      </c>
      <c r="D5579" s="6" t="s">
        <v>53</v>
      </c>
      <c r="E5579" s="7">
        <v>1888</v>
      </c>
      <c r="F5579" s="9">
        <v>2472.1208000000001</v>
      </c>
    </row>
    <row r="5580" spans="1:6" x14ac:dyDescent="0.15">
      <c r="A5580" s="5" t="s">
        <v>1</v>
      </c>
      <c r="B5580" s="5" t="s">
        <v>241</v>
      </c>
      <c r="C5580" s="6" t="s">
        <v>52</v>
      </c>
      <c r="D5580" s="6" t="s">
        <v>53</v>
      </c>
      <c r="E5580" s="7">
        <v>1889</v>
      </c>
      <c r="F5580" s="9">
        <v>2465.8533000000002</v>
      </c>
    </row>
    <row r="5581" spans="1:6" x14ac:dyDescent="0.15">
      <c r="A5581" s="5" t="s">
        <v>1</v>
      </c>
      <c r="B5581" s="5" t="s">
        <v>241</v>
      </c>
      <c r="C5581" s="6" t="s">
        <v>52</v>
      </c>
      <c r="D5581" s="6" t="s">
        <v>53</v>
      </c>
      <c r="E5581" s="7">
        <v>1890</v>
      </c>
      <c r="F5581" s="9">
        <v>2459.6170000000002</v>
      </c>
    </row>
    <row r="5582" spans="1:6" x14ac:dyDescent="0.15">
      <c r="A5582" s="5" t="s">
        <v>1</v>
      </c>
      <c r="B5582" s="5" t="s">
        <v>241</v>
      </c>
      <c r="C5582" s="6" t="s">
        <v>52</v>
      </c>
      <c r="D5582" s="6" t="s">
        <v>53</v>
      </c>
      <c r="E5582" s="7">
        <v>1891</v>
      </c>
      <c r="F5582" s="9">
        <v>2506.0657000000001</v>
      </c>
    </row>
    <row r="5583" spans="1:6" x14ac:dyDescent="0.15">
      <c r="A5583" s="5" t="s">
        <v>1</v>
      </c>
      <c r="B5583" s="5" t="s">
        <v>241</v>
      </c>
      <c r="C5583" s="6" t="s">
        <v>52</v>
      </c>
      <c r="D5583" s="6" t="s">
        <v>53</v>
      </c>
      <c r="E5583" s="7">
        <v>1892</v>
      </c>
      <c r="F5583" s="9">
        <v>2716.7375000000002</v>
      </c>
    </row>
    <row r="5584" spans="1:6" x14ac:dyDescent="0.15">
      <c r="A5584" s="5" t="s">
        <v>1</v>
      </c>
      <c r="B5584" s="5" t="s">
        <v>241</v>
      </c>
      <c r="C5584" s="6" t="s">
        <v>52</v>
      </c>
      <c r="D5584" s="6" t="s">
        <v>53</v>
      </c>
      <c r="E5584" s="7">
        <v>1893</v>
      </c>
      <c r="F5584" s="9">
        <v>2599.663</v>
      </c>
    </row>
    <row r="5585" spans="1:6" x14ac:dyDescent="0.15">
      <c r="A5585" s="5" t="s">
        <v>1</v>
      </c>
      <c r="B5585" s="5" t="s">
        <v>241</v>
      </c>
      <c r="C5585" s="6" t="s">
        <v>52</v>
      </c>
      <c r="D5585" s="6" t="s">
        <v>53</v>
      </c>
      <c r="E5585" s="7">
        <v>1894</v>
      </c>
      <c r="F5585" s="9">
        <v>2629.2669999999998</v>
      </c>
    </row>
    <row r="5586" spans="1:6" x14ac:dyDescent="0.15">
      <c r="A5586" s="5" t="s">
        <v>1</v>
      </c>
      <c r="B5586" s="5" t="s">
        <v>241</v>
      </c>
      <c r="C5586" s="6" t="s">
        <v>52</v>
      </c>
      <c r="D5586" s="6" t="s">
        <v>53</v>
      </c>
      <c r="E5586" s="7">
        <v>1895</v>
      </c>
      <c r="F5586" s="9">
        <v>2584.8319999999999</v>
      </c>
    </row>
    <row r="5587" spans="1:6" x14ac:dyDescent="0.15">
      <c r="A5587" s="5" t="s">
        <v>1</v>
      </c>
      <c r="B5587" s="5" t="s">
        <v>241</v>
      </c>
      <c r="C5587" s="6" t="s">
        <v>52</v>
      </c>
      <c r="D5587" s="6" t="s">
        <v>53</v>
      </c>
      <c r="E5587" s="7">
        <v>1896</v>
      </c>
      <c r="F5587" s="9">
        <v>2328.1601999999998</v>
      </c>
    </row>
    <row r="5588" spans="1:6" x14ac:dyDescent="0.15">
      <c r="A5588" s="5" t="s">
        <v>1</v>
      </c>
      <c r="B5588" s="5" t="s">
        <v>241</v>
      </c>
      <c r="C5588" s="6" t="s">
        <v>52</v>
      </c>
      <c r="D5588" s="6" t="s">
        <v>53</v>
      </c>
      <c r="E5588" s="7">
        <v>1897</v>
      </c>
      <c r="F5588" s="9">
        <v>2465.8980000000001</v>
      </c>
    </row>
    <row r="5589" spans="1:6" x14ac:dyDescent="0.15">
      <c r="A5589" s="5" t="s">
        <v>1</v>
      </c>
      <c r="B5589" s="5" t="s">
        <v>241</v>
      </c>
      <c r="C5589" s="6" t="s">
        <v>52</v>
      </c>
      <c r="D5589" s="6" t="s">
        <v>53</v>
      </c>
      <c r="E5589" s="7">
        <v>1898</v>
      </c>
      <c r="F5589" s="9">
        <v>2624.4717000000001</v>
      </c>
    </row>
    <row r="5590" spans="1:6" x14ac:dyDescent="0.15">
      <c r="A5590" s="5" t="s">
        <v>1</v>
      </c>
      <c r="B5590" s="5" t="s">
        <v>241</v>
      </c>
      <c r="C5590" s="6" t="s">
        <v>52</v>
      </c>
      <c r="D5590" s="6" t="s">
        <v>53</v>
      </c>
      <c r="E5590" s="7">
        <v>1899</v>
      </c>
      <c r="F5590" s="9">
        <v>2632.6387</v>
      </c>
    </row>
    <row r="5591" spans="1:6" x14ac:dyDescent="0.15">
      <c r="A5591" s="5" t="s">
        <v>1</v>
      </c>
      <c r="B5591" s="5" t="s">
        <v>241</v>
      </c>
      <c r="C5591" s="6" t="s">
        <v>52</v>
      </c>
      <c r="D5591" s="6" t="s">
        <v>53</v>
      </c>
      <c r="E5591" s="7">
        <v>1900</v>
      </c>
      <c r="F5591" s="9">
        <v>2672.3906000000002</v>
      </c>
    </row>
    <row r="5592" spans="1:6" x14ac:dyDescent="0.15">
      <c r="A5592" s="5" t="s">
        <v>1</v>
      </c>
      <c r="B5592" s="5" t="s">
        <v>241</v>
      </c>
      <c r="C5592" s="6" t="s">
        <v>52</v>
      </c>
      <c r="D5592" s="6" t="s">
        <v>53</v>
      </c>
      <c r="E5592" s="7">
        <v>1901</v>
      </c>
      <c r="F5592" s="9">
        <v>2881.4521</v>
      </c>
    </row>
    <row r="5593" spans="1:6" x14ac:dyDescent="0.15">
      <c r="A5593" s="5" t="s">
        <v>1</v>
      </c>
      <c r="B5593" s="5" t="s">
        <v>241</v>
      </c>
      <c r="C5593" s="6" t="s">
        <v>52</v>
      </c>
      <c r="D5593" s="6" t="s">
        <v>53</v>
      </c>
      <c r="E5593" s="7">
        <v>1902</v>
      </c>
      <c r="F5593" s="9">
        <v>2736.1064000000001</v>
      </c>
    </row>
    <row r="5594" spans="1:6" x14ac:dyDescent="0.15">
      <c r="A5594" s="5" t="s">
        <v>1</v>
      </c>
      <c r="B5594" s="5" t="s">
        <v>241</v>
      </c>
      <c r="C5594" s="6" t="s">
        <v>52</v>
      </c>
      <c r="D5594" s="6" t="s">
        <v>53</v>
      </c>
      <c r="E5594" s="7">
        <v>1903</v>
      </c>
      <c r="F5594" s="9">
        <v>2708.8139999999999</v>
      </c>
    </row>
    <row r="5595" spans="1:6" x14ac:dyDescent="0.15">
      <c r="A5595" s="5" t="s">
        <v>1</v>
      </c>
      <c r="B5595" s="5" t="s">
        <v>241</v>
      </c>
      <c r="C5595" s="6" t="s">
        <v>52</v>
      </c>
      <c r="D5595" s="6" t="s">
        <v>53</v>
      </c>
      <c r="E5595" s="7">
        <v>1904</v>
      </c>
      <c r="F5595" s="9">
        <v>2657.0789</v>
      </c>
    </row>
    <row r="5596" spans="1:6" x14ac:dyDescent="0.15">
      <c r="A5596" s="5" t="s">
        <v>1</v>
      </c>
      <c r="B5596" s="5" t="s">
        <v>241</v>
      </c>
      <c r="C5596" s="6" t="s">
        <v>52</v>
      </c>
      <c r="D5596" s="6" t="s">
        <v>53</v>
      </c>
      <c r="E5596" s="7">
        <v>1905</v>
      </c>
      <c r="F5596" s="9">
        <v>2618.8733000000002</v>
      </c>
    </row>
    <row r="5597" spans="1:6" x14ac:dyDescent="0.15">
      <c r="A5597" s="5" t="s">
        <v>1</v>
      </c>
      <c r="B5597" s="5" t="s">
        <v>241</v>
      </c>
      <c r="C5597" s="6" t="s">
        <v>52</v>
      </c>
      <c r="D5597" s="6" t="s">
        <v>53</v>
      </c>
      <c r="E5597" s="7">
        <v>1906</v>
      </c>
      <c r="F5597" s="9">
        <v>2770.9382000000001</v>
      </c>
    </row>
    <row r="5598" spans="1:6" x14ac:dyDescent="0.15">
      <c r="A5598" s="5" t="s">
        <v>1</v>
      </c>
      <c r="B5598" s="5" t="s">
        <v>241</v>
      </c>
      <c r="C5598" s="6" t="s">
        <v>52</v>
      </c>
      <c r="D5598" s="6" t="s">
        <v>53</v>
      </c>
      <c r="E5598" s="7">
        <v>1907</v>
      </c>
      <c r="F5598" s="9">
        <v>2824.1583999999998</v>
      </c>
    </row>
    <row r="5599" spans="1:6" x14ac:dyDescent="0.15">
      <c r="A5599" s="5" t="s">
        <v>1</v>
      </c>
      <c r="B5599" s="5" t="s">
        <v>241</v>
      </c>
      <c r="C5599" s="6" t="s">
        <v>52</v>
      </c>
      <c r="D5599" s="6" t="s">
        <v>53</v>
      </c>
      <c r="E5599" s="7">
        <v>1908</v>
      </c>
      <c r="F5599" s="9">
        <v>2912.7968999999998</v>
      </c>
    </row>
    <row r="5600" spans="1:6" x14ac:dyDescent="0.15">
      <c r="A5600" s="5" t="s">
        <v>1</v>
      </c>
      <c r="B5600" s="5" t="s">
        <v>241</v>
      </c>
      <c r="C5600" s="6" t="s">
        <v>52</v>
      </c>
      <c r="D5600" s="6" t="s">
        <v>53</v>
      </c>
      <c r="E5600" s="7">
        <v>1909</v>
      </c>
      <c r="F5600" s="9">
        <v>2974.2566000000002</v>
      </c>
    </row>
    <row r="5601" spans="1:6" x14ac:dyDescent="0.15">
      <c r="A5601" s="5" t="s">
        <v>1</v>
      </c>
      <c r="B5601" s="5" t="s">
        <v>241</v>
      </c>
      <c r="C5601" s="6" t="s">
        <v>52</v>
      </c>
      <c r="D5601" s="6" t="s">
        <v>53</v>
      </c>
      <c r="E5601" s="7">
        <v>1910</v>
      </c>
      <c r="F5601" s="9">
        <v>2819.2629999999999</v>
      </c>
    </row>
    <row r="5602" spans="1:6" x14ac:dyDescent="0.15">
      <c r="A5602" s="5" t="s">
        <v>1</v>
      </c>
      <c r="B5602" s="5" t="s">
        <v>241</v>
      </c>
      <c r="C5602" s="6" t="s">
        <v>52</v>
      </c>
      <c r="D5602" s="6" t="s">
        <v>53</v>
      </c>
      <c r="E5602" s="7">
        <v>1911</v>
      </c>
      <c r="F5602" s="9">
        <v>3023.6615999999999</v>
      </c>
    </row>
    <row r="5603" spans="1:6" x14ac:dyDescent="0.15">
      <c r="A5603" s="5" t="s">
        <v>1</v>
      </c>
      <c r="B5603" s="5" t="s">
        <v>241</v>
      </c>
      <c r="C5603" s="6" t="s">
        <v>52</v>
      </c>
      <c r="D5603" s="6" t="s">
        <v>53</v>
      </c>
      <c r="E5603" s="7">
        <v>1912</v>
      </c>
      <c r="F5603" s="9">
        <v>2911.0817999999999</v>
      </c>
    </row>
    <row r="5604" spans="1:6" x14ac:dyDescent="0.15">
      <c r="A5604" s="5" t="s">
        <v>1</v>
      </c>
      <c r="B5604" s="5" t="s">
        <v>241</v>
      </c>
      <c r="C5604" s="6" t="s">
        <v>52</v>
      </c>
      <c r="D5604" s="6" t="s">
        <v>53</v>
      </c>
      <c r="E5604" s="7">
        <v>1913</v>
      </c>
      <c r="F5604" s="9">
        <v>3063.3096</v>
      </c>
    </row>
    <row r="5605" spans="1:6" x14ac:dyDescent="0.15">
      <c r="A5605" s="5" t="s">
        <v>1</v>
      </c>
      <c r="B5605" s="5" t="s">
        <v>241</v>
      </c>
      <c r="C5605" s="6" t="s">
        <v>52</v>
      </c>
      <c r="D5605" s="6" t="s">
        <v>53</v>
      </c>
      <c r="E5605" s="7">
        <v>1914</v>
      </c>
      <c r="F5605" s="9">
        <v>2958.1945999999998</v>
      </c>
    </row>
    <row r="5606" spans="1:6" x14ac:dyDescent="0.15">
      <c r="A5606" s="5" t="s">
        <v>1</v>
      </c>
      <c r="B5606" s="5" t="s">
        <v>241</v>
      </c>
      <c r="C5606" s="6" t="s">
        <v>52</v>
      </c>
      <c r="D5606" s="6" t="s">
        <v>53</v>
      </c>
      <c r="E5606" s="7">
        <v>1915</v>
      </c>
      <c r="F5606" s="9">
        <v>2968.5852</v>
      </c>
    </row>
    <row r="5607" spans="1:6" x14ac:dyDescent="0.15">
      <c r="A5607" s="5" t="s">
        <v>1</v>
      </c>
      <c r="B5607" s="5" t="s">
        <v>241</v>
      </c>
      <c r="C5607" s="6" t="s">
        <v>52</v>
      </c>
      <c r="D5607" s="6" t="s">
        <v>53</v>
      </c>
      <c r="E5607" s="7">
        <v>1916</v>
      </c>
      <c r="F5607" s="9">
        <v>3072.8031999999998</v>
      </c>
    </row>
    <row r="5608" spans="1:6" x14ac:dyDescent="0.15">
      <c r="A5608" s="5" t="s">
        <v>1</v>
      </c>
      <c r="B5608" s="5" t="s">
        <v>241</v>
      </c>
      <c r="C5608" s="6" t="s">
        <v>52</v>
      </c>
      <c r="D5608" s="6" t="s">
        <v>53</v>
      </c>
      <c r="E5608" s="7">
        <v>1917</v>
      </c>
      <c r="F5608" s="9">
        <v>3010.1777000000002</v>
      </c>
    </row>
    <row r="5609" spans="1:6" x14ac:dyDescent="0.15">
      <c r="A5609" s="5" t="s">
        <v>1</v>
      </c>
      <c r="B5609" s="5" t="s">
        <v>241</v>
      </c>
      <c r="C5609" s="6" t="s">
        <v>52</v>
      </c>
      <c r="D5609" s="6" t="s">
        <v>53</v>
      </c>
      <c r="E5609" s="7">
        <v>1918</v>
      </c>
      <c r="F5609" s="9">
        <v>2975.6109999999999</v>
      </c>
    </row>
    <row r="5610" spans="1:6" x14ac:dyDescent="0.15">
      <c r="A5610" s="5" t="s">
        <v>1</v>
      </c>
      <c r="B5610" s="5" t="s">
        <v>241</v>
      </c>
      <c r="C5610" s="6" t="s">
        <v>52</v>
      </c>
      <c r="D5610" s="6" t="s">
        <v>53</v>
      </c>
      <c r="E5610" s="7">
        <v>1919</v>
      </c>
      <c r="F5610" s="9">
        <v>3020.8366999999998</v>
      </c>
    </row>
    <row r="5611" spans="1:6" x14ac:dyDescent="0.15">
      <c r="A5611" s="5" t="s">
        <v>1</v>
      </c>
      <c r="B5611" s="5" t="s">
        <v>241</v>
      </c>
      <c r="C5611" s="6" t="s">
        <v>52</v>
      </c>
      <c r="D5611" s="6" t="s">
        <v>53</v>
      </c>
      <c r="E5611" s="7">
        <v>1920</v>
      </c>
      <c r="F5611" s="9">
        <v>3239.3186000000001</v>
      </c>
    </row>
    <row r="5612" spans="1:6" x14ac:dyDescent="0.15">
      <c r="A5612" s="5" t="s">
        <v>1</v>
      </c>
      <c r="B5612" s="5" t="s">
        <v>241</v>
      </c>
      <c r="C5612" s="6" t="s">
        <v>52</v>
      </c>
      <c r="D5612" s="6" t="s">
        <v>53</v>
      </c>
      <c r="E5612" s="7">
        <v>1921</v>
      </c>
      <c r="F5612" s="9">
        <v>3317.8542000000002</v>
      </c>
    </row>
    <row r="5613" spans="1:6" x14ac:dyDescent="0.15">
      <c r="A5613" s="5" t="s">
        <v>1</v>
      </c>
      <c r="B5613" s="5" t="s">
        <v>241</v>
      </c>
      <c r="C5613" s="6" t="s">
        <v>52</v>
      </c>
      <c r="D5613" s="6" t="s">
        <v>53</v>
      </c>
      <c r="E5613" s="7">
        <v>1922</v>
      </c>
      <c r="F5613" s="9">
        <v>3423.2195000000002</v>
      </c>
    </row>
    <row r="5614" spans="1:6" x14ac:dyDescent="0.15">
      <c r="A5614" s="5" t="s">
        <v>1</v>
      </c>
      <c r="B5614" s="5" t="s">
        <v>241</v>
      </c>
      <c r="C5614" s="6" t="s">
        <v>52</v>
      </c>
      <c r="D5614" s="6" t="s">
        <v>53</v>
      </c>
      <c r="E5614" s="7">
        <v>1923</v>
      </c>
      <c r="F5614" s="9">
        <v>3428.8462</v>
      </c>
    </row>
    <row r="5615" spans="1:6" x14ac:dyDescent="0.15">
      <c r="A5615" s="5" t="s">
        <v>1</v>
      </c>
      <c r="B5615" s="5" t="s">
        <v>241</v>
      </c>
      <c r="C5615" s="6" t="s">
        <v>52</v>
      </c>
      <c r="D5615" s="6" t="s">
        <v>53</v>
      </c>
      <c r="E5615" s="7">
        <v>1924</v>
      </c>
      <c r="F5615" s="9">
        <v>3513.8267000000001</v>
      </c>
    </row>
    <row r="5616" spans="1:6" x14ac:dyDescent="0.15">
      <c r="A5616" s="5" t="s">
        <v>1</v>
      </c>
      <c r="B5616" s="5" t="s">
        <v>241</v>
      </c>
      <c r="C5616" s="6" t="s">
        <v>52</v>
      </c>
      <c r="D5616" s="6" t="s">
        <v>53</v>
      </c>
      <c r="E5616" s="7">
        <v>1925</v>
      </c>
      <c r="F5616" s="9">
        <v>3720.1860000000001</v>
      </c>
    </row>
    <row r="5617" spans="1:6" x14ac:dyDescent="0.15">
      <c r="A5617" s="5" t="s">
        <v>1</v>
      </c>
      <c r="B5617" s="5" t="s">
        <v>241</v>
      </c>
      <c r="C5617" s="6" t="s">
        <v>52</v>
      </c>
      <c r="D5617" s="6" t="s">
        <v>53</v>
      </c>
      <c r="E5617" s="7">
        <v>1926</v>
      </c>
      <c r="F5617" s="9">
        <v>3645.5853999999999</v>
      </c>
    </row>
    <row r="5618" spans="1:6" x14ac:dyDescent="0.15">
      <c r="A5618" s="5" t="s">
        <v>1</v>
      </c>
      <c r="B5618" s="5" t="s">
        <v>241</v>
      </c>
      <c r="C5618" s="6" t="s">
        <v>52</v>
      </c>
      <c r="D5618" s="6" t="s">
        <v>53</v>
      </c>
      <c r="E5618" s="7">
        <v>1927</v>
      </c>
      <c r="F5618" s="9">
        <v>3954.1774999999998</v>
      </c>
    </row>
    <row r="5619" spans="1:6" x14ac:dyDescent="0.15">
      <c r="A5619" s="5" t="s">
        <v>1</v>
      </c>
      <c r="B5619" s="5" t="s">
        <v>241</v>
      </c>
      <c r="C5619" s="6" t="s">
        <v>52</v>
      </c>
      <c r="D5619" s="6" t="s">
        <v>53</v>
      </c>
      <c r="E5619" s="7">
        <v>1928</v>
      </c>
      <c r="F5619" s="9">
        <v>3901.835</v>
      </c>
    </row>
    <row r="5620" spans="1:6" x14ac:dyDescent="0.15">
      <c r="A5620" s="5" t="s">
        <v>1</v>
      </c>
      <c r="B5620" s="5" t="s">
        <v>241</v>
      </c>
      <c r="C5620" s="6" t="s">
        <v>52</v>
      </c>
      <c r="D5620" s="6" t="s">
        <v>53</v>
      </c>
      <c r="E5620" s="7">
        <v>1929</v>
      </c>
      <c r="F5620" s="9">
        <v>4168.5200000000004</v>
      </c>
    </row>
    <row r="5621" spans="1:6" x14ac:dyDescent="0.15">
      <c r="A5621" s="5" t="s">
        <v>1</v>
      </c>
      <c r="B5621" s="5" t="s">
        <v>241</v>
      </c>
      <c r="C5621" s="6" t="s">
        <v>52</v>
      </c>
      <c r="D5621" s="6" t="s">
        <v>53</v>
      </c>
      <c r="E5621" s="7">
        <v>1930</v>
      </c>
      <c r="F5621" s="9">
        <v>3918.2631999999999</v>
      </c>
    </row>
    <row r="5622" spans="1:6" x14ac:dyDescent="0.15">
      <c r="A5622" s="5" t="s">
        <v>1</v>
      </c>
      <c r="B5622" s="5" t="s">
        <v>241</v>
      </c>
      <c r="C5622" s="6" t="s">
        <v>52</v>
      </c>
      <c r="D5622" s="6" t="s">
        <v>53</v>
      </c>
      <c r="E5622" s="7">
        <v>1931</v>
      </c>
      <c r="F5622" s="9">
        <v>3781.9385000000002</v>
      </c>
    </row>
    <row r="5623" spans="1:6" x14ac:dyDescent="0.15">
      <c r="A5623" s="5" t="s">
        <v>1</v>
      </c>
      <c r="B5623" s="5" t="s">
        <v>241</v>
      </c>
      <c r="C5623" s="6" t="s">
        <v>52</v>
      </c>
      <c r="D5623" s="6" t="s">
        <v>53</v>
      </c>
      <c r="E5623" s="7">
        <v>1932</v>
      </c>
      <c r="F5623" s="9">
        <v>3851.0340000000001</v>
      </c>
    </row>
    <row r="5624" spans="1:6" x14ac:dyDescent="0.15">
      <c r="A5624" s="5" t="s">
        <v>1</v>
      </c>
      <c r="B5624" s="5" t="s">
        <v>241</v>
      </c>
      <c r="C5624" s="6" t="s">
        <v>52</v>
      </c>
      <c r="D5624" s="6" t="s">
        <v>53</v>
      </c>
      <c r="E5624" s="7">
        <v>1933</v>
      </c>
      <c r="F5624" s="9">
        <v>3685.7559999999999</v>
      </c>
    </row>
    <row r="5625" spans="1:6" x14ac:dyDescent="0.15">
      <c r="A5625" s="5" t="s">
        <v>1</v>
      </c>
      <c r="B5625" s="5" t="s">
        <v>241</v>
      </c>
      <c r="C5625" s="6" t="s">
        <v>52</v>
      </c>
      <c r="D5625" s="6" t="s">
        <v>53</v>
      </c>
      <c r="E5625" s="7">
        <v>1934</v>
      </c>
      <c r="F5625" s="9">
        <v>3777.8384000000001</v>
      </c>
    </row>
    <row r="5626" spans="1:6" x14ac:dyDescent="0.15">
      <c r="A5626" s="5" t="s">
        <v>1</v>
      </c>
      <c r="B5626" s="5" t="s">
        <v>241</v>
      </c>
      <c r="C5626" s="6" t="s">
        <v>52</v>
      </c>
      <c r="D5626" s="6" t="s">
        <v>53</v>
      </c>
      <c r="E5626" s="7">
        <v>1935</v>
      </c>
      <c r="F5626" s="9">
        <v>3802.3164000000002</v>
      </c>
    </row>
    <row r="5627" spans="1:6" x14ac:dyDescent="0.15">
      <c r="A5627" s="5" t="s">
        <v>1</v>
      </c>
      <c r="B5627" s="5" t="s">
        <v>241</v>
      </c>
      <c r="C5627" s="6" t="s">
        <v>52</v>
      </c>
      <c r="D5627" s="6" t="s">
        <v>53</v>
      </c>
      <c r="E5627" s="7">
        <v>1936</v>
      </c>
      <c r="F5627" s="9">
        <v>2872.1194</v>
      </c>
    </row>
    <row r="5628" spans="1:6" x14ac:dyDescent="0.15">
      <c r="A5628" s="5" t="s">
        <v>1</v>
      </c>
      <c r="B5628" s="5" t="s">
        <v>241</v>
      </c>
      <c r="C5628" s="6" t="s">
        <v>52</v>
      </c>
      <c r="D5628" s="6" t="s">
        <v>53</v>
      </c>
      <c r="E5628" s="7">
        <v>1937</v>
      </c>
      <c r="F5628" s="9">
        <v>2650.1170000000002</v>
      </c>
    </row>
    <row r="5629" spans="1:6" x14ac:dyDescent="0.15">
      <c r="A5629" s="5" t="s">
        <v>1</v>
      </c>
      <c r="B5629" s="5" t="s">
        <v>241</v>
      </c>
      <c r="C5629" s="6" t="s">
        <v>52</v>
      </c>
      <c r="D5629" s="6" t="s">
        <v>53</v>
      </c>
      <c r="E5629" s="7">
        <v>1938</v>
      </c>
      <c r="F5629" s="9">
        <v>2632.5513000000001</v>
      </c>
    </row>
    <row r="5630" spans="1:6" x14ac:dyDescent="0.15">
      <c r="A5630" s="5" t="s">
        <v>1</v>
      </c>
      <c r="B5630" s="5" t="s">
        <v>241</v>
      </c>
      <c r="C5630" s="6" t="s">
        <v>52</v>
      </c>
      <c r="D5630" s="6" t="s">
        <v>53</v>
      </c>
      <c r="E5630" s="7">
        <v>1939</v>
      </c>
      <c r="F5630" s="9">
        <v>2881.3777</v>
      </c>
    </row>
    <row r="5631" spans="1:6" x14ac:dyDescent="0.15">
      <c r="A5631" s="5" t="s">
        <v>1</v>
      </c>
      <c r="B5631" s="5" t="s">
        <v>241</v>
      </c>
      <c r="C5631" s="6" t="s">
        <v>52</v>
      </c>
      <c r="D5631" s="6" t="s">
        <v>53</v>
      </c>
      <c r="E5631" s="7">
        <v>1940</v>
      </c>
      <c r="F5631" s="9">
        <v>3166.9656</v>
      </c>
    </row>
    <row r="5632" spans="1:6" x14ac:dyDescent="0.15">
      <c r="A5632" s="5" t="s">
        <v>1</v>
      </c>
      <c r="B5632" s="5" t="s">
        <v>241</v>
      </c>
      <c r="C5632" s="6" t="s">
        <v>52</v>
      </c>
      <c r="D5632" s="6" t="s">
        <v>53</v>
      </c>
      <c r="E5632" s="7">
        <v>1941</v>
      </c>
      <c r="F5632" s="9">
        <v>3187.3042</v>
      </c>
    </row>
    <row r="5633" spans="1:6" x14ac:dyDescent="0.15">
      <c r="A5633" s="5" t="s">
        <v>1</v>
      </c>
      <c r="B5633" s="5" t="s">
        <v>241</v>
      </c>
      <c r="C5633" s="6" t="s">
        <v>52</v>
      </c>
      <c r="D5633" s="6" t="s">
        <v>53</v>
      </c>
      <c r="E5633" s="7">
        <v>1942</v>
      </c>
      <c r="F5633" s="9">
        <v>3389.0808000000002</v>
      </c>
    </row>
    <row r="5634" spans="1:6" x14ac:dyDescent="0.15">
      <c r="A5634" s="5" t="s">
        <v>1</v>
      </c>
      <c r="B5634" s="5" t="s">
        <v>241</v>
      </c>
      <c r="C5634" s="6" t="s">
        <v>52</v>
      </c>
      <c r="D5634" s="6" t="s">
        <v>53</v>
      </c>
      <c r="E5634" s="7">
        <v>1943</v>
      </c>
      <c r="F5634" s="9">
        <v>3546.6006000000002</v>
      </c>
    </row>
    <row r="5635" spans="1:6" x14ac:dyDescent="0.15">
      <c r="A5635" s="5" t="s">
        <v>1</v>
      </c>
      <c r="B5635" s="5" t="s">
        <v>241</v>
      </c>
      <c r="C5635" s="6" t="s">
        <v>52</v>
      </c>
      <c r="D5635" s="6" t="s">
        <v>53</v>
      </c>
      <c r="E5635" s="7">
        <v>1944</v>
      </c>
      <c r="F5635" s="9">
        <v>3670.8442</v>
      </c>
    </row>
    <row r="5636" spans="1:6" x14ac:dyDescent="0.15">
      <c r="A5636" s="5" t="s">
        <v>1</v>
      </c>
      <c r="B5636" s="5" t="s">
        <v>241</v>
      </c>
      <c r="C5636" s="6" t="s">
        <v>52</v>
      </c>
      <c r="D5636" s="6" t="s">
        <v>53</v>
      </c>
      <c r="E5636" s="7">
        <v>1945</v>
      </c>
      <c r="F5636" s="9">
        <v>3352.9292</v>
      </c>
    </row>
    <row r="5637" spans="1:6" x14ac:dyDescent="0.15">
      <c r="A5637" s="5" t="s">
        <v>1</v>
      </c>
      <c r="B5637" s="5" t="s">
        <v>241</v>
      </c>
      <c r="C5637" s="6" t="s">
        <v>52</v>
      </c>
      <c r="D5637" s="6" t="s">
        <v>53</v>
      </c>
      <c r="E5637" s="7">
        <v>1946</v>
      </c>
      <c r="F5637" s="9">
        <v>3468.2031000000002</v>
      </c>
    </row>
    <row r="5638" spans="1:6" x14ac:dyDescent="0.15">
      <c r="A5638" s="5" t="s">
        <v>1</v>
      </c>
      <c r="B5638" s="5" t="s">
        <v>241</v>
      </c>
      <c r="C5638" s="6" t="s">
        <v>52</v>
      </c>
      <c r="D5638" s="6" t="s">
        <v>53</v>
      </c>
      <c r="E5638" s="7">
        <v>1947</v>
      </c>
      <c r="F5638" s="9">
        <v>3509.0785999999998</v>
      </c>
    </row>
    <row r="5639" spans="1:6" x14ac:dyDescent="0.15">
      <c r="A5639" s="5" t="s">
        <v>1</v>
      </c>
      <c r="B5639" s="5" t="s">
        <v>241</v>
      </c>
      <c r="C5639" s="6" t="s">
        <v>52</v>
      </c>
      <c r="D5639" s="6" t="s">
        <v>53</v>
      </c>
      <c r="E5639" s="7">
        <v>1948</v>
      </c>
      <c r="F5639" s="9">
        <v>3473.9223999999999</v>
      </c>
    </row>
    <row r="5640" spans="1:6" x14ac:dyDescent="0.15">
      <c r="A5640" s="5" t="s">
        <v>1</v>
      </c>
      <c r="B5640" s="5" t="s">
        <v>241</v>
      </c>
      <c r="C5640" s="6" t="s">
        <v>52</v>
      </c>
      <c r="D5640" s="6" t="s">
        <v>53</v>
      </c>
      <c r="E5640" s="7">
        <v>1949</v>
      </c>
      <c r="F5640" s="9">
        <v>3430.7040000000002</v>
      </c>
    </row>
    <row r="5641" spans="1:6" x14ac:dyDescent="0.15">
      <c r="A5641" s="5" t="s">
        <v>1</v>
      </c>
      <c r="B5641" s="5" t="s">
        <v>241</v>
      </c>
      <c r="C5641" s="6" t="s">
        <v>52</v>
      </c>
      <c r="D5641" s="6" t="s">
        <v>53</v>
      </c>
      <c r="E5641" s="7">
        <v>1950</v>
      </c>
      <c r="F5641" s="9">
        <v>3459.4402</v>
      </c>
    </row>
    <row r="5642" spans="1:6" x14ac:dyDescent="0.15">
      <c r="A5642" s="5" t="s">
        <v>1</v>
      </c>
      <c r="B5642" s="5" t="s">
        <v>241</v>
      </c>
      <c r="C5642" s="6" t="s">
        <v>52</v>
      </c>
      <c r="D5642" s="6" t="s">
        <v>53</v>
      </c>
      <c r="E5642" s="7">
        <v>1951</v>
      </c>
      <c r="F5642" s="9">
        <v>3785.9591999999998</v>
      </c>
    </row>
    <row r="5643" spans="1:6" x14ac:dyDescent="0.15">
      <c r="A5643" s="5" t="s">
        <v>1</v>
      </c>
      <c r="B5643" s="5" t="s">
        <v>241</v>
      </c>
      <c r="C5643" s="6" t="s">
        <v>52</v>
      </c>
      <c r="D5643" s="6" t="s">
        <v>53</v>
      </c>
      <c r="E5643" s="7">
        <v>1952</v>
      </c>
      <c r="F5643" s="9">
        <v>4099.3994000000002</v>
      </c>
    </row>
    <row r="5644" spans="1:6" x14ac:dyDescent="0.15">
      <c r="A5644" s="5" t="s">
        <v>1</v>
      </c>
      <c r="B5644" s="5" t="s">
        <v>241</v>
      </c>
      <c r="C5644" s="6" t="s">
        <v>52</v>
      </c>
      <c r="D5644" s="6" t="s">
        <v>53</v>
      </c>
      <c r="E5644" s="7">
        <v>1953</v>
      </c>
      <c r="F5644" s="9">
        <v>4061.8173999999999</v>
      </c>
    </row>
    <row r="5645" spans="1:6" x14ac:dyDescent="0.15">
      <c r="A5645" s="5" t="s">
        <v>1</v>
      </c>
      <c r="B5645" s="5" t="s">
        <v>241</v>
      </c>
      <c r="C5645" s="6" t="s">
        <v>52</v>
      </c>
      <c r="D5645" s="6" t="s">
        <v>53</v>
      </c>
      <c r="E5645" s="7">
        <v>1954</v>
      </c>
      <c r="F5645" s="9">
        <v>4322.0119999999997</v>
      </c>
    </row>
    <row r="5646" spans="1:6" x14ac:dyDescent="0.15">
      <c r="A5646" s="5" t="s">
        <v>1</v>
      </c>
      <c r="B5646" s="5" t="s">
        <v>241</v>
      </c>
      <c r="C5646" s="6" t="s">
        <v>52</v>
      </c>
      <c r="D5646" s="6" t="s">
        <v>53</v>
      </c>
      <c r="E5646" s="7">
        <v>1955</v>
      </c>
      <c r="F5646" s="9">
        <v>4436.7380000000003</v>
      </c>
    </row>
    <row r="5647" spans="1:6" x14ac:dyDescent="0.15">
      <c r="A5647" s="5" t="s">
        <v>1</v>
      </c>
      <c r="B5647" s="5" t="s">
        <v>241</v>
      </c>
      <c r="C5647" s="6" t="s">
        <v>52</v>
      </c>
      <c r="D5647" s="6" t="s">
        <v>53</v>
      </c>
      <c r="E5647" s="7">
        <v>1956</v>
      </c>
      <c r="F5647" s="9">
        <v>4763.9624000000003</v>
      </c>
    </row>
    <row r="5648" spans="1:6" x14ac:dyDescent="0.15">
      <c r="A5648" s="5" t="s">
        <v>1</v>
      </c>
      <c r="B5648" s="5" t="s">
        <v>241</v>
      </c>
      <c r="C5648" s="6" t="s">
        <v>52</v>
      </c>
      <c r="D5648" s="6" t="s">
        <v>53</v>
      </c>
      <c r="E5648" s="7">
        <v>1957</v>
      </c>
      <c r="F5648" s="9">
        <v>4893.4889999999996</v>
      </c>
    </row>
    <row r="5649" spans="1:6" x14ac:dyDescent="0.15">
      <c r="A5649" s="5" t="s">
        <v>1</v>
      </c>
      <c r="B5649" s="5" t="s">
        <v>241</v>
      </c>
      <c r="C5649" s="6" t="s">
        <v>52</v>
      </c>
      <c r="D5649" s="6" t="s">
        <v>53</v>
      </c>
      <c r="E5649" s="7">
        <v>1958</v>
      </c>
      <c r="F5649" s="9">
        <v>5168.9110000000001</v>
      </c>
    </row>
    <row r="5650" spans="1:6" x14ac:dyDescent="0.15">
      <c r="A5650" s="5" t="s">
        <v>1</v>
      </c>
      <c r="B5650" s="5" t="s">
        <v>241</v>
      </c>
      <c r="C5650" s="6" t="s">
        <v>52</v>
      </c>
      <c r="D5650" s="6" t="s">
        <v>53</v>
      </c>
      <c r="E5650" s="7">
        <v>1959</v>
      </c>
      <c r="F5650" s="9">
        <v>5079.3</v>
      </c>
    </row>
    <row r="5651" spans="1:6" x14ac:dyDescent="0.15">
      <c r="A5651" s="5" t="s">
        <v>1</v>
      </c>
      <c r="B5651" s="5" t="s">
        <v>241</v>
      </c>
      <c r="C5651" s="6" t="s">
        <v>52</v>
      </c>
      <c r="D5651" s="6" t="s">
        <v>53</v>
      </c>
      <c r="E5651" s="7">
        <v>1960</v>
      </c>
      <c r="F5651" s="9">
        <v>5031.5663999999997</v>
      </c>
    </row>
    <row r="5652" spans="1:6" x14ac:dyDescent="0.15">
      <c r="A5652" s="5" t="s">
        <v>1</v>
      </c>
      <c r="B5652" s="5" t="s">
        <v>241</v>
      </c>
      <c r="C5652" s="6" t="s">
        <v>52</v>
      </c>
      <c r="D5652" s="6" t="s">
        <v>53</v>
      </c>
      <c r="E5652" s="7">
        <v>1961</v>
      </c>
      <c r="F5652" s="9">
        <v>5581.4375</v>
      </c>
    </row>
    <row r="5653" spans="1:6" x14ac:dyDescent="0.15">
      <c r="A5653" s="5" t="s">
        <v>1</v>
      </c>
      <c r="B5653" s="5" t="s">
        <v>241</v>
      </c>
      <c r="C5653" s="6" t="s">
        <v>52</v>
      </c>
      <c r="D5653" s="6" t="s">
        <v>53</v>
      </c>
      <c r="E5653" s="7">
        <v>1962</v>
      </c>
      <c r="F5653" s="9">
        <v>6075.9097000000002</v>
      </c>
    </row>
    <row r="5654" spans="1:6" x14ac:dyDescent="0.15">
      <c r="A5654" s="5" t="s">
        <v>1</v>
      </c>
      <c r="B5654" s="5" t="s">
        <v>241</v>
      </c>
      <c r="C5654" s="6" t="s">
        <v>52</v>
      </c>
      <c r="D5654" s="6" t="s">
        <v>53</v>
      </c>
      <c r="E5654" s="7">
        <v>1963</v>
      </c>
      <c r="F5654" s="9">
        <v>6631.5727999999999</v>
      </c>
    </row>
    <row r="5655" spans="1:6" x14ac:dyDescent="0.15">
      <c r="A5655" s="5" t="s">
        <v>1</v>
      </c>
      <c r="B5655" s="5" t="s">
        <v>241</v>
      </c>
      <c r="C5655" s="6" t="s">
        <v>52</v>
      </c>
      <c r="D5655" s="6" t="s">
        <v>53</v>
      </c>
      <c r="E5655" s="7">
        <v>1964</v>
      </c>
      <c r="F5655" s="9">
        <v>6938.4916999999996</v>
      </c>
    </row>
    <row r="5656" spans="1:6" x14ac:dyDescent="0.15">
      <c r="A5656" s="5" t="s">
        <v>1</v>
      </c>
      <c r="B5656" s="5" t="s">
        <v>241</v>
      </c>
      <c r="C5656" s="6" t="s">
        <v>52</v>
      </c>
      <c r="D5656" s="6" t="s">
        <v>53</v>
      </c>
      <c r="E5656" s="7">
        <v>1965</v>
      </c>
      <c r="F5656" s="9">
        <v>7411.9849999999997</v>
      </c>
    </row>
    <row r="5657" spans="1:6" x14ac:dyDescent="0.15">
      <c r="A5657" s="5" t="s">
        <v>1</v>
      </c>
      <c r="B5657" s="5" t="s">
        <v>241</v>
      </c>
      <c r="C5657" s="6" t="s">
        <v>52</v>
      </c>
      <c r="D5657" s="6" t="s">
        <v>53</v>
      </c>
      <c r="E5657" s="7">
        <v>1966</v>
      </c>
      <c r="F5657" s="9">
        <v>7872.8495999999996</v>
      </c>
    </row>
    <row r="5658" spans="1:6" x14ac:dyDescent="0.15">
      <c r="A5658" s="5" t="s">
        <v>1</v>
      </c>
      <c r="B5658" s="5" t="s">
        <v>241</v>
      </c>
      <c r="C5658" s="6" t="s">
        <v>52</v>
      </c>
      <c r="D5658" s="6" t="s">
        <v>53</v>
      </c>
      <c r="E5658" s="7">
        <v>1967</v>
      </c>
      <c r="F5658" s="9">
        <v>8207.0740000000005</v>
      </c>
    </row>
    <row r="5659" spans="1:6" x14ac:dyDescent="0.15">
      <c r="A5659" s="5" t="s">
        <v>1</v>
      </c>
      <c r="B5659" s="5" t="s">
        <v>241</v>
      </c>
      <c r="C5659" s="6" t="s">
        <v>52</v>
      </c>
      <c r="D5659" s="6" t="s">
        <v>53</v>
      </c>
      <c r="E5659" s="7">
        <v>1968</v>
      </c>
      <c r="F5659" s="9">
        <v>8598.8809999999994</v>
      </c>
    </row>
    <row r="5660" spans="1:6" x14ac:dyDescent="0.15">
      <c r="A5660" s="5" t="s">
        <v>1</v>
      </c>
      <c r="B5660" s="5" t="s">
        <v>241</v>
      </c>
      <c r="C5660" s="6" t="s">
        <v>52</v>
      </c>
      <c r="D5660" s="6" t="s">
        <v>53</v>
      </c>
      <c r="E5660" s="7">
        <v>1969</v>
      </c>
      <c r="F5660" s="9">
        <v>9299.07</v>
      </c>
    </row>
    <row r="5661" spans="1:6" x14ac:dyDescent="0.15">
      <c r="A5661" s="5" t="s">
        <v>1</v>
      </c>
      <c r="B5661" s="5" t="s">
        <v>241</v>
      </c>
      <c r="C5661" s="6" t="s">
        <v>52</v>
      </c>
      <c r="D5661" s="6" t="s">
        <v>53</v>
      </c>
      <c r="E5661" s="7">
        <v>1970</v>
      </c>
      <c r="F5661" s="9">
        <v>9502.9390000000003</v>
      </c>
    </row>
    <row r="5662" spans="1:6" x14ac:dyDescent="0.15">
      <c r="A5662" s="5" t="s">
        <v>1</v>
      </c>
      <c r="B5662" s="5" t="s">
        <v>241</v>
      </c>
      <c r="C5662" s="6" t="s">
        <v>52</v>
      </c>
      <c r="D5662" s="6" t="s">
        <v>53</v>
      </c>
      <c r="E5662" s="7">
        <v>1971</v>
      </c>
      <c r="F5662" s="9">
        <v>9885.8770000000004</v>
      </c>
    </row>
    <row r="5663" spans="1:6" x14ac:dyDescent="0.15">
      <c r="A5663" s="5" t="s">
        <v>1</v>
      </c>
      <c r="B5663" s="5" t="s">
        <v>241</v>
      </c>
      <c r="C5663" s="6" t="s">
        <v>52</v>
      </c>
      <c r="D5663" s="6" t="s">
        <v>53</v>
      </c>
      <c r="E5663" s="7">
        <v>1972</v>
      </c>
      <c r="F5663" s="9">
        <v>10787.691999999999</v>
      </c>
    </row>
    <row r="5664" spans="1:6" x14ac:dyDescent="0.15">
      <c r="A5664" s="5" t="s">
        <v>1</v>
      </c>
      <c r="B5664" s="5" t="s">
        <v>241</v>
      </c>
      <c r="C5664" s="6" t="s">
        <v>52</v>
      </c>
      <c r="D5664" s="6" t="s">
        <v>53</v>
      </c>
      <c r="E5664" s="7">
        <v>1973</v>
      </c>
      <c r="F5664" s="9">
        <v>11629.701999999999</v>
      </c>
    </row>
    <row r="5665" spans="1:6" x14ac:dyDescent="0.15">
      <c r="A5665" s="5" t="s">
        <v>1</v>
      </c>
      <c r="B5665" s="5" t="s">
        <v>241</v>
      </c>
      <c r="C5665" s="6" t="s">
        <v>52</v>
      </c>
      <c r="D5665" s="6" t="s">
        <v>53</v>
      </c>
      <c r="E5665" s="7">
        <v>1974</v>
      </c>
      <c r="F5665" s="9">
        <v>12379.95</v>
      </c>
    </row>
    <row r="5666" spans="1:6" x14ac:dyDescent="0.15">
      <c r="A5666" s="5" t="s">
        <v>1</v>
      </c>
      <c r="B5666" s="5" t="s">
        <v>241</v>
      </c>
      <c r="C5666" s="6" t="s">
        <v>52</v>
      </c>
      <c r="D5666" s="6" t="s">
        <v>53</v>
      </c>
      <c r="E5666" s="7">
        <v>1975</v>
      </c>
      <c r="F5666" s="9">
        <v>12613.324000000001</v>
      </c>
    </row>
    <row r="5667" spans="1:6" x14ac:dyDescent="0.15">
      <c r="A5667" s="5" t="s">
        <v>1</v>
      </c>
      <c r="B5667" s="5" t="s">
        <v>241</v>
      </c>
      <c r="C5667" s="6" t="s">
        <v>52</v>
      </c>
      <c r="D5667" s="6" t="s">
        <v>53</v>
      </c>
      <c r="E5667" s="7">
        <v>1976</v>
      </c>
      <c r="F5667" s="9">
        <v>13044.986000000001</v>
      </c>
    </row>
    <row r="5668" spans="1:6" x14ac:dyDescent="0.15">
      <c r="A5668" s="5" t="s">
        <v>1</v>
      </c>
      <c r="B5668" s="5" t="s">
        <v>241</v>
      </c>
      <c r="C5668" s="6" t="s">
        <v>52</v>
      </c>
      <c r="D5668" s="6" t="s">
        <v>53</v>
      </c>
      <c r="E5668" s="7">
        <v>1977</v>
      </c>
      <c r="F5668" s="9">
        <v>13335.212</v>
      </c>
    </row>
    <row r="5669" spans="1:6" x14ac:dyDescent="0.15">
      <c r="A5669" s="5" t="s">
        <v>1</v>
      </c>
      <c r="B5669" s="5" t="s">
        <v>241</v>
      </c>
      <c r="C5669" s="6" t="s">
        <v>52</v>
      </c>
      <c r="D5669" s="6" t="s">
        <v>53</v>
      </c>
      <c r="E5669" s="7">
        <v>1978</v>
      </c>
      <c r="F5669" s="9">
        <v>13568.675999999999</v>
      </c>
    </row>
    <row r="5670" spans="1:6" x14ac:dyDescent="0.15">
      <c r="A5670" s="5" t="s">
        <v>1</v>
      </c>
      <c r="B5670" s="5" t="s">
        <v>241</v>
      </c>
      <c r="C5670" s="6" t="s">
        <v>52</v>
      </c>
      <c r="D5670" s="6" t="s">
        <v>53</v>
      </c>
      <c r="E5670" s="7">
        <v>1979</v>
      </c>
      <c r="F5670" s="9">
        <v>13678.093999999999</v>
      </c>
    </row>
    <row r="5671" spans="1:6" x14ac:dyDescent="0.15">
      <c r="A5671" s="5" t="s">
        <v>1</v>
      </c>
      <c r="B5671" s="5" t="s">
        <v>241</v>
      </c>
      <c r="C5671" s="6" t="s">
        <v>52</v>
      </c>
      <c r="D5671" s="6" t="s">
        <v>53</v>
      </c>
      <c r="E5671" s="7">
        <v>1980</v>
      </c>
      <c r="F5671" s="9">
        <v>14005.934999999999</v>
      </c>
    </row>
    <row r="5672" spans="1:6" x14ac:dyDescent="0.15">
      <c r="A5672" s="5" t="s">
        <v>1</v>
      </c>
      <c r="B5672" s="5" t="s">
        <v>241</v>
      </c>
      <c r="C5672" s="6" t="s">
        <v>52</v>
      </c>
      <c r="D5672" s="6" t="s">
        <v>53</v>
      </c>
      <c r="E5672" s="7">
        <v>1981</v>
      </c>
      <c r="F5672" s="9">
        <v>13895.314</v>
      </c>
    </row>
    <row r="5673" spans="1:6" x14ac:dyDescent="0.15">
      <c r="A5673" s="5" t="s">
        <v>1</v>
      </c>
      <c r="B5673" s="5" t="s">
        <v>241</v>
      </c>
      <c r="C5673" s="6" t="s">
        <v>52</v>
      </c>
      <c r="D5673" s="6" t="s">
        <v>53</v>
      </c>
      <c r="E5673" s="7">
        <v>1982</v>
      </c>
      <c r="F5673" s="9">
        <v>14046.104499999999</v>
      </c>
    </row>
    <row r="5674" spans="1:6" x14ac:dyDescent="0.15">
      <c r="A5674" s="5" t="s">
        <v>1</v>
      </c>
      <c r="B5674" s="5" t="s">
        <v>241</v>
      </c>
      <c r="C5674" s="6" t="s">
        <v>52</v>
      </c>
      <c r="D5674" s="6" t="s">
        <v>53</v>
      </c>
      <c r="E5674" s="7">
        <v>1983</v>
      </c>
      <c r="F5674" s="9">
        <v>14240.944</v>
      </c>
    </row>
    <row r="5675" spans="1:6" x14ac:dyDescent="0.15">
      <c r="A5675" s="5" t="s">
        <v>1</v>
      </c>
      <c r="B5675" s="5" t="s">
        <v>241</v>
      </c>
      <c r="C5675" s="6" t="s">
        <v>52</v>
      </c>
      <c r="D5675" s="6" t="s">
        <v>53</v>
      </c>
      <c r="E5675" s="7">
        <v>1984</v>
      </c>
      <c r="F5675" s="9">
        <v>14313.325999999999</v>
      </c>
    </row>
    <row r="5676" spans="1:6" x14ac:dyDescent="0.15">
      <c r="A5676" s="5" t="s">
        <v>1</v>
      </c>
      <c r="B5676" s="5" t="s">
        <v>241</v>
      </c>
      <c r="C5676" s="6" t="s">
        <v>52</v>
      </c>
      <c r="D5676" s="6" t="s">
        <v>53</v>
      </c>
      <c r="E5676" s="7">
        <v>1985</v>
      </c>
      <c r="F5676" s="9">
        <v>14696.966</v>
      </c>
    </row>
    <row r="5677" spans="1:6" x14ac:dyDescent="0.15">
      <c r="A5677" s="5" t="s">
        <v>1</v>
      </c>
      <c r="B5677" s="5" t="s">
        <v>241</v>
      </c>
      <c r="C5677" s="6" t="s">
        <v>52</v>
      </c>
      <c r="D5677" s="6" t="s">
        <v>53</v>
      </c>
      <c r="E5677" s="7">
        <v>1986</v>
      </c>
      <c r="F5677" s="9">
        <v>15242.98</v>
      </c>
    </row>
    <row r="5678" spans="1:6" x14ac:dyDescent="0.15">
      <c r="A5678" s="5" t="s">
        <v>1</v>
      </c>
      <c r="B5678" s="5" t="s">
        <v>241</v>
      </c>
      <c r="C5678" s="6" t="s">
        <v>52</v>
      </c>
      <c r="D5678" s="6" t="s">
        <v>53</v>
      </c>
      <c r="E5678" s="7">
        <v>1987</v>
      </c>
      <c r="F5678" s="9">
        <v>16273.084999999999</v>
      </c>
    </row>
    <row r="5679" spans="1:6" x14ac:dyDescent="0.15">
      <c r="A5679" s="5" t="s">
        <v>1</v>
      </c>
      <c r="B5679" s="5" t="s">
        <v>241</v>
      </c>
      <c r="C5679" s="6" t="s">
        <v>52</v>
      </c>
      <c r="D5679" s="6" t="s">
        <v>53</v>
      </c>
      <c r="E5679" s="7">
        <v>1988</v>
      </c>
      <c r="F5679" s="9">
        <v>17275.508000000002</v>
      </c>
    </row>
    <row r="5680" spans="1:6" x14ac:dyDescent="0.15">
      <c r="A5680" s="5" t="s">
        <v>1</v>
      </c>
      <c r="B5680" s="5" t="s">
        <v>241</v>
      </c>
      <c r="C5680" s="6" t="s">
        <v>52</v>
      </c>
      <c r="D5680" s="6" t="s">
        <v>53</v>
      </c>
      <c r="E5680" s="7">
        <v>1989</v>
      </c>
      <c r="F5680" s="9">
        <v>18360.351999999999</v>
      </c>
    </row>
    <row r="5681" spans="1:6" x14ac:dyDescent="0.15">
      <c r="A5681" s="5" t="s">
        <v>1</v>
      </c>
      <c r="B5681" s="5" t="s">
        <v>241</v>
      </c>
      <c r="C5681" s="6" t="s">
        <v>52</v>
      </c>
      <c r="D5681" s="6" t="s">
        <v>53</v>
      </c>
      <c r="E5681" s="7">
        <v>1990</v>
      </c>
      <c r="F5681" s="9">
        <v>19215</v>
      </c>
    </row>
    <row r="5682" spans="1:6" x14ac:dyDescent="0.15">
      <c r="A5682" s="5" t="s">
        <v>1</v>
      </c>
      <c r="B5682" s="5" t="s">
        <v>241</v>
      </c>
      <c r="C5682" s="6" t="s">
        <v>52</v>
      </c>
      <c r="D5682" s="6" t="s">
        <v>53</v>
      </c>
      <c r="E5682" s="7">
        <v>1991</v>
      </c>
      <c r="F5682" s="9">
        <v>19958.060000000001</v>
      </c>
    </row>
    <row r="5683" spans="1:6" x14ac:dyDescent="0.15">
      <c r="A5683" s="5" t="s">
        <v>1</v>
      </c>
      <c r="B5683" s="5" t="s">
        <v>241</v>
      </c>
      <c r="C5683" s="6" t="s">
        <v>52</v>
      </c>
      <c r="D5683" s="6" t="s">
        <v>53</v>
      </c>
      <c r="E5683" s="7">
        <v>1992</v>
      </c>
      <c r="F5683" s="9">
        <v>20329.168000000001</v>
      </c>
    </row>
    <row r="5684" spans="1:6" x14ac:dyDescent="0.15">
      <c r="A5684" s="5" t="s">
        <v>1</v>
      </c>
      <c r="B5684" s="5" t="s">
        <v>241</v>
      </c>
      <c r="C5684" s="6" t="s">
        <v>52</v>
      </c>
      <c r="D5684" s="6" t="s">
        <v>53</v>
      </c>
      <c r="E5684" s="7">
        <v>1993</v>
      </c>
      <c r="F5684" s="9">
        <v>20056.54</v>
      </c>
    </row>
    <row r="5685" spans="1:6" x14ac:dyDescent="0.15">
      <c r="A5685" s="5" t="s">
        <v>1</v>
      </c>
      <c r="B5685" s="5" t="s">
        <v>241</v>
      </c>
      <c r="C5685" s="6" t="s">
        <v>52</v>
      </c>
      <c r="D5685" s="6" t="s">
        <v>53</v>
      </c>
      <c r="E5685" s="7">
        <v>1994</v>
      </c>
      <c r="F5685" s="9">
        <v>20673.955000000002</v>
      </c>
    </row>
    <row r="5686" spans="1:6" x14ac:dyDescent="0.15">
      <c r="A5686" s="5" t="s">
        <v>1</v>
      </c>
      <c r="B5686" s="5" t="s">
        <v>241</v>
      </c>
      <c r="C5686" s="6" t="s">
        <v>52</v>
      </c>
      <c r="D5686" s="6" t="s">
        <v>53</v>
      </c>
      <c r="E5686" s="7">
        <v>1995</v>
      </c>
      <c r="F5686" s="9">
        <v>21522.098000000002</v>
      </c>
    </row>
    <row r="5687" spans="1:6" x14ac:dyDescent="0.15">
      <c r="A5687" s="5" t="s">
        <v>1</v>
      </c>
      <c r="B5687" s="5" t="s">
        <v>241</v>
      </c>
      <c r="C5687" s="6" t="s">
        <v>52</v>
      </c>
      <c r="D5687" s="6" t="s">
        <v>53</v>
      </c>
      <c r="E5687" s="7">
        <v>1996</v>
      </c>
      <c r="F5687" s="9">
        <v>22185.065999999999</v>
      </c>
    </row>
    <row r="5688" spans="1:6" x14ac:dyDescent="0.15">
      <c r="A5688" s="5" t="s">
        <v>1</v>
      </c>
      <c r="B5688" s="5" t="s">
        <v>241</v>
      </c>
      <c r="C5688" s="6" t="s">
        <v>52</v>
      </c>
      <c r="D5688" s="6" t="s">
        <v>53</v>
      </c>
      <c r="E5688" s="7">
        <v>1997</v>
      </c>
      <c r="F5688" s="9">
        <v>23113.615000000002</v>
      </c>
    </row>
    <row r="5689" spans="1:6" x14ac:dyDescent="0.15">
      <c r="A5689" s="5" t="s">
        <v>1</v>
      </c>
      <c r="B5689" s="5" t="s">
        <v>241</v>
      </c>
      <c r="C5689" s="6" t="s">
        <v>52</v>
      </c>
      <c r="D5689" s="6" t="s">
        <v>53</v>
      </c>
      <c r="E5689" s="7">
        <v>1998</v>
      </c>
      <c r="F5689" s="9">
        <v>24284.861000000001</v>
      </c>
    </row>
    <row r="5690" spans="1:6" x14ac:dyDescent="0.15">
      <c r="A5690" s="5" t="s">
        <v>1</v>
      </c>
      <c r="B5690" s="5" t="s">
        <v>241</v>
      </c>
      <c r="C5690" s="6" t="s">
        <v>52</v>
      </c>
      <c r="D5690" s="6" t="s">
        <v>53</v>
      </c>
      <c r="E5690" s="7">
        <v>1999</v>
      </c>
      <c r="F5690" s="9">
        <v>25549.54</v>
      </c>
    </row>
    <row r="5691" spans="1:6" x14ac:dyDescent="0.15">
      <c r="A5691" s="5" t="s">
        <v>1</v>
      </c>
      <c r="B5691" s="5" t="s">
        <v>241</v>
      </c>
      <c r="C5691" s="6" t="s">
        <v>52</v>
      </c>
      <c r="D5691" s="6" t="s">
        <v>53</v>
      </c>
      <c r="E5691" s="7">
        <v>2000</v>
      </c>
      <c r="F5691" s="9">
        <v>26994.86</v>
      </c>
    </row>
    <row r="5692" spans="1:6" x14ac:dyDescent="0.15">
      <c r="A5692" s="5" t="s">
        <v>1</v>
      </c>
      <c r="B5692" s="5" t="s">
        <v>241</v>
      </c>
      <c r="C5692" s="6" t="s">
        <v>52</v>
      </c>
      <c r="D5692" s="6" t="s">
        <v>53</v>
      </c>
      <c r="E5692" s="7">
        <v>2001</v>
      </c>
      <c r="F5692" s="9">
        <v>28153.553</v>
      </c>
    </row>
    <row r="5693" spans="1:6" x14ac:dyDescent="0.15">
      <c r="A5693" s="5" t="s">
        <v>1</v>
      </c>
      <c r="B5693" s="5" t="s">
        <v>241</v>
      </c>
      <c r="C5693" s="6" t="s">
        <v>52</v>
      </c>
      <c r="D5693" s="6" t="s">
        <v>53</v>
      </c>
      <c r="E5693" s="7">
        <v>2002</v>
      </c>
      <c r="F5693" s="9">
        <v>28753.322</v>
      </c>
    </row>
    <row r="5694" spans="1:6" x14ac:dyDescent="0.15">
      <c r="A5694" s="5" t="s">
        <v>1</v>
      </c>
      <c r="B5694" s="5" t="s">
        <v>241</v>
      </c>
      <c r="C5694" s="6" t="s">
        <v>52</v>
      </c>
      <c r="D5694" s="6" t="s">
        <v>53</v>
      </c>
      <c r="E5694" s="7">
        <v>2003</v>
      </c>
      <c r="F5694" s="9">
        <v>29371.865000000002</v>
      </c>
    </row>
    <row r="5695" spans="1:6" x14ac:dyDescent="0.15">
      <c r="A5695" s="5" t="s">
        <v>1</v>
      </c>
      <c r="B5695" s="5" t="s">
        <v>241</v>
      </c>
      <c r="C5695" s="6" t="s">
        <v>52</v>
      </c>
      <c r="D5695" s="6" t="s">
        <v>53</v>
      </c>
      <c r="E5695" s="7">
        <v>2004</v>
      </c>
      <c r="F5695" s="9">
        <v>30088.092000000001</v>
      </c>
    </row>
    <row r="5696" spans="1:6" x14ac:dyDescent="0.15">
      <c r="A5696" s="5" t="s">
        <v>1</v>
      </c>
      <c r="B5696" s="5" t="s">
        <v>241</v>
      </c>
      <c r="C5696" s="6" t="s">
        <v>52</v>
      </c>
      <c r="D5696" s="6" t="s">
        <v>53</v>
      </c>
      <c r="E5696" s="7">
        <v>2005</v>
      </c>
      <c r="F5696" s="9">
        <v>30885.601999999999</v>
      </c>
    </row>
    <row r="5697" spans="1:6" x14ac:dyDescent="0.15">
      <c r="A5697" s="5" t="s">
        <v>1</v>
      </c>
      <c r="B5697" s="5" t="s">
        <v>241</v>
      </c>
      <c r="C5697" s="6" t="s">
        <v>52</v>
      </c>
      <c r="D5697" s="6" t="s">
        <v>53</v>
      </c>
      <c r="E5697" s="7">
        <v>2006</v>
      </c>
      <c r="F5697" s="9">
        <v>31907.423999999999</v>
      </c>
    </row>
    <row r="5698" spans="1:6" x14ac:dyDescent="0.15">
      <c r="A5698" s="5" t="s">
        <v>1</v>
      </c>
      <c r="B5698" s="5" t="s">
        <v>241</v>
      </c>
      <c r="C5698" s="6" t="s">
        <v>52</v>
      </c>
      <c r="D5698" s="6" t="s">
        <v>53</v>
      </c>
      <c r="E5698" s="7">
        <v>2007</v>
      </c>
      <c r="F5698" s="9">
        <v>32735.434000000001</v>
      </c>
    </row>
    <row r="5699" spans="1:6" x14ac:dyDescent="0.15">
      <c r="A5699" s="5" t="s">
        <v>1</v>
      </c>
      <c r="B5699" s="5" t="s">
        <v>241</v>
      </c>
      <c r="C5699" s="6" t="s">
        <v>52</v>
      </c>
      <c r="D5699" s="6" t="s">
        <v>53</v>
      </c>
      <c r="E5699" s="7">
        <v>2008</v>
      </c>
      <c r="F5699" s="9">
        <v>32844.324000000001</v>
      </c>
    </row>
    <row r="5700" spans="1:6" x14ac:dyDescent="0.15">
      <c r="A5700" s="5" t="s">
        <v>1</v>
      </c>
      <c r="B5700" s="5" t="s">
        <v>241</v>
      </c>
      <c r="C5700" s="6" t="s">
        <v>52</v>
      </c>
      <c r="D5700" s="6" t="s">
        <v>53</v>
      </c>
      <c r="E5700" s="7">
        <v>2009</v>
      </c>
      <c r="F5700" s="9">
        <v>31669.690999999999</v>
      </c>
    </row>
    <row r="5701" spans="1:6" x14ac:dyDescent="0.15">
      <c r="A5701" s="5" t="s">
        <v>1</v>
      </c>
      <c r="B5701" s="5" t="s">
        <v>241</v>
      </c>
      <c r="C5701" s="6" t="s">
        <v>52</v>
      </c>
      <c r="D5701" s="6" t="s">
        <v>53</v>
      </c>
      <c r="E5701" s="7">
        <v>2010</v>
      </c>
      <c r="F5701" s="9">
        <v>31786.403999999999</v>
      </c>
    </row>
    <row r="5702" spans="1:6" x14ac:dyDescent="0.15">
      <c r="A5702" s="5" t="s">
        <v>1</v>
      </c>
      <c r="B5702" s="5" t="s">
        <v>241</v>
      </c>
      <c r="C5702" s="6" t="s">
        <v>52</v>
      </c>
      <c r="D5702" s="6" t="s">
        <v>53</v>
      </c>
      <c r="E5702" s="7">
        <v>2011</v>
      </c>
      <c r="F5702" s="9">
        <v>31600</v>
      </c>
    </row>
    <row r="5703" spans="1:6" x14ac:dyDescent="0.15">
      <c r="A5703" s="5" t="s">
        <v>1</v>
      </c>
      <c r="B5703" s="5" t="s">
        <v>241</v>
      </c>
      <c r="C5703" s="6" t="s">
        <v>52</v>
      </c>
      <c r="D5703" s="6" t="s">
        <v>53</v>
      </c>
      <c r="E5703" s="7">
        <v>2012</v>
      </c>
      <c r="F5703" s="9">
        <v>30645.215</v>
      </c>
    </row>
    <row r="5704" spans="1:6" x14ac:dyDescent="0.15">
      <c r="A5704" s="5" t="s">
        <v>1</v>
      </c>
      <c r="B5704" s="5" t="s">
        <v>241</v>
      </c>
      <c r="C5704" s="6" t="s">
        <v>52</v>
      </c>
      <c r="D5704" s="6" t="s">
        <v>53</v>
      </c>
      <c r="E5704" s="7">
        <v>2013</v>
      </c>
      <c r="F5704" s="9">
        <v>30327.451000000001</v>
      </c>
    </row>
    <row r="5705" spans="1:6" x14ac:dyDescent="0.15">
      <c r="A5705" s="5" t="s">
        <v>1</v>
      </c>
      <c r="B5705" s="5" t="s">
        <v>241</v>
      </c>
      <c r="C5705" s="6" t="s">
        <v>52</v>
      </c>
      <c r="D5705" s="6" t="s">
        <v>53</v>
      </c>
      <c r="E5705" s="7">
        <v>2014</v>
      </c>
      <c r="F5705" s="9">
        <v>30842.184000000001</v>
      </c>
    </row>
    <row r="5706" spans="1:6" x14ac:dyDescent="0.15">
      <c r="A5706" s="5" t="s">
        <v>1</v>
      </c>
      <c r="B5706" s="5" t="s">
        <v>241</v>
      </c>
      <c r="C5706" s="6" t="s">
        <v>52</v>
      </c>
      <c r="D5706" s="6" t="s">
        <v>53</v>
      </c>
      <c r="E5706" s="7">
        <v>2015</v>
      </c>
      <c r="F5706" s="9">
        <v>32057.098000000002</v>
      </c>
    </row>
    <row r="5707" spans="1:6" x14ac:dyDescent="0.15">
      <c r="A5707" s="5" t="s">
        <v>1</v>
      </c>
      <c r="B5707" s="5" t="s">
        <v>241</v>
      </c>
      <c r="C5707" s="6" t="s">
        <v>52</v>
      </c>
      <c r="D5707" s="6" t="s">
        <v>53</v>
      </c>
      <c r="E5707" s="7">
        <v>2016</v>
      </c>
      <c r="F5707" s="9">
        <v>33002.675999999999</v>
      </c>
    </row>
    <row r="5708" spans="1:6" x14ac:dyDescent="0.15">
      <c r="A5708" s="5" t="s">
        <v>1</v>
      </c>
      <c r="B5708" s="5" t="s">
        <v>241</v>
      </c>
      <c r="C5708" s="6" t="s">
        <v>52</v>
      </c>
      <c r="D5708" s="6" t="s">
        <v>53</v>
      </c>
      <c r="E5708" s="7">
        <v>2017</v>
      </c>
      <c r="F5708" s="9">
        <v>33924.137000000002</v>
      </c>
    </row>
    <row r="5709" spans="1:6" x14ac:dyDescent="0.15">
      <c r="A5709" s="5" t="s">
        <v>1</v>
      </c>
      <c r="B5709" s="5" t="s">
        <v>241</v>
      </c>
      <c r="C5709" s="6" t="s">
        <v>52</v>
      </c>
      <c r="D5709" s="6" t="s">
        <v>53</v>
      </c>
      <c r="E5709" s="7">
        <v>2018</v>
      </c>
      <c r="F5709" s="9">
        <v>34553.625</v>
      </c>
    </row>
    <row r="5710" spans="1:6" x14ac:dyDescent="0.15">
      <c r="A5710" s="5" t="s">
        <v>1</v>
      </c>
      <c r="B5710" s="5" t="s">
        <v>241</v>
      </c>
      <c r="C5710" s="6" t="s">
        <v>52</v>
      </c>
      <c r="D5710" s="6" t="s">
        <v>53</v>
      </c>
      <c r="E5710" s="7">
        <v>2019</v>
      </c>
      <c r="F5710" s="9">
        <v>34957.464999999997</v>
      </c>
    </row>
    <row r="5711" spans="1:6" x14ac:dyDescent="0.15">
      <c r="A5711" s="5" t="s">
        <v>1</v>
      </c>
      <c r="B5711" s="5" t="s">
        <v>241</v>
      </c>
      <c r="C5711" s="6" t="s">
        <v>52</v>
      </c>
      <c r="D5711" s="6" t="s">
        <v>53</v>
      </c>
      <c r="E5711" s="7">
        <v>2020</v>
      </c>
      <c r="F5711" s="9">
        <v>30834.513999999999</v>
      </c>
    </row>
    <row r="5712" spans="1:6" x14ac:dyDescent="0.15">
      <c r="A5712" s="5" t="s">
        <v>1</v>
      </c>
      <c r="B5712" s="5" t="s">
        <v>241</v>
      </c>
      <c r="C5712" s="6" t="s">
        <v>52</v>
      </c>
      <c r="D5712" s="6" t="s">
        <v>53</v>
      </c>
      <c r="E5712" s="7">
        <v>2021</v>
      </c>
      <c r="F5712" s="9">
        <v>32553.05</v>
      </c>
    </row>
    <row r="5713" spans="1:6" x14ac:dyDescent="0.15">
      <c r="A5713" s="5" t="s">
        <v>1</v>
      </c>
      <c r="B5713" s="5" t="s">
        <v>241</v>
      </c>
      <c r="C5713" s="6" t="s">
        <v>52</v>
      </c>
      <c r="D5713" s="6" t="s">
        <v>53</v>
      </c>
      <c r="E5713" s="7">
        <v>2022</v>
      </c>
      <c r="F5713" s="9">
        <v>34123.387000000002</v>
      </c>
    </row>
    <row r="5714" spans="1:6" x14ac:dyDescent="0.15">
      <c r="A5714" s="5" t="s">
        <v>1</v>
      </c>
      <c r="B5714" s="5" t="s">
        <v>241</v>
      </c>
      <c r="C5714" s="6" t="s">
        <v>54</v>
      </c>
      <c r="D5714" s="6" t="s">
        <v>55</v>
      </c>
      <c r="E5714" s="7">
        <v>1300</v>
      </c>
      <c r="F5714" s="9">
        <v>1133</v>
      </c>
    </row>
    <row r="5715" spans="1:6" x14ac:dyDescent="0.15">
      <c r="A5715" s="5" t="s">
        <v>1</v>
      </c>
      <c r="B5715" s="5" t="s">
        <v>241</v>
      </c>
      <c r="C5715" s="6" t="s">
        <v>54</v>
      </c>
      <c r="D5715" s="6" t="s">
        <v>55</v>
      </c>
      <c r="E5715" s="7">
        <v>1301</v>
      </c>
      <c r="F5715" s="9">
        <v>1135</v>
      </c>
    </row>
    <row r="5716" spans="1:6" x14ac:dyDescent="0.15">
      <c r="A5716" s="5" t="s">
        <v>1</v>
      </c>
      <c r="B5716" s="5" t="s">
        <v>241</v>
      </c>
      <c r="C5716" s="6" t="s">
        <v>54</v>
      </c>
      <c r="D5716" s="6" t="s">
        <v>55</v>
      </c>
      <c r="E5716" s="7">
        <v>1302</v>
      </c>
      <c r="F5716" s="9">
        <v>1379</v>
      </c>
    </row>
    <row r="5717" spans="1:6" x14ac:dyDescent="0.15">
      <c r="A5717" s="5" t="s">
        <v>1</v>
      </c>
      <c r="B5717" s="5" t="s">
        <v>241</v>
      </c>
      <c r="C5717" s="6" t="s">
        <v>54</v>
      </c>
      <c r="D5717" s="6" t="s">
        <v>55</v>
      </c>
      <c r="E5717" s="7">
        <v>1303</v>
      </c>
      <c r="F5717" s="9">
        <v>1494</v>
      </c>
    </row>
    <row r="5718" spans="1:6" x14ac:dyDescent="0.15">
      <c r="A5718" s="5" t="s">
        <v>1</v>
      </c>
      <c r="B5718" s="5" t="s">
        <v>241</v>
      </c>
      <c r="C5718" s="6" t="s">
        <v>54</v>
      </c>
      <c r="D5718" s="6" t="s">
        <v>55</v>
      </c>
      <c r="E5718" s="7">
        <v>1304</v>
      </c>
      <c r="F5718" s="9">
        <v>1463</v>
      </c>
    </row>
    <row r="5719" spans="1:6" x14ac:dyDescent="0.15">
      <c r="A5719" s="5" t="s">
        <v>1</v>
      </c>
      <c r="B5719" s="5" t="s">
        <v>241</v>
      </c>
      <c r="C5719" s="6" t="s">
        <v>54</v>
      </c>
      <c r="D5719" s="6" t="s">
        <v>55</v>
      </c>
      <c r="E5719" s="7">
        <v>1305</v>
      </c>
      <c r="F5719" s="9">
        <v>1451</v>
      </c>
    </row>
    <row r="5720" spans="1:6" x14ac:dyDescent="0.15">
      <c r="A5720" s="5" t="s">
        <v>1</v>
      </c>
      <c r="B5720" s="5" t="s">
        <v>241</v>
      </c>
      <c r="C5720" s="6" t="s">
        <v>54</v>
      </c>
      <c r="D5720" s="6" t="s">
        <v>55</v>
      </c>
      <c r="E5720" s="7">
        <v>1306</v>
      </c>
      <c r="F5720" s="9">
        <v>1430</v>
      </c>
    </row>
    <row r="5721" spans="1:6" x14ac:dyDescent="0.15">
      <c r="A5721" s="5" t="s">
        <v>1</v>
      </c>
      <c r="B5721" s="5" t="s">
        <v>241</v>
      </c>
      <c r="C5721" s="6" t="s">
        <v>54</v>
      </c>
      <c r="D5721" s="6" t="s">
        <v>55</v>
      </c>
      <c r="E5721" s="7">
        <v>1307</v>
      </c>
      <c r="F5721" s="9">
        <v>1419</v>
      </c>
    </row>
    <row r="5722" spans="1:6" x14ac:dyDescent="0.15">
      <c r="A5722" s="5" t="s">
        <v>1</v>
      </c>
      <c r="B5722" s="5" t="s">
        <v>241</v>
      </c>
      <c r="C5722" s="6" t="s">
        <v>54</v>
      </c>
      <c r="D5722" s="6" t="s">
        <v>55</v>
      </c>
      <c r="E5722" s="7">
        <v>1308</v>
      </c>
      <c r="F5722" s="9">
        <v>1403</v>
      </c>
    </row>
    <row r="5723" spans="1:6" x14ac:dyDescent="0.15">
      <c r="A5723" s="5" t="s">
        <v>1</v>
      </c>
      <c r="B5723" s="5" t="s">
        <v>241</v>
      </c>
      <c r="C5723" s="6" t="s">
        <v>54</v>
      </c>
      <c r="D5723" s="6" t="s">
        <v>55</v>
      </c>
      <c r="E5723" s="7">
        <v>1309</v>
      </c>
      <c r="F5723" s="9">
        <v>1387</v>
      </c>
    </row>
    <row r="5724" spans="1:6" x14ac:dyDescent="0.15">
      <c r="A5724" s="5" t="s">
        <v>1</v>
      </c>
      <c r="B5724" s="5" t="s">
        <v>241</v>
      </c>
      <c r="C5724" s="6" t="s">
        <v>54</v>
      </c>
      <c r="D5724" s="6" t="s">
        <v>55</v>
      </c>
      <c r="E5724" s="7">
        <v>1310</v>
      </c>
      <c r="F5724" s="9">
        <v>1360</v>
      </c>
    </row>
    <row r="5725" spans="1:6" x14ac:dyDescent="0.15">
      <c r="A5725" s="5" t="s">
        <v>1</v>
      </c>
      <c r="B5725" s="5" t="s">
        <v>241</v>
      </c>
      <c r="C5725" s="6" t="s">
        <v>54</v>
      </c>
      <c r="D5725" s="6" t="s">
        <v>55</v>
      </c>
      <c r="E5725" s="7">
        <v>1311</v>
      </c>
      <c r="F5725" s="9">
        <v>1352</v>
      </c>
    </row>
    <row r="5726" spans="1:6" x14ac:dyDescent="0.15">
      <c r="A5726" s="5" t="s">
        <v>1</v>
      </c>
      <c r="B5726" s="5" t="s">
        <v>241</v>
      </c>
      <c r="C5726" s="6" t="s">
        <v>54</v>
      </c>
      <c r="D5726" s="6" t="s">
        <v>55</v>
      </c>
      <c r="E5726" s="7">
        <v>1312</v>
      </c>
      <c r="F5726" s="9">
        <v>1334</v>
      </c>
    </row>
    <row r="5727" spans="1:6" x14ac:dyDescent="0.15">
      <c r="A5727" s="5" t="s">
        <v>1</v>
      </c>
      <c r="B5727" s="5" t="s">
        <v>241</v>
      </c>
      <c r="C5727" s="6" t="s">
        <v>54</v>
      </c>
      <c r="D5727" s="6" t="s">
        <v>55</v>
      </c>
      <c r="E5727" s="7">
        <v>1313</v>
      </c>
      <c r="F5727" s="9">
        <v>1301</v>
      </c>
    </row>
    <row r="5728" spans="1:6" x14ac:dyDescent="0.15">
      <c r="A5728" s="5" t="s">
        <v>1</v>
      </c>
      <c r="B5728" s="5" t="s">
        <v>241</v>
      </c>
      <c r="C5728" s="6" t="s">
        <v>54</v>
      </c>
      <c r="D5728" s="6" t="s">
        <v>55</v>
      </c>
      <c r="E5728" s="7">
        <v>1314</v>
      </c>
      <c r="F5728" s="9">
        <v>1272</v>
      </c>
    </row>
    <row r="5729" spans="1:6" x14ac:dyDescent="0.15">
      <c r="A5729" s="5" t="s">
        <v>1</v>
      </c>
      <c r="B5729" s="5" t="s">
        <v>241</v>
      </c>
      <c r="C5729" s="6" t="s">
        <v>54</v>
      </c>
      <c r="D5729" s="6" t="s">
        <v>55</v>
      </c>
      <c r="E5729" s="7">
        <v>1315</v>
      </c>
      <c r="F5729" s="9">
        <v>1237</v>
      </c>
    </row>
    <row r="5730" spans="1:6" x14ac:dyDescent="0.15">
      <c r="A5730" s="5" t="s">
        <v>1</v>
      </c>
      <c r="B5730" s="5" t="s">
        <v>241</v>
      </c>
      <c r="C5730" s="6" t="s">
        <v>54</v>
      </c>
      <c r="D5730" s="6" t="s">
        <v>55</v>
      </c>
      <c r="E5730" s="7">
        <v>1316</v>
      </c>
      <c r="F5730" s="9">
        <v>1339</v>
      </c>
    </row>
    <row r="5731" spans="1:6" x14ac:dyDescent="0.15">
      <c r="A5731" s="5" t="s">
        <v>1</v>
      </c>
      <c r="B5731" s="5" t="s">
        <v>241</v>
      </c>
      <c r="C5731" s="6" t="s">
        <v>54</v>
      </c>
      <c r="D5731" s="6" t="s">
        <v>55</v>
      </c>
      <c r="E5731" s="7">
        <v>1317</v>
      </c>
      <c r="F5731" s="9">
        <v>1478</v>
      </c>
    </row>
    <row r="5732" spans="1:6" x14ac:dyDescent="0.15">
      <c r="A5732" s="5" t="s">
        <v>1</v>
      </c>
      <c r="B5732" s="5" t="s">
        <v>241</v>
      </c>
      <c r="C5732" s="6" t="s">
        <v>54</v>
      </c>
      <c r="D5732" s="6" t="s">
        <v>55</v>
      </c>
      <c r="E5732" s="7">
        <v>1318</v>
      </c>
      <c r="F5732" s="9">
        <v>1626</v>
      </c>
    </row>
    <row r="5733" spans="1:6" x14ac:dyDescent="0.15">
      <c r="A5733" s="5" t="s">
        <v>1</v>
      </c>
      <c r="B5733" s="5" t="s">
        <v>241</v>
      </c>
      <c r="C5733" s="6" t="s">
        <v>54</v>
      </c>
      <c r="D5733" s="6" t="s">
        <v>55</v>
      </c>
      <c r="E5733" s="7">
        <v>1319</v>
      </c>
      <c r="F5733" s="9">
        <v>1451</v>
      </c>
    </row>
    <row r="5734" spans="1:6" x14ac:dyDescent="0.15">
      <c r="A5734" s="5" t="s">
        <v>1</v>
      </c>
      <c r="B5734" s="5" t="s">
        <v>241</v>
      </c>
      <c r="C5734" s="6" t="s">
        <v>54</v>
      </c>
      <c r="D5734" s="6" t="s">
        <v>55</v>
      </c>
      <c r="E5734" s="7">
        <v>1320</v>
      </c>
      <c r="F5734" s="9">
        <v>1305</v>
      </c>
    </row>
    <row r="5735" spans="1:6" x14ac:dyDescent="0.15">
      <c r="A5735" s="5" t="s">
        <v>1</v>
      </c>
      <c r="B5735" s="5" t="s">
        <v>241</v>
      </c>
      <c r="C5735" s="6" t="s">
        <v>54</v>
      </c>
      <c r="D5735" s="6" t="s">
        <v>55</v>
      </c>
      <c r="E5735" s="7">
        <v>1321</v>
      </c>
      <c r="F5735" s="9">
        <v>1294</v>
      </c>
    </row>
    <row r="5736" spans="1:6" x14ac:dyDescent="0.15">
      <c r="A5736" s="5" t="s">
        <v>1</v>
      </c>
      <c r="B5736" s="5" t="s">
        <v>241</v>
      </c>
      <c r="C5736" s="6" t="s">
        <v>54</v>
      </c>
      <c r="D5736" s="6" t="s">
        <v>55</v>
      </c>
      <c r="E5736" s="7">
        <v>1322</v>
      </c>
      <c r="F5736" s="9">
        <v>1288</v>
      </c>
    </row>
    <row r="5737" spans="1:6" x14ac:dyDescent="0.15">
      <c r="A5737" s="5" t="s">
        <v>1</v>
      </c>
      <c r="B5737" s="5" t="s">
        <v>241</v>
      </c>
      <c r="C5737" s="6" t="s">
        <v>54</v>
      </c>
      <c r="D5737" s="6" t="s">
        <v>55</v>
      </c>
      <c r="E5737" s="7">
        <v>1323</v>
      </c>
      <c r="F5737" s="9">
        <v>1301</v>
      </c>
    </row>
    <row r="5738" spans="1:6" x14ac:dyDescent="0.15">
      <c r="A5738" s="5" t="s">
        <v>1</v>
      </c>
      <c r="B5738" s="5" t="s">
        <v>241</v>
      </c>
      <c r="C5738" s="6" t="s">
        <v>54</v>
      </c>
      <c r="D5738" s="6" t="s">
        <v>55</v>
      </c>
      <c r="E5738" s="7">
        <v>1324</v>
      </c>
      <c r="F5738" s="9">
        <v>1315</v>
      </c>
    </row>
    <row r="5739" spans="1:6" x14ac:dyDescent="0.15">
      <c r="A5739" s="5" t="s">
        <v>1</v>
      </c>
      <c r="B5739" s="5" t="s">
        <v>241</v>
      </c>
      <c r="C5739" s="6" t="s">
        <v>54</v>
      </c>
      <c r="D5739" s="6" t="s">
        <v>55</v>
      </c>
      <c r="E5739" s="7">
        <v>1325</v>
      </c>
      <c r="F5739" s="9">
        <v>1433</v>
      </c>
    </row>
    <row r="5740" spans="1:6" x14ac:dyDescent="0.15">
      <c r="A5740" s="5" t="s">
        <v>1</v>
      </c>
      <c r="B5740" s="5" t="s">
        <v>241</v>
      </c>
      <c r="C5740" s="6" t="s">
        <v>54</v>
      </c>
      <c r="D5740" s="6" t="s">
        <v>55</v>
      </c>
      <c r="E5740" s="7">
        <v>1326</v>
      </c>
      <c r="F5740" s="9">
        <v>1561</v>
      </c>
    </row>
    <row r="5741" spans="1:6" x14ac:dyDescent="0.15">
      <c r="A5741" s="5" t="s">
        <v>1</v>
      </c>
      <c r="B5741" s="5" t="s">
        <v>241</v>
      </c>
      <c r="C5741" s="6" t="s">
        <v>54</v>
      </c>
      <c r="D5741" s="6" t="s">
        <v>55</v>
      </c>
      <c r="E5741" s="7">
        <v>1327</v>
      </c>
      <c r="F5741" s="9">
        <v>1729</v>
      </c>
    </row>
    <row r="5742" spans="1:6" x14ac:dyDescent="0.15">
      <c r="A5742" s="5" t="s">
        <v>1</v>
      </c>
      <c r="B5742" s="5" t="s">
        <v>241</v>
      </c>
      <c r="C5742" s="6" t="s">
        <v>54</v>
      </c>
      <c r="D5742" s="6" t="s">
        <v>55</v>
      </c>
      <c r="E5742" s="7">
        <v>1328</v>
      </c>
      <c r="F5742" s="9">
        <v>1918</v>
      </c>
    </row>
    <row r="5743" spans="1:6" x14ac:dyDescent="0.15">
      <c r="A5743" s="5" t="s">
        <v>1</v>
      </c>
      <c r="B5743" s="5" t="s">
        <v>241</v>
      </c>
      <c r="C5743" s="6" t="s">
        <v>54</v>
      </c>
      <c r="D5743" s="6" t="s">
        <v>55</v>
      </c>
      <c r="E5743" s="7">
        <v>1329</v>
      </c>
      <c r="F5743" s="9">
        <v>2040</v>
      </c>
    </row>
    <row r="5744" spans="1:6" x14ac:dyDescent="0.15">
      <c r="A5744" s="5" t="s">
        <v>1</v>
      </c>
      <c r="B5744" s="5" t="s">
        <v>241</v>
      </c>
      <c r="C5744" s="6" t="s">
        <v>54</v>
      </c>
      <c r="D5744" s="6" t="s">
        <v>55</v>
      </c>
      <c r="E5744" s="7">
        <v>1330</v>
      </c>
      <c r="F5744" s="9">
        <v>1683</v>
      </c>
    </row>
    <row r="5745" spans="1:6" x14ac:dyDescent="0.15">
      <c r="A5745" s="5" t="s">
        <v>1</v>
      </c>
      <c r="B5745" s="5" t="s">
        <v>241</v>
      </c>
      <c r="C5745" s="6" t="s">
        <v>54</v>
      </c>
      <c r="D5745" s="6" t="s">
        <v>55</v>
      </c>
      <c r="E5745" s="7">
        <v>1331</v>
      </c>
      <c r="F5745" s="9">
        <v>1486</v>
      </c>
    </row>
    <row r="5746" spans="1:6" x14ac:dyDescent="0.15">
      <c r="A5746" s="5" t="s">
        <v>1</v>
      </c>
      <c r="B5746" s="5" t="s">
        <v>241</v>
      </c>
      <c r="C5746" s="6" t="s">
        <v>54</v>
      </c>
      <c r="D5746" s="6" t="s">
        <v>55</v>
      </c>
      <c r="E5746" s="7">
        <v>1332</v>
      </c>
      <c r="F5746" s="9">
        <v>1439</v>
      </c>
    </row>
    <row r="5747" spans="1:6" x14ac:dyDescent="0.15">
      <c r="A5747" s="5" t="s">
        <v>1</v>
      </c>
      <c r="B5747" s="5" t="s">
        <v>241</v>
      </c>
      <c r="C5747" s="6" t="s">
        <v>54</v>
      </c>
      <c r="D5747" s="6" t="s">
        <v>55</v>
      </c>
      <c r="E5747" s="7">
        <v>1333</v>
      </c>
      <c r="F5747" s="9">
        <v>1342</v>
      </c>
    </row>
    <row r="5748" spans="1:6" x14ac:dyDescent="0.15">
      <c r="A5748" s="5" t="s">
        <v>1</v>
      </c>
      <c r="B5748" s="5" t="s">
        <v>241</v>
      </c>
      <c r="C5748" s="6" t="s">
        <v>54</v>
      </c>
      <c r="D5748" s="6" t="s">
        <v>55</v>
      </c>
      <c r="E5748" s="7">
        <v>1334</v>
      </c>
      <c r="F5748" s="9">
        <v>1371</v>
      </c>
    </row>
    <row r="5749" spans="1:6" x14ac:dyDescent="0.15">
      <c r="A5749" s="5" t="s">
        <v>1</v>
      </c>
      <c r="B5749" s="5" t="s">
        <v>241</v>
      </c>
      <c r="C5749" s="6" t="s">
        <v>54</v>
      </c>
      <c r="D5749" s="6" t="s">
        <v>55</v>
      </c>
      <c r="E5749" s="7">
        <v>1335</v>
      </c>
      <c r="F5749" s="9">
        <v>1398</v>
      </c>
    </row>
    <row r="5750" spans="1:6" x14ac:dyDescent="0.15">
      <c r="A5750" s="5" t="s">
        <v>1</v>
      </c>
      <c r="B5750" s="5" t="s">
        <v>241</v>
      </c>
      <c r="C5750" s="6" t="s">
        <v>54</v>
      </c>
      <c r="D5750" s="6" t="s">
        <v>55</v>
      </c>
      <c r="E5750" s="7">
        <v>1336</v>
      </c>
      <c r="F5750" s="9">
        <v>1431</v>
      </c>
    </row>
    <row r="5751" spans="1:6" x14ac:dyDescent="0.15">
      <c r="A5751" s="5" t="s">
        <v>1</v>
      </c>
      <c r="B5751" s="5" t="s">
        <v>241</v>
      </c>
      <c r="C5751" s="6" t="s">
        <v>54</v>
      </c>
      <c r="D5751" s="6" t="s">
        <v>55</v>
      </c>
      <c r="E5751" s="7">
        <v>1337</v>
      </c>
      <c r="F5751" s="9">
        <v>1465</v>
      </c>
    </row>
    <row r="5752" spans="1:6" x14ac:dyDescent="0.15">
      <c r="A5752" s="5" t="s">
        <v>1</v>
      </c>
      <c r="B5752" s="5" t="s">
        <v>241</v>
      </c>
      <c r="C5752" s="6" t="s">
        <v>54</v>
      </c>
      <c r="D5752" s="6" t="s">
        <v>55</v>
      </c>
      <c r="E5752" s="7">
        <v>1338</v>
      </c>
      <c r="F5752" s="9">
        <v>1495</v>
      </c>
    </row>
    <row r="5753" spans="1:6" x14ac:dyDescent="0.15">
      <c r="A5753" s="5" t="s">
        <v>1</v>
      </c>
      <c r="B5753" s="5" t="s">
        <v>241</v>
      </c>
      <c r="C5753" s="6" t="s">
        <v>54</v>
      </c>
      <c r="D5753" s="6" t="s">
        <v>55</v>
      </c>
      <c r="E5753" s="7">
        <v>1339</v>
      </c>
      <c r="F5753" s="9">
        <v>1522</v>
      </c>
    </row>
    <row r="5754" spans="1:6" x14ac:dyDescent="0.15">
      <c r="A5754" s="5" t="s">
        <v>1</v>
      </c>
      <c r="B5754" s="5" t="s">
        <v>241</v>
      </c>
      <c r="C5754" s="6" t="s">
        <v>54</v>
      </c>
      <c r="D5754" s="6" t="s">
        <v>55</v>
      </c>
      <c r="E5754" s="7">
        <v>1340</v>
      </c>
      <c r="F5754" s="9">
        <v>1490</v>
      </c>
    </row>
    <row r="5755" spans="1:6" x14ac:dyDescent="0.15">
      <c r="A5755" s="5" t="s">
        <v>1</v>
      </c>
      <c r="B5755" s="5" t="s">
        <v>241</v>
      </c>
      <c r="C5755" s="6" t="s">
        <v>54</v>
      </c>
      <c r="D5755" s="6" t="s">
        <v>55</v>
      </c>
      <c r="E5755" s="7">
        <v>1341</v>
      </c>
      <c r="F5755" s="9">
        <v>1460</v>
      </c>
    </row>
    <row r="5756" spans="1:6" x14ac:dyDescent="0.15">
      <c r="A5756" s="5" t="s">
        <v>1</v>
      </c>
      <c r="B5756" s="5" t="s">
        <v>241</v>
      </c>
      <c r="C5756" s="6" t="s">
        <v>54</v>
      </c>
      <c r="D5756" s="6" t="s">
        <v>55</v>
      </c>
      <c r="E5756" s="7">
        <v>1342</v>
      </c>
      <c r="F5756" s="9">
        <v>1430</v>
      </c>
    </row>
    <row r="5757" spans="1:6" x14ac:dyDescent="0.15">
      <c r="A5757" s="5" t="s">
        <v>1</v>
      </c>
      <c r="B5757" s="5" t="s">
        <v>241</v>
      </c>
      <c r="C5757" s="6" t="s">
        <v>54</v>
      </c>
      <c r="D5757" s="6" t="s">
        <v>55</v>
      </c>
      <c r="E5757" s="7">
        <v>1343</v>
      </c>
      <c r="F5757" s="9">
        <v>1384</v>
      </c>
    </row>
    <row r="5758" spans="1:6" x14ac:dyDescent="0.15">
      <c r="A5758" s="5" t="s">
        <v>1</v>
      </c>
      <c r="B5758" s="5" t="s">
        <v>241</v>
      </c>
      <c r="C5758" s="6" t="s">
        <v>54</v>
      </c>
      <c r="D5758" s="6" t="s">
        <v>55</v>
      </c>
      <c r="E5758" s="7">
        <v>1344</v>
      </c>
      <c r="F5758" s="9">
        <v>1344</v>
      </c>
    </row>
    <row r="5759" spans="1:6" x14ac:dyDescent="0.15">
      <c r="A5759" s="5" t="s">
        <v>1</v>
      </c>
      <c r="B5759" s="5" t="s">
        <v>241</v>
      </c>
      <c r="C5759" s="6" t="s">
        <v>54</v>
      </c>
      <c r="D5759" s="6" t="s">
        <v>55</v>
      </c>
      <c r="E5759" s="7">
        <v>1345</v>
      </c>
      <c r="F5759" s="9">
        <v>1299</v>
      </c>
    </row>
    <row r="5760" spans="1:6" x14ac:dyDescent="0.15">
      <c r="A5760" s="5" t="s">
        <v>1</v>
      </c>
      <c r="B5760" s="5" t="s">
        <v>241</v>
      </c>
      <c r="C5760" s="6" t="s">
        <v>54</v>
      </c>
      <c r="D5760" s="6" t="s">
        <v>55</v>
      </c>
      <c r="E5760" s="7">
        <v>1346</v>
      </c>
      <c r="F5760" s="9">
        <v>1258</v>
      </c>
    </row>
    <row r="5761" spans="1:6" x14ac:dyDescent="0.15">
      <c r="A5761" s="5" t="s">
        <v>1</v>
      </c>
      <c r="B5761" s="5" t="s">
        <v>241</v>
      </c>
      <c r="C5761" s="6" t="s">
        <v>54</v>
      </c>
      <c r="D5761" s="6" t="s">
        <v>55</v>
      </c>
      <c r="E5761" s="7">
        <v>1347</v>
      </c>
      <c r="F5761" s="9">
        <v>1272</v>
      </c>
    </row>
    <row r="5762" spans="1:6" x14ac:dyDescent="0.15">
      <c r="A5762" s="5" t="s">
        <v>1</v>
      </c>
      <c r="B5762" s="5" t="s">
        <v>241</v>
      </c>
      <c r="C5762" s="6" t="s">
        <v>54</v>
      </c>
      <c r="D5762" s="6" t="s">
        <v>55</v>
      </c>
      <c r="E5762" s="7">
        <v>1348</v>
      </c>
      <c r="F5762" s="9">
        <v>1290</v>
      </c>
    </row>
    <row r="5763" spans="1:6" x14ac:dyDescent="0.15">
      <c r="A5763" s="5" t="s">
        <v>1</v>
      </c>
      <c r="B5763" s="5" t="s">
        <v>241</v>
      </c>
      <c r="C5763" s="6" t="s">
        <v>54</v>
      </c>
      <c r="D5763" s="6" t="s">
        <v>55</v>
      </c>
      <c r="E5763" s="7">
        <v>1349</v>
      </c>
      <c r="F5763" s="9">
        <v>1305</v>
      </c>
    </row>
    <row r="5764" spans="1:6" x14ac:dyDescent="0.15">
      <c r="A5764" s="5" t="s">
        <v>1</v>
      </c>
      <c r="B5764" s="5" t="s">
        <v>241</v>
      </c>
      <c r="C5764" s="6" t="s">
        <v>54</v>
      </c>
      <c r="D5764" s="6" t="s">
        <v>55</v>
      </c>
      <c r="E5764" s="7">
        <v>1350</v>
      </c>
      <c r="F5764" s="9">
        <v>1323</v>
      </c>
    </row>
    <row r="5765" spans="1:6" x14ac:dyDescent="0.15">
      <c r="A5765" s="5" t="s">
        <v>1</v>
      </c>
      <c r="B5765" s="5" t="s">
        <v>241</v>
      </c>
      <c r="C5765" s="6" t="s">
        <v>54</v>
      </c>
      <c r="D5765" s="6" t="s">
        <v>55</v>
      </c>
      <c r="E5765" s="7">
        <v>1351</v>
      </c>
      <c r="F5765" s="9">
        <v>1275</v>
      </c>
    </row>
    <row r="5766" spans="1:6" x14ac:dyDescent="0.15">
      <c r="A5766" s="5" t="s">
        <v>1</v>
      </c>
      <c r="B5766" s="5" t="s">
        <v>241</v>
      </c>
      <c r="C5766" s="6" t="s">
        <v>54</v>
      </c>
      <c r="D5766" s="6" t="s">
        <v>55</v>
      </c>
      <c r="E5766" s="7">
        <v>1352</v>
      </c>
      <c r="F5766" s="9">
        <v>1226</v>
      </c>
    </row>
    <row r="5767" spans="1:6" x14ac:dyDescent="0.15">
      <c r="A5767" s="5" t="s">
        <v>1</v>
      </c>
      <c r="B5767" s="5" t="s">
        <v>241</v>
      </c>
      <c r="C5767" s="6" t="s">
        <v>54</v>
      </c>
      <c r="D5767" s="6" t="s">
        <v>55</v>
      </c>
      <c r="E5767" s="7">
        <v>1353</v>
      </c>
      <c r="F5767" s="9">
        <v>1181</v>
      </c>
    </row>
    <row r="5768" spans="1:6" x14ac:dyDescent="0.15">
      <c r="A5768" s="5" t="s">
        <v>1</v>
      </c>
      <c r="B5768" s="5" t="s">
        <v>241</v>
      </c>
      <c r="C5768" s="6" t="s">
        <v>54</v>
      </c>
      <c r="D5768" s="6" t="s">
        <v>55</v>
      </c>
      <c r="E5768" s="7">
        <v>1354</v>
      </c>
      <c r="F5768" s="9">
        <v>1149</v>
      </c>
    </row>
    <row r="5769" spans="1:6" x14ac:dyDescent="0.15">
      <c r="A5769" s="5" t="s">
        <v>1</v>
      </c>
      <c r="B5769" s="5" t="s">
        <v>241</v>
      </c>
      <c r="C5769" s="6" t="s">
        <v>54</v>
      </c>
      <c r="D5769" s="6" t="s">
        <v>55</v>
      </c>
      <c r="E5769" s="7">
        <v>1355</v>
      </c>
      <c r="F5769" s="9">
        <v>1100</v>
      </c>
    </row>
    <row r="5770" spans="1:6" x14ac:dyDescent="0.15">
      <c r="A5770" s="5" t="s">
        <v>1</v>
      </c>
      <c r="B5770" s="5" t="s">
        <v>241</v>
      </c>
      <c r="C5770" s="6" t="s">
        <v>54</v>
      </c>
      <c r="D5770" s="6" t="s">
        <v>55</v>
      </c>
      <c r="E5770" s="7">
        <v>1356</v>
      </c>
      <c r="F5770" s="9">
        <v>1074</v>
      </c>
    </row>
    <row r="5771" spans="1:6" x14ac:dyDescent="0.15">
      <c r="A5771" s="5" t="s">
        <v>1</v>
      </c>
      <c r="B5771" s="5" t="s">
        <v>241</v>
      </c>
      <c r="C5771" s="6" t="s">
        <v>54</v>
      </c>
      <c r="D5771" s="6" t="s">
        <v>55</v>
      </c>
      <c r="E5771" s="7">
        <v>1357</v>
      </c>
      <c r="F5771" s="9">
        <v>1124</v>
      </c>
    </row>
    <row r="5772" spans="1:6" x14ac:dyDescent="0.15">
      <c r="A5772" s="5" t="s">
        <v>1</v>
      </c>
      <c r="B5772" s="5" t="s">
        <v>241</v>
      </c>
      <c r="C5772" s="6" t="s">
        <v>54</v>
      </c>
      <c r="D5772" s="6" t="s">
        <v>55</v>
      </c>
      <c r="E5772" s="7">
        <v>1358</v>
      </c>
      <c r="F5772" s="9">
        <v>1186</v>
      </c>
    </row>
    <row r="5773" spans="1:6" x14ac:dyDescent="0.15">
      <c r="A5773" s="5" t="s">
        <v>1</v>
      </c>
      <c r="B5773" s="5" t="s">
        <v>241</v>
      </c>
      <c r="C5773" s="6" t="s">
        <v>54</v>
      </c>
      <c r="D5773" s="6" t="s">
        <v>55</v>
      </c>
      <c r="E5773" s="7">
        <v>1359</v>
      </c>
      <c r="F5773" s="9">
        <v>1246</v>
      </c>
    </row>
    <row r="5774" spans="1:6" x14ac:dyDescent="0.15">
      <c r="A5774" s="5" t="s">
        <v>1</v>
      </c>
      <c r="B5774" s="5" t="s">
        <v>241</v>
      </c>
      <c r="C5774" s="6" t="s">
        <v>54</v>
      </c>
      <c r="D5774" s="6" t="s">
        <v>55</v>
      </c>
      <c r="E5774" s="7">
        <v>1360</v>
      </c>
      <c r="F5774" s="9">
        <v>1318</v>
      </c>
    </row>
    <row r="5775" spans="1:6" x14ac:dyDescent="0.15">
      <c r="A5775" s="5" t="s">
        <v>1</v>
      </c>
      <c r="B5775" s="5" t="s">
        <v>241</v>
      </c>
      <c r="C5775" s="6" t="s">
        <v>54</v>
      </c>
      <c r="D5775" s="6" t="s">
        <v>55</v>
      </c>
      <c r="E5775" s="7">
        <v>1361</v>
      </c>
      <c r="F5775" s="9">
        <v>1393</v>
      </c>
    </row>
    <row r="5776" spans="1:6" x14ac:dyDescent="0.15">
      <c r="A5776" s="5" t="s">
        <v>1</v>
      </c>
      <c r="B5776" s="5" t="s">
        <v>241</v>
      </c>
      <c r="C5776" s="6" t="s">
        <v>54</v>
      </c>
      <c r="D5776" s="6" t="s">
        <v>55</v>
      </c>
      <c r="E5776" s="7">
        <v>1362</v>
      </c>
      <c r="F5776" s="9">
        <v>1471</v>
      </c>
    </row>
    <row r="5777" spans="1:6" x14ac:dyDescent="0.15">
      <c r="A5777" s="5" t="s">
        <v>1</v>
      </c>
      <c r="B5777" s="5" t="s">
        <v>241</v>
      </c>
      <c r="C5777" s="6" t="s">
        <v>54</v>
      </c>
      <c r="D5777" s="6" t="s">
        <v>55</v>
      </c>
      <c r="E5777" s="7">
        <v>1363</v>
      </c>
      <c r="F5777" s="9">
        <v>1510</v>
      </c>
    </row>
    <row r="5778" spans="1:6" x14ac:dyDescent="0.15">
      <c r="A5778" s="5" t="s">
        <v>1</v>
      </c>
      <c r="B5778" s="5" t="s">
        <v>241</v>
      </c>
      <c r="C5778" s="6" t="s">
        <v>54</v>
      </c>
      <c r="D5778" s="6" t="s">
        <v>55</v>
      </c>
      <c r="E5778" s="7">
        <v>1364</v>
      </c>
      <c r="F5778" s="9">
        <v>1535</v>
      </c>
    </row>
    <row r="5779" spans="1:6" x14ac:dyDescent="0.15">
      <c r="A5779" s="5" t="s">
        <v>1</v>
      </c>
      <c r="B5779" s="5" t="s">
        <v>241</v>
      </c>
      <c r="C5779" s="6" t="s">
        <v>54</v>
      </c>
      <c r="D5779" s="6" t="s">
        <v>55</v>
      </c>
      <c r="E5779" s="7">
        <v>1365</v>
      </c>
      <c r="F5779" s="9">
        <v>1564</v>
      </c>
    </row>
    <row r="5780" spans="1:6" x14ac:dyDescent="0.15">
      <c r="A5780" s="5" t="s">
        <v>1</v>
      </c>
      <c r="B5780" s="5" t="s">
        <v>241</v>
      </c>
      <c r="C5780" s="6" t="s">
        <v>54</v>
      </c>
      <c r="D5780" s="6" t="s">
        <v>55</v>
      </c>
      <c r="E5780" s="7">
        <v>1366</v>
      </c>
      <c r="F5780" s="9">
        <v>1605</v>
      </c>
    </row>
    <row r="5781" spans="1:6" x14ac:dyDescent="0.15">
      <c r="A5781" s="5" t="s">
        <v>1</v>
      </c>
      <c r="B5781" s="5" t="s">
        <v>241</v>
      </c>
      <c r="C5781" s="6" t="s">
        <v>54</v>
      </c>
      <c r="D5781" s="6" t="s">
        <v>55</v>
      </c>
      <c r="E5781" s="7">
        <v>1367</v>
      </c>
      <c r="F5781" s="9">
        <v>1651</v>
      </c>
    </row>
    <row r="5782" spans="1:6" x14ac:dyDescent="0.15">
      <c r="A5782" s="5" t="s">
        <v>1</v>
      </c>
      <c r="B5782" s="5" t="s">
        <v>241</v>
      </c>
      <c r="C5782" s="6" t="s">
        <v>54</v>
      </c>
      <c r="D5782" s="6" t="s">
        <v>55</v>
      </c>
      <c r="E5782" s="7">
        <v>1368</v>
      </c>
      <c r="F5782" s="9">
        <v>1688</v>
      </c>
    </row>
    <row r="5783" spans="1:6" x14ac:dyDescent="0.15">
      <c r="A5783" s="5" t="s">
        <v>1</v>
      </c>
      <c r="B5783" s="5" t="s">
        <v>241</v>
      </c>
      <c r="C5783" s="6" t="s">
        <v>54</v>
      </c>
      <c r="D5783" s="6" t="s">
        <v>55</v>
      </c>
      <c r="E5783" s="7">
        <v>1369</v>
      </c>
      <c r="F5783" s="9">
        <v>1720</v>
      </c>
    </row>
    <row r="5784" spans="1:6" x14ac:dyDescent="0.15">
      <c r="A5784" s="5" t="s">
        <v>1</v>
      </c>
      <c r="B5784" s="5" t="s">
        <v>241</v>
      </c>
      <c r="C5784" s="6" t="s">
        <v>54</v>
      </c>
      <c r="D5784" s="6" t="s">
        <v>55</v>
      </c>
      <c r="E5784" s="7">
        <v>1370</v>
      </c>
      <c r="F5784" s="9">
        <v>1709</v>
      </c>
    </row>
    <row r="5785" spans="1:6" x14ac:dyDescent="0.15">
      <c r="A5785" s="5" t="s">
        <v>1</v>
      </c>
      <c r="B5785" s="5" t="s">
        <v>241</v>
      </c>
      <c r="C5785" s="6" t="s">
        <v>54</v>
      </c>
      <c r="D5785" s="6" t="s">
        <v>55</v>
      </c>
      <c r="E5785" s="7">
        <v>1371</v>
      </c>
      <c r="F5785" s="9">
        <v>1656</v>
      </c>
    </row>
    <row r="5786" spans="1:6" x14ac:dyDescent="0.15">
      <c r="A5786" s="5" t="s">
        <v>1</v>
      </c>
      <c r="B5786" s="5" t="s">
        <v>241</v>
      </c>
      <c r="C5786" s="6" t="s">
        <v>54</v>
      </c>
      <c r="D5786" s="6" t="s">
        <v>55</v>
      </c>
      <c r="E5786" s="7">
        <v>1372</v>
      </c>
      <c r="F5786" s="9">
        <v>1618</v>
      </c>
    </row>
    <row r="5787" spans="1:6" x14ac:dyDescent="0.15">
      <c r="A5787" s="5" t="s">
        <v>1</v>
      </c>
      <c r="B5787" s="5" t="s">
        <v>241</v>
      </c>
      <c r="C5787" s="6" t="s">
        <v>54</v>
      </c>
      <c r="D5787" s="6" t="s">
        <v>55</v>
      </c>
      <c r="E5787" s="7">
        <v>1373</v>
      </c>
      <c r="F5787" s="9">
        <v>1596</v>
      </c>
    </row>
    <row r="5788" spans="1:6" x14ac:dyDescent="0.15">
      <c r="A5788" s="5" t="s">
        <v>1</v>
      </c>
      <c r="B5788" s="5" t="s">
        <v>241</v>
      </c>
      <c r="C5788" s="6" t="s">
        <v>54</v>
      </c>
      <c r="D5788" s="6" t="s">
        <v>55</v>
      </c>
      <c r="E5788" s="7">
        <v>1374</v>
      </c>
      <c r="F5788" s="9">
        <v>1575</v>
      </c>
    </row>
    <row r="5789" spans="1:6" x14ac:dyDescent="0.15">
      <c r="A5789" s="5" t="s">
        <v>1</v>
      </c>
      <c r="B5789" s="5" t="s">
        <v>241</v>
      </c>
      <c r="C5789" s="6" t="s">
        <v>54</v>
      </c>
      <c r="D5789" s="6" t="s">
        <v>55</v>
      </c>
      <c r="E5789" s="7">
        <v>1375</v>
      </c>
      <c r="F5789" s="9">
        <v>1557</v>
      </c>
    </row>
    <row r="5790" spans="1:6" x14ac:dyDescent="0.15">
      <c r="A5790" s="5" t="s">
        <v>1</v>
      </c>
      <c r="B5790" s="5" t="s">
        <v>241</v>
      </c>
      <c r="C5790" s="6" t="s">
        <v>54</v>
      </c>
      <c r="D5790" s="6" t="s">
        <v>55</v>
      </c>
      <c r="E5790" s="7">
        <v>1376</v>
      </c>
      <c r="F5790" s="9">
        <v>1541</v>
      </c>
    </row>
    <row r="5791" spans="1:6" x14ac:dyDescent="0.15">
      <c r="A5791" s="5" t="s">
        <v>1</v>
      </c>
      <c r="B5791" s="5" t="s">
        <v>241</v>
      </c>
      <c r="C5791" s="6" t="s">
        <v>54</v>
      </c>
      <c r="D5791" s="6" t="s">
        <v>55</v>
      </c>
      <c r="E5791" s="7">
        <v>1377</v>
      </c>
      <c r="F5791" s="9">
        <v>1530</v>
      </c>
    </row>
    <row r="5792" spans="1:6" x14ac:dyDescent="0.15">
      <c r="A5792" s="5" t="s">
        <v>1</v>
      </c>
      <c r="B5792" s="5" t="s">
        <v>241</v>
      </c>
      <c r="C5792" s="6" t="s">
        <v>54</v>
      </c>
      <c r="D5792" s="6" t="s">
        <v>55</v>
      </c>
      <c r="E5792" s="7">
        <v>1378</v>
      </c>
      <c r="F5792" s="9">
        <v>1519</v>
      </c>
    </row>
    <row r="5793" spans="1:6" x14ac:dyDescent="0.15">
      <c r="A5793" s="5" t="s">
        <v>1</v>
      </c>
      <c r="B5793" s="5" t="s">
        <v>241</v>
      </c>
      <c r="C5793" s="6" t="s">
        <v>54</v>
      </c>
      <c r="D5793" s="6" t="s">
        <v>55</v>
      </c>
      <c r="E5793" s="7">
        <v>1379</v>
      </c>
      <c r="F5793" s="9">
        <v>1508</v>
      </c>
    </row>
    <row r="5794" spans="1:6" x14ac:dyDescent="0.15">
      <c r="A5794" s="5" t="s">
        <v>1</v>
      </c>
      <c r="B5794" s="5" t="s">
        <v>241</v>
      </c>
      <c r="C5794" s="6" t="s">
        <v>54</v>
      </c>
      <c r="D5794" s="6" t="s">
        <v>55</v>
      </c>
      <c r="E5794" s="7">
        <v>1380</v>
      </c>
      <c r="F5794" s="9">
        <v>1503</v>
      </c>
    </row>
    <row r="5795" spans="1:6" x14ac:dyDescent="0.15">
      <c r="A5795" s="5" t="s">
        <v>1</v>
      </c>
      <c r="B5795" s="5" t="s">
        <v>241</v>
      </c>
      <c r="C5795" s="6" t="s">
        <v>54</v>
      </c>
      <c r="D5795" s="6" t="s">
        <v>55</v>
      </c>
      <c r="E5795" s="7">
        <v>1381</v>
      </c>
      <c r="F5795" s="9">
        <v>1492</v>
      </c>
    </row>
    <row r="5796" spans="1:6" x14ac:dyDescent="0.15">
      <c r="A5796" s="5" t="s">
        <v>1</v>
      </c>
      <c r="B5796" s="5" t="s">
        <v>241</v>
      </c>
      <c r="C5796" s="6" t="s">
        <v>54</v>
      </c>
      <c r="D5796" s="6" t="s">
        <v>55</v>
      </c>
      <c r="E5796" s="7">
        <v>1382</v>
      </c>
      <c r="F5796" s="9">
        <v>1562</v>
      </c>
    </row>
    <row r="5797" spans="1:6" x14ac:dyDescent="0.15">
      <c r="A5797" s="5" t="s">
        <v>1</v>
      </c>
      <c r="B5797" s="5" t="s">
        <v>241</v>
      </c>
      <c r="C5797" s="6" t="s">
        <v>54</v>
      </c>
      <c r="D5797" s="6" t="s">
        <v>55</v>
      </c>
      <c r="E5797" s="7">
        <v>1383</v>
      </c>
      <c r="F5797" s="9">
        <v>1559</v>
      </c>
    </row>
    <row r="5798" spans="1:6" x14ac:dyDescent="0.15">
      <c r="A5798" s="5" t="s">
        <v>1</v>
      </c>
      <c r="B5798" s="5" t="s">
        <v>241</v>
      </c>
      <c r="C5798" s="6" t="s">
        <v>54</v>
      </c>
      <c r="D5798" s="6" t="s">
        <v>55</v>
      </c>
      <c r="E5798" s="7">
        <v>1384</v>
      </c>
      <c r="F5798" s="9">
        <v>1551</v>
      </c>
    </row>
    <row r="5799" spans="1:6" x14ac:dyDescent="0.15">
      <c r="A5799" s="5" t="s">
        <v>1</v>
      </c>
      <c r="B5799" s="5" t="s">
        <v>241</v>
      </c>
      <c r="C5799" s="6" t="s">
        <v>54</v>
      </c>
      <c r="D5799" s="6" t="s">
        <v>55</v>
      </c>
      <c r="E5799" s="7">
        <v>1385</v>
      </c>
      <c r="F5799" s="9">
        <v>1546</v>
      </c>
    </row>
    <row r="5800" spans="1:6" x14ac:dyDescent="0.15">
      <c r="A5800" s="5" t="s">
        <v>1</v>
      </c>
      <c r="B5800" s="5" t="s">
        <v>241</v>
      </c>
      <c r="C5800" s="6" t="s">
        <v>54</v>
      </c>
      <c r="D5800" s="6" t="s">
        <v>55</v>
      </c>
      <c r="E5800" s="7">
        <v>1386</v>
      </c>
      <c r="F5800" s="9">
        <v>1470</v>
      </c>
    </row>
    <row r="5801" spans="1:6" x14ac:dyDescent="0.15">
      <c r="A5801" s="5" t="s">
        <v>1</v>
      </c>
      <c r="B5801" s="5" t="s">
        <v>241</v>
      </c>
      <c r="C5801" s="6" t="s">
        <v>54</v>
      </c>
      <c r="D5801" s="6" t="s">
        <v>55</v>
      </c>
      <c r="E5801" s="7">
        <v>1387</v>
      </c>
      <c r="F5801" s="9">
        <v>1462</v>
      </c>
    </row>
    <row r="5802" spans="1:6" x14ac:dyDescent="0.15">
      <c r="A5802" s="5" t="s">
        <v>1</v>
      </c>
      <c r="B5802" s="5" t="s">
        <v>241</v>
      </c>
      <c r="C5802" s="6" t="s">
        <v>54</v>
      </c>
      <c r="D5802" s="6" t="s">
        <v>55</v>
      </c>
      <c r="E5802" s="7">
        <v>1388</v>
      </c>
      <c r="F5802" s="9">
        <v>1455</v>
      </c>
    </row>
    <row r="5803" spans="1:6" x14ac:dyDescent="0.15">
      <c r="A5803" s="5" t="s">
        <v>1</v>
      </c>
      <c r="B5803" s="5" t="s">
        <v>241</v>
      </c>
      <c r="C5803" s="6" t="s">
        <v>54</v>
      </c>
      <c r="D5803" s="6" t="s">
        <v>55</v>
      </c>
      <c r="E5803" s="7">
        <v>1389</v>
      </c>
      <c r="F5803" s="9">
        <v>1466</v>
      </c>
    </row>
    <row r="5804" spans="1:6" x14ac:dyDescent="0.15">
      <c r="A5804" s="5" t="s">
        <v>1</v>
      </c>
      <c r="B5804" s="5" t="s">
        <v>241</v>
      </c>
      <c r="C5804" s="6" t="s">
        <v>54</v>
      </c>
      <c r="D5804" s="6" t="s">
        <v>55</v>
      </c>
      <c r="E5804" s="7">
        <v>1390</v>
      </c>
      <c r="F5804" s="9">
        <v>1482</v>
      </c>
    </row>
    <row r="5805" spans="1:6" x14ac:dyDescent="0.15">
      <c r="A5805" s="5" t="s">
        <v>1</v>
      </c>
      <c r="B5805" s="5" t="s">
        <v>241</v>
      </c>
      <c r="C5805" s="6" t="s">
        <v>54</v>
      </c>
      <c r="D5805" s="6" t="s">
        <v>55</v>
      </c>
      <c r="E5805" s="7">
        <v>1391</v>
      </c>
      <c r="F5805" s="9">
        <v>1494</v>
      </c>
    </row>
    <row r="5806" spans="1:6" x14ac:dyDescent="0.15">
      <c r="A5806" s="5" t="s">
        <v>1</v>
      </c>
      <c r="B5806" s="5" t="s">
        <v>241</v>
      </c>
      <c r="C5806" s="6" t="s">
        <v>54</v>
      </c>
      <c r="D5806" s="6" t="s">
        <v>55</v>
      </c>
      <c r="E5806" s="7">
        <v>1392</v>
      </c>
      <c r="F5806" s="9">
        <v>1506</v>
      </c>
    </row>
    <row r="5807" spans="1:6" x14ac:dyDescent="0.15">
      <c r="A5807" s="5" t="s">
        <v>1</v>
      </c>
      <c r="B5807" s="5" t="s">
        <v>241</v>
      </c>
      <c r="C5807" s="6" t="s">
        <v>54</v>
      </c>
      <c r="D5807" s="6" t="s">
        <v>55</v>
      </c>
      <c r="E5807" s="7">
        <v>1393</v>
      </c>
      <c r="F5807" s="9">
        <v>1519</v>
      </c>
    </row>
    <row r="5808" spans="1:6" x14ac:dyDescent="0.15">
      <c r="A5808" s="5" t="s">
        <v>1</v>
      </c>
      <c r="B5808" s="5" t="s">
        <v>241</v>
      </c>
      <c r="C5808" s="6" t="s">
        <v>54</v>
      </c>
      <c r="D5808" s="6" t="s">
        <v>55</v>
      </c>
      <c r="E5808" s="7">
        <v>1394</v>
      </c>
      <c r="F5808" s="9">
        <v>1533</v>
      </c>
    </row>
    <row r="5809" spans="1:6" x14ac:dyDescent="0.15">
      <c r="A5809" s="5" t="s">
        <v>1</v>
      </c>
      <c r="B5809" s="5" t="s">
        <v>241</v>
      </c>
      <c r="C5809" s="6" t="s">
        <v>54</v>
      </c>
      <c r="D5809" s="6" t="s">
        <v>55</v>
      </c>
      <c r="E5809" s="7">
        <v>1395</v>
      </c>
      <c r="F5809" s="9">
        <v>1545</v>
      </c>
    </row>
    <row r="5810" spans="1:6" x14ac:dyDescent="0.15">
      <c r="A5810" s="5" t="s">
        <v>1</v>
      </c>
      <c r="B5810" s="5" t="s">
        <v>241</v>
      </c>
      <c r="C5810" s="6" t="s">
        <v>54</v>
      </c>
      <c r="D5810" s="6" t="s">
        <v>55</v>
      </c>
      <c r="E5810" s="7">
        <v>1396</v>
      </c>
      <c r="F5810" s="9">
        <v>1564</v>
      </c>
    </row>
    <row r="5811" spans="1:6" x14ac:dyDescent="0.15">
      <c r="A5811" s="5" t="s">
        <v>1</v>
      </c>
      <c r="B5811" s="5" t="s">
        <v>241</v>
      </c>
      <c r="C5811" s="6" t="s">
        <v>54</v>
      </c>
      <c r="D5811" s="6" t="s">
        <v>55</v>
      </c>
      <c r="E5811" s="7">
        <v>1397</v>
      </c>
      <c r="F5811" s="9">
        <v>1524</v>
      </c>
    </row>
    <row r="5812" spans="1:6" x14ac:dyDescent="0.15">
      <c r="A5812" s="5" t="s">
        <v>1</v>
      </c>
      <c r="B5812" s="5" t="s">
        <v>241</v>
      </c>
      <c r="C5812" s="6" t="s">
        <v>54</v>
      </c>
      <c r="D5812" s="6" t="s">
        <v>55</v>
      </c>
      <c r="E5812" s="7">
        <v>1398</v>
      </c>
      <c r="F5812" s="9">
        <v>1537</v>
      </c>
    </row>
    <row r="5813" spans="1:6" x14ac:dyDescent="0.15">
      <c r="A5813" s="5" t="s">
        <v>1</v>
      </c>
      <c r="B5813" s="5" t="s">
        <v>241</v>
      </c>
      <c r="C5813" s="6" t="s">
        <v>54</v>
      </c>
      <c r="D5813" s="6" t="s">
        <v>55</v>
      </c>
      <c r="E5813" s="7">
        <v>1399</v>
      </c>
      <c r="F5813" s="9">
        <v>1548</v>
      </c>
    </row>
    <row r="5814" spans="1:6" x14ac:dyDescent="0.15">
      <c r="A5814" s="5" t="s">
        <v>1</v>
      </c>
      <c r="B5814" s="5" t="s">
        <v>241</v>
      </c>
      <c r="C5814" s="6" t="s">
        <v>54</v>
      </c>
      <c r="D5814" s="6" t="s">
        <v>55</v>
      </c>
      <c r="E5814" s="7">
        <v>1400</v>
      </c>
      <c r="F5814" s="9">
        <v>1543</v>
      </c>
    </row>
    <row r="5815" spans="1:6" x14ac:dyDescent="0.15">
      <c r="A5815" s="5" t="s">
        <v>1</v>
      </c>
      <c r="B5815" s="5" t="s">
        <v>241</v>
      </c>
      <c r="C5815" s="6" t="s">
        <v>54</v>
      </c>
      <c r="D5815" s="6" t="s">
        <v>55</v>
      </c>
      <c r="E5815" s="7">
        <v>1401</v>
      </c>
      <c r="F5815" s="9">
        <v>1540</v>
      </c>
    </row>
    <row r="5816" spans="1:6" x14ac:dyDescent="0.15">
      <c r="A5816" s="5" t="s">
        <v>1</v>
      </c>
      <c r="B5816" s="5" t="s">
        <v>241</v>
      </c>
      <c r="C5816" s="6" t="s">
        <v>54</v>
      </c>
      <c r="D5816" s="6" t="s">
        <v>55</v>
      </c>
      <c r="E5816" s="7">
        <v>1402</v>
      </c>
      <c r="F5816" s="9">
        <v>1537</v>
      </c>
    </row>
    <row r="5817" spans="1:6" x14ac:dyDescent="0.15">
      <c r="A5817" s="5" t="s">
        <v>1</v>
      </c>
      <c r="B5817" s="5" t="s">
        <v>241</v>
      </c>
      <c r="C5817" s="6" t="s">
        <v>54</v>
      </c>
      <c r="D5817" s="6" t="s">
        <v>55</v>
      </c>
      <c r="E5817" s="7">
        <v>1403</v>
      </c>
      <c r="F5817" s="9">
        <v>1530</v>
      </c>
    </row>
    <row r="5818" spans="1:6" x14ac:dyDescent="0.15">
      <c r="A5818" s="5" t="s">
        <v>1</v>
      </c>
      <c r="B5818" s="5" t="s">
        <v>241</v>
      </c>
      <c r="C5818" s="6" t="s">
        <v>54</v>
      </c>
      <c r="D5818" s="6" t="s">
        <v>55</v>
      </c>
      <c r="E5818" s="7">
        <v>1404</v>
      </c>
      <c r="F5818" s="9">
        <v>1524</v>
      </c>
    </row>
    <row r="5819" spans="1:6" x14ac:dyDescent="0.15">
      <c r="A5819" s="5" t="s">
        <v>1</v>
      </c>
      <c r="B5819" s="5" t="s">
        <v>241</v>
      </c>
      <c r="C5819" s="6" t="s">
        <v>54</v>
      </c>
      <c r="D5819" s="6" t="s">
        <v>55</v>
      </c>
      <c r="E5819" s="7">
        <v>1405</v>
      </c>
      <c r="F5819" s="9">
        <v>1514</v>
      </c>
    </row>
    <row r="5820" spans="1:6" x14ac:dyDescent="0.15">
      <c r="A5820" s="5" t="s">
        <v>1</v>
      </c>
      <c r="B5820" s="5" t="s">
        <v>241</v>
      </c>
      <c r="C5820" s="6" t="s">
        <v>54</v>
      </c>
      <c r="D5820" s="6" t="s">
        <v>55</v>
      </c>
      <c r="E5820" s="7">
        <v>1406</v>
      </c>
      <c r="F5820" s="9">
        <v>1510</v>
      </c>
    </row>
    <row r="5821" spans="1:6" x14ac:dyDescent="0.15">
      <c r="A5821" s="5" t="s">
        <v>1</v>
      </c>
      <c r="B5821" s="5" t="s">
        <v>241</v>
      </c>
      <c r="C5821" s="6" t="s">
        <v>54</v>
      </c>
      <c r="D5821" s="6" t="s">
        <v>55</v>
      </c>
      <c r="E5821" s="7">
        <v>1407</v>
      </c>
      <c r="F5821" s="9">
        <v>1508</v>
      </c>
    </row>
    <row r="5822" spans="1:6" x14ac:dyDescent="0.15">
      <c r="A5822" s="5" t="s">
        <v>1</v>
      </c>
      <c r="B5822" s="5" t="s">
        <v>241</v>
      </c>
      <c r="C5822" s="6" t="s">
        <v>54</v>
      </c>
      <c r="D5822" s="6" t="s">
        <v>55</v>
      </c>
      <c r="E5822" s="7">
        <v>1408</v>
      </c>
      <c r="F5822" s="9">
        <v>1503</v>
      </c>
    </row>
    <row r="5823" spans="1:6" x14ac:dyDescent="0.15">
      <c r="A5823" s="5" t="s">
        <v>1</v>
      </c>
      <c r="B5823" s="5" t="s">
        <v>241</v>
      </c>
      <c r="C5823" s="6" t="s">
        <v>54</v>
      </c>
      <c r="D5823" s="6" t="s">
        <v>55</v>
      </c>
      <c r="E5823" s="7">
        <v>1409</v>
      </c>
      <c r="F5823" s="9">
        <v>1498</v>
      </c>
    </row>
    <row r="5824" spans="1:6" x14ac:dyDescent="0.15">
      <c r="A5824" s="5" t="s">
        <v>1</v>
      </c>
      <c r="B5824" s="5" t="s">
        <v>241</v>
      </c>
      <c r="C5824" s="6" t="s">
        <v>54</v>
      </c>
      <c r="D5824" s="6" t="s">
        <v>55</v>
      </c>
      <c r="E5824" s="7">
        <v>1410</v>
      </c>
      <c r="F5824" s="9">
        <v>1498</v>
      </c>
    </row>
    <row r="5825" spans="1:6" x14ac:dyDescent="0.15">
      <c r="A5825" s="5" t="s">
        <v>1</v>
      </c>
      <c r="B5825" s="5" t="s">
        <v>241</v>
      </c>
      <c r="C5825" s="6" t="s">
        <v>54</v>
      </c>
      <c r="D5825" s="6" t="s">
        <v>55</v>
      </c>
      <c r="E5825" s="7">
        <v>1411</v>
      </c>
      <c r="F5825" s="9">
        <v>1500</v>
      </c>
    </row>
    <row r="5826" spans="1:6" x14ac:dyDescent="0.15">
      <c r="A5826" s="5" t="s">
        <v>1</v>
      </c>
      <c r="B5826" s="5" t="s">
        <v>241</v>
      </c>
      <c r="C5826" s="6" t="s">
        <v>54</v>
      </c>
      <c r="D5826" s="6" t="s">
        <v>55</v>
      </c>
      <c r="E5826" s="7">
        <v>1412</v>
      </c>
      <c r="F5826" s="9">
        <v>1503</v>
      </c>
    </row>
    <row r="5827" spans="1:6" x14ac:dyDescent="0.15">
      <c r="A5827" s="5" t="s">
        <v>1</v>
      </c>
      <c r="B5827" s="5" t="s">
        <v>241</v>
      </c>
      <c r="C5827" s="6" t="s">
        <v>54</v>
      </c>
      <c r="D5827" s="6" t="s">
        <v>55</v>
      </c>
      <c r="E5827" s="7">
        <v>1413</v>
      </c>
      <c r="F5827" s="9">
        <v>1511</v>
      </c>
    </row>
    <row r="5828" spans="1:6" x14ac:dyDescent="0.15">
      <c r="A5828" s="5" t="s">
        <v>1</v>
      </c>
      <c r="B5828" s="5" t="s">
        <v>241</v>
      </c>
      <c r="C5828" s="6" t="s">
        <v>54</v>
      </c>
      <c r="D5828" s="6" t="s">
        <v>55</v>
      </c>
      <c r="E5828" s="7">
        <v>1414</v>
      </c>
      <c r="F5828" s="9">
        <v>1519</v>
      </c>
    </row>
    <row r="5829" spans="1:6" x14ac:dyDescent="0.15">
      <c r="A5829" s="5" t="s">
        <v>1</v>
      </c>
      <c r="B5829" s="5" t="s">
        <v>241</v>
      </c>
      <c r="C5829" s="6" t="s">
        <v>54</v>
      </c>
      <c r="D5829" s="6" t="s">
        <v>55</v>
      </c>
      <c r="E5829" s="7">
        <v>1415</v>
      </c>
      <c r="F5829" s="9">
        <v>1517</v>
      </c>
    </row>
    <row r="5830" spans="1:6" x14ac:dyDescent="0.15">
      <c r="A5830" s="5" t="s">
        <v>1</v>
      </c>
      <c r="B5830" s="5" t="s">
        <v>241</v>
      </c>
      <c r="C5830" s="6" t="s">
        <v>54</v>
      </c>
      <c r="D5830" s="6" t="s">
        <v>55</v>
      </c>
      <c r="E5830" s="7">
        <v>1416</v>
      </c>
      <c r="F5830" s="9">
        <v>1524</v>
      </c>
    </row>
    <row r="5831" spans="1:6" x14ac:dyDescent="0.15">
      <c r="A5831" s="5" t="s">
        <v>1</v>
      </c>
      <c r="B5831" s="5" t="s">
        <v>241</v>
      </c>
      <c r="C5831" s="6" t="s">
        <v>54</v>
      </c>
      <c r="D5831" s="6" t="s">
        <v>55</v>
      </c>
      <c r="E5831" s="7">
        <v>1417</v>
      </c>
      <c r="F5831" s="9">
        <v>1618</v>
      </c>
    </row>
    <row r="5832" spans="1:6" x14ac:dyDescent="0.15">
      <c r="A5832" s="5" t="s">
        <v>1</v>
      </c>
      <c r="B5832" s="5" t="s">
        <v>241</v>
      </c>
      <c r="C5832" s="6" t="s">
        <v>54</v>
      </c>
      <c r="D5832" s="6" t="s">
        <v>55</v>
      </c>
      <c r="E5832" s="7">
        <v>1418</v>
      </c>
      <c r="F5832" s="9">
        <v>1358</v>
      </c>
    </row>
    <row r="5833" spans="1:6" x14ac:dyDescent="0.15">
      <c r="A5833" s="5" t="s">
        <v>1</v>
      </c>
      <c r="B5833" s="5" t="s">
        <v>241</v>
      </c>
      <c r="C5833" s="6" t="s">
        <v>54</v>
      </c>
      <c r="D5833" s="6" t="s">
        <v>55</v>
      </c>
      <c r="E5833" s="7">
        <v>1419</v>
      </c>
      <c r="F5833" s="9">
        <v>1390</v>
      </c>
    </row>
    <row r="5834" spans="1:6" x14ac:dyDescent="0.15">
      <c r="A5834" s="5" t="s">
        <v>1</v>
      </c>
      <c r="B5834" s="5" t="s">
        <v>241</v>
      </c>
      <c r="C5834" s="6" t="s">
        <v>54</v>
      </c>
      <c r="D5834" s="6" t="s">
        <v>55</v>
      </c>
      <c r="E5834" s="7">
        <v>1420</v>
      </c>
      <c r="F5834" s="9">
        <v>1360</v>
      </c>
    </row>
    <row r="5835" spans="1:6" x14ac:dyDescent="0.15">
      <c r="A5835" s="5" t="s">
        <v>1</v>
      </c>
      <c r="B5835" s="5" t="s">
        <v>241</v>
      </c>
      <c r="C5835" s="6" t="s">
        <v>54</v>
      </c>
      <c r="D5835" s="6" t="s">
        <v>55</v>
      </c>
      <c r="E5835" s="7">
        <v>1421</v>
      </c>
      <c r="F5835" s="9">
        <v>1363</v>
      </c>
    </row>
    <row r="5836" spans="1:6" x14ac:dyDescent="0.15">
      <c r="A5836" s="5" t="s">
        <v>1</v>
      </c>
      <c r="B5836" s="5" t="s">
        <v>241</v>
      </c>
      <c r="C5836" s="6" t="s">
        <v>54</v>
      </c>
      <c r="D5836" s="6" t="s">
        <v>55</v>
      </c>
      <c r="E5836" s="7">
        <v>1422</v>
      </c>
      <c r="F5836" s="9">
        <v>1393</v>
      </c>
    </row>
    <row r="5837" spans="1:6" x14ac:dyDescent="0.15">
      <c r="A5837" s="5" t="s">
        <v>1</v>
      </c>
      <c r="B5837" s="5" t="s">
        <v>241</v>
      </c>
      <c r="C5837" s="6" t="s">
        <v>54</v>
      </c>
      <c r="D5837" s="6" t="s">
        <v>55</v>
      </c>
      <c r="E5837" s="7">
        <v>1423</v>
      </c>
      <c r="F5837" s="9">
        <v>1452</v>
      </c>
    </row>
    <row r="5838" spans="1:6" x14ac:dyDescent="0.15">
      <c r="A5838" s="5" t="s">
        <v>1</v>
      </c>
      <c r="B5838" s="5" t="s">
        <v>241</v>
      </c>
      <c r="C5838" s="6" t="s">
        <v>54</v>
      </c>
      <c r="D5838" s="6" t="s">
        <v>55</v>
      </c>
      <c r="E5838" s="7">
        <v>1424</v>
      </c>
      <c r="F5838" s="9">
        <v>1361</v>
      </c>
    </row>
    <row r="5839" spans="1:6" x14ac:dyDescent="0.15">
      <c r="A5839" s="5" t="s">
        <v>1</v>
      </c>
      <c r="B5839" s="5" t="s">
        <v>241</v>
      </c>
      <c r="C5839" s="6" t="s">
        <v>54</v>
      </c>
      <c r="D5839" s="6" t="s">
        <v>55</v>
      </c>
      <c r="E5839" s="7">
        <v>1425</v>
      </c>
      <c r="F5839" s="9">
        <v>1525</v>
      </c>
    </row>
    <row r="5840" spans="1:6" x14ac:dyDescent="0.15">
      <c r="A5840" s="5" t="s">
        <v>1</v>
      </c>
      <c r="B5840" s="5" t="s">
        <v>241</v>
      </c>
      <c r="C5840" s="6" t="s">
        <v>54</v>
      </c>
      <c r="D5840" s="6" t="s">
        <v>55</v>
      </c>
      <c r="E5840" s="7">
        <v>1426</v>
      </c>
      <c r="F5840" s="9">
        <v>1454</v>
      </c>
    </row>
    <row r="5841" spans="1:6" x14ac:dyDescent="0.15">
      <c r="A5841" s="5" t="s">
        <v>1</v>
      </c>
      <c r="B5841" s="5" t="s">
        <v>241</v>
      </c>
      <c r="C5841" s="6" t="s">
        <v>54</v>
      </c>
      <c r="D5841" s="6" t="s">
        <v>55</v>
      </c>
      <c r="E5841" s="7">
        <v>1427</v>
      </c>
      <c r="F5841" s="9">
        <v>1443</v>
      </c>
    </row>
    <row r="5842" spans="1:6" x14ac:dyDescent="0.15">
      <c r="A5842" s="5" t="s">
        <v>1</v>
      </c>
      <c r="B5842" s="5" t="s">
        <v>241</v>
      </c>
      <c r="C5842" s="6" t="s">
        <v>54</v>
      </c>
      <c r="D5842" s="6" t="s">
        <v>55</v>
      </c>
      <c r="E5842" s="7">
        <v>1428</v>
      </c>
      <c r="F5842" s="9">
        <v>1415</v>
      </c>
    </row>
    <row r="5843" spans="1:6" x14ac:dyDescent="0.15">
      <c r="A5843" s="5" t="s">
        <v>1</v>
      </c>
      <c r="B5843" s="5" t="s">
        <v>241</v>
      </c>
      <c r="C5843" s="6" t="s">
        <v>54</v>
      </c>
      <c r="D5843" s="6" t="s">
        <v>55</v>
      </c>
      <c r="E5843" s="7">
        <v>1429</v>
      </c>
      <c r="F5843" s="9">
        <v>1441</v>
      </c>
    </row>
    <row r="5844" spans="1:6" x14ac:dyDescent="0.15">
      <c r="A5844" s="5" t="s">
        <v>1</v>
      </c>
      <c r="B5844" s="5" t="s">
        <v>241</v>
      </c>
      <c r="C5844" s="6" t="s">
        <v>54</v>
      </c>
      <c r="D5844" s="6" t="s">
        <v>55</v>
      </c>
      <c r="E5844" s="7">
        <v>1430</v>
      </c>
      <c r="F5844" s="9">
        <v>1486</v>
      </c>
    </row>
    <row r="5845" spans="1:6" x14ac:dyDescent="0.15">
      <c r="A5845" s="5" t="s">
        <v>1</v>
      </c>
      <c r="B5845" s="5" t="s">
        <v>241</v>
      </c>
      <c r="C5845" s="6" t="s">
        <v>54</v>
      </c>
      <c r="D5845" s="6" t="s">
        <v>55</v>
      </c>
      <c r="E5845" s="7">
        <v>1431</v>
      </c>
      <c r="F5845" s="9">
        <v>1376</v>
      </c>
    </row>
    <row r="5846" spans="1:6" x14ac:dyDescent="0.15">
      <c r="A5846" s="5" t="s">
        <v>1</v>
      </c>
      <c r="B5846" s="5" t="s">
        <v>241</v>
      </c>
      <c r="C5846" s="6" t="s">
        <v>54</v>
      </c>
      <c r="D5846" s="6" t="s">
        <v>55</v>
      </c>
      <c r="E5846" s="7">
        <v>1432</v>
      </c>
      <c r="F5846" s="9">
        <v>1352</v>
      </c>
    </row>
    <row r="5847" spans="1:6" x14ac:dyDescent="0.15">
      <c r="A5847" s="5" t="s">
        <v>1</v>
      </c>
      <c r="B5847" s="5" t="s">
        <v>241</v>
      </c>
      <c r="C5847" s="6" t="s">
        <v>54</v>
      </c>
      <c r="D5847" s="6" t="s">
        <v>55</v>
      </c>
      <c r="E5847" s="7">
        <v>1433</v>
      </c>
      <c r="F5847" s="9">
        <v>1328</v>
      </c>
    </row>
    <row r="5848" spans="1:6" x14ac:dyDescent="0.15">
      <c r="A5848" s="5" t="s">
        <v>1</v>
      </c>
      <c r="B5848" s="5" t="s">
        <v>241</v>
      </c>
      <c r="C5848" s="6" t="s">
        <v>54</v>
      </c>
      <c r="D5848" s="6" t="s">
        <v>55</v>
      </c>
      <c r="E5848" s="7">
        <v>1434</v>
      </c>
      <c r="F5848" s="9">
        <v>1326</v>
      </c>
    </row>
    <row r="5849" spans="1:6" x14ac:dyDescent="0.15">
      <c r="A5849" s="5" t="s">
        <v>1</v>
      </c>
      <c r="B5849" s="5" t="s">
        <v>241</v>
      </c>
      <c r="C5849" s="6" t="s">
        <v>54</v>
      </c>
      <c r="D5849" s="6" t="s">
        <v>55</v>
      </c>
      <c r="E5849" s="7">
        <v>1435</v>
      </c>
      <c r="F5849" s="9">
        <v>1242</v>
      </c>
    </row>
    <row r="5850" spans="1:6" x14ac:dyDescent="0.15">
      <c r="A5850" s="5" t="s">
        <v>1</v>
      </c>
      <c r="B5850" s="5" t="s">
        <v>241</v>
      </c>
      <c r="C5850" s="6" t="s">
        <v>54</v>
      </c>
      <c r="D5850" s="6" t="s">
        <v>55</v>
      </c>
      <c r="E5850" s="7">
        <v>1436</v>
      </c>
      <c r="F5850" s="9">
        <v>1208</v>
      </c>
    </row>
    <row r="5851" spans="1:6" x14ac:dyDescent="0.15">
      <c r="A5851" s="5" t="s">
        <v>1</v>
      </c>
      <c r="B5851" s="5" t="s">
        <v>241</v>
      </c>
      <c r="C5851" s="6" t="s">
        <v>54</v>
      </c>
      <c r="D5851" s="6" t="s">
        <v>55</v>
      </c>
      <c r="E5851" s="7">
        <v>1437</v>
      </c>
      <c r="F5851" s="9">
        <v>1211</v>
      </c>
    </row>
    <row r="5852" spans="1:6" x14ac:dyDescent="0.15">
      <c r="A5852" s="5" t="s">
        <v>1</v>
      </c>
      <c r="B5852" s="5" t="s">
        <v>241</v>
      </c>
      <c r="C5852" s="6" t="s">
        <v>54</v>
      </c>
      <c r="D5852" s="6" t="s">
        <v>55</v>
      </c>
      <c r="E5852" s="7">
        <v>1438</v>
      </c>
      <c r="F5852" s="9">
        <v>1272</v>
      </c>
    </row>
    <row r="5853" spans="1:6" x14ac:dyDescent="0.15">
      <c r="A5853" s="5" t="s">
        <v>1</v>
      </c>
      <c r="B5853" s="5" t="s">
        <v>241</v>
      </c>
      <c r="C5853" s="6" t="s">
        <v>54</v>
      </c>
      <c r="D5853" s="6" t="s">
        <v>55</v>
      </c>
      <c r="E5853" s="7">
        <v>1439</v>
      </c>
      <c r="F5853" s="9">
        <v>1272</v>
      </c>
    </row>
    <row r="5854" spans="1:6" x14ac:dyDescent="0.15">
      <c r="A5854" s="5" t="s">
        <v>1</v>
      </c>
      <c r="B5854" s="5" t="s">
        <v>241</v>
      </c>
      <c r="C5854" s="6" t="s">
        <v>54</v>
      </c>
      <c r="D5854" s="6" t="s">
        <v>55</v>
      </c>
      <c r="E5854" s="7">
        <v>1440</v>
      </c>
      <c r="F5854" s="9">
        <v>1248</v>
      </c>
    </row>
    <row r="5855" spans="1:6" x14ac:dyDescent="0.15">
      <c r="A5855" s="5" t="s">
        <v>1</v>
      </c>
      <c r="B5855" s="5" t="s">
        <v>241</v>
      </c>
      <c r="C5855" s="6" t="s">
        <v>54</v>
      </c>
      <c r="D5855" s="6" t="s">
        <v>55</v>
      </c>
      <c r="E5855" s="7">
        <v>1441</v>
      </c>
      <c r="F5855" s="9">
        <v>1278</v>
      </c>
    </row>
    <row r="5856" spans="1:6" x14ac:dyDescent="0.15">
      <c r="A5856" s="5" t="s">
        <v>1</v>
      </c>
      <c r="B5856" s="5" t="s">
        <v>241</v>
      </c>
      <c r="C5856" s="6" t="s">
        <v>54</v>
      </c>
      <c r="D5856" s="6" t="s">
        <v>55</v>
      </c>
      <c r="E5856" s="7">
        <v>1442</v>
      </c>
      <c r="F5856" s="9">
        <v>1307</v>
      </c>
    </row>
    <row r="5857" spans="1:6" x14ac:dyDescent="0.15">
      <c r="A5857" s="5" t="s">
        <v>1</v>
      </c>
      <c r="B5857" s="5" t="s">
        <v>241</v>
      </c>
      <c r="C5857" s="6" t="s">
        <v>54</v>
      </c>
      <c r="D5857" s="6" t="s">
        <v>55</v>
      </c>
      <c r="E5857" s="7">
        <v>1443</v>
      </c>
      <c r="F5857" s="9">
        <v>1299</v>
      </c>
    </row>
    <row r="5858" spans="1:6" x14ac:dyDescent="0.15">
      <c r="A5858" s="5" t="s">
        <v>1</v>
      </c>
      <c r="B5858" s="5" t="s">
        <v>241</v>
      </c>
      <c r="C5858" s="6" t="s">
        <v>54</v>
      </c>
      <c r="D5858" s="6" t="s">
        <v>55</v>
      </c>
      <c r="E5858" s="7">
        <v>1444</v>
      </c>
      <c r="F5858" s="9">
        <v>1339</v>
      </c>
    </row>
    <row r="5859" spans="1:6" x14ac:dyDescent="0.15">
      <c r="A5859" s="5" t="s">
        <v>1</v>
      </c>
      <c r="B5859" s="5" t="s">
        <v>241</v>
      </c>
      <c r="C5859" s="6" t="s">
        <v>54</v>
      </c>
      <c r="D5859" s="6" t="s">
        <v>55</v>
      </c>
      <c r="E5859" s="7">
        <v>1445</v>
      </c>
      <c r="F5859" s="9">
        <v>1337</v>
      </c>
    </row>
    <row r="5860" spans="1:6" x14ac:dyDescent="0.15">
      <c r="A5860" s="5" t="s">
        <v>1</v>
      </c>
      <c r="B5860" s="5" t="s">
        <v>241</v>
      </c>
      <c r="C5860" s="6" t="s">
        <v>54</v>
      </c>
      <c r="D5860" s="6" t="s">
        <v>55</v>
      </c>
      <c r="E5860" s="7">
        <v>1446</v>
      </c>
      <c r="F5860" s="9">
        <v>1317</v>
      </c>
    </row>
    <row r="5861" spans="1:6" x14ac:dyDescent="0.15">
      <c r="A5861" s="5" t="s">
        <v>1</v>
      </c>
      <c r="B5861" s="5" t="s">
        <v>241</v>
      </c>
      <c r="C5861" s="6" t="s">
        <v>54</v>
      </c>
      <c r="D5861" s="6" t="s">
        <v>55</v>
      </c>
      <c r="E5861" s="7">
        <v>1447</v>
      </c>
      <c r="F5861" s="9">
        <v>1213</v>
      </c>
    </row>
    <row r="5862" spans="1:6" x14ac:dyDescent="0.15">
      <c r="A5862" s="5" t="s">
        <v>1</v>
      </c>
      <c r="B5862" s="5" t="s">
        <v>241</v>
      </c>
      <c r="C5862" s="6" t="s">
        <v>54</v>
      </c>
      <c r="D5862" s="6" t="s">
        <v>55</v>
      </c>
      <c r="E5862" s="7">
        <v>1448</v>
      </c>
      <c r="F5862" s="9">
        <v>1173</v>
      </c>
    </row>
    <row r="5863" spans="1:6" x14ac:dyDescent="0.15">
      <c r="A5863" s="5" t="s">
        <v>1</v>
      </c>
      <c r="B5863" s="5" t="s">
        <v>241</v>
      </c>
      <c r="C5863" s="6" t="s">
        <v>54</v>
      </c>
      <c r="D5863" s="6" t="s">
        <v>55</v>
      </c>
      <c r="E5863" s="7">
        <v>1449</v>
      </c>
      <c r="F5863" s="9">
        <v>1631</v>
      </c>
    </row>
    <row r="5864" spans="1:6" x14ac:dyDescent="0.15">
      <c r="A5864" s="5" t="s">
        <v>1</v>
      </c>
      <c r="B5864" s="5" t="s">
        <v>241</v>
      </c>
      <c r="C5864" s="6" t="s">
        <v>54</v>
      </c>
      <c r="D5864" s="6" t="s">
        <v>55</v>
      </c>
      <c r="E5864" s="7">
        <v>1450</v>
      </c>
      <c r="F5864" s="9">
        <v>1557</v>
      </c>
    </row>
    <row r="5865" spans="1:6" x14ac:dyDescent="0.15">
      <c r="A5865" s="5" t="s">
        <v>1</v>
      </c>
      <c r="B5865" s="5" t="s">
        <v>241</v>
      </c>
      <c r="C5865" s="6" t="s">
        <v>54</v>
      </c>
      <c r="D5865" s="6" t="s">
        <v>55</v>
      </c>
      <c r="E5865" s="7">
        <v>1451</v>
      </c>
      <c r="F5865" s="9">
        <v>1388</v>
      </c>
    </row>
    <row r="5866" spans="1:6" x14ac:dyDescent="0.15">
      <c r="A5866" s="5" t="s">
        <v>1</v>
      </c>
      <c r="B5866" s="5" t="s">
        <v>241</v>
      </c>
      <c r="C5866" s="6" t="s">
        <v>54</v>
      </c>
      <c r="D5866" s="6" t="s">
        <v>55</v>
      </c>
      <c r="E5866" s="7">
        <v>1452</v>
      </c>
      <c r="F5866" s="9">
        <v>1425</v>
      </c>
    </row>
    <row r="5867" spans="1:6" x14ac:dyDescent="0.15">
      <c r="A5867" s="5" t="s">
        <v>1</v>
      </c>
      <c r="B5867" s="5" t="s">
        <v>241</v>
      </c>
      <c r="C5867" s="6" t="s">
        <v>54</v>
      </c>
      <c r="D5867" s="6" t="s">
        <v>55</v>
      </c>
      <c r="E5867" s="7">
        <v>1453</v>
      </c>
      <c r="F5867" s="9">
        <v>1356</v>
      </c>
    </row>
    <row r="5868" spans="1:6" x14ac:dyDescent="0.15">
      <c r="A5868" s="5" t="s">
        <v>1</v>
      </c>
      <c r="B5868" s="5" t="s">
        <v>241</v>
      </c>
      <c r="C5868" s="6" t="s">
        <v>54</v>
      </c>
      <c r="D5868" s="6" t="s">
        <v>55</v>
      </c>
      <c r="E5868" s="7">
        <v>1454</v>
      </c>
      <c r="F5868" s="9">
        <v>1207</v>
      </c>
    </row>
    <row r="5869" spans="1:6" x14ac:dyDescent="0.15">
      <c r="A5869" s="5" t="s">
        <v>1</v>
      </c>
      <c r="B5869" s="5" t="s">
        <v>241</v>
      </c>
      <c r="C5869" s="6" t="s">
        <v>54</v>
      </c>
      <c r="D5869" s="6" t="s">
        <v>55</v>
      </c>
      <c r="E5869" s="7">
        <v>1455</v>
      </c>
      <c r="F5869" s="9">
        <v>1436</v>
      </c>
    </row>
    <row r="5870" spans="1:6" x14ac:dyDescent="0.15">
      <c r="A5870" s="5" t="s">
        <v>1</v>
      </c>
      <c r="B5870" s="5" t="s">
        <v>241</v>
      </c>
      <c r="C5870" s="6" t="s">
        <v>54</v>
      </c>
      <c r="D5870" s="6" t="s">
        <v>55</v>
      </c>
      <c r="E5870" s="7">
        <v>1456</v>
      </c>
      <c r="F5870" s="9">
        <v>2184</v>
      </c>
    </row>
    <row r="5871" spans="1:6" x14ac:dyDescent="0.15">
      <c r="A5871" s="5" t="s">
        <v>1</v>
      </c>
      <c r="B5871" s="5" t="s">
        <v>241</v>
      </c>
      <c r="C5871" s="6" t="s">
        <v>54</v>
      </c>
      <c r="D5871" s="6" t="s">
        <v>55</v>
      </c>
      <c r="E5871" s="7">
        <v>1457</v>
      </c>
      <c r="F5871" s="9">
        <v>2158</v>
      </c>
    </row>
    <row r="5872" spans="1:6" x14ac:dyDescent="0.15">
      <c r="A5872" s="5" t="s">
        <v>1</v>
      </c>
      <c r="B5872" s="5" t="s">
        <v>241</v>
      </c>
      <c r="C5872" s="6" t="s">
        <v>54</v>
      </c>
      <c r="D5872" s="6" t="s">
        <v>55</v>
      </c>
      <c r="E5872" s="7">
        <v>1458</v>
      </c>
      <c r="F5872" s="9">
        <v>1765</v>
      </c>
    </row>
    <row r="5873" spans="1:6" x14ac:dyDescent="0.15">
      <c r="A5873" s="5" t="s">
        <v>1</v>
      </c>
      <c r="B5873" s="5" t="s">
        <v>241</v>
      </c>
      <c r="C5873" s="6" t="s">
        <v>54</v>
      </c>
      <c r="D5873" s="6" t="s">
        <v>55</v>
      </c>
      <c r="E5873" s="7">
        <v>1459</v>
      </c>
      <c r="F5873" s="9">
        <v>1787</v>
      </c>
    </row>
    <row r="5874" spans="1:6" x14ac:dyDescent="0.15">
      <c r="A5874" s="5" t="s">
        <v>1</v>
      </c>
      <c r="B5874" s="5" t="s">
        <v>241</v>
      </c>
      <c r="C5874" s="6" t="s">
        <v>54</v>
      </c>
      <c r="D5874" s="6" t="s">
        <v>55</v>
      </c>
      <c r="E5874" s="7">
        <v>1460</v>
      </c>
      <c r="F5874" s="9">
        <v>1690</v>
      </c>
    </row>
    <row r="5875" spans="1:6" x14ac:dyDescent="0.15">
      <c r="A5875" s="5" t="s">
        <v>1</v>
      </c>
      <c r="B5875" s="5" t="s">
        <v>241</v>
      </c>
      <c r="C5875" s="6" t="s">
        <v>54</v>
      </c>
      <c r="D5875" s="6" t="s">
        <v>55</v>
      </c>
      <c r="E5875" s="7">
        <v>1461</v>
      </c>
      <c r="F5875" s="9">
        <v>1707</v>
      </c>
    </row>
    <row r="5876" spans="1:6" x14ac:dyDescent="0.15">
      <c r="A5876" s="5" t="s">
        <v>1</v>
      </c>
      <c r="B5876" s="5" t="s">
        <v>241</v>
      </c>
      <c r="C5876" s="6" t="s">
        <v>54</v>
      </c>
      <c r="D5876" s="6" t="s">
        <v>55</v>
      </c>
      <c r="E5876" s="7">
        <v>1462</v>
      </c>
      <c r="F5876" s="9">
        <v>1760</v>
      </c>
    </row>
    <row r="5877" spans="1:6" x14ac:dyDescent="0.15">
      <c r="A5877" s="5" t="s">
        <v>1</v>
      </c>
      <c r="B5877" s="5" t="s">
        <v>241</v>
      </c>
      <c r="C5877" s="6" t="s">
        <v>54</v>
      </c>
      <c r="D5877" s="6" t="s">
        <v>55</v>
      </c>
      <c r="E5877" s="7">
        <v>1463</v>
      </c>
      <c r="F5877" s="9">
        <v>1940</v>
      </c>
    </row>
    <row r="5878" spans="1:6" x14ac:dyDescent="0.15">
      <c r="A5878" s="5" t="s">
        <v>1</v>
      </c>
      <c r="B5878" s="5" t="s">
        <v>241</v>
      </c>
      <c r="C5878" s="6" t="s">
        <v>54</v>
      </c>
      <c r="D5878" s="6" t="s">
        <v>55</v>
      </c>
      <c r="E5878" s="7">
        <v>1464</v>
      </c>
      <c r="F5878" s="9">
        <v>1870</v>
      </c>
    </row>
    <row r="5879" spans="1:6" x14ac:dyDescent="0.15">
      <c r="A5879" s="5" t="s">
        <v>1</v>
      </c>
      <c r="B5879" s="5" t="s">
        <v>241</v>
      </c>
      <c r="C5879" s="6" t="s">
        <v>54</v>
      </c>
      <c r="D5879" s="6" t="s">
        <v>55</v>
      </c>
      <c r="E5879" s="7">
        <v>1465</v>
      </c>
      <c r="F5879" s="9">
        <v>1804</v>
      </c>
    </row>
    <row r="5880" spans="1:6" x14ac:dyDescent="0.15">
      <c r="A5880" s="5" t="s">
        <v>1</v>
      </c>
      <c r="B5880" s="5" t="s">
        <v>241</v>
      </c>
      <c r="C5880" s="6" t="s">
        <v>54</v>
      </c>
      <c r="D5880" s="6" t="s">
        <v>55</v>
      </c>
      <c r="E5880" s="7">
        <v>1466</v>
      </c>
      <c r="F5880" s="9">
        <v>1873</v>
      </c>
    </row>
    <row r="5881" spans="1:6" x14ac:dyDescent="0.15">
      <c r="A5881" s="5" t="s">
        <v>1</v>
      </c>
      <c r="B5881" s="5" t="s">
        <v>241</v>
      </c>
      <c r="C5881" s="6" t="s">
        <v>54</v>
      </c>
      <c r="D5881" s="6" t="s">
        <v>55</v>
      </c>
      <c r="E5881" s="7">
        <v>1467</v>
      </c>
      <c r="F5881" s="9">
        <v>1970</v>
      </c>
    </row>
    <row r="5882" spans="1:6" x14ac:dyDescent="0.15">
      <c r="A5882" s="5" t="s">
        <v>1</v>
      </c>
      <c r="B5882" s="5" t="s">
        <v>241</v>
      </c>
      <c r="C5882" s="6" t="s">
        <v>54</v>
      </c>
      <c r="D5882" s="6" t="s">
        <v>55</v>
      </c>
      <c r="E5882" s="7">
        <v>1468</v>
      </c>
      <c r="F5882" s="9">
        <v>2263</v>
      </c>
    </row>
    <row r="5883" spans="1:6" x14ac:dyDescent="0.15">
      <c r="A5883" s="5" t="s">
        <v>1</v>
      </c>
      <c r="B5883" s="5" t="s">
        <v>241</v>
      </c>
      <c r="C5883" s="6" t="s">
        <v>54</v>
      </c>
      <c r="D5883" s="6" t="s">
        <v>55</v>
      </c>
      <c r="E5883" s="7">
        <v>1469</v>
      </c>
      <c r="F5883" s="9">
        <v>1436</v>
      </c>
    </row>
    <row r="5884" spans="1:6" x14ac:dyDescent="0.15">
      <c r="A5884" s="5" t="s">
        <v>1</v>
      </c>
      <c r="B5884" s="5" t="s">
        <v>241</v>
      </c>
      <c r="C5884" s="6" t="s">
        <v>54</v>
      </c>
      <c r="D5884" s="6" t="s">
        <v>55</v>
      </c>
      <c r="E5884" s="7">
        <v>1470</v>
      </c>
      <c r="F5884" s="9">
        <v>1529</v>
      </c>
    </row>
    <row r="5885" spans="1:6" x14ac:dyDescent="0.15">
      <c r="A5885" s="5" t="s">
        <v>1</v>
      </c>
      <c r="B5885" s="5" t="s">
        <v>241</v>
      </c>
      <c r="C5885" s="6" t="s">
        <v>54</v>
      </c>
      <c r="D5885" s="6" t="s">
        <v>55</v>
      </c>
      <c r="E5885" s="7">
        <v>1471</v>
      </c>
      <c r="F5885" s="9">
        <v>1812</v>
      </c>
    </row>
    <row r="5886" spans="1:6" x14ac:dyDescent="0.15">
      <c r="A5886" s="5" t="s">
        <v>1</v>
      </c>
      <c r="B5886" s="5" t="s">
        <v>241</v>
      </c>
      <c r="C5886" s="6" t="s">
        <v>54</v>
      </c>
      <c r="D5886" s="6" t="s">
        <v>55</v>
      </c>
      <c r="E5886" s="7">
        <v>1472</v>
      </c>
      <c r="F5886" s="9">
        <v>1704</v>
      </c>
    </row>
    <row r="5887" spans="1:6" x14ac:dyDescent="0.15">
      <c r="A5887" s="5" t="s">
        <v>1</v>
      </c>
      <c r="B5887" s="5" t="s">
        <v>241</v>
      </c>
      <c r="C5887" s="6" t="s">
        <v>54</v>
      </c>
      <c r="D5887" s="6" t="s">
        <v>55</v>
      </c>
      <c r="E5887" s="7">
        <v>1473</v>
      </c>
      <c r="F5887" s="9">
        <v>1546</v>
      </c>
    </row>
    <row r="5888" spans="1:6" x14ac:dyDescent="0.15">
      <c r="A5888" s="5" t="s">
        <v>1</v>
      </c>
      <c r="B5888" s="5" t="s">
        <v>241</v>
      </c>
      <c r="C5888" s="6" t="s">
        <v>54</v>
      </c>
      <c r="D5888" s="6" t="s">
        <v>55</v>
      </c>
      <c r="E5888" s="7">
        <v>1474</v>
      </c>
      <c r="F5888" s="9">
        <v>1325</v>
      </c>
    </row>
    <row r="5889" spans="1:6" x14ac:dyDescent="0.15">
      <c r="A5889" s="5" t="s">
        <v>1</v>
      </c>
      <c r="B5889" s="5" t="s">
        <v>241</v>
      </c>
      <c r="C5889" s="6" t="s">
        <v>54</v>
      </c>
      <c r="D5889" s="6" t="s">
        <v>55</v>
      </c>
      <c r="E5889" s="7">
        <v>1475</v>
      </c>
      <c r="F5889" s="9">
        <v>1366</v>
      </c>
    </row>
    <row r="5890" spans="1:6" x14ac:dyDescent="0.15">
      <c r="A5890" s="5" t="s">
        <v>1</v>
      </c>
      <c r="B5890" s="5" t="s">
        <v>241</v>
      </c>
      <c r="C5890" s="6" t="s">
        <v>54</v>
      </c>
      <c r="D5890" s="6" t="s">
        <v>55</v>
      </c>
      <c r="E5890" s="7">
        <v>1476</v>
      </c>
      <c r="F5890" s="9">
        <v>1301</v>
      </c>
    </row>
    <row r="5891" spans="1:6" x14ac:dyDescent="0.15">
      <c r="A5891" s="5" t="s">
        <v>1</v>
      </c>
      <c r="B5891" s="5" t="s">
        <v>241</v>
      </c>
      <c r="C5891" s="6" t="s">
        <v>54</v>
      </c>
      <c r="D5891" s="6" t="s">
        <v>55</v>
      </c>
      <c r="E5891" s="7">
        <v>1477</v>
      </c>
      <c r="F5891" s="9">
        <v>1427</v>
      </c>
    </row>
    <row r="5892" spans="1:6" x14ac:dyDescent="0.15">
      <c r="A5892" s="5" t="s">
        <v>1</v>
      </c>
      <c r="B5892" s="5" t="s">
        <v>241</v>
      </c>
      <c r="C5892" s="6" t="s">
        <v>54</v>
      </c>
      <c r="D5892" s="6" t="s">
        <v>55</v>
      </c>
      <c r="E5892" s="7">
        <v>1478</v>
      </c>
      <c r="F5892" s="9">
        <v>1406</v>
      </c>
    </row>
    <row r="5893" spans="1:6" x14ac:dyDescent="0.15">
      <c r="A5893" s="5" t="s">
        <v>1</v>
      </c>
      <c r="B5893" s="5" t="s">
        <v>241</v>
      </c>
      <c r="C5893" s="6" t="s">
        <v>54</v>
      </c>
      <c r="D5893" s="6" t="s">
        <v>55</v>
      </c>
      <c r="E5893" s="7">
        <v>1479</v>
      </c>
      <c r="F5893" s="9">
        <v>1352</v>
      </c>
    </row>
    <row r="5894" spans="1:6" x14ac:dyDescent="0.15">
      <c r="A5894" s="5" t="s">
        <v>1</v>
      </c>
      <c r="B5894" s="5" t="s">
        <v>241</v>
      </c>
      <c r="C5894" s="6" t="s">
        <v>54</v>
      </c>
      <c r="D5894" s="6" t="s">
        <v>55</v>
      </c>
      <c r="E5894" s="7">
        <v>1480</v>
      </c>
      <c r="F5894" s="9">
        <v>1366</v>
      </c>
    </row>
    <row r="5895" spans="1:6" x14ac:dyDescent="0.15">
      <c r="A5895" s="5" t="s">
        <v>1</v>
      </c>
      <c r="B5895" s="5" t="s">
        <v>241</v>
      </c>
      <c r="C5895" s="6" t="s">
        <v>54</v>
      </c>
      <c r="D5895" s="6" t="s">
        <v>55</v>
      </c>
      <c r="E5895" s="7">
        <v>1481</v>
      </c>
      <c r="F5895" s="9">
        <v>1588</v>
      </c>
    </row>
    <row r="5896" spans="1:6" x14ac:dyDescent="0.15">
      <c r="A5896" s="5" t="s">
        <v>1</v>
      </c>
      <c r="B5896" s="5" t="s">
        <v>241</v>
      </c>
      <c r="C5896" s="6" t="s">
        <v>54</v>
      </c>
      <c r="D5896" s="6" t="s">
        <v>55</v>
      </c>
      <c r="E5896" s="7">
        <v>1482</v>
      </c>
      <c r="F5896" s="9">
        <v>1674</v>
      </c>
    </row>
    <row r="5897" spans="1:6" x14ac:dyDescent="0.15">
      <c r="A5897" s="5" t="s">
        <v>1</v>
      </c>
      <c r="B5897" s="5" t="s">
        <v>241</v>
      </c>
      <c r="C5897" s="6" t="s">
        <v>54</v>
      </c>
      <c r="D5897" s="6" t="s">
        <v>55</v>
      </c>
      <c r="E5897" s="7">
        <v>1483</v>
      </c>
      <c r="F5897" s="9">
        <v>1661</v>
      </c>
    </row>
    <row r="5898" spans="1:6" x14ac:dyDescent="0.15">
      <c r="A5898" s="5" t="s">
        <v>1</v>
      </c>
      <c r="B5898" s="5" t="s">
        <v>241</v>
      </c>
      <c r="C5898" s="6" t="s">
        <v>54</v>
      </c>
      <c r="D5898" s="6" t="s">
        <v>55</v>
      </c>
      <c r="E5898" s="7">
        <v>1484</v>
      </c>
      <c r="F5898" s="9">
        <v>1661</v>
      </c>
    </row>
    <row r="5899" spans="1:6" x14ac:dyDescent="0.15">
      <c r="A5899" s="5" t="s">
        <v>1</v>
      </c>
      <c r="B5899" s="5" t="s">
        <v>241</v>
      </c>
      <c r="C5899" s="6" t="s">
        <v>54</v>
      </c>
      <c r="D5899" s="6" t="s">
        <v>55</v>
      </c>
      <c r="E5899" s="7">
        <v>1485</v>
      </c>
      <c r="F5899" s="9">
        <v>1663</v>
      </c>
    </row>
    <row r="5900" spans="1:6" x14ac:dyDescent="0.15">
      <c r="A5900" s="5" t="s">
        <v>1</v>
      </c>
      <c r="B5900" s="5" t="s">
        <v>241</v>
      </c>
      <c r="C5900" s="6" t="s">
        <v>54</v>
      </c>
      <c r="D5900" s="6" t="s">
        <v>55</v>
      </c>
      <c r="E5900" s="7">
        <v>1486</v>
      </c>
      <c r="F5900" s="9">
        <v>1564</v>
      </c>
    </row>
    <row r="5901" spans="1:6" x14ac:dyDescent="0.15">
      <c r="A5901" s="5" t="s">
        <v>1</v>
      </c>
      <c r="B5901" s="5" t="s">
        <v>241</v>
      </c>
      <c r="C5901" s="6" t="s">
        <v>54</v>
      </c>
      <c r="D5901" s="6" t="s">
        <v>55</v>
      </c>
      <c r="E5901" s="7">
        <v>1487</v>
      </c>
      <c r="F5901" s="9">
        <v>1583</v>
      </c>
    </row>
    <row r="5902" spans="1:6" x14ac:dyDescent="0.15">
      <c r="A5902" s="5" t="s">
        <v>1</v>
      </c>
      <c r="B5902" s="5" t="s">
        <v>241</v>
      </c>
      <c r="C5902" s="6" t="s">
        <v>54</v>
      </c>
      <c r="D5902" s="6" t="s">
        <v>55</v>
      </c>
      <c r="E5902" s="7">
        <v>1488</v>
      </c>
      <c r="F5902" s="9">
        <v>1583</v>
      </c>
    </row>
    <row r="5903" spans="1:6" x14ac:dyDescent="0.15">
      <c r="A5903" s="5" t="s">
        <v>1</v>
      </c>
      <c r="B5903" s="5" t="s">
        <v>241</v>
      </c>
      <c r="C5903" s="6" t="s">
        <v>54</v>
      </c>
      <c r="D5903" s="6" t="s">
        <v>55</v>
      </c>
      <c r="E5903" s="7">
        <v>1489</v>
      </c>
      <c r="F5903" s="9">
        <v>1604</v>
      </c>
    </row>
    <row r="5904" spans="1:6" x14ac:dyDescent="0.15">
      <c r="A5904" s="5" t="s">
        <v>1</v>
      </c>
      <c r="B5904" s="5" t="s">
        <v>241</v>
      </c>
      <c r="C5904" s="6" t="s">
        <v>54</v>
      </c>
      <c r="D5904" s="6" t="s">
        <v>55</v>
      </c>
      <c r="E5904" s="7">
        <v>1490</v>
      </c>
      <c r="F5904" s="9">
        <v>1503</v>
      </c>
    </row>
    <row r="5905" spans="1:6" x14ac:dyDescent="0.15">
      <c r="A5905" s="5" t="s">
        <v>1</v>
      </c>
      <c r="B5905" s="5" t="s">
        <v>241</v>
      </c>
      <c r="C5905" s="6" t="s">
        <v>54</v>
      </c>
      <c r="D5905" s="6" t="s">
        <v>55</v>
      </c>
      <c r="E5905" s="7">
        <v>1491</v>
      </c>
      <c r="F5905" s="9">
        <v>1723</v>
      </c>
    </row>
    <row r="5906" spans="1:6" x14ac:dyDescent="0.15">
      <c r="A5906" s="5" t="s">
        <v>1</v>
      </c>
      <c r="B5906" s="5" t="s">
        <v>241</v>
      </c>
      <c r="C5906" s="6" t="s">
        <v>54</v>
      </c>
      <c r="D5906" s="6" t="s">
        <v>55</v>
      </c>
      <c r="E5906" s="7">
        <v>1492</v>
      </c>
      <c r="F5906" s="9">
        <v>1777</v>
      </c>
    </row>
    <row r="5907" spans="1:6" x14ac:dyDescent="0.15">
      <c r="A5907" s="5" t="s">
        <v>1</v>
      </c>
      <c r="B5907" s="5" t="s">
        <v>241</v>
      </c>
      <c r="C5907" s="6" t="s">
        <v>54</v>
      </c>
      <c r="D5907" s="6" t="s">
        <v>55</v>
      </c>
      <c r="E5907" s="7">
        <v>1493</v>
      </c>
      <c r="F5907" s="9">
        <v>1804</v>
      </c>
    </row>
    <row r="5908" spans="1:6" x14ac:dyDescent="0.15">
      <c r="A5908" s="5" t="s">
        <v>1</v>
      </c>
      <c r="B5908" s="5" t="s">
        <v>241</v>
      </c>
      <c r="C5908" s="6" t="s">
        <v>54</v>
      </c>
      <c r="D5908" s="6" t="s">
        <v>55</v>
      </c>
      <c r="E5908" s="7">
        <v>1494</v>
      </c>
      <c r="F5908" s="9">
        <v>1502</v>
      </c>
    </row>
    <row r="5909" spans="1:6" x14ac:dyDescent="0.15">
      <c r="A5909" s="5" t="s">
        <v>1</v>
      </c>
      <c r="B5909" s="5" t="s">
        <v>241</v>
      </c>
      <c r="C5909" s="6" t="s">
        <v>54</v>
      </c>
      <c r="D5909" s="6" t="s">
        <v>55</v>
      </c>
      <c r="E5909" s="7">
        <v>1495</v>
      </c>
      <c r="F5909" s="9">
        <v>1460</v>
      </c>
    </row>
    <row r="5910" spans="1:6" x14ac:dyDescent="0.15">
      <c r="A5910" s="5" t="s">
        <v>1</v>
      </c>
      <c r="B5910" s="5" t="s">
        <v>241</v>
      </c>
      <c r="C5910" s="6" t="s">
        <v>54</v>
      </c>
      <c r="D5910" s="6" t="s">
        <v>55</v>
      </c>
      <c r="E5910" s="7">
        <v>1496</v>
      </c>
      <c r="F5910" s="9">
        <v>1430</v>
      </c>
    </row>
    <row r="5911" spans="1:6" x14ac:dyDescent="0.15">
      <c r="A5911" s="5" t="s">
        <v>1</v>
      </c>
      <c r="B5911" s="5" t="s">
        <v>241</v>
      </c>
      <c r="C5911" s="6" t="s">
        <v>54</v>
      </c>
      <c r="D5911" s="6" t="s">
        <v>55</v>
      </c>
      <c r="E5911" s="7">
        <v>1497</v>
      </c>
      <c r="F5911" s="9">
        <v>1393</v>
      </c>
    </row>
    <row r="5912" spans="1:6" x14ac:dyDescent="0.15">
      <c r="A5912" s="5" t="s">
        <v>1</v>
      </c>
      <c r="B5912" s="5" t="s">
        <v>241</v>
      </c>
      <c r="C5912" s="6" t="s">
        <v>54</v>
      </c>
      <c r="D5912" s="6" t="s">
        <v>55</v>
      </c>
      <c r="E5912" s="7">
        <v>1498</v>
      </c>
      <c r="F5912" s="9">
        <v>1374</v>
      </c>
    </row>
    <row r="5913" spans="1:6" x14ac:dyDescent="0.15">
      <c r="A5913" s="5" t="s">
        <v>1</v>
      </c>
      <c r="B5913" s="5" t="s">
        <v>241</v>
      </c>
      <c r="C5913" s="6" t="s">
        <v>54</v>
      </c>
      <c r="D5913" s="6" t="s">
        <v>55</v>
      </c>
      <c r="E5913" s="7">
        <v>1499</v>
      </c>
      <c r="F5913" s="9">
        <v>1417</v>
      </c>
    </row>
    <row r="5914" spans="1:6" x14ac:dyDescent="0.15">
      <c r="A5914" s="5" t="s">
        <v>1</v>
      </c>
      <c r="B5914" s="5" t="s">
        <v>241</v>
      </c>
      <c r="C5914" s="6" t="s">
        <v>54</v>
      </c>
      <c r="D5914" s="6" t="s">
        <v>55</v>
      </c>
      <c r="E5914" s="7">
        <v>1500</v>
      </c>
      <c r="F5914" s="9">
        <v>1760</v>
      </c>
    </row>
    <row r="5915" spans="1:6" x14ac:dyDescent="0.15">
      <c r="A5915" s="5" t="s">
        <v>1</v>
      </c>
      <c r="B5915" s="5" t="s">
        <v>241</v>
      </c>
      <c r="C5915" s="6" t="s">
        <v>54</v>
      </c>
      <c r="D5915" s="6" t="s">
        <v>55</v>
      </c>
      <c r="E5915" s="7">
        <v>1501</v>
      </c>
      <c r="F5915" s="9">
        <v>1828</v>
      </c>
    </row>
    <row r="5916" spans="1:6" x14ac:dyDescent="0.15">
      <c r="A5916" s="5" t="s">
        <v>1</v>
      </c>
      <c r="B5916" s="5" t="s">
        <v>241</v>
      </c>
      <c r="C5916" s="6" t="s">
        <v>54</v>
      </c>
      <c r="D5916" s="6" t="s">
        <v>55</v>
      </c>
      <c r="E5916" s="7">
        <v>1502</v>
      </c>
      <c r="F5916" s="9">
        <v>1643</v>
      </c>
    </row>
    <row r="5917" spans="1:6" x14ac:dyDescent="0.15">
      <c r="A5917" s="5" t="s">
        <v>1</v>
      </c>
      <c r="B5917" s="5" t="s">
        <v>241</v>
      </c>
      <c r="C5917" s="6" t="s">
        <v>54</v>
      </c>
      <c r="D5917" s="6" t="s">
        <v>55</v>
      </c>
      <c r="E5917" s="7">
        <v>1503</v>
      </c>
      <c r="F5917" s="9">
        <v>1478</v>
      </c>
    </row>
    <row r="5918" spans="1:6" x14ac:dyDescent="0.15">
      <c r="A5918" s="5" t="s">
        <v>1</v>
      </c>
      <c r="B5918" s="5" t="s">
        <v>241</v>
      </c>
      <c r="C5918" s="6" t="s">
        <v>54</v>
      </c>
      <c r="D5918" s="6" t="s">
        <v>55</v>
      </c>
      <c r="E5918" s="7">
        <v>1504</v>
      </c>
      <c r="F5918" s="9">
        <v>2144</v>
      </c>
    </row>
    <row r="5919" spans="1:6" x14ac:dyDescent="0.15">
      <c r="A5919" s="5" t="s">
        <v>1</v>
      </c>
      <c r="B5919" s="5" t="s">
        <v>241</v>
      </c>
      <c r="C5919" s="6" t="s">
        <v>54</v>
      </c>
      <c r="D5919" s="6" t="s">
        <v>55</v>
      </c>
      <c r="E5919" s="7">
        <v>1505</v>
      </c>
      <c r="F5919" s="9">
        <v>1819</v>
      </c>
    </row>
    <row r="5920" spans="1:6" x14ac:dyDescent="0.15">
      <c r="A5920" s="5" t="s">
        <v>1</v>
      </c>
      <c r="B5920" s="5" t="s">
        <v>241</v>
      </c>
      <c r="C5920" s="6" t="s">
        <v>54</v>
      </c>
      <c r="D5920" s="6" t="s">
        <v>55</v>
      </c>
      <c r="E5920" s="7">
        <v>1506</v>
      </c>
      <c r="F5920" s="9">
        <v>1980</v>
      </c>
    </row>
    <row r="5921" spans="1:6" x14ac:dyDescent="0.15">
      <c r="A5921" s="5" t="s">
        <v>1</v>
      </c>
      <c r="B5921" s="5" t="s">
        <v>241</v>
      </c>
      <c r="C5921" s="6" t="s">
        <v>54</v>
      </c>
      <c r="D5921" s="6" t="s">
        <v>55</v>
      </c>
      <c r="E5921" s="7">
        <v>1507</v>
      </c>
      <c r="F5921" s="9">
        <v>1785</v>
      </c>
    </row>
    <row r="5922" spans="1:6" x14ac:dyDescent="0.15">
      <c r="A5922" s="5" t="s">
        <v>1</v>
      </c>
      <c r="B5922" s="5" t="s">
        <v>241</v>
      </c>
      <c r="C5922" s="6" t="s">
        <v>54</v>
      </c>
      <c r="D5922" s="6" t="s">
        <v>55</v>
      </c>
      <c r="E5922" s="7">
        <v>1508</v>
      </c>
      <c r="F5922" s="9">
        <v>2267</v>
      </c>
    </row>
    <row r="5923" spans="1:6" x14ac:dyDescent="0.15">
      <c r="A5923" s="5" t="s">
        <v>1</v>
      </c>
      <c r="B5923" s="5" t="s">
        <v>241</v>
      </c>
      <c r="C5923" s="6" t="s">
        <v>54</v>
      </c>
      <c r="D5923" s="6" t="s">
        <v>55</v>
      </c>
      <c r="E5923" s="7">
        <v>1509</v>
      </c>
      <c r="F5923" s="9">
        <v>2570</v>
      </c>
    </row>
    <row r="5924" spans="1:6" x14ac:dyDescent="0.15">
      <c r="A5924" s="5" t="s">
        <v>1</v>
      </c>
      <c r="B5924" s="5" t="s">
        <v>241</v>
      </c>
      <c r="C5924" s="6" t="s">
        <v>54</v>
      </c>
      <c r="D5924" s="6" t="s">
        <v>55</v>
      </c>
      <c r="E5924" s="7">
        <v>1510</v>
      </c>
      <c r="F5924" s="9">
        <v>2255</v>
      </c>
    </row>
    <row r="5925" spans="1:6" x14ac:dyDescent="0.15">
      <c r="A5925" s="5" t="s">
        <v>1</v>
      </c>
      <c r="B5925" s="5" t="s">
        <v>241</v>
      </c>
      <c r="C5925" s="6" t="s">
        <v>54</v>
      </c>
      <c r="D5925" s="6" t="s">
        <v>55</v>
      </c>
      <c r="E5925" s="7">
        <v>1511</v>
      </c>
      <c r="F5925" s="9">
        <v>2225</v>
      </c>
    </row>
    <row r="5926" spans="1:6" x14ac:dyDescent="0.15">
      <c r="A5926" s="5" t="s">
        <v>1</v>
      </c>
      <c r="B5926" s="5" t="s">
        <v>241</v>
      </c>
      <c r="C5926" s="6" t="s">
        <v>54</v>
      </c>
      <c r="D5926" s="6" t="s">
        <v>55</v>
      </c>
      <c r="E5926" s="7">
        <v>1512</v>
      </c>
      <c r="F5926" s="9">
        <v>1986</v>
      </c>
    </row>
    <row r="5927" spans="1:6" x14ac:dyDescent="0.15">
      <c r="A5927" s="5" t="s">
        <v>1</v>
      </c>
      <c r="B5927" s="5" t="s">
        <v>241</v>
      </c>
      <c r="C5927" s="6" t="s">
        <v>54</v>
      </c>
      <c r="D5927" s="6" t="s">
        <v>55</v>
      </c>
      <c r="E5927" s="7">
        <v>1513</v>
      </c>
      <c r="F5927" s="9">
        <v>2037</v>
      </c>
    </row>
    <row r="5928" spans="1:6" x14ac:dyDescent="0.15">
      <c r="A5928" s="5" t="s">
        <v>1</v>
      </c>
      <c r="B5928" s="5" t="s">
        <v>241</v>
      </c>
      <c r="C5928" s="6" t="s">
        <v>54</v>
      </c>
      <c r="D5928" s="6" t="s">
        <v>55</v>
      </c>
      <c r="E5928" s="7">
        <v>1514</v>
      </c>
      <c r="F5928" s="9">
        <v>1728</v>
      </c>
    </row>
    <row r="5929" spans="1:6" x14ac:dyDescent="0.15">
      <c r="A5929" s="5" t="s">
        <v>1</v>
      </c>
      <c r="B5929" s="5" t="s">
        <v>241</v>
      </c>
      <c r="C5929" s="6" t="s">
        <v>54</v>
      </c>
      <c r="D5929" s="6" t="s">
        <v>55</v>
      </c>
      <c r="E5929" s="7">
        <v>1515</v>
      </c>
      <c r="F5929" s="9">
        <v>1779</v>
      </c>
    </row>
    <row r="5930" spans="1:6" x14ac:dyDescent="0.15">
      <c r="A5930" s="5" t="s">
        <v>1</v>
      </c>
      <c r="B5930" s="5" t="s">
        <v>241</v>
      </c>
      <c r="C5930" s="6" t="s">
        <v>54</v>
      </c>
      <c r="D5930" s="6" t="s">
        <v>55</v>
      </c>
      <c r="E5930" s="7">
        <v>1516</v>
      </c>
      <c r="F5930" s="9">
        <v>1710</v>
      </c>
    </row>
    <row r="5931" spans="1:6" x14ac:dyDescent="0.15">
      <c r="A5931" s="5" t="s">
        <v>1</v>
      </c>
      <c r="B5931" s="5" t="s">
        <v>241</v>
      </c>
      <c r="C5931" s="6" t="s">
        <v>54</v>
      </c>
      <c r="D5931" s="6" t="s">
        <v>55</v>
      </c>
      <c r="E5931" s="7">
        <v>1517</v>
      </c>
      <c r="F5931" s="9">
        <v>1946</v>
      </c>
    </row>
    <row r="5932" spans="1:6" x14ac:dyDescent="0.15">
      <c r="A5932" s="5" t="s">
        <v>1</v>
      </c>
      <c r="B5932" s="5" t="s">
        <v>241</v>
      </c>
      <c r="C5932" s="6" t="s">
        <v>54</v>
      </c>
      <c r="D5932" s="6" t="s">
        <v>55</v>
      </c>
      <c r="E5932" s="7">
        <v>1518</v>
      </c>
      <c r="F5932" s="9">
        <v>1819</v>
      </c>
    </row>
    <row r="5933" spans="1:6" x14ac:dyDescent="0.15">
      <c r="A5933" s="5" t="s">
        <v>1</v>
      </c>
      <c r="B5933" s="5" t="s">
        <v>241</v>
      </c>
      <c r="C5933" s="6" t="s">
        <v>54</v>
      </c>
      <c r="D5933" s="6" t="s">
        <v>55</v>
      </c>
      <c r="E5933" s="7">
        <v>1519</v>
      </c>
      <c r="F5933" s="9">
        <v>2267</v>
      </c>
    </row>
    <row r="5934" spans="1:6" x14ac:dyDescent="0.15">
      <c r="A5934" s="5" t="s">
        <v>1</v>
      </c>
      <c r="B5934" s="5" t="s">
        <v>241</v>
      </c>
      <c r="C5934" s="6" t="s">
        <v>54</v>
      </c>
      <c r="D5934" s="6" t="s">
        <v>55</v>
      </c>
      <c r="E5934" s="7">
        <v>1520</v>
      </c>
      <c r="F5934" s="9">
        <v>2418</v>
      </c>
    </row>
    <row r="5935" spans="1:6" x14ac:dyDescent="0.15">
      <c r="A5935" s="5" t="s">
        <v>1</v>
      </c>
      <c r="B5935" s="5" t="s">
        <v>241</v>
      </c>
      <c r="C5935" s="6" t="s">
        <v>54</v>
      </c>
      <c r="D5935" s="6" t="s">
        <v>55</v>
      </c>
      <c r="E5935" s="7">
        <v>1521</v>
      </c>
      <c r="F5935" s="9">
        <v>2192</v>
      </c>
    </row>
    <row r="5936" spans="1:6" x14ac:dyDescent="0.15">
      <c r="A5936" s="5" t="s">
        <v>1</v>
      </c>
      <c r="B5936" s="5" t="s">
        <v>241</v>
      </c>
      <c r="C5936" s="6" t="s">
        <v>54</v>
      </c>
      <c r="D5936" s="6" t="s">
        <v>55</v>
      </c>
      <c r="E5936" s="7">
        <v>1522</v>
      </c>
      <c r="F5936" s="9">
        <v>2251</v>
      </c>
    </row>
    <row r="5937" spans="1:6" x14ac:dyDescent="0.15">
      <c r="A5937" s="5" t="s">
        <v>1</v>
      </c>
      <c r="B5937" s="5" t="s">
        <v>241</v>
      </c>
      <c r="C5937" s="6" t="s">
        <v>54</v>
      </c>
      <c r="D5937" s="6" t="s">
        <v>55</v>
      </c>
      <c r="E5937" s="7">
        <v>1523</v>
      </c>
      <c r="F5937" s="9">
        <v>2181</v>
      </c>
    </row>
    <row r="5938" spans="1:6" x14ac:dyDescent="0.15">
      <c r="A5938" s="5" t="s">
        <v>1</v>
      </c>
      <c r="B5938" s="5" t="s">
        <v>241</v>
      </c>
      <c r="C5938" s="6" t="s">
        <v>54</v>
      </c>
      <c r="D5938" s="6" t="s">
        <v>55</v>
      </c>
      <c r="E5938" s="7">
        <v>1524</v>
      </c>
      <c r="F5938" s="9">
        <v>1315</v>
      </c>
    </row>
    <row r="5939" spans="1:6" x14ac:dyDescent="0.15">
      <c r="A5939" s="5" t="s">
        <v>1</v>
      </c>
      <c r="B5939" s="5" t="s">
        <v>241</v>
      </c>
      <c r="C5939" s="6" t="s">
        <v>54</v>
      </c>
      <c r="D5939" s="6" t="s">
        <v>55</v>
      </c>
      <c r="E5939" s="7">
        <v>1525</v>
      </c>
      <c r="F5939" s="9">
        <v>1532</v>
      </c>
    </row>
    <row r="5940" spans="1:6" x14ac:dyDescent="0.15">
      <c r="A5940" s="5" t="s">
        <v>1</v>
      </c>
      <c r="B5940" s="5" t="s">
        <v>241</v>
      </c>
      <c r="C5940" s="6" t="s">
        <v>54</v>
      </c>
      <c r="D5940" s="6" t="s">
        <v>55</v>
      </c>
      <c r="E5940" s="7">
        <v>1526</v>
      </c>
      <c r="F5940" s="9">
        <v>1519</v>
      </c>
    </row>
    <row r="5941" spans="1:6" x14ac:dyDescent="0.15">
      <c r="A5941" s="5" t="s">
        <v>1</v>
      </c>
      <c r="B5941" s="5" t="s">
        <v>241</v>
      </c>
      <c r="C5941" s="6" t="s">
        <v>54</v>
      </c>
      <c r="D5941" s="6" t="s">
        <v>55</v>
      </c>
      <c r="E5941" s="7">
        <v>1527</v>
      </c>
      <c r="F5941" s="9">
        <v>1812</v>
      </c>
    </row>
    <row r="5942" spans="1:6" x14ac:dyDescent="0.15">
      <c r="A5942" s="5" t="s">
        <v>1</v>
      </c>
      <c r="B5942" s="5" t="s">
        <v>241</v>
      </c>
      <c r="C5942" s="6" t="s">
        <v>54</v>
      </c>
      <c r="D5942" s="6" t="s">
        <v>55</v>
      </c>
      <c r="E5942" s="7">
        <v>1528</v>
      </c>
      <c r="F5942" s="9">
        <v>1938</v>
      </c>
    </row>
    <row r="5943" spans="1:6" x14ac:dyDescent="0.15">
      <c r="A5943" s="5" t="s">
        <v>1</v>
      </c>
      <c r="B5943" s="5" t="s">
        <v>241</v>
      </c>
      <c r="C5943" s="6" t="s">
        <v>54</v>
      </c>
      <c r="D5943" s="6" t="s">
        <v>55</v>
      </c>
      <c r="E5943" s="7">
        <v>1529</v>
      </c>
      <c r="F5943" s="9">
        <v>1765</v>
      </c>
    </row>
    <row r="5944" spans="1:6" x14ac:dyDescent="0.15">
      <c r="A5944" s="5" t="s">
        <v>1</v>
      </c>
      <c r="B5944" s="5" t="s">
        <v>241</v>
      </c>
      <c r="C5944" s="6" t="s">
        <v>54</v>
      </c>
      <c r="D5944" s="6" t="s">
        <v>55</v>
      </c>
      <c r="E5944" s="7">
        <v>1530</v>
      </c>
      <c r="F5944" s="9">
        <v>1561</v>
      </c>
    </row>
    <row r="5945" spans="1:6" x14ac:dyDescent="0.15">
      <c r="A5945" s="5" t="s">
        <v>1</v>
      </c>
      <c r="B5945" s="5" t="s">
        <v>241</v>
      </c>
      <c r="C5945" s="6" t="s">
        <v>54</v>
      </c>
      <c r="D5945" s="6" t="s">
        <v>55</v>
      </c>
      <c r="E5945" s="7">
        <v>1531</v>
      </c>
      <c r="F5945" s="9">
        <v>1686</v>
      </c>
    </row>
    <row r="5946" spans="1:6" x14ac:dyDescent="0.15">
      <c r="A5946" s="5" t="s">
        <v>1</v>
      </c>
      <c r="B5946" s="5" t="s">
        <v>241</v>
      </c>
      <c r="C5946" s="6" t="s">
        <v>54</v>
      </c>
      <c r="D5946" s="6" t="s">
        <v>55</v>
      </c>
      <c r="E5946" s="7">
        <v>1532</v>
      </c>
      <c r="F5946" s="9">
        <v>1798</v>
      </c>
    </row>
    <row r="5947" spans="1:6" x14ac:dyDescent="0.15">
      <c r="A5947" s="5" t="s">
        <v>1</v>
      </c>
      <c r="B5947" s="5" t="s">
        <v>241</v>
      </c>
      <c r="C5947" s="6" t="s">
        <v>54</v>
      </c>
      <c r="D5947" s="6" t="s">
        <v>55</v>
      </c>
      <c r="E5947" s="7">
        <v>1533</v>
      </c>
      <c r="F5947" s="9">
        <v>1479</v>
      </c>
    </row>
    <row r="5948" spans="1:6" x14ac:dyDescent="0.15">
      <c r="A5948" s="5" t="s">
        <v>1</v>
      </c>
      <c r="B5948" s="5" t="s">
        <v>241</v>
      </c>
      <c r="C5948" s="6" t="s">
        <v>54</v>
      </c>
      <c r="D5948" s="6" t="s">
        <v>55</v>
      </c>
      <c r="E5948" s="7">
        <v>1534</v>
      </c>
      <c r="F5948" s="9">
        <v>1490</v>
      </c>
    </row>
    <row r="5949" spans="1:6" x14ac:dyDescent="0.15">
      <c r="A5949" s="5" t="s">
        <v>1</v>
      </c>
      <c r="B5949" s="5" t="s">
        <v>241</v>
      </c>
      <c r="C5949" s="6" t="s">
        <v>54</v>
      </c>
      <c r="D5949" s="6" t="s">
        <v>55</v>
      </c>
      <c r="E5949" s="7">
        <v>1535</v>
      </c>
      <c r="F5949" s="9">
        <v>1403</v>
      </c>
    </row>
    <row r="5950" spans="1:6" x14ac:dyDescent="0.15">
      <c r="A5950" s="5" t="s">
        <v>1</v>
      </c>
      <c r="B5950" s="5" t="s">
        <v>241</v>
      </c>
      <c r="C5950" s="6" t="s">
        <v>54</v>
      </c>
      <c r="D5950" s="6" t="s">
        <v>55</v>
      </c>
      <c r="E5950" s="7">
        <v>1536</v>
      </c>
      <c r="F5950" s="9">
        <v>1511</v>
      </c>
    </row>
    <row r="5951" spans="1:6" x14ac:dyDescent="0.15">
      <c r="A5951" s="5" t="s">
        <v>1</v>
      </c>
      <c r="B5951" s="5" t="s">
        <v>241</v>
      </c>
      <c r="C5951" s="6" t="s">
        <v>54</v>
      </c>
      <c r="D5951" s="6" t="s">
        <v>55</v>
      </c>
      <c r="E5951" s="7">
        <v>1537</v>
      </c>
      <c r="F5951" s="9">
        <v>1551</v>
      </c>
    </row>
    <row r="5952" spans="1:6" x14ac:dyDescent="0.15">
      <c r="A5952" s="5" t="s">
        <v>1</v>
      </c>
      <c r="B5952" s="5" t="s">
        <v>241</v>
      </c>
      <c r="C5952" s="6" t="s">
        <v>54</v>
      </c>
      <c r="D5952" s="6" t="s">
        <v>55</v>
      </c>
      <c r="E5952" s="7">
        <v>1538</v>
      </c>
      <c r="F5952" s="9">
        <v>1583</v>
      </c>
    </row>
    <row r="5953" spans="1:6" x14ac:dyDescent="0.15">
      <c r="A5953" s="5" t="s">
        <v>1</v>
      </c>
      <c r="B5953" s="5" t="s">
        <v>241</v>
      </c>
      <c r="C5953" s="6" t="s">
        <v>54</v>
      </c>
      <c r="D5953" s="6" t="s">
        <v>55</v>
      </c>
      <c r="E5953" s="7">
        <v>1539</v>
      </c>
      <c r="F5953" s="9">
        <v>1302</v>
      </c>
    </row>
    <row r="5954" spans="1:6" x14ac:dyDescent="0.15">
      <c r="A5954" s="5" t="s">
        <v>1</v>
      </c>
      <c r="B5954" s="5" t="s">
        <v>241</v>
      </c>
      <c r="C5954" s="6" t="s">
        <v>54</v>
      </c>
      <c r="D5954" s="6" t="s">
        <v>55</v>
      </c>
      <c r="E5954" s="7">
        <v>1540</v>
      </c>
      <c r="F5954" s="9">
        <v>1412</v>
      </c>
    </row>
    <row r="5955" spans="1:6" x14ac:dyDescent="0.15">
      <c r="A5955" s="5" t="s">
        <v>1</v>
      </c>
      <c r="B5955" s="5" t="s">
        <v>241</v>
      </c>
      <c r="C5955" s="6" t="s">
        <v>54</v>
      </c>
      <c r="D5955" s="6" t="s">
        <v>55</v>
      </c>
      <c r="E5955" s="7">
        <v>1541</v>
      </c>
      <c r="F5955" s="9">
        <v>1269</v>
      </c>
    </row>
    <row r="5956" spans="1:6" x14ac:dyDescent="0.15">
      <c r="A5956" s="5" t="s">
        <v>1</v>
      </c>
      <c r="B5956" s="5" t="s">
        <v>241</v>
      </c>
      <c r="C5956" s="6" t="s">
        <v>54</v>
      </c>
      <c r="D5956" s="6" t="s">
        <v>55</v>
      </c>
      <c r="E5956" s="7">
        <v>1542</v>
      </c>
      <c r="F5956" s="9">
        <v>1390</v>
      </c>
    </row>
    <row r="5957" spans="1:6" x14ac:dyDescent="0.15">
      <c r="A5957" s="5" t="s">
        <v>1</v>
      </c>
      <c r="B5957" s="5" t="s">
        <v>241</v>
      </c>
      <c r="C5957" s="6" t="s">
        <v>54</v>
      </c>
      <c r="D5957" s="6" t="s">
        <v>55</v>
      </c>
      <c r="E5957" s="7">
        <v>1543</v>
      </c>
      <c r="F5957" s="9">
        <v>1519</v>
      </c>
    </row>
    <row r="5958" spans="1:6" x14ac:dyDescent="0.15">
      <c r="A5958" s="5" t="s">
        <v>1</v>
      </c>
      <c r="B5958" s="5" t="s">
        <v>241</v>
      </c>
      <c r="C5958" s="6" t="s">
        <v>54</v>
      </c>
      <c r="D5958" s="6" t="s">
        <v>55</v>
      </c>
      <c r="E5958" s="7">
        <v>1544</v>
      </c>
      <c r="F5958" s="9">
        <v>1530</v>
      </c>
    </row>
    <row r="5959" spans="1:6" x14ac:dyDescent="0.15">
      <c r="A5959" s="5" t="s">
        <v>1</v>
      </c>
      <c r="B5959" s="5" t="s">
        <v>241</v>
      </c>
      <c r="C5959" s="6" t="s">
        <v>54</v>
      </c>
      <c r="D5959" s="6" t="s">
        <v>55</v>
      </c>
      <c r="E5959" s="7">
        <v>1545</v>
      </c>
      <c r="F5959" s="9">
        <v>1572</v>
      </c>
    </row>
    <row r="5960" spans="1:6" x14ac:dyDescent="0.15">
      <c r="A5960" s="5" t="s">
        <v>1</v>
      </c>
      <c r="B5960" s="5" t="s">
        <v>241</v>
      </c>
      <c r="C5960" s="6" t="s">
        <v>54</v>
      </c>
      <c r="D5960" s="6" t="s">
        <v>55</v>
      </c>
      <c r="E5960" s="7">
        <v>1546</v>
      </c>
      <c r="F5960" s="9">
        <v>1592</v>
      </c>
    </row>
    <row r="5961" spans="1:6" x14ac:dyDescent="0.15">
      <c r="A5961" s="5" t="s">
        <v>1</v>
      </c>
      <c r="B5961" s="5" t="s">
        <v>241</v>
      </c>
      <c r="C5961" s="6" t="s">
        <v>54</v>
      </c>
      <c r="D5961" s="6" t="s">
        <v>55</v>
      </c>
      <c r="E5961" s="7">
        <v>1547</v>
      </c>
      <c r="F5961" s="9">
        <v>1412</v>
      </c>
    </row>
    <row r="5962" spans="1:6" x14ac:dyDescent="0.15">
      <c r="A5962" s="5" t="s">
        <v>1</v>
      </c>
      <c r="B5962" s="5" t="s">
        <v>241</v>
      </c>
      <c r="C5962" s="6" t="s">
        <v>54</v>
      </c>
      <c r="D5962" s="6" t="s">
        <v>55</v>
      </c>
      <c r="E5962" s="7">
        <v>1548</v>
      </c>
      <c r="F5962" s="9">
        <v>1561</v>
      </c>
    </row>
    <row r="5963" spans="1:6" x14ac:dyDescent="0.15">
      <c r="A5963" s="5" t="s">
        <v>1</v>
      </c>
      <c r="B5963" s="5" t="s">
        <v>241</v>
      </c>
      <c r="C5963" s="6" t="s">
        <v>54</v>
      </c>
      <c r="D5963" s="6" t="s">
        <v>55</v>
      </c>
      <c r="E5963" s="7">
        <v>1549</v>
      </c>
      <c r="F5963" s="9">
        <v>1634</v>
      </c>
    </row>
    <row r="5964" spans="1:6" x14ac:dyDescent="0.15">
      <c r="A5964" s="5" t="s">
        <v>1</v>
      </c>
      <c r="B5964" s="5" t="s">
        <v>241</v>
      </c>
      <c r="C5964" s="6" t="s">
        <v>54</v>
      </c>
      <c r="D5964" s="6" t="s">
        <v>55</v>
      </c>
      <c r="E5964" s="7">
        <v>1550</v>
      </c>
      <c r="F5964" s="9">
        <v>1655</v>
      </c>
    </row>
    <row r="5965" spans="1:6" x14ac:dyDescent="0.15">
      <c r="A5965" s="5" t="s">
        <v>1</v>
      </c>
      <c r="B5965" s="5" t="s">
        <v>241</v>
      </c>
      <c r="C5965" s="6" t="s">
        <v>54</v>
      </c>
      <c r="D5965" s="6" t="s">
        <v>55</v>
      </c>
      <c r="E5965" s="7">
        <v>1551</v>
      </c>
      <c r="F5965" s="9">
        <v>1723</v>
      </c>
    </row>
    <row r="5966" spans="1:6" x14ac:dyDescent="0.15">
      <c r="A5966" s="5" t="s">
        <v>1</v>
      </c>
      <c r="B5966" s="5" t="s">
        <v>241</v>
      </c>
      <c r="C5966" s="6" t="s">
        <v>54</v>
      </c>
      <c r="D5966" s="6" t="s">
        <v>55</v>
      </c>
      <c r="E5966" s="7">
        <v>1552</v>
      </c>
      <c r="F5966" s="9">
        <v>1683</v>
      </c>
    </row>
    <row r="5967" spans="1:6" x14ac:dyDescent="0.15">
      <c r="A5967" s="5" t="s">
        <v>1</v>
      </c>
      <c r="B5967" s="5" t="s">
        <v>241</v>
      </c>
      <c r="C5967" s="6" t="s">
        <v>54</v>
      </c>
      <c r="D5967" s="6" t="s">
        <v>55</v>
      </c>
      <c r="E5967" s="7">
        <v>1553</v>
      </c>
      <c r="F5967" s="9">
        <v>1561</v>
      </c>
    </row>
    <row r="5968" spans="1:6" x14ac:dyDescent="0.15">
      <c r="A5968" s="5" t="s">
        <v>1</v>
      </c>
      <c r="B5968" s="5" t="s">
        <v>241</v>
      </c>
      <c r="C5968" s="6" t="s">
        <v>54</v>
      </c>
      <c r="D5968" s="6" t="s">
        <v>55</v>
      </c>
      <c r="E5968" s="7">
        <v>1554</v>
      </c>
      <c r="F5968" s="9">
        <v>1559</v>
      </c>
    </row>
    <row r="5969" spans="1:6" x14ac:dyDescent="0.15">
      <c r="A5969" s="5" t="s">
        <v>1</v>
      </c>
      <c r="B5969" s="5" t="s">
        <v>241</v>
      </c>
      <c r="C5969" s="6" t="s">
        <v>54</v>
      </c>
      <c r="D5969" s="6" t="s">
        <v>55</v>
      </c>
      <c r="E5969" s="7">
        <v>1555</v>
      </c>
      <c r="F5969" s="9">
        <v>1530</v>
      </c>
    </row>
    <row r="5970" spans="1:6" x14ac:dyDescent="0.15">
      <c r="A5970" s="5" t="s">
        <v>1</v>
      </c>
      <c r="B5970" s="5" t="s">
        <v>241</v>
      </c>
      <c r="C5970" s="6" t="s">
        <v>54</v>
      </c>
      <c r="D5970" s="6" t="s">
        <v>55</v>
      </c>
      <c r="E5970" s="7">
        <v>1556</v>
      </c>
      <c r="F5970" s="9">
        <v>1580</v>
      </c>
    </row>
    <row r="5971" spans="1:6" x14ac:dyDescent="0.15">
      <c r="A5971" s="5" t="s">
        <v>1</v>
      </c>
      <c r="B5971" s="5" t="s">
        <v>241</v>
      </c>
      <c r="C5971" s="6" t="s">
        <v>54</v>
      </c>
      <c r="D5971" s="6" t="s">
        <v>55</v>
      </c>
      <c r="E5971" s="7">
        <v>1557</v>
      </c>
      <c r="F5971" s="9">
        <v>1608</v>
      </c>
    </row>
    <row r="5972" spans="1:6" x14ac:dyDescent="0.15">
      <c r="A5972" s="5" t="s">
        <v>1</v>
      </c>
      <c r="B5972" s="5" t="s">
        <v>241</v>
      </c>
      <c r="C5972" s="6" t="s">
        <v>54</v>
      </c>
      <c r="D5972" s="6" t="s">
        <v>55</v>
      </c>
      <c r="E5972" s="7">
        <v>1558</v>
      </c>
      <c r="F5972" s="9">
        <v>1600</v>
      </c>
    </row>
    <row r="5973" spans="1:6" x14ac:dyDescent="0.15">
      <c r="A5973" s="5" t="s">
        <v>1</v>
      </c>
      <c r="B5973" s="5" t="s">
        <v>241</v>
      </c>
      <c r="C5973" s="6" t="s">
        <v>54</v>
      </c>
      <c r="D5973" s="6" t="s">
        <v>55</v>
      </c>
      <c r="E5973" s="7">
        <v>1559</v>
      </c>
      <c r="F5973" s="9">
        <v>1677</v>
      </c>
    </row>
    <row r="5974" spans="1:6" x14ac:dyDescent="0.15">
      <c r="A5974" s="5" t="s">
        <v>1</v>
      </c>
      <c r="B5974" s="5" t="s">
        <v>241</v>
      </c>
      <c r="C5974" s="6" t="s">
        <v>54</v>
      </c>
      <c r="D5974" s="6" t="s">
        <v>55</v>
      </c>
      <c r="E5974" s="7">
        <v>1560</v>
      </c>
      <c r="F5974" s="9">
        <v>1610</v>
      </c>
    </row>
    <row r="5975" spans="1:6" x14ac:dyDescent="0.15">
      <c r="A5975" s="5" t="s">
        <v>1</v>
      </c>
      <c r="B5975" s="5" t="s">
        <v>241</v>
      </c>
      <c r="C5975" s="6" t="s">
        <v>54</v>
      </c>
      <c r="D5975" s="6" t="s">
        <v>55</v>
      </c>
      <c r="E5975" s="7">
        <v>1561</v>
      </c>
      <c r="F5975" s="9">
        <v>1487</v>
      </c>
    </row>
    <row r="5976" spans="1:6" x14ac:dyDescent="0.15">
      <c r="A5976" s="5" t="s">
        <v>1</v>
      </c>
      <c r="B5976" s="5" t="s">
        <v>241</v>
      </c>
      <c r="C5976" s="6" t="s">
        <v>54</v>
      </c>
      <c r="D5976" s="6" t="s">
        <v>55</v>
      </c>
      <c r="E5976" s="7">
        <v>1562</v>
      </c>
      <c r="F5976" s="9">
        <v>1492</v>
      </c>
    </row>
    <row r="5977" spans="1:6" x14ac:dyDescent="0.15">
      <c r="A5977" s="5" t="s">
        <v>1</v>
      </c>
      <c r="B5977" s="5" t="s">
        <v>241</v>
      </c>
      <c r="C5977" s="6" t="s">
        <v>54</v>
      </c>
      <c r="D5977" s="6" t="s">
        <v>55</v>
      </c>
      <c r="E5977" s="7">
        <v>1563</v>
      </c>
      <c r="F5977" s="9">
        <v>1565</v>
      </c>
    </row>
    <row r="5978" spans="1:6" x14ac:dyDescent="0.15">
      <c r="A5978" s="5" t="s">
        <v>1</v>
      </c>
      <c r="B5978" s="5" t="s">
        <v>241</v>
      </c>
      <c r="C5978" s="6" t="s">
        <v>54</v>
      </c>
      <c r="D5978" s="6" t="s">
        <v>55</v>
      </c>
      <c r="E5978" s="7">
        <v>1564</v>
      </c>
      <c r="F5978" s="9">
        <v>1688</v>
      </c>
    </row>
    <row r="5979" spans="1:6" x14ac:dyDescent="0.15">
      <c r="A5979" s="5" t="s">
        <v>1</v>
      </c>
      <c r="B5979" s="5" t="s">
        <v>241</v>
      </c>
      <c r="C5979" s="6" t="s">
        <v>54</v>
      </c>
      <c r="D5979" s="6" t="s">
        <v>55</v>
      </c>
      <c r="E5979" s="7">
        <v>1565</v>
      </c>
      <c r="F5979" s="9">
        <v>1632</v>
      </c>
    </row>
    <row r="5980" spans="1:6" x14ac:dyDescent="0.15">
      <c r="A5980" s="5" t="s">
        <v>1</v>
      </c>
      <c r="B5980" s="5" t="s">
        <v>241</v>
      </c>
      <c r="C5980" s="6" t="s">
        <v>54</v>
      </c>
      <c r="D5980" s="6" t="s">
        <v>55</v>
      </c>
      <c r="E5980" s="7">
        <v>1566</v>
      </c>
      <c r="F5980" s="9">
        <v>1854</v>
      </c>
    </row>
    <row r="5981" spans="1:6" x14ac:dyDescent="0.15">
      <c r="A5981" s="5" t="s">
        <v>1</v>
      </c>
      <c r="B5981" s="5" t="s">
        <v>241</v>
      </c>
      <c r="C5981" s="6" t="s">
        <v>54</v>
      </c>
      <c r="D5981" s="6" t="s">
        <v>55</v>
      </c>
      <c r="E5981" s="7">
        <v>1567</v>
      </c>
      <c r="F5981" s="9">
        <v>1886</v>
      </c>
    </row>
    <row r="5982" spans="1:6" x14ac:dyDescent="0.15">
      <c r="A5982" s="5" t="s">
        <v>1</v>
      </c>
      <c r="B5982" s="5" t="s">
        <v>241</v>
      </c>
      <c r="C5982" s="6" t="s">
        <v>54</v>
      </c>
      <c r="D5982" s="6" t="s">
        <v>55</v>
      </c>
      <c r="E5982" s="7">
        <v>1568</v>
      </c>
      <c r="F5982" s="9">
        <v>1830</v>
      </c>
    </row>
    <row r="5983" spans="1:6" x14ac:dyDescent="0.15">
      <c r="A5983" s="5" t="s">
        <v>1</v>
      </c>
      <c r="B5983" s="5" t="s">
        <v>241</v>
      </c>
      <c r="C5983" s="6" t="s">
        <v>54</v>
      </c>
      <c r="D5983" s="6" t="s">
        <v>55</v>
      </c>
      <c r="E5983" s="7">
        <v>1569</v>
      </c>
      <c r="F5983" s="9">
        <v>1865</v>
      </c>
    </row>
    <row r="5984" spans="1:6" x14ac:dyDescent="0.15">
      <c r="A5984" s="5" t="s">
        <v>1</v>
      </c>
      <c r="B5984" s="5" t="s">
        <v>241</v>
      </c>
      <c r="C5984" s="6" t="s">
        <v>54</v>
      </c>
      <c r="D5984" s="6" t="s">
        <v>55</v>
      </c>
      <c r="E5984" s="7">
        <v>1570</v>
      </c>
      <c r="F5984" s="9">
        <v>1755</v>
      </c>
    </row>
    <row r="5985" spans="1:6" x14ac:dyDescent="0.15">
      <c r="A5985" s="5" t="s">
        <v>1</v>
      </c>
      <c r="B5985" s="5" t="s">
        <v>241</v>
      </c>
      <c r="C5985" s="6" t="s">
        <v>54</v>
      </c>
      <c r="D5985" s="6" t="s">
        <v>55</v>
      </c>
      <c r="E5985" s="7">
        <v>1571</v>
      </c>
      <c r="F5985" s="9">
        <v>1497</v>
      </c>
    </row>
    <row r="5986" spans="1:6" x14ac:dyDescent="0.15">
      <c r="A5986" s="5" t="s">
        <v>1</v>
      </c>
      <c r="B5986" s="5" t="s">
        <v>241</v>
      </c>
      <c r="C5986" s="6" t="s">
        <v>54</v>
      </c>
      <c r="D5986" s="6" t="s">
        <v>55</v>
      </c>
      <c r="E5986" s="7">
        <v>1572</v>
      </c>
      <c r="F5986" s="9">
        <v>1129</v>
      </c>
    </row>
    <row r="5987" spans="1:6" x14ac:dyDescent="0.15">
      <c r="A5987" s="5" t="s">
        <v>1</v>
      </c>
      <c r="B5987" s="5" t="s">
        <v>241</v>
      </c>
      <c r="C5987" s="6" t="s">
        <v>54</v>
      </c>
      <c r="D5987" s="6" t="s">
        <v>55</v>
      </c>
      <c r="E5987" s="7">
        <v>1573</v>
      </c>
      <c r="F5987" s="9">
        <v>1323</v>
      </c>
    </row>
    <row r="5988" spans="1:6" x14ac:dyDescent="0.15">
      <c r="A5988" s="5" t="s">
        <v>1</v>
      </c>
      <c r="B5988" s="5" t="s">
        <v>241</v>
      </c>
      <c r="C5988" s="6" t="s">
        <v>54</v>
      </c>
      <c r="D5988" s="6" t="s">
        <v>55</v>
      </c>
      <c r="E5988" s="7">
        <v>1574</v>
      </c>
      <c r="F5988" s="9">
        <v>1409</v>
      </c>
    </row>
    <row r="5989" spans="1:6" x14ac:dyDescent="0.15">
      <c r="A5989" s="5" t="s">
        <v>1</v>
      </c>
      <c r="B5989" s="5" t="s">
        <v>241</v>
      </c>
      <c r="C5989" s="6" t="s">
        <v>54</v>
      </c>
      <c r="D5989" s="6" t="s">
        <v>55</v>
      </c>
      <c r="E5989" s="7">
        <v>1575</v>
      </c>
      <c r="F5989" s="9">
        <v>1532</v>
      </c>
    </row>
    <row r="5990" spans="1:6" x14ac:dyDescent="0.15">
      <c r="A5990" s="5" t="s">
        <v>1</v>
      </c>
      <c r="B5990" s="5" t="s">
        <v>241</v>
      </c>
      <c r="C5990" s="6" t="s">
        <v>54</v>
      </c>
      <c r="D5990" s="6" t="s">
        <v>55</v>
      </c>
      <c r="E5990" s="7">
        <v>1576</v>
      </c>
      <c r="F5990" s="9">
        <v>1567</v>
      </c>
    </row>
    <row r="5991" spans="1:6" x14ac:dyDescent="0.15">
      <c r="A5991" s="5" t="s">
        <v>1</v>
      </c>
      <c r="B5991" s="5" t="s">
        <v>241</v>
      </c>
      <c r="C5991" s="6" t="s">
        <v>54</v>
      </c>
      <c r="D5991" s="6" t="s">
        <v>55</v>
      </c>
      <c r="E5991" s="7">
        <v>1577</v>
      </c>
      <c r="F5991" s="9">
        <v>1508</v>
      </c>
    </row>
    <row r="5992" spans="1:6" x14ac:dyDescent="0.15">
      <c r="A5992" s="5" t="s">
        <v>1</v>
      </c>
      <c r="B5992" s="5" t="s">
        <v>241</v>
      </c>
      <c r="C5992" s="6" t="s">
        <v>54</v>
      </c>
      <c r="D5992" s="6" t="s">
        <v>55</v>
      </c>
      <c r="E5992" s="7">
        <v>1578</v>
      </c>
      <c r="F5992" s="9">
        <v>1500</v>
      </c>
    </row>
    <row r="5993" spans="1:6" x14ac:dyDescent="0.15">
      <c r="A5993" s="5" t="s">
        <v>1</v>
      </c>
      <c r="B5993" s="5" t="s">
        <v>241</v>
      </c>
      <c r="C5993" s="6" t="s">
        <v>54</v>
      </c>
      <c r="D5993" s="6" t="s">
        <v>55</v>
      </c>
      <c r="E5993" s="7">
        <v>1579</v>
      </c>
      <c r="F5993" s="9">
        <v>1511</v>
      </c>
    </row>
    <row r="5994" spans="1:6" x14ac:dyDescent="0.15">
      <c r="A5994" s="5" t="s">
        <v>1</v>
      </c>
      <c r="B5994" s="5" t="s">
        <v>241</v>
      </c>
      <c r="C5994" s="6" t="s">
        <v>54</v>
      </c>
      <c r="D5994" s="6" t="s">
        <v>55</v>
      </c>
      <c r="E5994" s="7">
        <v>1580</v>
      </c>
      <c r="F5994" s="9">
        <v>1478</v>
      </c>
    </row>
    <row r="5995" spans="1:6" x14ac:dyDescent="0.15">
      <c r="A5995" s="5" t="s">
        <v>1</v>
      </c>
      <c r="B5995" s="5" t="s">
        <v>241</v>
      </c>
      <c r="C5995" s="6" t="s">
        <v>54</v>
      </c>
      <c r="D5995" s="6" t="s">
        <v>55</v>
      </c>
      <c r="E5995" s="7">
        <v>1581</v>
      </c>
      <c r="F5995" s="9">
        <v>1349</v>
      </c>
    </row>
    <row r="5996" spans="1:6" x14ac:dyDescent="0.15">
      <c r="A5996" s="5" t="s">
        <v>1</v>
      </c>
      <c r="B5996" s="5" t="s">
        <v>241</v>
      </c>
      <c r="C5996" s="6" t="s">
        <v>54</v>
      </c>
      <c r="D5996" s="6" t="s">
        <v>55</v>
      </c>
      <c r="E5996" s="7">
        <v>1582</v>
      </c>
      <c r="F5996" s="9">
        <v>1578</v>
      </c>
    </row>
    <row r="5997" spans="1:6" x14ac:dyDescent="0.15">
      <c r="A5997" s="5" t="s">
        <v>1</v>
      </c>
      <c r="B5997" s="5" t="s">
        <v>241</v>
      </c>
      <c r="C5997" s="6" t="s">
        <v>54</v>
      </c>
      <c r="D5997" s="6" t="s">
        <v>55</v>
      </c>
      <c r="E5997" s="7">
        <v>1583</v>
      </c>
      <c r="F5997" s="9">
        <v>1568</v>
      </c>
    </row>
    <row r="5998" spans="1:6" x14ac:dyDescent="0.15">
      <c r="A5998" s="5" t="s">
        <v>1</v>
      </c>
      <c r="B5998" s="5" t="s">
        <v>241</v>
      </c>
      <c r="C5998" s="6" t="s">
        <v>54</v>
      </c>
      <c r="D5998" s="6" t="s">
        <v>55</v>
      </c>
      <c r="E5998" s="7">
        <v>1584</v>
      </c>
      <c r="F5998" s="9">
        <v>1529</v>
      </c>
    </row>
    <row r="5999" spans="1:6" x14ac:dyDescent="0.15">
      <c r="A5999" s="5" t="s">
        <v>1</v>
      </c>
      <c r="B5999" s="5" t="s">
        <v>241</v>
      </c>
      <c r="C5999" s="6" t="s">
        <v>54</v>
      </c>
      <c r="D5999" s="6" t="s">
        <v>55</v>
      </c>
      <c r="E5999" s="7">
        <v>1585</v>
      </c>
      <c r="F5999" s="9">
        <v>1554</v>
      </c>
    </row>
    <row r="6000" spans="1:6" x14ac:dyDescent="0.15">
      <c r="A6000" s="5" t="s">
        <v>1</v>
      </c>
      <c r="B6000" s="5" t="s">
        <v>241</v>
      </c>
      <c r="C6000" s="6" t="s">
        <v>54</v>
      </c>
      <c r="D6000" s="6" t="s">
        <v>55</v>
      </c>
      <c r="E6000" s="7">
        <v>1586</v>
      </c>
      <c r="F6000" s="9">
        <v>1502</v>
      </c>
    </row>
    <row r="6001" spans="1:6" x14ac:dyDescent="0.15">
      <c r="A6001" s="5" t="s">
        <v>1</v>
      </c>
      <c r="B6001" s="5" t="s">
        <v>241</v>
      </c>
      <c r="C6001" s="6" t="s">
        <v>54</v>
      </c>
      <c r="D6001" s="6" t="s">
        <v>55</v>
      </c>
      <c r="E6001" s="7">
        <v>1587</v>
      </c>
      <c r="F6001" s="9">
        <v>1419</v>
      </c>
    </row>
    <row r="6002" spans="1:6" x14ac:dyDescent="0.15">
      <c r="A6002" s="5" t="s">
        <v>1</v>
      </c>
      <c r="B6002" s="5" t="s">
        <v>241</v>
      </c>
      <c r="C6002" s="6" t="s">
        <v>54</v>
      </c>
      <c r="D6002" s="6" t="s">
        <v>55</v>
      </c>
      <c r="E6002" s="7">
        <v>1588</v>
      </c>
      <c r="F6002" s="9">
        <v>1411</v>
      </c>
    </row>
    <row r="6003" spans="1:6" x14ac:dyDescent="0.15">
      <c r="A6003" s="5" t="s">
        <v>1</v>
      </c>
      <c r="B6003" s="5" t="s">
        <v>241</v>
      </c>
      <c r="C6003" s="6" t="s">
        <v>54</v>
      </c>
      <c r="D6003" s="6" t="s">
        <v>55</v>
      </c>
      <c r="E6003" s="7">
        <v>1589</v>
      </c>
      <c r="F6003" s="9">
        <v>1344</v>
      </c>
    </row>
    <row r="6004" spans="1:6" x14ac:dyDescent="0.15">
      <c r="A6004" s="5" t="s">
        <v>1</v>
      </c>
      <c r="B6004" s="5" t="s">
        <v>241</v>
      </c>
      <c r="C6004" s="6" t="s">
        <v>54</v>
      </c>
      <c r="D6004" s="6" t="s">
        <v>55</v>
      </c>
      <c r="E6004" s="7">
        <v>1590</v>
      </c>
      <c r="F6004" s="9">
        <v>1510</v>
      </c>
    </row>
    <row r="6005" spans="1:6" x14ac:dyDescent="0.15">
      <c r="A6005" s="5" t="s">
        <v>1</v>
      </c>
      <c r="B6005" s="5" t="s">
        <v>241</v>
      </c>
      <c r="C6005" s="6" t="s">
        <v>54</v>
      </c>
      <c r="D6005" s="6" t="s">
        <v>55</v>
      </c>
      <c r="E6005" s="7">
        <v>1591</v>
      </c>
      <c r="F6005" s="9">
        <v>1557</v>
      </c>
    </row>
    <row r="6006" spans="1:6" x14ac:dyDescent="0.15">
      <c r="A6006" s="5" t="s">
        <v>1</v>
      </c>
      <c r="B6006" s="5" t="s">
        <v>241</v>
      </c>
      <c r="C6006" s="6" t="s">
        <v>54</v>
      </c>
      <c r="D6006" s="6" t="s">
        <v>55</v>
      </c>
      <c r="E6006" s="7">
        <v>1592</v>
      </c>
      <c r="F6006" s="9">
        <v>1305</v>
      </c>
    </row>
    <row r="6007" spans="1:6" x14ac:dyDescent="0.15">
      <c r="A6007" s="5" t="s">
        <v>1</v>
      </c>
      <c r="B6007" s="5" t="s">
        <v>241</v>
      </c>
      <c r="C6007" s="6" t="s">
        <v>54</v>
      </c>
      <c r="D6007" s="6" t="s">
        <v>55</v>
      </c>
      <c r="E6007" s="7">
        <v>1593</v>
      </c>
      <c r="F6007" s="9">
        <v>1495</v>
      </c>
    </row>
    <row r="6008" spans="1:6" x14ac:dyDescent="0.15">
      <c r="A6008" s="5" t="s">
        <v>1</v>
      </c>
      <c r="B6008" s="5" t="s">
        <v>241</v>
      </c>
      <c r="C6008" s="6" t="s">
        <v>54</v>
      </c>
      <c r="D6008" s="6" t="s">
        <v>55</v>
      </c>
      <c r="E6008" s="7">
        <v>1594</v>
      </c>
      <c r="F6008" s="9">
        <v>1423</v>
      </c>
    </row>
    <row r="6009" spans="1:6" x14ac:dyDescent="0.15">
      <c r="A6009" s="5" t="s">
        <v>1</v>
      </c>
      <c r="B6009" s="5" t="s">
        <v>241</v>
      </c>
      <c r="C6009" s="6" t="s">
        <v>54</v>
      </c>
      <c r="D6009" s="6" t="s">
        <v>55</v>
      </c>
      <c r="E6009" s="7">
        <v>1595</v>
      </c>
      <c r="F6009" s="9">
        <v>1629</v>
      </c>
    </row>
    <row r="6010" spans="1:6" x14ac:dyDescent="0.15">
      <c r="A6010" s="5" t="s">
        <v>1</v>
      </c>
      <c r="B6010" s="5" t="s">
        <v>241</v>
      </c>
      <c r="C6010" s="6" t="s">
        <v>54</v>
      </c>
      <c r="D6010" s="6" t="s">
        <v>55</v>
      </c>
      <c r="E6010" s="7">
        <v>1596</v>
      </c>
      <c r="F6010" s="9">
        <v>1462</v>
      </c>
    </row>
    <row r="6011" spans="1:6" x14ac:dyDescent="0.15">
      <c r="A6011" s="5" t="s">
        <v>1</v>
      </c>
      <c r="B6011" s="5" t="s">
        <v>241</v>
      </c>
      <c r="C6011" s="6" t="s">
        <v>54</v>
      </c>
      <c r="D6011" s="6" t="s">
        <v>55</v>
      </c>
      <c r="E6011" s="7">
        <v>1597</v>
      </c>
      <c r="F6011" s="9">
        <v>1202</v>
      </c>
    </row>
    <row r="6012" spans="1:6" x14ac:dyDescent="0.15">
      <c r="A6012" s="5" t="s">
        <v>1</v>
      </c>
      <c r="B6012" s="5" t="s">
        <v>241</v>
      </c>
      <c r="C6012" s="6" t="s">
        <v>54</v>
      </c>
      <c r="D6012" s="6" t="s">
        <v>55</v>
      </c>
      <c r="E6012" s="7">
        <v>1598</v>
      </c>
      <c r="F6012" s="9">
        <v>1130</v>
      </c>
    </row>
    <row r="6013" spans="1:6" x14ac:dyDescent="0.15">
      <c r="A6013" s="5" t="s">
        <v>1</v>
      </c>
      <c r="B6013" s="5" t="s">
        <v>241</v>
      </c>
      <c r="C6013" s="6" t="s">
        <v>54</v>
      </c>
      <c r="D6013" s="6" t="s">
        <v>55</v>
      </c>
      <c r="E6013" s="7">
        <v>1599</v>
      </c>
      <c r="F6013" s="9">
        <v>1270</v>
      </c>
    </row>
    <row r="6014" spans="1:6" x14ac:dyDescent="0.15">
      <c r="A6014" s="5" t="s">
        <v>1</v>
      </c>
      <c r="B6014" s="5" t="s">
        <v>241</v>
      </c>
      <c r="C6014" s="6" t="s">
        <v>54</v>
      </c>
      <c r="D6014" s="6" t="s">
        <v>55</v>
      </c>
      <c r="E6014" s="7">
        <v>1600</v>
      </c>
      <c r="F6014" s="9">
        <v>1258</v>
      </c>
    </row>
    <row r="6015" spans="1:6" x14ac:dyDescent="0.15">
      <c r="A6015" s="5" t="s">
        <v>1</v>
      </c>
      <c r="B6015" s="5" t="s">
        <v>241</v>
      </c>
      <c r="C6015" s="6" t="s">
        <v>54</v>
      </c>
      <c r="D6015" s="6" t="s">
        <v>55</v>
      </c>
      <c r="E6015" s="7">
        <v>1601</v>
      </c>
      <c r="F6015" s="9">
        <v>1436</v>
      </c>
    </row>
    <row r="6016" spans="1:6" x14ac:dyDescent="0.15">
      <c r="A6016" s="5" t="s">
        <v>1</v>
      </c>
      <c r="B6016" s="5" t="s">
        <v>241</v>
      </c>
      <c r="C6016" s="6" t="s">
        <v>54</v>
      </c>
      <c r="D6016" s="6" t="s">
        <v>55</v>
      </c>
      <c r="E6016" s="7">
        <v>1602</v>
      </c>
      <c r="F6016" s="9">
        <v>1242</v>
      </c>
    </row>
    <row r="6017" spans="1:6" x14ac:dyDescent="0.15">
      <c r="A6017" s="5" t="s">
        <v>1</v>
      </c>
      <c r="B6017" s="5" t="s">
        <v>241</v>
      </c>
      <c r="C6017" s="6" t="s">
        <v>54</v>
      </c>
      <c r="D6017" s="6" t="s">
        <v>55</v>
      </c>
      <c r="E6017" s="7">
        <v>1603</v>
      </c>
      <c r="F6017" s="9">
        <v>1266</v>
      </c>
    </row>
    <row r="6018" spans="1:6" x14ac:dyDescent="0.15">
      <c r="A6018" s="5" t="s">
        <v>1</v>
      </c>
      <c r="B6018" s="5" t="s">
        <v>241</v>
      </c>
      <c r="C6018" s="6" t="s">
        <v>54</v>
      </c>
      <c r="D6018" s="6" t="s">
        <v>55</v>
      </c>
      <c r="E6018" s="7">
        <v>1604</v>
      </c>
      <c r="F6018" s="9">
        <v>1376</v>
      </c>
    </row>
    <row r="6019" spans="1:6" x14ac:dyDescent="0.15">
      <c r="A6019" s="5" t="s">
        <v>1</v>
      </c>
      <c r="B6019" s="5" t="s">
        <v>241</v>
      </c>
      <c r="C6019" s="6" t="s">
        <v>54</v>
      </c>
      <c r="D6019" s="6" t="s">
        <v>55</v>
      </c>
      <c r="E6019" s="7">
        <v>1605</v>
      </c>
      <c r="F6019" s="9">
        <v>1329</v>
      </c>
    </row>
    <row r="6020" spans="1:6" x14ac:dyDescent="0.15">
      <c r="A6020" s="5" t="s">
        <v>1</v>
      </c>
      <c r="B6020" s="5" t="s">
        <v>241</v>
      </c>
      <c r="C6020" s="6" t="s">
        <v>54</v>
      </c>
      <c r="D6020" s="6" t="s">
        <v>55</v>
      </c>
      <c r="E6020" s="7">
        <v>1606</v>
      </c>
      <c r="F6020" s="9">
        <v>1363</v>
      </c>
    </row>
    <row r="6021" spans="1:6" x14ac:dyDescent="0.15">
      <c r="A6021" s="5" t="s">
        <v>1</v>
      </c>
      <c r="B6021" s="5" t="s">
        <v>241</v>
      </c>
      <c r="C6021" s="6" t="s">
        <v>54</v>
      </c>
      <c r="D6021" s="6" t="s">
        <v>55</v>
      </c>
      <c r="E6021" s="7">
        <v>1607</v>
      </c>
      <c r="F6021" s="9">
        <v>1427</v>
      </c>
    </row>
    <row r="6022" spans="1:6" x14ac:dyDescent="0.15">
      <c r="A6022" s="5" t="s">
        <v>1</v>
      </c>
      <c r="B6022" s="5" t="s">
        <v>241</v>
      </c>
      <c r="C6022" s="6" t="s">
        <v>54</v>
      </c>
      <c r="D6022" s="6" t="s">
        <v>55</v>
      </c>
      <c r="E6022" s="7">
        <v>1608</v>
      </c>
      <c r="F6022" s="9">
        <v>1412</v>
      </c>
    </row>
    <row r="6023" spans="1:6" x14ac:dyDescent="0.15">
      <c r="A6023" s="5" t="s">
        <v>1</v>
      </c>
      <c r="B6023" s="5" t="s">
        <v>241</v>
      </c>
      <c r="C6023" s="6" t="s">
        <v>54</v>
      </c>
      <c r="D6023" s="6" t="s">
        <v>55</v>
      </c>
      <c r="E6023" s="7">
        <v>1609</v>
      </c>
      <c r="F6023" s="9">
        <v>1519</v>
      </c>
    </row>
    <row r="6024" spans="1:6" x14ac:dyDescent="0.15">
      <c r="A6024" s="5" t="s">
        <v>1</v>
      </c>
      <c r="B6024" s="5" t="s">
        <v>241</v>
      </c>
      <c r="C6024" s="6" t="s">
        <v>54</v>
      </c>
      <c r="D6024" s="6" t="s">
        <v>55</v>
      </c>
      <c r="E6024" s="7">
        <v>1610</v>
      </c>
      <c r="F6024" s="9">
        <v>1486</v>
      </c>
    </row>
    <row r="6025" spans="1:6" x14ac:dyDescent="0.15">
      <c r="A6025" s="5" t="s">
        <v>1</v>
      </c>
      <c r="B6025" s="5" t="s">
        <v>241</v>
      </c>
      <c r="C6025" s="6" t="s">
        <v>54</v>
      </c>
      <c r="D6025" s="6" t="s">
        <v>55</v>
      </c>
      <c r="E6025" s="7">
        <v>1611</v>
      </c>
      <c r="F6025" s="9">
        <v>1513</v>
      </c>
    </row>
    <row r="6026" spans="1:6" x14ac:dyDescent="0.15">
      <c r="A6026" s="5" t="s">
        <v>1</v>
      </c>
      <c r="B6026" s="5" t="s">
        <v>241</v>
      </c>
      <c r="C6026" s="6" t="s">
        <v>54</v>
      </c>
      <c r="D6026" s="6" t="s">
        <v>55</v>
      </c>
      <c r="E6026" s="7">
        <v>1612</v>
      </c>
      <c r="F6026" s="9">
        <v>1686</v>
      </c>
    </row>
    <row r="6027" spans="1:6" x14ac:dyDescent="0.15">
      <c r="A6027" s="5" t="s">
        <v>1</v>
      </c>
      <c r="B6027" s="5" t="s">
        <v>241</v>
      </c>
      <c r="C6027" s="6" t="s">
        <v>54</v>
      </c>
      <c r="D6027" s="6" t="s">
        <v>55</v>
      </c>
      <c r="E6027" s="7">
        <v>1613</v>
      </c>
      <c r="F6027" s="9">
        <v>1564</v>
      </c>
    </row>
    <row r="6028" spans="1:6" x14ac:dyDescent="0.15">
      <c r="A6028" s="5" t="s">
        <v>1</v>
      </c>
      <c r="B6028" s="5" t="s">
        <v>241</v>
      </c>
      <c r="C6028" s="6" t="s">
        <v>54</v>
      </c>
      <c r="D6028" s="6" t="s">
        <v>55</v>
      </c>
      <c r="E6028" s="7">
        <v>1614</v>
      </c>
      <c r="F6028" s="9">
        <v>1425</v>
      </c>
    </row>
    <row r="6029" spans="1:6" x14ac:dyDescent="0.15">
      <c r="A6029" s="5" t="s">
        <v>1</v>
      </c>
      <c r="B6029" s="5" t="s">
        <v>241</v>
      </c>
      <c r="C6029" s="6" t="s">
        <v>54</v>
      </c>
      <c r="D6029" s="6" t="s">
        <v>55</v>
      </c>
      <c r="E6029" s="7">
        <v>1615</v>
      </c>
      <c r="F6029" s="9">
        <v>1494</v>
      </c>
    </row>
    <row r="6030" spans="1:6" x14ac:dyDescent="0.15">
      <c r="A6030" s="5" t="s">
        <v>1</v>
      </c>
      <c r="B6030" s="5" t="s">
        <v>241</v>
      </c>
      <c r="C6030" s="6" t="s">
        <v>54</v>
      </c>
      <c r="D6030" s="6" t="s">
        <v>55</v>
      </c>
      <c r="E6030" s="7">
        <v>1616</v>
      </c>
      <c r="F6030" s="9">
        <v>1462</v>
      </c>
    </row>
    <row r="6031" spans="1:6" x14ac:dyDescent="0.15">
      <c r="A6031" s="5" t="s">
        <v>1</v>
      </c>
      <c r="B6031" s="5" t="s">
        <v>241</v>
      </c>
      <c r="C6031" s="6" t="s">
        <v>54</v>
      </c>
      <c r="D6031" s="6" t="s">
        <v>55</v>
      </c>
      <c r="E6031" s="7">
        <v>1617</v>
      </c>
      <c r="F6031" s="9">
        <v>1447</v>
      </c>
    </row>
    <row r="6032" spans="1:6" x14ac:dyDescent="0.15">
      <c r="A6032" s="5" t="s">
        <v>1</v>
      </c>
      <c r="B6032" s="5" t="s">
        <v>241</v>
      </c>
      <c r="C6032" s="6" t="s">
        <v>54</v>
      </c>
      <c r="D6032" s="6" t="s">
        <v>55</v>
      </c>
      <c r="E6032" s="7">
        <v>1618</v>
      </c>
      <c r="F6032" s="9">
        <v>1664</v>
      </c>
    </row>
    <row r="6033" spans="1:6" x14ac:dyDescent="0.15">
      <c r="A6033" s="5" t="s">
        <v>1</v>
      </c>
      <c r="B6033" s="5" t="s">
        <v>241</v>
      </c>
      <c r="C6033" s="6" t="s">
        <v>54</v>
      </c>
      <c r="D6033" s="6" t="s">
        <v>55</v>
      </c>
      <c r="E6033" s="7">
        <v>1619</v>
      </c>
      <c r="F6033" s="9">
        <v>1519</v>
      </c>
    </row>
    <row r="6034" spans="1:6" x14ac:dyDescent="0.15">
      <c r="A6034" s="5" t="s">
        <v>1</v>
      </c>
      <c r="B6034" s="5" t="s">
        <v>241</v>
      </c>
      <c r="C6034" s="6" t="s">
        <v>54</v>
      </c>
      <c r="D6034" s="6" t="s">
        <v>55</v>
      </c>
      <c r="E6034" s="7">
        <v>1620</v>
      </c>
      <c r="F6034" s="9">
        <v>1623</v>
      </c>
    </row>
    <row r="6035" spans="1:6" x14ac:dyDescent="0.15">
      <c r="A6035" s="5" t="s">
        <v>1</v>
      </c>
      <c r="B6035" s="5" t="s">
        <v>241</v>
      </c>
      <c r="C6035" s="6" t="s">
        <v>54</v>
      </c>
      <c r="D6035" s="6" t="s">
        <v>55</v>
      </c>
      <c r="E6035" s="7">
        <v>1621</v>
      </c>
      <c r="F6035" s="9">
        <v>1865</v>
      </c>
    </row>
    <row r="6036" spans="1:6" x14ac:dyDescent="0.15">
      <c r="A6036" s="5" t="s">
        <v>1</v>
      </c>
      <c r="B6036" s="5" t="s">
        <v>241</v>
      </c>
      <c r="C6036" s="6" t="s">
        <v>54</v>
      </c>
      <c r="D6036" s="6" t="s">
        <v>55</v>
      </c>
      <c r="E6036" s="7">
        <v>1622</v>
      </c>
      <c r="F6036" s="9">
        <v>1739</v>
      </c>
    </row>
    <row r="6037" spans="1:6" x14ac:dyDescent="0.15">
      <c r="A6037" s="5" t="s">
        <v>1</v>
      </c>
      <c r="B6037" s="5" t="s">
        <v>241</v>
      </c>
      <c r="C6037" s="6" t="s">
        <v>54</v>
      </c>
      <c r="D6037" s="6" t="s">
        <v>55</v>
      </c>
      <c r="E6037" s="7">
        <v>1623</v>
      </c>
      <c r="F6037" s="9">
        <v>1454</v>
      </c>
    </row>
    <row r="6038" spans="1:6" x14ac:dyDescent="0.15">
      <c r="A6038" s="5" t="s">
        <v>1</v>
      </c>
      <c r="B6038" s="5" t="s">
        <v>241</v>
      </c>
      <c r="C6038" s="6" t="s">
        <v>54</v>
      </c>
      <c r="D6038" s="6" t="s">
        <v>55</v>
      </c>
      <c r="E6038" s="7">
        <v>1624</v>
      </c>
      <c r="F6038" s="9">
        <v>1455</v>
      </c>
    </row>
    <row r="6039" spans="1:6" x14ac:dyDescent="0.15">
      <c r="A6039" s="5" t="s">
        <v>1</v>
      </c>
      <c r="B6039" s="5" t="s">
        <v>241</v>
      </c>
      <c r="C6039" s="6" t="s">
        <v>54</v>
      </c>
      <c r="D6039" s="6" t="s">
        <v>55</v>
      </c>
      <c r="E6039" s="7">
        <v>1625</v>
      </c>
      <c r="F6039" s="9">
        <v>1449</v>
      </c>
    </row>
    <row r="6040" spans="1:6" x14ac:dyDescent="0.15">
      <c r="A6040" s="5" t="s">
        <v>1</v>
      </c>
      <c r="B6040" s="5" t="s">
        <v>241</v>
      </c>
      <c r="C6040" s="6" t="s">
        <v>54</v>
      </c>
      <c r="D6040" s="6" t="s">
        <v>55</v>
      </c>
      <c r="E6040" s="7">
        <v>1626</v>
      </c>
      <c r="F6040" s="9">
        <v>1527</v>
      </c>
    </row>
    <row r="6041" spans="1:6" x14ac:dyDescent="0.15">
      <c r="A6041" s="5" t="s">
        <v>1</v>
      </c>
      <c r="B6041" s="5" t="s">
        <v>241</v>
      </c>
      <c r="C6041" s="6" t="s">
        <v>54</v>
      </c>
      <c r="D6041" s="6" t="s">
        <v>55</v>
      </c>
      <c r="E6041" s="7">
        <v>1627</v>
      </c>
      <c r="F6041" s="9">
        <v>1505</v>
      </c>
    </row>
    <row r="6042" spans="1:6" x14ac:dyDescent="0.15">
      <c r="A6042" s="5" t="s">
        <v>1</v>
      </c>
      <c r="B6042" s="5" t="s">
        <v>241</v>
      </c>
      <c r="C6042" s="6" t="s">
        <v>54</v>
      </c>
      <c r="D6042" s="6" t="s">
        <v>55</v>
      </c>
      <c r="E6042" s="7">
        <v>1628</v>
      </c>
      <c r="F6042" s="9">
        <v>1420</v>
      </c>
    </row>
    <row r="6043" spans="1:6" x14ac:dyDescent="0.15">
      <c r="A6043" s="5" t="s">
        <v>1</v>
      </c>
      <c r="B6043" s="5" t="s">
        <v>241</v>
      </c>
      <c r="C6043" s="6" t="s">
        <v>54</v>
      </c>
      <c r="D6043" s="6" t="s">
        <v>55</v>
      </c>
      <c r="E6043" s="7">
        <v>1629</v>
      </c>
      <c r="F6043" s="9">
        <v>1385</v>
      </c>
    </row>
    <row r="6044" spans="1:6" x14ac:dyDescent="0.15">
      <c r="A6044" s="5" t="s">
        <v>1</v>
      </c>
      <c r="B6044" s="5" t="s">
        <v>241</v>
      </c>
      <c r="C6044" s="6" t="s">
        <v>54</v>
      </c>
      <c r="D6044" s="6" t="s">
        <v>55</v>
      </c>
      <c r="E6044" s="7">
        <v>1630</v>
      </c>
      <c r="F6044" s="9">
        <v>1423</v>
      </c>
    </row>
    <row r="6045" spans="1:6" x14ac:dyDescent="0.15">
      <c r="A6045" s="5" t="s">
        <v>1</v>
      </c>
      <c r="B6045" s="5" t="s">
        <v>241</v>
      </c>
      <c r="C6045" s="6" t="s">
        <v>54</v>
      </c>
      <c r="D6045" s="6" t="s">
        <v>55</v>
      </c>
      <c r="E6045" s="7">
        <v>1631</v>
      </c>
      <c r="F6045" s="9">
        <v>1597</v>
      </c>
    </row>
    <row r="6046" spans="1:6" x14ac:dyDescent="0.15">
      <c r="A6046" s="5" t="s">
        <v>1</v>
      </c>
      <c r="B6046" s="5" t="s">
        <v>241</v>
      </c>
      <c r="C6046" s="6" t="s">
        <v>54</v>
      </c>
      <c r="D6046" s="6" t="s">
        <v>55</v>
      </c>
      <c r="E6046" s="7">
        <v>1632</v>
      </c>
      <c r="F6046" s="9">
        <v>1605</v>
      </c>
    </row>
    <row r="6047" spans="1:6" x14ac:dyDescent="0.15">
      <c r="A6047" s="5" t="s">
        <v>1</v>
      </c>
      <c r="B6047" s="5" t="s">
        <v>241</v>
      </c>
      <c r="C6047" s="6" t="s">
        <v>54</v>
      </c>
      <c r="D6047" s="6" t="s">
        <v>55</v>
      </c>
      <c r="E6047" s="7">
        <v>1633</v>
      </c>
      <c r="F6047" s="9">
        <v>1554</v>
      </c>
    </row>
    <row r="6048" spans="1:6" x14ac:dyDescent="0.15">
      <c r="A6048" s="5" t="s">
        <v>1</v>
      </c>
      <c r="B6048" s="5" t="s">
        <v>241</v>
      </c>
      <c r="C6048" s="6" t="s">
        <v>54</v>
      </c>
      <c r="D6048" s="6" t="s">
        <v>55</v>
      </c>
      <c r="E6048" s="7">
        <v>1634</v>
      </c>
      <c r="F6048" s="9">
        <v>1505</v>
      </c>
    </row>
    <row r="6049" spans="1:6" x14ac:dyDescent="0.15">
      <c r="A6049" s="5" t="s">
        <v>1</v>
      </c>
      <c r="B6049" s="5" t="s">
        <v>241</v>
      </c>
      <c r="C6049" s="6" t="s">
        <v>54</v>
      </c>
      <c r="D6049" s="6" t="s">
        <v>55</v>
      </c>
      <c r="E6049" s="7">
        <v>1635</v>
      </c>
      <c r="F6049" s="9">
        <v>1629</v>
      </c>
    </row>
    <row r="6050" spans="1:6" x14ac:dyDescent="0.15">
      <c r="A6050" s="5" t="s">
        <v>1</v>
      </c>
      <c r="B6050" s="5" t="s">
        <v>241</v>
      </c>
      <c r="C6050" s="6" t="s">
        <v>54</v>
      </c>
      <c r="D6050" s="6" t="s">
        <v>55</v>
      </c>
      <c r="E6050" s="7">
        <v>1636</v>
      </c>
      <c r="F6050" s="9">
        <v>1780</v>
      </c>
    </row>
    <row r="6051" spans="1:6" x14ac:dyDescent="0.15">
      <c r="A6051" s="5" t="s">
        <v>1</v>
      </c>
      <c r="B6051" s="5" t="s">
        <v>241</v>
      </c>
      <c r="C6051" s="6" t="s">
        <v>54</v>
      </c>
      <c r="D6051" s="6" t="s">
        <v>55</v>
      </c>
      <c r="E6051" s="7">
        <v>1637</v>
      </c>
      <c r="F6051" s="9">
        <v>1773</v>
      </c>
    </row>
    <row r="6052" spans="1:6" x14ac:dyDescent="0.15">
      <c r="A6052" s="5" t="s">
        <v>1</v>
      </c>
      <c r="B6052" s="5" t="s">
        <v>241</v>
      </c>
      <c r="C6052" s="6" t="s">
        <v>54</v>
      </c>
      <c r="D6052" s="6" t="s">
        <v>55</v>
      </c>
      <c r="E6052" s="7">
        <v>1638</v>
      </c>
      <c r="F6052" s="9">
        <v>1701</v>
      </c>
    </row>
    <row r="6053" spans="1:6" x14ac:dyDescent="0.15">
      <c r="A6053" s="5" t="s">
        <v>1</v>
      </c>
      <c r="B6053" s="5" t="s">
        <v>241</v>
      </c>
      <c r="C6053" s="6" t="s">
        <v>54</v>
      </c>
      <c r="D6053" s="6" t="s">
        <v>55</v>
      </c>
      <c r="E6053" s="7">
        <v>1639</v>
      </c>
      <c r="F6053" s="9">
        <v>1677</v>
      </c>
    </row>
    <row r="6054" spans="1:6" x14ac:dyDescent="0.15">
      <c r="A6054" s="5" t="s">
        <v>1</v>
      </c>
      <c r="B6054" s="5" t="s">
        <v>241</v>
      </c>
      <c r="C6054" s="6" t="s">
        <v>54</v>
      </c>
      <c r="D6054" s="6" t="s">
        <v>55</v>
      </c>
      <c r="E6054" s="7">
        <v>1640</v>
      </c>
      <c r="F6054" s="9">
        <v>1701</v>
      </c>
    </row>
    <row r="6055" spans="1:6" x14ac:dyDescent="0.15">
      <c r="A6055" s="5" t="s">
        <v>1</v>
      </c>
      <c r="B6055" s="5" t="s">
        <v>241</v>
      </c>
      <c r="C6055" s="6" t="s">
        <v>54</v>
      </c>
      <c r="D6055" s="6" t="s">
        <v>55</v>
      </c>
      <c r="E6055" s="7">
        <v>1641</v>
      </c>
      <c r="F6055" s="9">
        <v>1602</v>
      </c>
    </row>
    <row r="6056" spans="1:6" x14ac:dyDescent="0.15">
      <c r="A6056" s="5" t="s">
        <v>1</v>
      </c>
      <c r="B6056" s="5" t="s">
        <v>241</v>
      </c>
      <c r="C6056" s="6" t="s">
        <v>54</v>
      </c>
      <c r="D6056" s="6" t="s">
        <v>55</v>
      </c>
      <c r="E6056" s="7">
        <v>1642</v>
      </c>
      <c r="F6056" s="9">
        <v>1615</v>
      </c>
    </row>
    <row r="6057" spans="1:6" x14ac:dyDescent="0.15">
      <c r="A6057" s="5" t="s">
        <v>1</v>
      </c>
      <c r="B6057" s="5" t="s">
        <v>241</v>
      </c>
      <c r="C6057" s="6" t="s">
        <v>54</v>
      </c>
      <c r="D6057" s="6" t="s">
        <v>55</v>
      </c>
      <c r="E6057" s="7">
        <v>1643</v>
      </c>
      <c r="F6057" s="9">
        <v>1670</v>
      </c>
    </row>
    <row r="6058" spans="1:6" x14ac:dyDescent="0.15">
      <c r="A6058" s="5" t="s">
        <v>1</v>
      </c>
      <c r="B6058" s="5" t="s">
        <v>241</v>
      </c>
      <c r="C6058" s="6" t="s">
        <v>54</v>
      </c>
      <c r="D6058" s="6" t="s">
        <v>55</v>
      </c>
      <c r="E6058" s="7">
        <v>1644</v>
      </c>
      <c r="F6058" s="9">
        <v>1760</v>
      </c>
    </row>
    <row r="6059" spans="1:6" x14ac:dyDescent="0.15">
      <c r="A6059" s="5" t="s">
        <v>1</v>
      </c>
      <c r="B6059" s="5" t="s">
        <v>241</v>
      </c>
      <c r="C6059" s="6" t="s">
        <v>54</v>
      </c>
      <c r="D6059" s="6" t="s">
        <v>55</v>
      </c>
      <c r="E6059" s="7">
        <v>1645</v>
      </c>
      <c r="F6059" s="9">
        <v>1749</v>
      </c>
    </row>
    <row r="6060" spans="1:6" x14ac:dyDescent="0.15">
      <c r="A6060" s="5" t="s">
        <v>1</v>
      </c>
      <c r="B6060" s="5" t="s">
        <v>241</v>
      </c>
      <c r="C6060" s="6" t="s">
        <v>54</v>
      </c>
      <c r="D6060" s="6" t="s">
        <v>55</v>
      </c>
      <c r="E6060" s="7">
        <v>1646</v>
      </c>
      <c r="F6060" s="9">
        <v>1659</v>
      </c>
    </row>
    <row r="6061" spans="1:6" x14ac:dyDescent="0.15">
      <c r="A6061" s="5" t="s">
        <v>1</v>
      </c>
      <c r="B6061" s="5" t="s">
        <v>241</v>
      </c>
      <c r="C6061" s="6" t="s">
        <v>54</v>
      </c>
      <c r="D6061" s="6" t="s">
        <v>55</v>
      </c>
      <c r="E6061" s="7">
        <v>1647</v>
      </c>
      <c r="F6061" s="9">
        <v>1715</v>
      </c>
    </row>
    <row r="6062" spans="1:6" x14ac:dyDescent="0.15">
      <c r="A6062" s="5" t="s">
        <v>1</v>
      </c>
      <c r="B6062" s="5" t="s">
        <v>241</v>
      </c>
      <c r="C6062" s="6" t="s">
        <v>54</v>
      </c>
      <c r="D6062" s="6" t="s">
        <v>55</v>
      </c>
      <c r="E6062" s="7">
        <v>1648</v>
      </c>
      <c r="F6062" s="9">
        <v>1597</v>
      </c>
    </row>
    <row r="6063" spans="1:6" x14ac:dyDescent="0.15">
      <c r="A6063" s="5" t="s">
        <v>1</v>
      </c>
      <c r="B6063" s="5" t="s">
        <v>241</v>
      </c>
      <c r="C6063" s="6" t="s">
        <v>54</v>
      </c>
      <c r="D6063" s="6" t="s">
        <v>55</v>
      </c>
      <c r="E6063" s="7">
        <v>1649</v>
      </c>
      <c r="F6063" s="9">
        <v>1479</v>
      </c>
    </row>
    <row r="6064" spans="1:6" x14ac:dyDescent="0.15">
      <c r="A6064" s="5" t="s">
        <v>1</v>
      </c>
      <c r="B6064" s="5" t="s">
        <v>241</v>
      </c>
      <c r="C6064" s="6" t="s">
        <v>54</v>
      </c>
      <c r="D6064" s="6" t="s">
        <v>55</v>
      </c>
      <c r="E6064" s="7">
        <v>1650</v>
      </c>
      <c r="F6064" s="9">
        <v>1388</v>
      </c>
    </row>
    <row r="6065" spans="1:6" x14ac:dyDescent="0.15">
      <c r="A6065" s="5" t="s">
        <v>1</v>
      </c>
      <c r="B6065" s="5" t="s">
        <v>241</v>
      </c>
      <c r="C6065" s="6" t="s">
        <v>54</v>
      </c>
      <c r="D6065" s="6" t="s">
        <v>55</v>
      </c>
      <c r="E6065" s="7">
        <v>1651</v>
      </c>
      <c r="F6065" s="9">
        <v>1398</v>
      </c>
    </row>
    <row r="6066" spans="1:6" x14ac:dyDescent="0.15">
      <c r="A6066" s="5" t="s">
        <v>1</v>
      </c>
      <c r="B6066" s="5" t="s">
        <v>241</v>
      </c>
      <c r="C6066" s="6" t="s">
        <v>54</v>
      </c>
      <c r="D6066" s="6" t="s">
        <v>55</v>
      </c>
      <c r="E6066" s="7">
        <v>1652</v>
      </c>
      <c r="F6066" s="9">
        <v>1465</v>
      </c>
    </row>
    <row r="6067" spans="1:6" x14ac:dyDescent="0.15">
      <c r="A6067" s="5" t="s">
        <v>1</v>
      </c>
      <c r="B6067" s="5" t="s">
        <v>241</v>
      </c>
      <c r="C6067" s="6" t="s">
        <v>54</v>
      </c>
      <c r="D6067" s="6" t="s">
        <v>55</v>
      </c>
      <c r="E6067" s="7">
        <v>1653</v>
      </c>
      <c r="F6067" s="9">
        <v>1878</v>
      </c>
    </row>
    <row r="6068" spans="1:6" x14ac:dyDescent="0.15">
      <c r="A6068" s="5" t="s">
        <v>1</v>
      </c>
      <c r="B6068" s="5" t="s">
        <v>241</v>
      </c>
      <c r="C6068" s="6" t="s">
        <v>54</v>
      </c>
      <c r="D6068" s="6" t="s">
        <v>55</v>
      </c>
      <c r="E6068" s="7">
        <v>1654</v>
      </c>
      <c r="F6068" s="9">
        <v>1977</v>
      </c>
    </row>
    <row r="6069" spans="1:6" x14ac:dyDescent="0.15">
      <c r="A6069" s="5" t="s">
        <v>1</v>
      </c>
      <c r="B6069" s="5" t="s">
        <v>241</v>
      </c>
      <c r="C6069" s="6" t="s">
        <v>54</v>
      </c>
      <c r="D6069" s="6" t="s">
        <v>55</v>
      </c>
      <c r="E6069" s="7">
        <v>1655</v>
      </c>
      <c r="F6069" s="9">
        <v>2080</v>
      </c>
    </row>
    <row r="6070" spans="1:6" x14ac:dyDescent="0.15">
      <c r="A6070" s="5" t="s">
        <v>1</v>
      </c>
      <c r="B6070" s="5" t="s">
        <v>241</v>
      </c>
      <c r="C6070" s="6" t="s">
        <v>54</v>
      </c>
      <c r="D6070" s="6" t="s">
        <v>55</v>
      </c>
      <c r="E6070" s="7">
        <v>1656</v>
      </c>
      <c r="F6070" s="9">
        <v>1863</v>
      </c>
    </row>
    <row r="6071" spans="1:6" x14ac:dyDescent="0.15">
      <c r="A6071" s="5" t="s">
        <v>1</v>
      </c>
      <c r="B6071" s="5" t="s">
        <v>241</v>
      </c>
      <c r="C6071" s="6" t="s">
        <v>54</v>
      </c>
      <c r="D6071" s="6" t="s">
        <v>55</v>
      </c>
      <c r="E6071" s="7">
        <v>1657</v>
      </c>
      <c r="F6071" s="9">
        <v>1715</v>
      </c>
    </row>
    <row r="6072" spans="1:6" x14ac:dyDescent="0.15">
      <c r="A6072" s="5" t="s">
        <v>1</v>
      </c>
      <c r="B6072" s="5" t="s">
        <v>241</v>
      </c>
      <c r="C6072" s="6" t="s">
        <v>54</v>
      </c>
      <c r="D6072" s="6" t="s">
        <v>55</v>
      </c>
      <c r="E6072" s="7">
        <v>1658</v>
      </c>
      <c r="F6072" s="9">
        <v>1819</v>
      </c>
    </row>
    <row r="6073" spans="1:6" x14ac:dyDescent="0.15">
      <c r="A6073" s="5" t="s">
        <v>1</v>
      </c>
      <c r="B6073" s="5" t="s">
        <v>241</v>
      </c>
      <c r="C6073" s="6" t="s">
        <v>54</v>
      </c>
      <c r="D6073" s="6" t="s">
        <v>55</v>
      </c>
      <c r="E6073" s="7">
        <v>1659</v>
      </c>
      <c r="F6073" s="9">
        <v>1753</v>
      </c>
    </row>
    <row r="6074" spans="1:6" x14ac:dyDescent="0.15">
      <c r="A6074" s="5" t="s">
        <v>1</v>
      </c>
      <c r="B6074" s="5" t="s">
        <v>241</v>
      </c>
      <c r="C6074" s="6" t="s">
        <v>54</v>
      </c>
      <c r="D6074" s="6" t="s">
        <v>55</v>
      </c>
      <c r="E6074" s="7">
        <v>1660</v>
      </c>
      <c r="F6074" s="9">
        <v>1726</v>
      </c>
    </row>
    <row r="6075" spans="1:6" x14ac:dyDescent="0.15">
      <c r="A6075" s="5" t="s">
        <v>1</v>
      </c>
      <c r="B6075" s="5" t="s">
        <v>241</v>
      </c>
      <c r="C6075" s="6" t="s">
        <v>54</v>
      </c>
      <c r="D6075" s="6" t="s">
        <v>55</v>
      </c>
      <c r="E6075" s="7">
        <v>1661</v>
      </c>
      <c r="F6075" s="9">
        <v>1645</v>
      </c>
    </row>
    <row r="6076" spans="1:6" x14ac:dyDescent="0.15">
      <c r="A6076" s="5" t="s">
        <v>1</v>
      </c>
      <c r="B6076" s="5" t="s">
        <v>241</v>
      </c>
      <c r="C6076" s="6" t="s">
        <v>54</v>
      </c>
      <c r="D6076" s="6" t="s">
        <v>55</v>
      </c>
      <c r="E6076" s="7">
        <v>1662</v>
      </c>
      <c r="F6076" s="9">
        <v>1712</v>
      </c>
    </row>
    <row r="6077" spans="1:6" x14ac:dyDescent="0.15">
      <c r="A6077" s="5" t="s">
        <v>1</v>
      </c>
      <c r="B6077" s="5" t="s">
        <v>241</v>
      </c>
      <c r="C6077" s="6" t="s">
        <v>54</v>
      </c>
      <c r="D6077" s="6" t="s">
        <v>55</v>
      </c>
      <c r="E6077" s="7">
        <v>1663</v>
      </c>
      <c r="F6077" s="9">
        <v>1639</v>
      </c>
    </row>
    <row r="6078" spans="1:6" x14ac:dyDescent="0.15">
      <c r="A6078" s="5" t="s">
        <v>1</v>
      </c>
      <c r="B6078" s="5" t="s">
        <v>241</v>
      </c>
      <c r="C6078" s="6" t="s">
        <v>54</v>
      </c>
      <c r="D6078" s="6" t="s">
        <v>55</v>
      </c>
      <c r="E6078" s="7">
        <v>1664</v>
      </c>
      <c r="F6078" s="9">
        <v>1650</v>
      </c>
    </row>
    <row r="6079" spans="1:6" x14ac:dyDescent="0.15">
      <c r="A6079" s="5" t="s">
        <v>1</v>
      </c>
      <c r="B6079" s="5" t="s">
        <v>241</v>
      </c>
      <c r="C6079" s="6" t="s">
        <v>54</v>
      </c>
      <c r="D6079" s="6" t="s">
        <v>55</v>
      </c>
      <c r="E6079" s="7">
        <v>1665</v>
      </c>
      <c r="F6079" s="9">
        <v>1717</v>
      </c>
    </row>
    <row r="6080" spans="1:6" x14ac:dyDescent="0.15">
      <c r="A6080" s="5" t="s">
        <v>1</v>
      </c>
      <c r="B6080" s="5" t="s">
        <v>241</v>
      </c>
      <c r="C6080" s="6" t="s">
        <v>54</v>
      </c>
      <c r="D6080" s="6" t="s">
        <v>55</v>
      </c>
      <c r="E6080" s="7">
        <v>1666</v>
      </c>
      <c r="F6080" s="9">
        <v>1717</v>
      </c>
    </row>
    <row r="6081" spans="1:6" x14ac:dyDescent="0.15">
      <c r="A6081" s="5" t="s">
        <v>1</v>
      </c>
      <c r="B6081" s="5" t="s">
        <v>241</v>
      </c>
      <c r="C6081" s="6" t="s">
        <v>54</v>
      </c>
      <c r="D6081" s="6" t="s">
        <v>55</v>
      </c>
      <c r="E6081" s="7">
        <v>1667</v>
      </c>
      <c r="F6081" s="9">
        <v>1734</v>
      </c>
    </row>
    <row r="6082" spans="1:6" x14ac:dyDescent="0.15">
      <c r="A6082" s="5" t="s">
        <v>1</v>
      </c>
      <c r="B6082" s="5" t="s">
        <v>241</v>
      </c>
      <c r="C6082" s="6" t="s">
        <v>54</v>
      </c>
      <c r="D6082" s="6" t="s">
        <v>55</v>
      </c>
      <c r="E6082" s="7">
        <v>1668</v>
      </c>
      <c r="F6082" s="9">
        <v>1761</v>
      </c>
    </row>
    <row r="6083" spans="1:6" x14ac:dyDescent="0.15">
      <c r="A6083" s="5" t="s">
        <v>1</v>
      </c>
      <c r="B6083" s="5" t="s">
        <v>241</v>
      </c>
      <c r="C6083" s="6" t="s">
        <v>54</v>
      </c>
      <c r="D6083" s="6" t="s">
        <v>55</v>
      </c>
      <c r="E6083" s="7">
        <v>1669</v>
      </c>
      <c r="F6083" s="9">
        <v>1835</v>
      </c>
    </row>
    <row r="6084" spans="1:6" x14ac:dyDescent="0.15">
      <c r="A6084" s="5" t="s">
        <v>1</v>
      </c>
      <c r="B6084" s="5" t="s">
        <v>241</v>
      </c>
      <c r="C6084" s="6" t="s">
        <v>54</v>
      </c>
      <c r="D6084" s="6" t="s">
        <v>55</v>
      </c>
      <c r="E6084" s="7">
        <v>1670</v>
      </c>
      <c r="F6084" s="9">
        <v>1838</v>
      </c>
    </row>
    <row r="6085" spans="1:6" x14ac:dyDescent="0.15">
      <c r="A6085" s="5" t="s">
        <v>1</v>
      </c>
      <c r="B6085" s="5" t="s">
        <v>241</v>
      </c>
      <c r="C6085" s="6" t="s">
        <v>54</v>
      </c>
      <c r="D6085" s="6" t="s">
        <v>55</v>
      </c>
      <c r="E6085" s="7">
        <v>1671</v>
      </c>
      <c r="F6085" s="9">
        <v>1831</v>
      </c>
    </row>
    <row r="6086" spans="1:6" x14ac:dyDescent="0.15">
      <c r="A6086" s="5" t="s">
        <v>1</v>
      </c>
      <c r="B6086" s="5" t="s">
        <v>241</v>
      </c>
      <c r="C6086" s="6" t="s">
        <v>54</v>
      </c>
      <c r="D6086" s="6" t="s">
        <v>55</v>
      </c>
      <c r="E6086" s="7">
        <v>1672</v>
      </c>
      <c r="F6086" s="9">
        <v>1664</v>
      </c>
    </row>
    <row r="6087" spans="1:6" x14ac:dyDescent="0.15">
      <c r="A6087" s="5" t="s">
        <v>1</v>
      </c>
      <c r="B6087" s="5" t="s">
        <v>241</v>
      </c>
      <c r="C6087" s="6" t="s">
        <v>54</v>
      </c>
      <c r="D6087" s="6" t="s">
        <v>55</v>
      </c>
      <c r="E6087" s="7">
        <v>1673</v>
      </c>
      <c r="F6087" s="9">
        <v>1637</v>
      </c>
    </row>
    <row r="6088" spans="1:6" x14ac:dyDescent="0.15">
      <c r="A6088" s="5" t="s">
        <v>1</v>
      </c>
      <c r="B6088" s="5" t="s">
        <v>241</v>
      </c>
      <c r="C6088" s="6" t="s">
        <v>54</v>
      </c>
      <c r="D6088" s="6" t="s">
        <v>55</v>
      </c>
      <c r="E6088" s="7">
        <v>1674</v>
      </c>
      <c r="F6088" s="9">
        <v>1750</v>
      </c>
    </row>
    <row r="6089" spans="1:6" x14ac:dyDescent="0.15">
      <c r="A6089" s="5" t="s">
        <v>1</v>
      </c>
      <c r="B6089" s="5" t="s">
        <v>241</v>
      </c>
      <c r="C6089" s="6" t="s">
        <v>54</v>
      </c>
      <c r="D6089" s="6" t="s">
        <v>55</v>
      </c>
      <c r="E6089" s="7">
        <v>1675</v>
      </c>
      <c r="F6089" s="9">
        <v>1753</v>
      </c>
    </row>
    <row r="6090" spans="1:6" x14ac:dyDescent="0.15">
      <c r="A6090" s="5" t="s">
        <v>1</v>
      </c>
      <c r="B6090" s="5" t="s">
        <v>241</v>
      </c>
      <c r="C6090" s="6" t="s">
        <v>54</v>
      </c>
      <c r="D6090" s="6" t="s">
        <v>55</v>
      </c>
      <c r="E6090" s="7">
        <v>1676</v>
      </c>
      <c r="F6090" s="9">
        <v>1820</v>
      </c>
    </row>
    <row r="6091" spans="1:6" x14ac:dyDescent="0.15">
      <c r="A6091" s="5" t="s">
        <v>1</v>
      </c>
      <c r="B6091" s="5" t="s">
        <v>241</v>
      </c>
      <c r="C6091" s="6" t="s">
        <v>54</v>
      </c>
      <c r="D6091" s="6" t="s">
        <v>55</v>
      </c>
      <c r="E6091" s="7">
        <v>1677</v>
      </c>
      <c r="F6091" s="9">
        <v>1760</v>
      </c>
    </row>
    <row r="6092" spans="1:6" x14ac:dyDescent="0.15">
      <c r="A6092" s="5" t="s">
        <v>1</v>
      </c>
      <c r="B6092" s="5" t="s">
        <v>241</v>
      </c>
      <c r="C6092" s="6" t="s">
        <v>54</v>
      </c>
      <c r="D6092" s="6" t="s">
        <v>55</v>
      </c>
      <c r="E6092" s="7">
        <v>1678</v>
      </c>
      <c r="F6092" s="9">
        <v>1744</v>
      </c>
    </row>
    <row r="6093" spans="1:6" x14ac:dyDescent="0.15">
      <c r="A6093" s="5" t="s">
        <v>1</v>
      </c>
      <c r="B6093" s="5" t="s">
        <v>241</v>
      </c>
      <c r="C6093" s="6" t="s">
        <v>54</v>
      </c>
      <c r="D6093" s="6" t="s">
        <v>55</v>
      </c>
      <c r="E6093" s="7">
        <v>1679</v>
      </c>
      <c r="F6093" s="9">
        <v>1779</v>
      </c>
    </row>
    <row r="6094" spans="1:6" x14ac:dyDescent="0.15">
      <c r="A6094" s="5" t="s">
        <v>1</v>
      </c>
      <c r="B6094" s="5" t="s">
        <v>241</v>
      </c>
      <c r="C6094" s="6" t="s">
        <v>54</v>
      </c>
      <c r="D6094" s="6" t="s">
        <v>55</v>
      </c>
      <c r="E6094" s="7">
        <v>1680</v>
      </c>
      <c r="F6094" s="9">
        <v>1876</v>
      </c>
    </row>
    <row r="6095" spans="1:6" x14ac:dyDescent="0.15">
      <c r="A6095" s="5" t="s">
        <v>1</v>
      </c>
      <c r="B6095" s="5" t="s">
        <v>241</v>
      </c>
      <c r="C6095" s="6" t="s">
        <v>54</v>
      </c>
      <c r="D6095" s="6" t="s">
        <v>55</v>
      </c>
      <c r="E6095" s="7">
        <v>1681</v>
      </c>
      <c r="F6095" s="9">
        <v>1852</v>
      </c>
    </row>
    <row r="6096" spans="1:6" x14ac:dyDescent="0.15">
      <c r="A6096" s="5" t="s">
        <v>1</v>
      </c>
      <c r="B6096" s="5" t="s">
        <v>241</v>
      </c>
      <c r="C6096" s="6" t="s">
        <v>54</v>
      </c>
      <c r="D6096" s="6" t="s">
        <v>55</v>
      </c>
      <c r="E6096" s="7">
        <v>1682</v>
      </c>
      <c r="F6096" s="9">
        <v>1867</v>
      </c>
    </row>
    <row r="6097" spans="1:6" x14ac:dyDescent="0.15">
      <c r="A6097" s="5" t="s">
        <v>1</v>
      </c>
      <c r="B6097" s="5" t="s">
        <v>241</v>
      </c>
      <c r="C6097" s="6" t="s">
        <v>54</v>
      </c>
      <c r="D6097" s="6" t="s">
        <v>55</v>
      </c>
      <c r="E6097" s="7">
        <v>1683</v>
      </c>
      <c r="F6097" s="9">
        <v>1798</v>
      </c>
    </row>
    <row r="6098" spans="1:6" x14ac:dyDescent="0.15">
      <c r="A6098" s="5" t="s">
        <v>1</v>
      </c>
      <c r="B6098" s="5" t="s">
        <v>241</v>
      </c>
      <c r="C6098" s="6" t="s">
        <v>54</v>
      </c>
      <c r="D6098" s="6" t="s">
        <v>55</v>
      </c>
      <c r="E6098" s="7">
        <v>1684</v>
      </c>
      <c r="F6098" s="9">
        <v>1602</v>
      </c>
    </row>
    <row r="6099" spans="1:6" x14ac:dyDescent="0.15">
      <c r="A6099" s="5" t="s">
        <v>1</v>
      </c>
      <c r="B6099" s="5" t="s">
        <v>241</v>
      </c>
      <c r="C6099" s="6" t="s">
        <v>54</v>
      </c>
      <c r="D6099" s="6" t="s">
        <v>55</v>
      </c>
      <c r="E6099" s="7">
        <v>1685</v>
      </c>
      <c r="F6099" s="9">
        <v>1752</v>
      </c>
    </row>
    <row r="6100" spans="1:6" x14ac:dyDescent="0.15">
      <c r="A6100" s="5" t="s">
        <v>1</v>
      </c>
      <c r="B6100" s="5" t="s">
        <v>241</v>
      </c>
      <c r="C6100" s="6" t="s">
        <v>54</v>
      </c>
      <c r="D6100" s="6" t="s">
        <v>55</v>
      </c>
      <c r="E6100" s="7">
        <v>1686</v>
      </c>
      <c r="F6100" s="9">
        <v>1886</v>
      </c>
    </row>
    <row r="6101" spans="1:6" x14ac:dyDescent="0.15">
      <c r="A6101" s="5" t="s">
        <v>1</v>
      </c>
      <c r="B6101" s="5" t="s">
        <v>241</v>
      </c>
      <c r="C6101" s="6" t="s">
        <v>54</v>
      </c>
      <c r="D6101" s="6" t="s">
        <v>55</v>
      </c>
      <c r="E6101" s="7">
        <v>1687</v>
      </c>
      <c r="F6101" s="9">
        <v>1811</v>
      </c>
    </row>
    <row r="6102" spans="1:6" x14ac:dyDescent="0.15">
      <c r="A6102" s="5" t="s">
        <v>1</v>
      </c>
      <c r="B6102" s="5" t="s">
        <v>241</v>
      </c>
      <c r="C6102" s="6" t="s">
        <v>54</v>
      </c>
      <c r="D6102" s="6" t="s">
        <v>55</v>
      </c>
      <c r="E6102" s="7">
        <v>1688</v>
      </c>
      <c r="F6102" s="9">
        <v>1803</v>
      </c>
    </row>
    <row r="6103" spans="1:6" x14ac:dyDescent="0.15">
      <c r="A6103" s="5" t="s">
        <v>1</v>
      </c>
      <c r="B6103" s="5" t="s">
        <v>241</v>
      </c>
      <c r="C6103" s="6" t="s">
        <v>54</v>
      </c>
      <c r="D6103" s="6" t="s">
        <v>55</v>
      </c>
      <c r="E6103" s="7">
        <v>1689</v>
      </c>
      <c r="F6103" s="9">
        <v>1870</v>
      </c>
    </row>
    <row r="6104" spans="1:6" x14ac:dyDescent="0.15">
      <c r="A6104" s="5" t="s">
        <v>1</v>
      </c>
      <c r="B6104" s="5" t="s">
        <v>241</v>
      </c>
      <c r="C6104" s="6" t="s">
        <v>54</v>
      </c>
      <c r="D6104" s="6" t="s">
        <v>55</v>
      </c>
      <c r="E6104" s="7">
        <v>1690</v>
      </c>
      <c r="F6104" s="9">
        <v>1881</v>
      </c>
    </row>
    <row r="6105" spans="1:6" x14ac:dyDescent="0.15">
      <c r="A6105" s="5" t="s">
        <v>1</v>
      </c>
      <c r="B6105" s="5" t="s">
        <v>241</v>
      </c>
      <c r="C6105" s="6" t="s">
        <v>54</v>
      </c>
      <c r="D6105" s="6" t="s">
        <v>55</v>
      </c>
      <c r="E6105" s="7">
        <v>1691</v>
      </c>
      <c r="F6105" s="9">
        <v>1980</v>
      </c>
    </row>
    <row r="6106" spans="1:6" x14ac:dyDescent="0.15">
      <c r="A6106" s="5" t="s">
        <v>1</v>
      </c>
      <c r="B6106" s="5" t="s">
        <v>241</v>
      </c>
      <c r="C6106" s="6" t="s">
        <v>54</v>
      </c>
      <c r="D6106" s="6" t="s">
        <v>55</v>
      </c>
      <c r="E6106" s="7">
        <v>1692</v>
      </c>
      <c r="F6106" s="9">
        <v>1938</v>
      </c>
    </row>
    <row r="6107" spans="1:6" x14ac:dyDescent="0.15">
      <c r="A6107" s="5" t="s">
        <v>1</v>
      </c>
      <c r="B6107" s="5" t="s">
        <v>241</v>
      </c>
      <c r="C6107" s="6" t="s">
        <v>54</v>
      </c>
      <c r="D6107" s="6" t="s">
        <v>55</v>
      </c>
      <c r="E6107" s="7">
        <v>1693</v>
      </c>
      <c r="F6107" s="9">
        <v>1685</v>
      </c>
    </row>
    <row r="6108" spans="1:6" x14ac:dyDescent="0.15">
      <c r="A6108" s="5" t="s">
        <v>1</v>
      </c>
      <c r="B6108" s="5" t="s">
        <v>241</v>
      </c>
      <c r="C6108" s="6" t="s">
        <v>54</v>
      </c>
      <c r="D6108" s="6" t="s">
        <v>55</v>
      </c>
      <c r="E6108" s="7">
        <v>1694</v>
      </c>
      <c r="F6108" s="9">
        <v>1742</v>
      </c>
    </row>
    <row r="6109" spans="1:6" x14ac:dyDescent="0.15">
      <c r="A6109" s="5" t="s">
        <v>1</v>
      </c>
      <c r="B6109" s="5" t="s">
        <v>241</v>
      </c>
      <c r="C6109" s="6" t="s">
        <v>54</v>
      </c>
      <c r="D6109" s="6" t="s">
        <v>55</v>
      </c>
      <c r="E6109" s="7">
        <v>1695</v>
      </c>
      <c r="F6109" s="9">
        <v>1691</v>
      </c>
    </row>
    <row r="6110" spans="1:6" x14ac:dyDescent="0.15">
      <c r="A6110" s="5" t="s">
        <v>1</v>
      </c>
      <c r="B6110" s="5" t="s">
        <v>241</v>
      </c>
      <c r="C6110" s="6" t="s">
        <v>54</v>
      </c>
      <c r="D6110" s="6" t="s">
        <v>55</v>
      </c>
      <c r="E6110" s="7">
        <v>1696</v>
      </c>
      <c r="F6110" s="9">
        <v>1666</v>
      </c>
    </row>
    <row r="6111" spans="1:6" x14ac:dyDescent="0.15">
      <c r="A6111" s="5" t="s">
        <v>1</v>
      </c>
      <c r="B6111" s="5" t="s">
        <v>241</v>
      </c>
      <c r="C6111" s="6" t="s">
        <v>54</v>
      </c>
      <c r="D6111" s="6" t="s">
        <v>55</v>
      </c>
      <c r="E6111" s="7">
        <v>1697</v>
      </c>
      <c r="F6111" s="9">
        <v>1533</v>
      </c>
    </row>
    <row r="6112" spans="1:6" x14ac:dyDescent="0.15">
      <c r="A6112" s="5" t="s">
        <v>1</v>
      </c>
      <c r="B6112" s="5" t="s">
        <v>241</v>
      </c>
      <c r="C6112" s="6" t="s">
        <v>54</v>
      </c>
      <c r="D6112" s="6" t="s">
        <v>55</v>
      </c>
      <c r="E6112" s="7">
        <v>1698</v>
      </c>
      <c r="F6112" s="9">
        <v>1586</v>
      </c>
    </row>
    <row r="6113" spans="1:6" x14ac:dyDescent="0.15">
      <c r="A6113" s="5" t="s">
        <v>1</v>
      </c>
      <c r="B6113" s="5" t="s">
        <v>241</v>
      </c>
      <c r="C6113" s="6" t="s">
        <v>54</v>
      </c>
      <c r="D6113" s="6" t="s">
        <v>55</v>
      </c>
      <c r="E6113" s="7">
        <v>1699</v>
      </c>
      <c r="F6113" s="9">
        <v>1663</v>
      </c>
    </row>
    <row r="6114" spans="1:6" x14ac:dyDescent="0.15">
      <c r="A6114" s="5" t="s">
        <v>1</v>
      </c>
      <c r="B6114" s="5" t="s">
        <v>241</v>
      </c>
      <c r="C6114" s="6" t="s">
        <v>54</v>
      </c>
      <c r="D6114" s="6" t="s">
        <v>55</v>
      </c>
      <c r="E6114" s="7">
        <v>1700</v>
      </c>
      <c r="F6114" s="9">
        <v>2002</v>
      </c>
    </row>
    <row r="6115" spans="1:6" x14ac:dyDescent="0.15">
      <c r="A6115" s="5" t="s">
        <v>1</v>
      </c>
      <c r="B6115" s="5" t="s">
        <v>241</v>
      </c>
      <c r="C6115" s="6" t="s">
        <v>54</v>
      </c>
      <c r="D6115" s="6" t="s">
        <v>55</v>
      </c>
      <c r="E6115" s="7">
        <v>1701</v>
      </c>
      <c r="F6115" s="9">
        <v>2043</v>
      </c>
    </row>
    <row r="6116" spans="1:6" x14ac:dyDescent="0.15">
      <c r="A6116" s="5" t="s">
        <v>1</v>
      </c>
      <c r="B6116" s="5" t="s">
        <v>241</v>
      </c>
      <c r="C6116" s="6" t="s">
        <v>54</v>
      </c>
      <c r="D6116" s="6" t="s">
        <v>55</v>
      </c>
      <c r="E6116" s="7">
        <v>1702</v>
      </c>
      <c r="F6116" s="9">
        <v>2045</v>
      </c>
    </row>
    <row r="6117" spans="1:6" x14ac:dyDescent="0.15">
      <c r="A6117" s="5" t="s">
        <v>1</v>
      </c>
      <c r="B6117" s="5" t="s">
        <v>241</v>
      </c>
      <c r="C6117" s="6" t="s">
        <v>54</v>
      </c>
      <c r="D6117" s="6" t="s">
        <v>55</v>
      </c>
      <c r="E6117" s="7">
        <v>1703</v>
      </c>
      <c r="F6117" s="9">
        <v>1890</v>
      </c>
    </row>
    <row r="6118" spans="1:6" x14ac:dyDescent="0.15">
      <c r="A6118" s="5" t="s">
        <v>1</v>
      </c>
      <c r="B6118" s="5" t="s">
        <v>241</v>
      </c>
      <c r="C6118" s="6" t="s">
        <v>54</v>
      </c>
      <c r="D6118" s="6" t="s">
        <v>55</v>
      </c>
      <c r="E6118" s="7">
        <v>1704</v>
      </c>
      <c r="F6118" s="9">
        <v>1897</v>
      </c>
    </row>
    <row r="6119" spans="1:6" x14ac:dyDescent="0.15">
      <c r="A6119" s="5" t="s">
        <v>1</v>
      </c>
      <c r="B6119" s="5" t="s">
        <v>241</v>
      </c>
      <c r="C6119" s="6" t="s">
        <v>54</v>
      </c>
      <c r="D6119" s="6" t="s">
        <v>55</v>
      </c>
      <c r="E6119" s="7">
        <v>1705</v>
      </c>
      <c r="F6119" s="9">
        <v>1879</v>
      </c>
    </row>
    <row r="6120" spans="1:6" x14ac:dyDescent="0.15">
      <c r="A6120" s="5" t="s">
        <v>1</v>
      </c>
      <c r="B6120" s="5" t="s">
        <v>241</v>
      </c>
      <c r="C6120" s="6" t="s">
        <v>54</v>
      </c>
      <c r="D6120" s="6" t="s">
        <v>55</v>
      </c>
      <c r="E6120" s="7">
        <v>1706</v>
      </c>
      <c r="F6120" s="9">
        <v>1884</v>
      </c>
    </row>
    <row r="6121" spans="1:6" x14ac:dyDescent="0.15">
      <c r="A6121" s="5" t="s">
        <v>1</v>
      </c>
      <c r="B6121" s="5" t="s">
        <v>241</v>
      </c>
      <c r="C6121" s="6" t="s">
        <v>54</v>
      </c>
      <c r="D6121" s="6" t="s">
        <v>55</v>
      </c>
      <c r="E6121" s="7">
        <v>1707</v>
      </c>
      <c r="F6121" s="9">
        <v>1846</v>
      </c>
    </row>
    <row r="6122" spans="1:6" x14ac:dyDescent="0.15">
      <c r="A6122" s="5" t="s">
        <v>1</v>
      </c>
      <c r="B6122" s="5" t="s">
        <v>241</v>
      </c>
      <c r="C6122" s="6" t="s">
        <v>54</v>
      </c>
      <c r="D6122" s="6" t="s">
        <v>55</v>
      </c>
      <c r="E6122" s="7">
        <v>1708</v>
      </c>
      <c r="F6122" s="9">
        <v>1750</v>
      </c>
    </row>
    <row r="6123" spans="1:6" x14ac:dyDescent="0.15">
      <c r="A6123" s="5" t="s">
        <v>1</v>
      </c>
      <c r="B6123" s="5" t="s">
        <v>241</v>
      </c>
      <c r="C6123" s="6" t="s">
        <v>54</v>
      </c>
      <c r="D6123" s="6" t="s">
        <v>55</v>
      </c>
      <c r="E6123" s="7">
        <v>1709</v>
      </c>
      <c r="F6123" s="9">
        <v>1824</v>
      </c>
    </row>
    <row r="6124" spans="1:6" x14ac:dyDescent="0.15">
      <c r="A6124" s="5" t="s">
        <v>1</v>
      </c>
      <c r="B6124" s="5" t="s">
        <v>241</v>
      </c>
      <c r="C6124" s="6" t="s">
        <v>54</v>
      </c>
      <c r="D6124" s="6" t="s">
        <v>55</v>
      </c>
      <c r="E6124" s="7">
        <v>1710</v>
      </c>
      <c r="F6124" s="9">
        <v>1913</v>
      </c>
    </row>
    <row r="6125" spans="1:6" x14ac:dyDescent="0.15">
      <c r="A6125" s="5" t="s">
        <v>1</v>
      </c>
      <c r="B6125" s="5" t="s">
        <v>241</v>
      </c>
      <c r="C6125" s="6" t="s">
        <v>54</v>
      </c>
      <c r="D6125" s="6" t="s">
        <v>55</v>
      </c>
      <c r="E6125" s="7">
        <v>1711</v>
      </c>
      <c r="F6125" s="9">
        <v>2024</v>
      </c>
    </row>
    <row r="6126" spans="1:6" x14ac:dyDescent="0.15">
      <c r="A6126" s="5" t="s">
        <v>1</v>
      </c>
      <c r="B6126" s="5" t="s">
        <v>241</v>
      </c>
      <c r="C6126" s="6" t="s">
        <v>54</v>
      </c>
      <c r="D6126" s="6" t="s">
        <v>55</v>
      </c>
      <c r="E6126" s="7">
        <v>1712</v>
      </c>
      <c r="F6126" s="9">
        <v>1991</v>
      </c>
    </row>
    <row r="6127" spans="1:6" x14ac:dyDescent="0.15">
      <c r="A6127" s="5" t="s">
        <v>1</v>
      </c>
      <c r="B6127" s="5" t="s">
        <v>241</v>
      </c>
      <c r="C6127" s="6" t="s">
        <v>54</v>
      </c>
      <c r="D6127" s="6" t="s">
        <v>55</v>
      </c>
      <c r="E6127" s="7">
        <v>1713</v>
      </c>
      <c r="F6127" s="9">
        <v>2039</v>
      </c>
    </row>
    <row r="6128" spans="1:6" x14ac:dyDescent="0.15">
      <c r="A6128" s="5" t="s">
        <v>1</v>
      </c>
      <c r="B6128" s="5" t="s">
        <v>241</v>
      </c>
      <c r="C6128" s="6" t="s">
        <v>54</v>
      </c>
      <c r="D6128" s="6" t="s">
        <v>55</v>
      </c>
      <c r="E6128" s="7">
        <v>1714</v>
      </c>
      <c r="F6128" s="9">
        <v>1999</v>
      </c>
    </row>
    <row r="6129" spans="1:6" x14ac:dyDescent="0.15">
      <c r="A6129" s="5" t="s">
        <v>1</v>
      </c>
      <c r="B6129" s="5" t="s">
        <v>241</v>
      </c>
      <c r="C6129" s="6" t="s">
        <v>54</v>
      </c>
      <c r="D6129" s="6" t="s">
        <v>55</v>
      </c>
      <c r="E6129" s="7">
        <v>1715</v>
      </c>
      <c r="F6129" s="9">
        <v>1980</v>
      </c>
    </row>
    <row r="6130" spans="1:6" x14ac:dyDescent="0.15">
      <c r="A6130" s="5" t="s">
        <v>1</v>
      </c>
      <c r="B6130" s="5" t="s">
        <v>241</v>
      </c>
      <c r="C6130" s="6" t="s">
        <v>54</v>
      </c>
      <c r="D6130" s="6" t="s">
        <v>55</v>
      </c>
      <c r="E6130" s="7">
        <v>1716</v>
      </c>
      <c r="F6130" s="9">
        <v>1749</v>
      </c>
    </row>
    <row r="6131" spans="1:6" x14ac:dyDescent="0.15">
      <c r="A6131" s="5" t="s">
        <v>1</v>
      </c>
      <c r="B6131" s="5" t="s">
        <v>241</v>
      </c>
      <c r="C6131" s="6" t="s">
        <v>54</v>
      </c>
      <c r="D6131" s="6" t="s">
        <v>55</v>
      </c>
      <c r="E6131" s="7">
        <v>1717</v>
      </c>
      <c r="F6131" s="9">
        <v>1594</v>
      </c>
    </row>
    <row r="6132" spans="1:6" x14ac:dyDescent="0.15">
      <c r="A6132" s="5" t="s">
        <v>1</v>
      </c>
      <c r="B6132" s="5" t="s">
        <v>241</v>
      </c>
      <c r="C6132" s="6" t="s">
        <v>54</v>
      </c>
      <c r="D6132" s="6" t="s">
        <v>55</v>
      </c>
      <c r="E6132" s="7">
        <v>1718</v>
      </c>
      <c r="F6132" s="9">
        <v>1433</v>
      </c>
    </row>
    <row r="6133" spans="1:6" x14ac:dyDescent="0.15">
      <c r="A6133" s="5" t="s">
        <v>1</v>
      </c>
      <c r="B6133" s="5" t="s">
        <v>241</v>
      </c>
      <c r="C6133" s="6" t="s">
        <v>54</v>
      </c>
      <c r="D6133" s="6" t="s">
        <v>55</v>
      </c>
      <c r="E6133" s="7">
        <v>1719</v>
      </c>
      <c r="F6133" s="9">
        <v>1683</v>
      </c>
    </row>
    <row r="6134" spans="1:6" x14ac:dyDescent="0.15">
      <c r="A6134" s="5" t="s">
        <v>1</v>
      </c>
      <c r="B6134" s="5" t="s">
        <v>241</v>
      </c>
      <c r="C6134" s="6" t="s">
        <v>54</v>
      </c>
      <c r="D6134" s="6" t="s">
        <v>55</v>
      </c>
      <c r="E6134" s="7">
        <v>1720</v>
      </c>
      <c r="F6134" s="9">
        <v>1921</v>
      </c>
    </row>
    <row r="6135" spans="1:6" x14ac:dyDescent="0.15">
      <c r="A6135" s="5" t="s">
        <v>1</v>
      </c>
      <c r="B6135" s="5" t="s">
        <v>241</v>
      </c>
      <c r="C6135" s="6" t="s">
        <v>54</v>
      </c>
      <c r="D6135" s="6" t="s">
        <v>55</v>
      </c>
      <c r="E6135" s="7">
        <v>1721</v>
      </c>
      <c r="F6135" s="9">
        <v>1989</v>
      </c>
    </row>
    <row r="6136" spans="1:6" x14ac:dyDescent="0.15">
      <c r="A6136" s="5" t="s">
        <v>1</v>
      </c>
      <c r="B6136" s="5" t="s">
        <v>241</v>
      </c>
      <c r="C6136" s="6" t="s">
        <v>54</v>
      </c>
      <c r="D6136" s="6" t="s">
        <v>55</v>
      </c>
      <c r="E6136" s="7">
        <v>1722</v>
      </c>
      <c r="F6136" s="9">
        <v>1691</v>
      </c>
    </row>
    <row r="6137" spans="1:6" x14ac:dyDescent="0.15">
      <c r="A6137" s="5" t="s">
        <v>1</v>
      </c>
      <c r="B6137" s="5" t="s">
        <v>241</v>
      </c>
      <c r="C6137" s="6" t="s">
        <v>54</v>
      </c>
      <c r="D6137" s="6" t="s">
        <v>55</v>
      </c>
      <c r="E6137" s="7">
        <v>1723</v>
      </c>
      <c r="F6137" s="9">
        <v>1543</v>
      </c>
    </row>
    <row r="6138" spans="1:6" x14ac:dyDescent="0.15">
      <c r="A6138" s="5" t="s">
        <v>1</v>
      </c>
      <c r="B6138" s="5" t="s">
        <v>241</v>
      </c>
      <c r="C6138" s="6" t="s">
        <v>54</v>
      </c>
      <c r="D6138" s="6" t="s">
        <v>55</v>
      </c>
      <c r="E6138" s="7">
        <v>1724</v>
      </c>
      <c r="F6138" s="9">
        <v>1565</v>
      </c>
    </row>
    <row r="6139" spans="1:6" x14ac:dyDescent="0.15">
      <c r="A6139" s="5" t="s">
        <v>1</v>
      </c>
      <c r="B6139" s="5" t="s">
        <v>241</v>
      </c>
      <c r="C6139" s="6" t="s">
        <v>54</v>
      </c>
      <c r="D6139" s="6" t="s">
        <v>55</v>
      </c>
      <c r="E6139" s="7">
        <v>1725</v>
      </c>
      <c r="F6139" s="9">
        <v>1548</v>
      </c>
    </row>
    <row r="6140" spans="1:6" x14ac:dyDescent="0.15">
      <c r="A6140" s="5" t="s">
        <v>1</v>
      </c>
      <c r="B6140" s="5" t="s">
        <v>241</v>
      </c>
      <c r="C6140" s="6" t="s">
        <v>54</v>
      </c>
      <c r="D6140" s="6" t="s">
        <v>55</v>
      </c>
      <c r="E6140" s="7">
        <v>1726</v>
      </c>
      <c r="F6140" s="9">
        <v>1443</v>
      </c>
    </row>
    <row r="6141" spans="1:6" x14ac:dyDescent="0.15">
      <c r="A6141" s="5" t="s">
        <v>1</v>
      </c>
      <c r="B6141" s="5" t="s">
        <v>241</v>
      </c>
      <c r="C6141" s="6" t="s">
        <v>54</v>
      </c>
      <c r="D6141" s="6" t="s">
        <v>55</v>
      </c>
      <c r="E6141" s="7">
        <v>1727</v>
      </c>
      <c r="F6141" s="9">
        <v>1564</v>
      </c>
    </row>
    <row r="6142" spans="1:6" x14ac:dyDescent="0.15">
      <c r="A6142" s="5" t="s">
        <v>1</v>
      </c>
      <c r="B6142" s="5" t="s">
        <v>241</v>
      </c>
      <c r="C6142" s="6" t="s">
        <v>54</v>
      </c>
      <c r="D6142" s="6" t="s">
        <v>55</v>
      </c>
      <c r="E6142" s="7">
        <v>1728</v>
      </c>
      <c r="F6142" s="9">
        <v>1806</v>
      </c>
    </row>
    <row r="6143" spans="1:6" x14ac:dyDescent="0.15">
      <c r="A6143" s="5" t="s">
        <v>1</v>
      </c>
      <c r="B6143" s="5" t="s">
        <v>241</v>
      </c>
      <c r="C6143" s="6" t="s">
        <v>54</v>
      </c>
      <c r="D6143" s="6" t="s">
        <v>55</v>
      </c>
      <c r="E6143" s="7">
        <v>1729</v>
      </c>
      <c r="F6143" s="9">
        <v>1867</v>
      </c>
    </row>
    <row r="6144" spans="1:6" x14ac:dyDescent="0.15">
      <c r="A6144" s="5" t="s">
        <v>1</v>
      </c>
      <c r="B6144" s="5" t="s">
        <v>241</v>
      </c>
      <c r="C6144" s="6" t="s">
        <v>54</v>
      </c>
      <c r="D6144" s="6" t="s">
        <v>55</v>
      </c>
      <c r="E6144" s="7">
        <v>1730</v>
      </c>
      <c r="F6144" s="9">
        <v>1787</v>
      </c>
    </row>
    <row r="6145" spans="1:6" x14ac:dyDescent="0.15">
      <c r="A6145" s="5" t="s">
        <v>1</v>
      </c>
      <c r="B6145" s="5" t="s">
        <v>241</v>
      </c>
      <c r="C6145" s="6" t="s">
        <v>54</v>
      </c>
      <c r="D6145" s="6" t="s">
        <v>55</v>
      </c>
      <c r="E6145" s="7">
        <v>1731</v>
      </c>
      <c r="F6145" s="9">
        <v>1742</v>
      </c>
    </row>
    <row r="6146" spans="1:6" x14ac:dyDescent="0.15">
      <c r="A6146" s="5" t="s">
        <v>1</v>
      </c>
      <c r="B6146" s="5" t="s">
        <v>241</v>
      </c>
      <c r="C6146" s="6" t="s">
        <v>54</v>
      </c>
      <c r="D6146" s="6" t="s">
        <v>55</v>
      </c>
      <c r="E6146" s="7">
        <v>1732</v>
      </c>
      <c r="F6146" s="9">
        <v>1723</v>
      </c>
    </row>
    <row r="6147" spans="1:6" x14ac:dyDescent="0.15">
      <c r="A6147" s="5" t="s">
        <v>1</v>
      </c>
      <c r="B6147" s="5" t="s">
        <v>241</v>
      </c>
      <c r="C6147" s="6" t="s">
        <v>54</v>
      </c>
      <c r="D6147" s="6" t="s">
        <v>55</v>
      </c>
      <c r="E6147" s="7">
        <v>1733</v>
      </c>
      <c r="F6147" s="9">
        <v>1677</v>
      </c>
    </row>
    <row r="6148" spans="1:6" x14ac:dyDescent="0.15">
      <c r="A6148" s="5" t="s">
        <v>1</v>
      </c>
      <c r="B6148" s="5" t="s">
        <v>241</v>
      </c>
      <c r="C6148" s="6" t="s">
        <v>54</v>
      </c>
      <c r="D6148" s="6" t="s">
        <v>55</v>
      </c>
      <c r="E6148" s="7">
        <v>1734</v>
      </c>
      <c r="F6148" s="9">
        <v>1702</v>
      </c>
    </row>
    <row r="6149" spans="1:6" x14ac:dyDescent="0.15">
      <c r="A6149" s="5" t="s">
        <v>1</v>
      </c>
      <c r="B6149" s="5" t="s">
        <v>241</v>
      </c>
      <c r="C6149" s="6" t="s">
        <v>54</v>
      </c>
      <c r="D6149" s="6" t="s">
        <v>55</v>
      </c>
      <c r="E6149" s="7">
        <v>1735</v>
      </c>
      <c r="F6149" s="9">
        <v>1642</v>
      </c>
    </row>
    <row r="6150" spans="1:6" x14ac:dyDescent="0.15">
      <c r="A6150" s="5" t="s">
        <v>1</v>
      </c>
      <c r="B6150" s="5" t="s">
        <v>241</v>
      </c>
      <c r="C6150" s="6" t="s">
        <v>54</v>
      </c>
      <c r="D6150" s="6" t="s">
        <v>55</v>
      </c>
      <c r="E6150" s="7">
        <v>1736</v>
      </c>
      <c r="F6150" s="9">
        <v>1635</v>
      </c>
    </row>
    <row r="6151" spans="1:6" x14ac:dyDescent="0.15">
      <c r="A6151" s="5" t="s">
        <v>1</v>
      </c>
      <c r="B6151" s="5" t="s">
        <v>241</v>
      </c>
      <c r="C6151" s="6" t="s">
        <v>54</v>
      </c>
      <c r="D6151" s="6" t="s">
        <v>55</v>
      </c>
      <c r="E6151" s="7">
        <v>1737</v>
      </c>
      <c r="F6151" s="9">
        <v>1747</v>
      </c>
    </row>
    <row r="6152" spans="1:6" x14ac:dyDescent="0.15">
      <c r="A6152" s="5" t="s">
        <v>1</v>
      </c>
      <c r="B6152" s="5" t="s">
        <v>241</v>
      </c>
      <c r="C6152" s="6" t="s">
        <v>54</v>
      </c>
      <c r="D6152" s="6" t="s">
        <v>55</v>
      </c>
      <c r="E6152" s="7">
        <v>1738</v>
      </c>
      <c r="F6152" s="9">
        <v>1782</v>
      </c>
    </row>
    <row r="6153" spans="1:6" x14ac:dyDescent="0.15">
      <c r="A6153" s="5" t="s">
        <v>1</v>
      </c>
      <c r="B6153" s="5" t="s">
        <v>241</v>
      </c>
      <c r="C6153" s="6" t="s">
        <v>54</v>
      </c>
      <c r="D6153" s="6" t="s">
        <v>55</v>
      </c>
      <c r="E6153" s="7">
        <v>1739</v>
      </c>
      <c r="F6153" s="9">
        <v>1575</v>
      </c>
    </row>
    <row r="6154" spans="1:6" x14ac:dyDescent="0.15">
      <c r="A6154" s="5" t="s">
        <v>1</v>
      </c>
      <c r="B6154" s="5" t="s">
        <v>241</v>
      </c>
      <c r="C6154" s="6" t="s">
        <v>54</v>
      </c>
      <c r="D6154" s="6" t="s">
        <v>55</v>
      </c>
      <c r="E6154" s="7">
        <v>1740</v>
      </c>
      <c r="F6154" s="9">
        <v>1500</v>
      </c>
    </row>
    <row r="6155" spans="1:6" x14ac:dyDescent="0.15">
      <c r="A6155" s="5" t="s">
        <v>1</v>
      </c>
      <c r="B6155" s="5" t="s">
        <v>241</v>
      </c>
      <c r="C6155" s="6" t="s">
        <v>54</v>
      </c>
      <c r="D6155" s="6" t="s">
        <v>55</v>
      </c>
      <c r="E6155" s="7">
        <v>1741</v>
      </c>
      <c r="F6155" s="9">
        <v>1447</v>
      </c>
    </row>
    <row r="6156" spans="1:6" x14ac:dyDescent="0.15">
      <c r="A6156" s="5" t="s">
        <v>1</v>
      </c>
      <c r="B6156" s="5" t="s">
        <v>241</v>
      </c>
      <c r="C6156" s="6" t="s">
        <v>54</v>
      </c>
      <c r="D6156" s="6" t="s">
        <v>55</v>
      </c>
      <c r="E6156" s="7">
        <v>1742</v>
      </c>
      <c r="F6156" s="9">
        <v>1473</v>
      </c>
    </row>
    <row r="6157" spans="1:6" x14ac:dyDescent="0.15">
      <c r="A6157" s="5" t="s">
        <v>1</v>
      </c>
      <c r="B6157" s="5" t="s">
        <v>241</v>
      </c>
      <c r="C6157" s="6" t="s">
        <v>54</v>
      </c>
      <c r="D6157" s="6" t="s">
        <v>55</v>
      </c>
      <c r="E6157" s="7">
        <v>1743</v>
      </c>
      <c r="F6157" s="9">
        <v>1460</v>
      </c>
    </row>
    <row r="6158" spans="1:6" x14ac:dyDescent="0.15">
      <c r="A6158" s="5" t="s">
        <v>1</v>
      </c>
      <c r="B6158" s="5" t="s">
        <v>241</v>
      </c>
      <c r="C6158" s="6" t="s">
        <v>54</v>
      </c>
      <c r="D6158" s="6" t="s">
        <v>55</v>
      </c>
      <c r="E6158" s="7">
        <v>1744</v>
      </c>
      <c r="F6158" s="9">
        <v>1589</v>
      </c>
    </row>
    <row r="6159" spans="1:6" x14ac:dyDescent="0.15">
      <c r="A6159" s="5" t="s">
        <v>1</v>
      </c>
      <c r="B6159" s="5" t="s">
        <v>241</v>
      </c>
      <c r="C6159" s="6" t="s">
        <v>54</v>
      </c>
      <c r="D6159" s="6" t="s">
        <v>55</v>
      </c>
      <c r="E6159" s="7">
        <v>1745</v>
      </c>
      <c r="F6159" s="9">
        <v>1452</v>
      </c>
    </row>
    <row r="6160" spans="1:6" x14ac:dyDescent="0.15">
      <c r="A6160" s="5" t="s">
        <v>1</v>
      </c>
      <c r="B6160" s="5" t="s">
        <v>241</v>
      </c>
      <c r="C6160" s="6" t="s">
        <v>54</v>
      </c>
      <c r="D6160" s="6" t="s">
        <v>55</v>
      </c>
      <c r="E6160" s="7">
        <v>1746</v>
      </c>
      <c r="F6160" s="9">
        <v>1417</v>
      </c>
    </row>
    <row r="6161" spans="1:6" x14ac:dyDescent="0.15">
      <c r="A6161" s="5" t="s">
        <v>1</v>
      </c>
      <c r="B6161" s="5" t="s">
        <v>241</v>
      </c>
      <c r="C6161" s="6" t="s">
        <v>54</v>
      </c>
      <c r="D6161" s="6" t="s">
        <v>55</v>
      </c>
      <c r="E6161" s="7">
        <v>1747</v>
      </c>
      <c r="F6161" s="9">
        <v>1430</v>
      </c>
    </row>
    <row r="6162" spans="1:6" x14ac:dyDescent="0.15">
      <c r="A6162" s="5" t="s">
        <v>1</v>
      </c>
      <c r="B6162" s="5" t="s">
        <v>241</v>
      </c>
      <c r="C6162" s="6" t="s">
        <v>54</v>
      </c>
      <c r="D6162" s="6" t="s">
        <v>55</v>
      </c>
      <c r="E6162" s="7">
        <v>1748</v>
      </c>
      <c r="F6162" s="9">
        <v>1371</v>
      </c>
    </row>
    <row r="6163" spans="1:6" x14ac:dyDescent="0.15">
      <c r="A6163" s="5" t="s">
        <v>1</v>
      </c>
      <c r="B6163" s="5" t="s">
        <v>241</v>
      </c>
      <c r="C6163" s="6" t="s">
        <v>54</v>
      </c>
      <c r="D6163" s="6" t="s">
        <v>55</v>
      </c>
      <c r="E6163" s="7">
        <v>1749</v>
      </c>
      <c r="F6163" s="9">
        <v>1444</v>
      </c>
    </row>
    <row r="6164" spans="1:6" x14ac:dyDescent="0.15">
      <c r="A6164" s="5" t="s">
        <v>1</v>
      </c>
      <c r="B6164" s="5" t="s">
        <v>241</v>
      </c>
      <c r="C6164" s="6" t="s">
        <v>54</v>
      </c>
      <c r="D6164" s="6" t="s">
        <v>55</v>
      </c>
      <c r="E6164" s="7">
        <v>1750</v>
      </c>
      <c r="F6164" s="9">
        <v>1554</v>
      </c>
    </row>
    <row r="6165" spans="1:6" x14ac:dyDescent="0.15">
      <c r="A6165" s="5" t="s">
        <v>1</v>
      </c>
      <c r="B6165" s="5" t="s">
        <v>241</v>
      </c>
      <c r="C6165" s="6" t="s">
        <v>54</v>
      </c>
      <c r="D6165" s="6" t="s">
        <v>55</v>
      </c>
      <c r="E6165" s="7">
        <v>1751</v>
      </c>
      <c r="F6165" s="9">
        <v>1506</v>
      </c>
    </row>
    <row r="6166" spans="1:6" x14ac:dyDescent="0.15">
      <c r="A6166" s="5" t="s">
        <v>1</v>
      </c>
      <c r="B6166" s="5" t="s">
        <v>241</v>
      </c>
      <c r="C6166" s="6" t="s">
        <v>54</v>
      </c>
      <c r="D6166" s="6" t="s">
        <v>55</v>
      </c>
      <c r="E6166" s="7">
        <v>1752</v>
      </c>
      <c r="F6166" s="9">
        <v>1495</v>
      </c>
    </row>
    <row r="6167" spans="1:6" x14ac:dyDescent="0.15">
      <c r="A6167" s="5" t="s">
        <v>1</v>
      </c>
      <c r="B6167" s="5" t="s">
        <v>241</v>
      </c>
      <c r="C6167" s="6" t="s">
        <v>54</v>
      </c>
      <c r="D6167" s="6" t="s">
        <v>55</v>
      </c>
      <c r="E6167" s="7">
        <v>1753</v>
      </c>
      <c r="F6167" s="9">
        <v>1530</v>
      </c>
    </row>
    <row r="6168" spans="1:6" x14ac:dyDescent="0.15">
      <c r="A6168" s="5" t="s">
        <v>1</v>
      </c>
      <c r="B6168" s="5" t="s">
        <v>241</v>
      </c>
      <c r="C6168" s="6" t="s">
        <v>54</v>
      </c>
      <c r="D6168" s="6" t="s">
        <v>55</v>
      </c>
      <c r="E6168" s="7">
        <v>1754</v>
      </c>
      <c r="F6168" s="9">
        <v>1522</v>
      </c>
    </row>
    <row r="6169" spans="1:6" x14ac:dyDescent="0.15">
      <c r="A6169" s="5" t="s">
        <v>1</v>
      </c>
      <c r="B6169" s="5" t="s">
        <v>241</v>
      </c>
      <c r="C6169" s="6" t="s">
        <v>54</v>
      </c>
      <c r="D6169" s="6" t="s">
        <v>55</v>
      </c>
      <c r="E6169" s="7">
        <v>1755</v>
      </c>
      <c r="F6169" s="9">
        <v>1454</v>
      </c>
    </row>
    <row r="6170" spans="1:6" x14ac:dyDescent="0.15">
      <c r="A6170" s="5" t="s">
        <v>1</v>
      </c>
      <c r="B6170" s="5" t="s">
        <v>241</v>
      </c>
      <c r="C6170" s="6" t="s">
        <v>54</v>
      </c>
      <c r="D6170" s="6" t="s">
        <v>55</v>
      </c>
      <c r="E6170" s="7">
        <v>1756</v>
      </c>
      <c r="F6170" s="9">
        <v>1387</v>
      </c>
    </row>
    <row r="6171" spans="1:6" x14ac:dyDescent="0.15">
      <c r="A6171" s="5" t="s">
        <v>1</v>
      </c>
      <c r="B6171" s="5" t="s">
        <v>241</v>
      </c>
      <c r="C6171" s="6" t="s">
        <v>54</v>
      </c>
      <c r="D6171" s="6" t="s">
        <v>55</v>
      </c>
      <c r="E6171" s="7">
        <v>1757</v>
      </c>
      <c r="F6171" s="9">
        <v>1364</v>
      </c>
    </row>
    <row r="6172" spans="1:6" x14ac:dyDescent="0.15">
      <c r="A6172" s="5" t="s">
        <v>1</v>
      </c>
      <c r="B6172" s="5" t="s">
        <v>241</v>
      </c>
      <c r="C6172" s="6" t="s">
        <v>54</v>
      </c>
      <c r="D6172" s="6" t="s">
        <v>55</v>
      </c>
      <c r="E6172" s="7">
        <v>1758</v>
      </c>
      <c r="F6172" s="9">
        <v>1597</v>
      </c>
    </row>
    <row r="6173" spans="1:6" x14ac:dyDescent="0.15">
      <c r="A6173" s="5" t="s">
        <v>1</v>
      </c>
      <c r="B6173" s="5" t="s">
        <v>241</v>
      </c>
      <c r="C6173" s="6" t="s">
        <v>54</v>
      </c>
      <c r="D6173" s="6" t="s">
        <v>55</v>
      </c>
      <c r="E6173" s="7">
        <v>1759</v>
      </c>
      <c r="F6173" s="9">
        <v>1588</v>
      </c>
    </row>
    <row r="6174" spans="1:6" x14ac:dyDescent="0.15">
      <c r="A6174" s="5" t="s">
        <v>1</v>
      </c>
      <c r="B6174" s="5" t="s">
        <v>241</v>
      </c>
      <c r="C6174" s="6" t="s">
        <v>54</v>
      </c>
      <c r="D6174" s="6" t="s">
        <v>55</v>
      </c>
      <c r="E6174" s="7">
        <v>1760</v>
      </c>
      <c r="F6174" s="9">
        <v>1669</v>
      </c>
    </row>
    <row r="6175" spans="1:6" x14ac:dyDescent="0.15">
      <c r="A6175" s="5" t="s">
        <v>1</v>
      </c>
      <c r="B6175" s="5" t="s">
        <v>241</v>
      </c>
      <c r="C6175" s="6" t="s">
        <v>54</v>
      </c>
      <c r="D6175" s="6" t="s">
        <v>55</v>
      </c>
      <c r="E6175" s="7">
        <v>1761</v>
      </c>
      <c r="F6175" s="9">
        <v>1608</v>
      </c>
    </row>
    <row r="6176" spans="1:6" x14ac:dyDescent="0.15">
      <c r="A6176" s="5" t="s">
        <v>1</v>
      </c>
      <c r="B6176" s="5" t="s">
        <v>241</v>
      </c>
      <c r="C6176" s="6" t="s">
        <v>54</v>
      </c>
      <c r="D6176" s="6" t="s">
        <v>55</v>
      </c>
      <c r="E6176" s="7">
        <v>1762</v>
      </c>
      <c r="F6176" s="9">
        <v>1444</v>
      </c>
    </row>
    <row r="6177" spans="1:6" x14ac:dyDescent="0.15">
      <c r="A6177" s="5" t="s">
        <v>1</v>
      </c>
      <c r="B6177" s="5" t="s">
        <v>241</v>
      </c>
      <c r="C6177" s="6" t="s">
        <v>54</v>
      </c>
      <c r="D6177" s="6" t="s">
        <v>55</v>
      </c>
      <c r="E6177" s="7">
        <v>1763</v>
      </c>
      <c r="F6177" s="9">
        <v>1573</v>
      </c>
    </row>
    <row r="6178" spans="1:6" x14ac:dyDescent="0.15">
      <c r="A6178" s="5" t="s">
        <v>1</v>
      </c>
      <c r="B6178" s="5" t="s">
        <v>241</v>
      </c>
      <c r="C6178" s="6" t="s">
        <v>54</v>
      </c>
      <c r="D6178" s="6" t="s">
        <v>55</v>
      </c>
      <c r="E6178" s="7">
        <v>1764</v>
      </c>
      <c r="F6178" s="9">
        <v>1422</v>
      </c>
    </row>
    <row r="6179" spans="1:6" x14ac:dyDescent="0.15">
      <c r="A6179" s="5" t="s">
        <v>1</v>
      </c>
      <c r="B6179" s="5" t="s">
        <v>241</v>
      </c>
      <c r="C6179" s="6" t="s">
        <v>54</v>
      </c>
      <c r="D6179" s="6" t="s">
        <v>55</v>
      </c>
      <c r="E6179" s="7">
        <v>1765</v>
      </c>
      <c r="F6179" s="9">
        <v>1484</v>
      </c>
    </row>
    <row r="6180" spans="1:6" x14ac:dyDescent="0.15">
      <c r="A6180" s="5" t="s">
        <v>1</v>
      </c>
      <c r="B6180" s="5" t="s">
        <v>241</v>
      </c>
      <c r="C6180" s="6" t="s">
        <v>54</v>
      </c>
      <c r="D6180" s="6" t="s">
        <v>55</v>
      </c>
      <c r="E6180" s="7">
        <v>1766</v>
      </c>
      <c r="F6180" s="9">
        <v>1533</v>
      </c>
    </row>
    <row r="6181" spans="1:6" x14ac:dyDescent="0.15">
      <c r="A6181" s="5" t="s">
        <v>1</v>
      </c>
      <c r="B6181" s="5" t="s">
        <v>241</v>
      </c>
      <c r="C6181" s="6" t="s">
        <v>54</v>
      </c>
      <c r="D6181" s="6" t="s">
        <v>55</v>
      </c>
      <c r="E6181" s="7">
        <v>1767</v>
      </c>
      <c r="F6181" s="9">
        <v>1557</v>
      </c>
    </row>
    <row r="6182" spans="1:6" x14ac:dyDescent="0.15">
      <c r="A6182" s="5" t="s">
        <v>1</v>
      </c>
      <c r="B6182" s="5" t="s">
        <v>241</v>
      </c>
      <c r="C6182" s="6" t="s">
        <v>54</v>
      </c>
      <c r="D6182" s="6" t="s">
        <v>55</v>
      </c>
      <c r="E6182" s="7">
        <v>1768</v>
      </c>
      <c r="F6182" s="9">
        <v>1473</v>
      </c>
    </row>
    <row r="6183" spans="1:6" x14ac:dyDescent="0.15">
      <c r="A6183" s="5" t="s">
        <v>1</v>
      </c>
      <c r="B6183" s="5" t="s">
        <v>241</v>
      </c>
      <c r="C6183" s="6" t="s">
        <v>54</v>
      </c>
      <c r="D6183" s="6" t="s">
        <v>55</v>
      </c>
      <c r="E6183" s="7">
        <v>1769</v>
      </c>
      <c r="F6183" s="9">
        <v>1471</v>
      </c>
    </row>
    <row r="6184" spans="1:6" x14ac:dyDescent="0.15">
      <c r="A6184" s="5" t="s">
        <v>1</v>
      </c>
      <c r="B6184" s="5" t="s">
        <v>241</v>
      </c>
      <c r="C6184" s="6" t="s">
        <v>54</v>
      </c>
      <c r="D6184" s="6" t="s">
        <v>55</v>
      </c>
      <c r="E6184" s="7">
        <v>1770</v>
      </c>
      <c r="F6184" s="9">
        <v>1454</v>
      </c>
    </row>
    <row r="6185" spans="1:6" x14ac:dyDescent="0.15">
      <c r="A6185" s="5" t="s">
        <v>1</v>
      </c>
      <c r="B6185" s="5" t="s">
        <v>241</v>
      </c>
      <c r="C6185" s="6" t="s">
        <v>54</v>
      </c>
      <c r="D6185" s="6" t="s">
        <v>55</v>
      </c>
      <c r="E6185" s="7">
        <v>1771</v>
      </c>
      <c r="F6185" s="9">
        <v>1341</v>
      </c>
    </row>
    <row r="6186" spans="1:6" x14ac:dyDescent="0.15">
      <c r="A6186" s="5" t="s">
        <v>1</v>
      </c>
      <c r="B6186" s="5" t="s">
        <v>241</v>
      </c>
      <c r="C6186" s="6" t="s">
        <v>54</v>
      </c>
      <c r="D6186" s="6" t="s">
        <v>55</v>
      </c>
      <c r="E6186" s="7">
        <v>1772</v>
      </c>
      <c r="F6186" s="9">
        <v>1283</v>
      </c>
    </row>
    <row r="6187" spans="1:6" x14ac:dyDescent="0.15">
      <c r="A6187" s="5" t="s">
        <v>1</v>
      </c>
      <c r="B6187" s="5" t="s">
        <v>241</v>
      </c>
      <c r="C6187" s="6" t="s">
        <v>54</v>
      </c>
      <c r="D6187" s="6" t="s">
        <v>55</v>
      </c>
      <c r="E6187" s="7">
        <v>1773</v>
      </c>
      <c r="F6187" s="9">
        <v>1468</v>
      </c>
    </row>
    <row r="6188" spans="1:6" x14ac:dyDescent="0.15">
      <c r="A6188" s="5" t="s">
        <v>1</v>
      </c>
      <c r="B6188" s="5" t="s">
        <v>241</v>
      </c>
      <c r="C6188" s="6" t="s">
        <v>54</v>
      </c>
      <c r="D6188" s="6" t="s">
        <v>55</v>
      </c>
      <c r="E6188" s="7">
        <v>1774</v>
      </c>
      <c r="F6188" s="9">
        <v>1578</v>
      </c>
    </row>
    <row r="6189" spans="1:6" x14ac:dyDescent="0.15">
      <c r="A6189" s="5" t="s">
        <v>1</v>
      </c>
      <c r="B6189" s="5" t="s">
        <v>241</v>
      </c>
      <c r="C6189" s="6" t="s">
        <v>54</v>
      </c>
      <c r="D6189" s="6" t="s">
        <v>55</v>
      </c>
      <c r="E6189" s="7">
        <v>1775</v>
      </c>
      <c r="F6189" s="9">
        <v>1525</v>
      </c>
    </row>
    <row r="6190" spans="1:6" x14ac:dyDescent="0.15">
      <c r="A6190" s="5" t="s">
        <v>1</v>
      </c>
      <c r="B6190" s="5" t="s">
        <v>241</v>
      </c>
      <c r="C6190" s="6" t="s">
        <v>54</v>
      </c>
      <c r="D6190" s="6" t="s">
        <v>55</v>
      </c>
      <c r="E6190" s="7">
        <v>1776</v>
      </c>
      <c r="F6190" s="9">
        <v>1562</v>
      </c>
    </row>
    <row r="6191" spans="1:6" x14ac:dyDescent="0.15">
      <c r="A6191" s="5" t="s">
        <v>1</v>
      </c>
      <c r="B6191" s="5" t="s">
        <v>241</v>
      </c>
      <c r="C6191" s="6" t="s">
        <v>54</v>
      </c>
      <c r="D6191" s="6" t="s">
        <v>55</v>
      </c>
      <c r="E6191" s="7">
        <v>1777</v>
      </c>
      <c r="F6191" s="9">
        <v>1557</v>
      </c>
    </row>
    <row r="6192" spans="1:6" x14ac:dyDescent="0.15">
      <c r="A6192" s="5" t="s">
        <v>1</v>
      </c>
      <c r="B6192" s="5" t="s">
        <v>241</v>
      </c>
      <c r="C6192" s="6" t="s">
        <v>54</v>
      </c>
      <c r="D6192" s="6" t="s">
        <v>55</v>
      </c>
      <c r="E6192" s="7">
        <v>1778</v>
      </c>
      <c r="F6192" s="9">
        <v>1588</v>
      </c>
    </row>
    <row r="6193" spans="1:6" x14ac:dyDescent="0.15">
      <c r="A6193" s="5" t="s">
        <v>1</v>
      </c>
      <c r="B6193" s="5" t="s">
        <v>241</v>
      </c>
      <c r="C6193" s="6" t="s">
        <v>54</v>
      </c>
      <c r="D6193" s="6" t="s">
        <v>55</v>
      </c>
      <c r="E6193" s="7">
        <v>1779</v>
      </c>
      <c r="F6193" s="9">
        <v>1607</v>
      </c>
    </row>
    <row r="6194" spans="1:6" x14ac:dyDescent="0.15">
      <c r="A6194" s="5" t="s">
        <v>1</v>
      </c>
      <c r="B6194" s="5" t="s">
        <v>241</v>
      </c>
      <c r="C6194" s="6" t="s">
        <v>54</v>
      </c>
      <c r="D6194" s="6" t="s">
        <v>55</v>
      </c>
      <c r="E6194" s="7">
        <v>1780</v>
      </c>
      <c r="F6194" s="9">
        <v>1594</v>
      </c>
    </row>
    <row r="6195" spans="1:6" x14ac:dyDescent="0.15">
      <c r="A6195" s="5" t="s">
        <v>1</v>
      </c>
      <c r="B6195" s="5" t="s">
        <v>241</v>
      </c>
      <c r="C6195" s="6" t="s">
        <v>54</v>
      </c>
      <c r="D6195" s="6" t="s">
        <v>55</v>
      </c>
      <c r="E6195" s="7">
        <v>1781</v>
      </c>
      <c r="F6195" s="9">
        <v>1481</v>
      </c>
    </row>
    <row r="6196" spans="1:6" x14ac:dyDescent="0.15">
      <c r="A6196" s="5" t="s">
        <v>1</v>
      </c>
      <c r="B6196" s="5" t="s">
        <v>241</v>
      </c>
      <c r="C6196" s="6" t="s">
        <v>54</v>
      </c>
      <c r="D6196" s="6" t="s">
        <v>55</v>
      </c>
      <c r="E6196" s="7">
        <v>1782</v>
      </c>
      <c r="F6196" s="9">
        <v>1525</v>
      </c>
    </row>
    <row r="6197" spans="1:6" x14ac:dyDescent="0.15">
      <c r="A6197" s="5" t="s">
        <v>1</v>
      </c>
      <c r="B6197" s="5" t="s">
        <v>241</v>
      </c>
      <c r="C6197" s="6" t="s">
        <v>54</v>
      </c>
      <c r="D6197" s="6" t="s">
        <v>55</v>
      </c>
      <c r="E6197" s="7">
        <v>1783</v>
      </c>
      <c r="F6197" s="9">
        <v>1457</v>
      </c>
    </row>
    <row r="6198" spans="1:6" x14ac:dyDescent="0.15">
      <c r="A6198" s="5" t="s">
        <v>1</v>
      </c>
      <c r="B6198" s="5" t="s">
        <v>241</v>
      </c>
      <c r="C6198" s="6" t="s">
        <v>54</v>
      </c>
      <c r="D6198" s="6" t="s">
        <v>55</v>
      </c>
      <c r="E6198" s="7">
        <v>1784</v>
      </c>
      <c r="F6198" s="9">
        <v>1535</v>
      </c>
    </row>
    <row r="6199" spans="1:6" x14ac:dyDescent="0.15">
      <c r="A6199" s="5" t="s">
        <v>1</v>
      </c>
      <c r="B6199" s="5" t="s">
        <v>241</v>
      </c>
      <c r="C6199" s="6" t="s">
        <v>54</v>
      </c>
      <c r="D6199" s="6" t="s">
        <v>55</v>
      </c>
      <c r="E6199" s="7">
        <v>1785</v>
      </c>
      <c r="F6199" s="9">
        <v>1497</v>
      </c>
    </row>
    <row r="6200" spans="1:6" x14ac:dyDescent="0.15">
      <c r="A6200" s="5" t="s">
        <v>1</v>
      </c>
      <c r="B6200" s="5" t="s">
        <v>241</v>
      </c>
      <c r="C6200" s="6" t="s">
        <v>54</v>
      </c>
      <c r="D6200" s="6" t="s">
        <v>55</v>
      </c>
      <c r="E6200" s="7">
        <v>1786</v>
      </c>
      <c r="F6200" s="9">
        <v>1500</v>
      </c>
    </row>
    <row r="6201" spans="1:6" x14ac:dyDescent="0.15">
      <c r="A6201" s="5" t="s">
        <v>1</v>
      </c>
      <c r="B6201" s="5" t="s">
        <v>241</v>
      </c>
      <c r="C6201" s="6" t="s">
        <v>54</v>
      </c>
      <c r="D6201" s="6" t="s">
        <v>55</v>
      </c>
      <c r="E6201" s="7">
        <v>1787</v>
      </c>
      <c r="F6201" s="9">
        <v>1549</v>
      </c>
    </row>
    <row r="6202" spans="1:6" x14ac:dyDescent="0.15">
      <c r="A6202" s="5" t="s">
        <v>1</v>
      </c>
      <c r="B6202" s="5" t="s">
        <v>241</v>
      </c>
      <c r="C6202" s="6" t="s">
        <v>54</v>
      </c>
      <c r="D6202" s="6" t="s">
        <v>55</v>
      </c>
      <c r="E6202" s="7">
        <v>1788</v>
      </c>
      <c r="F6202" s="9">
        <v>1478</v>
      </c>
    </row>
    <row r="6203" spans="1:6" x14ac:dyDescent="0.15">
      <c r="A6203" s="5" t="s">
        <v>1</v>
      </c>
      <c r="B6203" s="5" t="s">
        <v>241</v>
      </c>
      <c r="C6203" s="6" t="s">
        <v>54</v>
      </c>
      <c r="D6203" s="6" t="s">
        <v>55</v>
      </c>
      <c r="E6203" s="7">
        <v>1789</v>
      </c>
      <c r="F6203" s="9">
        <v>1615</v>
      </c>
    </row>
    <row r="6204" spans="1:6" x14ac:dyDescent="0.15">
      <c r="A6204" s="5" t="s">
        <v>1</v>
      </c>
      <c r="B6204" s="5" t="s">
        <v>241</v>
      </c>
      <c r="C6204" s="6" t="s">
        <v>54</v>
      </c>
      <c r="D6204" s="6" t="s">
        <v>55</v>
      </c>
      <c r="E6204" s="7">
        <v>1790</v>
      </c>
      <c r="F6204" s="9">
        <v>1602</v>
      </c>
    </row>
    <row r="6205" spans="1:6" x14ac:dyDescent="0.15">
      <c r="A6205" s="5" t="s">
        <v>1</v>
      </c>
      <c r="B6205" s="5" t="s">
        <v>241</v>
      </c>
      <c r="C6205" s="6" t="s">
        <v>54</v>
      </c>
      <c r="D6205" s="6" t="s">
        <v>55</v>
      </c>
      <c r="E6205" s="7">
        <v>1791</v>
      </c>
      <c r="F6205" s="9">
        <v>1661</v>
      </c>
    </row>
    <row r="6206" spans="1:6" x14ac:dyDescent="0.15">
      <c r="A6206" s="5" t="s">
        <v>1</v>
      </c>
      <c r="B6206" s="5" t="s">
        <v>241</v>
      </c>
      <c r="C6206" s="6" t="s">
        <v>54</v>
      </c>
      <c r="D6206" s="6" t="s">
        <v>55</v>
      </c>
      <c r="E6206" s="7">
        <v>1792</v>
      </c>
      <c r="F6206" s="9">
        <v>1576</v>
      </c>
    </row>
    <row r="6207" spans="1:6" x14ac:dyDescent="0.15">
      <c r="A6207" s="5" t="s">
        <v>1</v>
      </c>
      <c r="B6207" s="5" t="s">
        <v>241</v>
      </c>
      <c r="C6207" s="6" t="s">
        <v>54</v>
      </c>
      <c r="D6207" s="6" t="s">
        <v>55</v>
      </c>
      <c r="E6207" s="7">
        <v>1793</v>
      </c>
      <c r="F6207" s="9">
        <v>1482</v>
      </c>
    </row>
    <row r="6208" spans="1:6" x14ac:dyDescent="0.15">
      <c r="A6208" s="5" t="s">
        <v>1</v>
      </c>
      <c r="B6208" s="5" t="s">
        <v>241</v>
      </c>
      <c r="C6208" s="6" t="s">
        <v>54</v>
      </c>
      <c r="D6208" s="6" t="s">
        <v>55</v>
      </c>
      <c r="E6208" s="7">
        <v>1794</v>
      </c>
      <c r="F6208" s="9">
        <v>1492</v>
      </c>
    </row>
    <row r="6209" spans="1:6" x14ac:dyDescent="0.15">
      <c r="A6209" s="5" t="s">
        <v>1</v>
      </c>
      <c r="B6209" s="5" t="s">
        <v>241</v>
      </c>
      <c r="C6209" s="6" t="s">
        <v>54</v>
      </c>
      <c r="D6209" s="6" t="s">
        <v>55</v>
      </c>
      <c r="E6209" s="7">
        <v>1795</v>
      </c>
      <c r="F6209" s="9">
        <v>1506</v>
      </c>
    </row>
    <row r="6210" spans="1:6" x14ac:dyDescent="0.15">
      <c r="A6210" s="5" t="s">
        <v>1</v>
      </c>
      <c r="B6210" s="5" t="s">
        <v>241</v>
      </c>
      <c r="C6210" s="6" t="s">
        <v>54</v>
      </c>
      <c r="D6210" s="6" t="s">
        <v>55</v>
      </c>
      <c r="E6210" s="7">
        <v>1796</v>
      </c>
      <c r="F6210" s="9">
        <v>1589</v>
      </c>
    </row>
    <row r="6211" spans="1:6" x14ac:dyDescent="0.15">
      <c r="A6211" s="5" t="s">
        <v>1</v>
      </c>
      <c r="B6211" s="5" t="s">
        <v>241</v>
      </c>
      <c r="C6211" s="6" t="s">
        <v>54</v>
      </c>
      <c r="D6211" s="6" t="s">
        <v>55</v>
      </c>
      <c r="E6211" s="7">
        <v>1797</v>
      </c>
      <c r="F6211" s="9">
        <v>1492</v>
      </c>
    </row>
    <row r="6212" spans="1:6" x14ac:dyDescent="0.15">
      <c r="A6212" s="5" t="s">
        <v>1</v>
      </c>
      <c r="B6212" s="5" t="s">
        <v>241</v>
      </c>
      <c r="C6212" s="6" t="s">
        <v>54</v>
      </c>
      <c r="D6212" s="6" t="s">
        <v>55</v>
      </c>
      <c r="E6212" s="7">
        <v>1798</v>
      </c>
      <c r="F6212" s="9">
        <v>1431</v>
      </c>
    </row>
    <row r="6213" spans="1:6" x14ac:dyDescent="0.15">
      <c r="A6213" s="5" t="s">
        <v>1</v>
      </c>
      <c r="B6213" s="5" t="s">
        <v>241</v>
      </c>
      <c r="C6213" s="6" t="s">
        <v>54</v>
      </c>
      <c r="D6213" s="6" t="s">
        <v>55</v>
      </c>
      <c r="E6213" s="7">
        <v>1799</v>
      </c>
      <c r="F6213" s="9">
        <v>1417</v>
      </c>
    </row>
    <row r="6214" spans="1:6" x14ac:dyDescent="0.15">
      <c r="A6214" s="5" t="s">
        <v>1</v>
      </c>
      <c r="B6214" s="5" t="s">
        <v>241</v>
      </c>
      <c r="C6214" s="6" t="s">
        <v>54</v>
      </c>
      <c r="D6214" s="6" t="s">
        <v>55</v>
      </c>
      <c r="E6214" s="7">
        <v>1800</v>
      </c>
      <c r="F6214" s="9">
        <v>1366</v>
      </c>
    </row>
    <row r="6215" spans="1:6" x14ac:dyDescent="0.15">
      <c r="A6215" s="5" t="s">
        <v>1</v>
      </c>
      <c r="B6215" s="5" t="s">
        <v>241</v>
      </c>
      <c r="C6215" s="6" t="s">
        <v>54</v>
      </c>
      <c r="D6215" s="6" t="s">
        <v>55</v>
      </c>
      <c r="E6215" s="7">
        <v>1801</v>
      </c>
      <c r="F6215" s="9">
        <v>1353</v>
      </c>
    </row>
    <row r="6216" spans="1:6" x14ac:dyDescent="0.15">
      <c r="A6216" s="5" t="s">
        <v>1</v>
      </c>
      <c r="B6216" s="5" t="s">
        <v>241</v>
      </c>
      <c r="C6216" s="6" t="s">
        <v>54</v>
      </c>
      <c r="D6216" s="6" t="s">
        <v>55</v>
      </c>
      <c r="E6216" s="7">
        <v>1802</v>
      </c>
      <c r="F6216" s="9">
        <v>1417</v>
      </c>
    </row>
    <row r="6217" spans="1:6" x14ac:dyDescent="0.15">
      <c r="A6217" s="5" t="s">
        <v>1</v>
      </c>
      <c r="B6217" s="5" t="s">
        <v>241</v>
      </c>
      <c r="C6217" s="6" t="s">
        <v>54</v>
      </c>
      <c r="D6217" s="6" t="s">
        <v>55</v>
      </c>
      <c r="E6217" s="7">
        <v>1803</v>
      </c>
      <c r="F6217" s="9">
        <v>1403</v>
      </c>
    </row>
    <row r="6218" spans="1:6" x14ac:dyDescent="0.15">
      <c r="A6218" s="5" t="s">
        <v>1</v>
      </c>
      <c r="B6218" s="5" t="s">
        <v>241</v>
      </c>
      <c r="C6218" s="6" t="s">
        <v>54</v>
      </c>
      <c r="D6218" s="6" t="s">
        <v>55</v>
      </c>
      <c r="E6218" s="7">
        <v>1804</v>
      </c>
      <c r="F6218" s="9">
        <v>1312</v>
      </c>
    </row>
    <row r="6219" spans="1:6" x14ac:dyDescent="0.15">
      <c r="A6219" s="5" t="s">
        <v>1</v>
      </c>
      <c r="B6219" s="5" t="s">
        <v>241</v>
      </c>
      <c r="C6219" s="6" t="s">
        <v>54</v>
      </c>
      <c r="D6219" s="6" t="s">
        <v>55</v>
      </c>
      <c r="E6219" s="7">
        <v>1805</v>
      </c>
      <c r="F6219" s="9">
        <v>1395</v>
      </c>
    </row>
    <row r="6220" spans="1:6" x14ac:dyDescent="0.15">
      <c r="A6220" s="5" t="s">
        <v>1</v>
      </c>
      <c r="B6220" s="5" t="s">
        <v>241</v>
      </c>
      <c r="C6220" s="6" t="s">
        <v>54</v>
      </c>
      <c r="D6220" s="6" t="s">
        <v>55</v>
      </c>
      <c r="E6220" s="7">
        <v>1806</v>
      </c>
      <c r="F6220" s="9">
        <v>1411</v>
      </c>
    </row>
    <row r="6221" spans="1:6" x14ac:dyDescent="0.15">
      <c r="A6221" s="5" t="s">
        <v>1</v>
      </c>
      <c r="B6221" s="5" t="s">
        <v>241</v>
      </c>
      <c r="C6221" s="6" t="s">
        <v>54</v>
      </c>
      <c r="D6221" s="6" t="s">
        <v>55</v>
      </c>
      <c r="E6221" s="7">
        <v>1807</v>
      </c>
      <c r="F6221" s="9">
        <v>1352</v>
      </c>
    </row>
    <row r="6222" spans="1:6" x14ac:dyDescent="0.15">
      <c r="A6222" s="5" t="s">
        <v>1</v>
      </c>
      <c r="B6222" s="5" t="s">
        <v>241</v>
      </c>
      <c r="C6222" s="6" t="s">
        <v>54</v>
      </c>
      <c r="D6222" s="6" t="s">
        <v>55</v>
      </c>
      <c r="E6222" s="7">
        <v>1808</v>
      </c>
      <c r="F6222" s="9">
        <v>1280</v>
      </c>
    </row>
    <row r="6223" spans="1:6" x14ac:dyDescent="0.15">
      <c r="A6223" s="5" t="s">
        <v>1</v>
      </c>
      <c r="B6223" s="5" t="s">
        <v>241</v>
      </c>
      <c r="C6223" s="6" t="s">
        <v>54</v>
      </c>
      <c r="D6223" s="6" t="s">
        <v>55</v>
      </c>
      <c r="E6223" s="7">
        <v>1809</v>
      </c>
      <c r="F6223" s="9">
        <v>1221</v>
      </c>
    </row>
    <row r="6224" spans="1:6" x14ac:dyDescent="0.15">
      <c r="A6224" s="5" t="s">
        <v>1</v>
      </c>
      <c r="B6224" s="5" t="s">
        <v>241</v>
      </c>
      <c r="C6224" s="6" t="s">
        <v>54</v>
      </c>
      <c r="D6224" s="6" t="s">
        <v>55</v>
      </c>
      <c r="E6224" s="7">
        <v>1810</v>
      </c>
      <c r="F6224" s="9">
        <v>1320</v>
      </c>
    </row>
    <row r="6225" spans="1:6" x14ac:dyDescent="0.15">
      <c r="A6225" s="5" t="s">
        <v>1</v>
      </c>
      <c r="B6225" s="5" t="s">
        <v>241</v>
      </c>
      <c r="C6225" s="6" t="s">
        <v>54</v>
      </c>
      <c r="D6225" s="6" t="s">
        <v>55</v>
      </c>
      <c r="E6225" s="7">
        <v>1811</v>
      </c>
      <c r="F6225" s="9">
        <v>1417</v>
      </c>
    </row>
    <row r="6226" spans="1:6" x14ac:dyDescent="0.15">
      <c r="A6226" s="5" t="s">
        <v>1</v>
      </c>
      <c r="B6226" s="5" t="s">
        <v>241</v>
      </c>
      <c r="C6226" s="6" t="s">
        <v>54</v>
      </c>
      <c r="D6226" s="6" t="s">
        <v>55</v>
      </c>
      <c r="E6226" s="7">
        <v>1812</v>
      </c>
      <c r="F6226" s="9">
        <v>1328</v>
      </c>
    </row>
    <row r="6227" spans="1:6" x14ac:dyDescent="0.15">
      <c r="A6227" s="5" t="s">
        <v>1</v>
      </c>
      <c r="B6227" s="5" t="s">
        <v>241</v>
      </c>
      <c r="C6227" s="6" t="s">
        <v>54</v>
      </c>
      <c r="D6227" s="6" t="s">
        <v>55</v>
      </c>
      <c r="E6227" s="7">
        <v>1813</v>
      </c>
      <c r="F6227" s="9">
        <v>1352</v>
      </c>
    </row>
    <row r="6228" spans="1:6" x14ac:dyDescent="0.15">
      <c r="A6228" s="5" t="s">
        <v>1</v>
      </c>
      <c r="B6228" s="5" t="s">
        <v>241</v>
      </c>
      <c r="C6228" s="6" t="s">
        <v>54</v>
      </c>
      <c r="D6228" s="6" t="s">
        <v>55</v>
      </c>
      <c r="E6228" s="7">
        <v>1814</v>
      </c>
      <c r="F6228" s="9">
        <v>1363</v>
      </c>
    </row>
    <row r="6229" spans="1:6" x14ac:dyDescent="0.15">
      <c r="A6229" s="5" t="s">
        <v>1</v>
      </c>
      <c r="B6229" s="5" t="s">
        <v>241</v>
      </c>
      <c r="C6229" s="6" t="s">
        <v>54</v>
      </c>
      <c r="D6229" s="6" t="s">
        <v>55</v>
      </c>
      <c r="E6229" s="7">
        <v>1815</v>
      </c>
      <c r="F6229" s="9">
        <v>1411</v>
      </c>
    </row>
    <row r="6230" spans="1:6" x14ac:dyDescent="0.15">
      <c r="A6230" s="5" t="s">
        <v>1</v>
      </c>
      <c r="B6230" s="5" t="s">
        <v>241</v>
      </c>
      <c r="C6230" s="6" t="s">
        <v>54</v>
      </c>
      <c r="D6230" s="6" t="s">
        <v>55</v>
      </c>
      <c r="E6230" s="7">
        <v>1816</v>
      </c>
      <c r="F6230" s="9">
        <v>1438</v>
      </c>
    </row>
    <row r="6231" spans="1:6" x14ac:dyDescent="0.15">
      <c r="A6231" s="5" t="s">
        <v>1</v>
      </c>
      <c r="B6231" s="5" t="s">
        <v>241</v>
      </c>
      <c r="C6231" s="6" t="s">
        <v>54</v>
      </c>
      <c r="D6231" s="6" t="s">
        <v>55</v>
      </c>
      <c r="E6231" s="7">
        <v>1817</v>
      </c>
      <c r="F6231" s="9">
        <v>1396</v>
      </c>
    </row>
    <row r="6232" spans="1:6" x14ac:dyDescent="0.15">
      <c r="A6232" s="5" t="s">
        <v>1</v>
      </c>
      <c r="B6232" s="5" t="s">
        <v>241</v>
      </c>
      <c r="C6232" s="6" t="s">
        <v>54</v>
      </c>
      <c r="D6232" s="6" t="s">
        <v>55</v>
      </c>
      <c r="E6232" s="7">
        <v>1818</v>
      </c>
      <c r="F6232" s="9">
        <v>1407</v>
      </c>
    </row>
    <row r="6233" spans="1:6" x14ac:dyDescent="0.15">
      <c r="A6233" s="5" t="s">
        <v>1</v>
      </c>
      <c r="B6233" s="5" t="s">
        <v>241</v>
      </c>
      <c r="C6233" s="6" t="s">
        <v>54</v>
      </c>
      <c r="D6233" s="6" t="s">
        <v>55</v>
      </c>
      <c r="E6233" s="7">
        <v>1819</v>
      </c>
      <c r="F6233" s="9">
        <v>1395</v>
      </c>
    </row>
    <row r="6234" spans="1:6" x14ac:dyDescent="0.15">
      <c r="A6234" s="5" t="s">
        <v>1</v>
      </c>
      <c r="B6234" s="5" t="s">
        <v>241</v>
      </c>
      <c r="C6234" s="6" t="s">
        <v>54</v>
      </c>
      <c r="D6234" s="6" t="s">
        <v>55</v>
      </c>
      <c r="E6234" s="7">
        <v>1820</v>
      </c>
      <c r="F6234" s="9">
        <v>1415</v>
      </c>
    </row>
    <row r="6235" spans="1:6" x14ac:dyDescent="0.15">
      <c r="A6235" s="5" t="s">
        <v>1</v>
      </c>
      <c r="B6235" s="5" t="s">
        <v>241</v>
      </c>
      <c r="C6235" s="6" t="s">
        <v>54</v>
      </c>
      <c r="D6235" s="6" t="s">
        <v>55</v>
      </c>
      <c r="E6235" s="7">
        <v>1821</v>
      </c>
      <c r="F6235" s="9">
        <v>1457</v>
      </c>
    </row>
    <row r="6236" spans="1:6" x14ac:dyDescent="0.15">
      <c r="A6236" s="5" t="s">
        <v>1</v>
      </c>
      <c r="B6236" s="5" t="s">
        <v>241</v>
      </c>
      <c r="C6236" s="6" t="s">
        <v>54</v>
      </c>
      <c r="D6236" s="6" t="s">
        <v>55</v>
      </c>
      <c r="E6236" s="7">
        <v>1822</v>
      </c>
      <c r="F6236" s="9">
        <v>1465</v>
      </c>
    </row>
    <row r="6237" spans="1:6" x14ac:dyDescent="0.15">
      <c r="A6237" s="5" t="s">
        <v>1</v>
      </c>
      <c r="B6237" s="5" t="s">
        <v>241</v>
      </c>
      <c r="C6237" s="6" t="s">
        <v>54</v>
      </c>
      <c r="D6237" s="6" t="s">
        <v>55</v>
      </c>
      <c r="E6237" s="7">
        <v>1823</v>
      </c>
      <c r="F6237" s="9">
        <v>1449</v>
      </c>
    </row>
    <row r="6238" spans="1:6" x14ac:dyDescent="0.15">
      <c r="A6238" s="5" t="s">
        <v>1</v>
      </c>
      <c r="B6238" s="5" t="s">
        <v>241</v>
      </c>
      <c r="C6238" s="6" t="s">
        <v>54</v>
      </c>
      <c r="D6238" s="6" t="s">
        <v>55</v>
      </c>
      <c r="E6238" s="7">
        <v>1824</v>
      </c>
      <c r="F6238" s="9">
        <v>1487</v>
      </c>
    </row>
    <row r="6239" spans="1:6" x14ac:dyDescent="0.15">
      <c r="A6239" s="5" t="s">
        <v>1</v>
      </c>
      <c r="B6239" s="5" t="s">
        <v>241</v>
      </c>
      <c r="C6239" s="6" t="s">
        <v>54</v>
      </c>
      <c r="D6239" s="6" t="s">
        <v>55</v>
      </c>
      <c r="E6239" s="7">
        <v>1825</v>
      </c>
      <c r="F6239" s="9">
        <v>1527</v>
      </c>
    </row>
    <row r="6240" spans="1:6" x14ac:dyDescent="0.15">
      <c r="A6240" s="5" t="s">
        <v>1</v>
      </c>
      <c r="B6240" s="5" t="s">
        <v>241</v>
      </c>
      <c r="C6240" s="6" t="s">
        <v>54</v>
      </c>
      <c r="D6240" s="6" t="s">
        <v>55</v>
      </c>
      <c r="E6240" s="7">
        <v>1826</v>
      </c>
      <c r="F6240" s="9">
        <v>1532</v>
      </c>
    </row>
    <row r="6241" spans="1:6" x14ac:dyDescent="0.15">
      <c r="A6241" s="5" t="s">
        <v>1</v>
      </c>
      <c r="B6241" s="5" t="s">
        <v>241</v>
      </c>
      <c r="C6241" s="6" t="s">
        <v>54</v>
      </c>
      <c r="D6241" s="6" t="s">
        <v>55</v>
      </c>
      <c r="E6241" s="7">
        <v>1827</v>
      </c>
      <c r="F6241" s="9">
        <v>1458</v>
      </c>
    </row>
    <row r="6242" spans="1:6" x14ac:dyDescent="0.15">
      <c r="A6242" s="5" t="s">
        <v>1</v>
      </c>
      <c r="B6242" s="5" t="s">
        <v>241</v>
      </c>
      <c r="C6242" s="6" t="s">
        <v>54</v>
      </c>
      <c r="D6242" s="6" t="s">
        <v>55</v>
      </c>
      <c r="E6242" s="7">
        <v>1828</v>
      </c>
      <c r="F6242" s="9">
        <v>1486</v>
      </c>
    </row>
    <row r="6243" spans="1:6" x14ac:dyDescent="0.15">
      <c r="A6243" s="5" t="s">
        <v>1</v>
      </c>
      <c r="B6243" s="5" t="s">
        <v>241</v>
      </c>
      <c r="C6243" s="6" t="s">
        <v>54</v>
      </c>
      <c r="D6243" s="6" t="s">
        <v>55</v>
      </c>
      <c r="E6243" s="7">
        <v>1829</v>
      </c>
      <c r="F6243" s="9">
        <v>1506</v>
      </c>
    </row>
    <row r="6244" spans="1:6" x14ac:dyDescent="0.15">
      <c r="A6244" s="5" t="s">
        <v>1</v>
      </c>
      <c r="B6244" s="5" t="s">
        <v>241</v>
      </c>
      <c r="C6244" s="6" t="s">
        <v>54</v>
      </c>
      <c r="D6244" s="6" t="s">
        <v>55</v>
      </c>
      <c r="E6244" s="7">
        <v>1830</v>
      </c>
      <c r="F6244" s="9">
        <v>1468</v>
      </c>
    </row>
    <row r="6245" spans="1:6" x14ac:dyDescent="0.15">
      <c r="A6245" s="5" t="s">
        <v>1</v>
      </c>
      <c r="B6245" s="5" t="s">
        <v>241</v>
      </c>
      <c r="C6245" s="6" t="s">
        <v>54</v>
      </c>
      <c r="D6245" s="6" t="s">
        <v>55</v>
      </c>
      <c r="E6245" s="7">
        <v>1831</v>
      </c>
      <c r="F6245" s="9">
        <v>1497</v>
      </c>
    </row>
    <row r="6246" spans="1:6" x14ac:dyDescent="0.15">
      <c r="A6246" s="5" t="s">
        <v>1</v>
      </c>
      <c r="B6246" s="5" t="s">
        <v>241</v>
      </c>
      <c r="C6246" s="6" t="s">
        <v>54</v>
      </c>
      <c r="D6246" s="6" t="s">
        <v>55</v>
      </c>
      <c r="E6246" s="7">
        <v>1832</v>
      </c>
      <c r="F6246" s="9">
        <v>1457</v>
      </c>
    </row>
    <row r="6247" spans="1:6" x14ac:dyDescent="0.15">
      <c r="A6247" s="5" t="s">
        <v>1</v>
      </c>
      <c r="B6247" s="5" t="s">
        <v>241</v>
      </c>
      <c r="C6247" s="6" t="s">
        <v>54</v>
      </c>
      <c r="D6247" s="6" t="s">
        <v>55</v>
      </c>
      <c r="E6247" s="7">
        <v>1833</v>
      </c>
      <c r="F6247" s="9">
        <v>1503</v>
      </c>
    </row>
    <row r="6248" spans="1:6" x14ac:dyDescent="0.15">
      <c r="A6248" s="5" t="s">
        <v>1</v>
      </c>
      <c r="B6248" s="5" t="s">
        <v>241</v>
      </c>
      <c r="C6248" s="6" t="s">
        <v>54</v>
      </c>
      <c r="D6248" s="6" t="s">
        <v>55</v>
      </c>
      <c r="E6248" s="7">
        <v>1834</v>
      </c>
      <c r="F6248" s="9">
        <v>1522</v>
      </c>
    </row>
    <row r="6249" spans="1:6" x14ac:dyDescent="0.15">
      <c r="A6249" s="5" t="s">
        <v>1</v>
      </c>
      <c r="B6249" s="5" t="s">
        <v>241</v>
      </c>
      <c r="C6249" s="6" t="s">
        <v>54</v>
      </c>
      <c r="D6249" s="6" t="s">
        <v>55</v>
      </c>
      <c r="E6249" s="7">
        <v>1835</v>
      </c>
      <c r="F6249" s="9">
        <v>1517</v>
      </c>
    </row>
    <row r="6250" spans="1:6" x14ac:dyDescent="0.15">
      <c r="A6250" s="5" t="s">
        <v>1</v>
      </c>
      <c r="B6250" s="5" t="s">
        <v>241</v>
      </c>
      <c r="C6250" s="6" t="s">
        <v>54</v>
      </c>
      <c r="D6250" s="6" t="s">
        <v>55</v>
      </c>
      <c r="E6250" s="7">
        <v>1836</v>
      </c>
      <c r="F6250" s="9">
        <v>1565</v>
      </c>
    </row>
    <row r="6251" spans="1:6" x14ac:dyDescent="0.15">
      <c r="A6251" s="5" t="s">
        <v>1</v>
      </c>
      <c r="B6251" s="5" t="s">
        <v>241</v>
      </c>
      <c r="C6251" s="6" t="s">
        <v>54</v>
      </c>
      <c r="D6251" s="6" t="s">
        <v>55</v>
      </c>
      <c r="E6251" s="7">
        <v>1837</v>
      </c>
      <c r="F6251" s="9">
        <v>1554</v>
      </c>
    </row>
    <row r="6252" spans="1:6" x14ac:dyDescent="0.15">
      <c r="A6252" s="5" t="s">
        <v>1</v>
      </c>
      <c r="B6252" s="5" t="s">
        <v>241</v>
      </c>
      <c r="C6252" s="6" t="s">
        <v>54</v>
      </c>
      <c r="D6252" s="6" t="s">
        <v>55</v>
      </c>
      <c r="E6252" s="7">
        <v>1838</v>
      </c>
      <c r="F6252" s="9">
        <v>1529</v>
      </c>
    </row>
    <row r="6253" spans="1:6" x14ac:dyDescent="0.15">
      <c r="A6253" s="5" t="s">
        <v>1</v>
      </c>
      <c r="B6253" s="5" t="s">
        <v>241</v>
      </c>
      <c r="C6253" s="6" t="s">
        <v>54</v>
      </c>
      <c r="D6253" s="6" t="s">
        <v>55</v>
      </c>
      <c r="E6253" s="7">
        <v>1839</v>
      </c>
      <c r="F6253" s="9">
        <v>1546</v>
      </c>
    </row>
    <row r="6254" spans="1:6" x14ac:dyDescent="0.15">
      <c r="A6254" s="5" t="s">
        <v>1</v>
      </c>
      <c r="B6254" s="5" t="s">
        <v>241</v>
      </c>
      <c r="C6254" s="6" t="s">
        <v>54</v>
      </c>
      <c r="D6254" s="6" t="s">
        <v>55</v>
      </c>
      <c r="E6254" s="7">
        <v>1840</v>
      </c>
      <c r="F6254" s="9">
        <v>1568</v>
      </c>
    </row>
    <row r="6255" spans="1:6" x14ac:dyDescent="0.15">
      <c r="A6255" s="5" t="s">
        <v>1</v>
      </c>
      <c r="B6255" s="5" t="s">
        <v>241</v>
      </c>
      <c r="C6255" s="6" t="s">
        <v>54</v>
      </c>
      <c r="D6255" s="6" t="s">
        <v>55</v>
      </c>
      <c r="E6255" s="7">
        <v>1841</v>
      </c>
      <c r="F6255" s="9">
        <v>1549</v>
      </c>
    </row>
    <row r="6256" spans="1:6" x14ac:dyDescent="0.15">
      <c r="A6256" s="5" t="s">
        <v>1</v>
      </c>
      <c r="B6256" s="5" t="s">
        <v>241</v>
      </c>
      <c r="C6256" s="6" t="s">
        <v>54</v>
      </c>
      <c r="D6256" s="6" t="s">
        <v>55</v>
      </c>
      <c r="E6256" s="7">
        <v>1842</v>
      </c>
      <c r="F6256" s="9">
        <v>1476</v>
      </c>
    </row>
    <row r="6257" spans="1:6" x14ac:dyDescent="0.15">
      <c r="A6257" s="5" t="s">
        <v>1</v>
      </c>
      <c r="B6257" s="5" t="s">
        <v>241</v>
      </c>
      <c r="C6257" s="6" t="s">
        <v>54</v>
      </c>
      <c r="D6257" s="6" t="s">
        <v>55</v>
      </c>
      <c r="E6257" s="7">
        <v>1843</v>
      </c>
      <c r="F6257" s="9">
        <v>1508</v>
      </c>
    </row>
    <row r="6258" spans="1:6" x14ac:dyDescent="0.15">
      <c r="A6258" s="5" t="s">
        <v>1</v>
      </c>
      <c r="B6258" s="5" t="s">
        <v>241</v>
      </c>
      <c r="C6258" s="6" t="s">
        <v>54</v>
      </c>
      <c r="D6258" s="6" t="s">
        <v>55</v>
      </c>
      <c r="E6258" s="7">
        <v>1844</v>
      </c>
      <c r="F6258" s="9">
        <v>1573</v>
      </c>
    </row>
    <row r="6259" spans="1:6" x14ac:dyDescent="0.15">
      <c r="A6259" s="5" t="s">
        <v>1</v>
      </c>
      <c r="B6259" s="5" t="s">
        <v>241</v>
      </c>
      <c r="C6259" s="6" t="s">
        <v>54</v>
      </c>
      <c r="D6259" s="6" t="s">
        <v>55</v>
      </c>
      <c r="E6259" s="7">
        <v>1845</v>
      </c>
      <c r="F6259" s="9">
        <v>1610</v>
      </c>
    </row>
    <row r="6260" spans="1:6" x14ac:dyDescent="0.15">
      <c r="A6260" s="5" t="s">
        <v>1</v>
      </c>
      <c r="B6260" s="5" t="s">
        <v>241</v>
      </c>
      <c r="C6260" s="6" t="s">
        <v>54</v>
      </c>
      <c r="D6260" s="6" t="s">
        <v>55</v>
      </c>
      <c r="E6260" s="7">
        <v>1846</v>
      </c>
      <c r="F6260" s="9">
        <v>1554</v>
      </c>
    </row>
    <row r="6261" spans="1:6" x14ac:dyDescent="0.15">
      <c r="A6261" s="5" t="s">
        <v>1</v>
      </c>
      <c r="B6261" s="5" t="s">
        <v>241</v>
      </c>
      <c r="C6261" s="6" t="s">
        <v>54</v>
      </c>
      <c r="D6261" s="6" t="s">
        <v>55</v>
      </c>
      <c r="E6261" s="7">
        <v>1847</v>
      </c>
      <c r="F6261" s="9">
        <v>1594</v>
      </c>
    </row>
    <row r="6262" spans="1:6" x14ac:dyDescent="0.15">
      <c r="A6262" s="5" t="s">
        <v>1</v>
      </c>
      <c r="B6262" s="5" t="s">
        <v>241</v>
      </c>
      <c r="C6262" s="6" t="s">
        <v>54</v>
      </c>
      <c r="D6262" s="6" t="s">
        <v>55</v>
      </c>
      <c r="E6262" s="7">
        <v>1848</v>
      </c>
      <c r="F6262" s="9">
        <v>1612</v>
      </c>
    </row>
    <row r="6263" spans="1:6" x14ac:dyDescent="0.15">
      <c r="A6263" s="5" t="s">
        <v>1</v>
      </c>
      <c r="B6263" s="5" t="s">
        <v>241</v>
      </c>
      <c r="C6263" s="6" t="s">
        <v>54</v>
      </c>
      <c r="D6263" s="6" t="s">
        <v>55</v>
      </c>
      <c r="E6263" s="7">
        <v>1849</v>
      </c>
      <c r="F6263" s="9">
        <v>1672</v>
      </c>
    </row>
    <row r="6264" spans="1:6" x14ac:dyDescent="0.15">
      <c r="A6264" s="5" t="s">
        <v>1</v>
      </c>
      <c r="B6264" s="5" t="s">
        <v>241</v>
      </c>
      <c r="C6264" s="6" t="s">
        <v>54</v>
      </c>
      <c r="D6264" s="6" t="s">
        <v>55</v>
      </c>
      <c r="E6264" s="7">
        <v>1850</v>
      </c>
      <c r="F6264" s="9">
        <v>1715</v>
      </c>
    </row>
    <row r="6265" spans="1:6" x14ac:dyDescent="0.15">
      <c r="A6265" s="5" t="s">
        <v>1</v>
      </c>
      <c r="B6265" s="5" t="s">
        <v>241</v>
      </c>
      <c r="C6265" s="6" t="s">
        <v>54</v>
      </c>
      <c r="D6265" s="6" t="s">
        <v>55</v>
      </c>
      <c r="E6265" s="7">
        <v>1851</v>
      </c>
      <c r="F6265" s="9">
        <v>1682</v>
      </c>
    </row>
    <row r="6266" spans="1:6" x14ac:dyDescent="0.15">
      <c r="A6266" s="5" t="s">
        <v>1</v>
      </c>
      <c r="B6266" s="5" t="s">
        <v>241</v>
      </c>
      <c r="C6266" s="6" t="s">
        <v>54</v>
      </c>
      <c r="D6266" s="6" t="s">
        <v>55</v>
      </c>
      <c r="E6266" s="7">
        <v>1852</v>
      </c>
      <c r="F6266" s="9">
        <v>1645</v>
      </c>
    </row>
    <row r="6267" spans="1:6" x14ac:dyDescent="0.15">
      <c r="A6267" s="5" t="s">
        <v>1</v>
      </c>
      <c r="B6267" s="5" t="s">
        <v>241</v>
      </c>
      <c r="C6267" s="6" t="s">
        <v>54</v>
      </c>
      <c r="D6267" s="6" t="s">
        <v>55</v>
      </c>
      <c r="E6267" s="7">
        <v>1853</v>
      </c>
      <c r="F6267" s="9">
        <v>1667</v>
      </c>
    </row>
    <row r="6268" spans="1:6" x14ac:dyDescent="0.15">
      <c r="A6268" s="5" t="s">
        <v>1</v>
      </c>
      <c r="B6268" s="5" t="s">
        <v>241</v>
      </c>
      <c r="C6268" s="6" t="s">
        <v>54</v>
      </c>
      <c r="D6268" s="6" t="s">
        <v>55</v>
      </c>
      <c r="E6268" s="7">
        <v>1854</v>
      </c>
      <c r="F6268" s="9">
        <v>1685</v>
      </c>
    </row>
    <row r="6269" spans="1:6" x14ac:dyDescent="0.15">
      <c r="A6269" s="5" t="s">
        <v>1</v>
      </c>
      <c r="B6269" s="5" t="s">
        <v>241</v>
      </c>
      <c r="C6269" s="6" t="s">
        <v>54</v>
      </c>
      <c r="D6269" s="6" t="s">
        <v>55</v>
      </c>
      <c r="E6269" s="7">
        <v>1855</v>
      </c>
      <c r="F6269" s="9">
        <v>1788</v>
      </c>
    </row>
    <row r="6270" spans="1:6" x14ac:dyDescent="0.15">
      <c r="A6270" s="5" t="s">
        <v>1</v>
      </c>
      <c r="B6270" s="5" t="s">
        <v>241</v>
      </c>
      <c r="C6270" s="6" t="s">
        <v>54</v>
      </c>
      <c r="D6270" s="6" t="s">
        <v>55</v>
      </c>
      <c r="E6270" s="7">
        <v>1856</v>
      </c>
      <c r="F6270" s="9">
        <v>1771</v>
      </c>
    </row>
    <row r="6271" spans="1:6" x14ac:dyDescent="0.15">
      <c r="A6271" s="5" t="s">
        <v>1</v>
      </c>
      <c r="B6271" s="5" t="s">
        <v>241</v>
      </c>
      <c r="C6271" s="6" t="s">
        <v>54</v>
      </c>
      <c r="D6271" s="6" t="s">
        <v>55</v>
      </c>
      <c r="E6271" s="7">
        <v>1857</v>
      </c>
      <c r="F6271" s="9">
        <v>1819</v>
      </c>
    </row>
    <row r="6272" spans="1:6" x14ac:dyDescent="0.15">
      <c r="A6272" s="5" t="s">
        <v>1</v>
      </c>
      <c r="B6272" s="5" t="s">
        <v>241</v>
      </c>
      <c r="C6272" s="6" t="s">
        <v>54</v>
      </c>
      <c r="D6272" s="6" t="s">
        <v>55</v>
      </c>
      <c r="E6272" s="7">
        <v>1858</v>
      </c>
      <c r="F6272" s="9">
        <v>1841</v>
      </c>
    </row>
    <row r="6273" spans="1:6" x14ac:dyDescent="0.15">
      <c r="A6273" s="5" t="s">
        <v>1</v>
      </c>
      <c r="B6273" s="5" t="s">
        <v>241</v>
      </c>
      <c r="C6273" s="6" t="s">
        <v>54</v>
      </c>
      <c r="D6273" s="6" t="s">
        <v>55</v>
      </c>
      <c r="E6273" s="7">
        <v>1859</v>
      </c>
      <c r="F6273" s="9">
        <v>1906</v>
      </c>
    </row>
    <row r="6274" spans="1:6" x14ac:dyDescent="0.15">
      <c r="A6274" s="5" t="s">
        <v>1</v>
      </c>
      <c r="B6274" s="5" t="s">
        <v>241</v>
      </c>
      <c r="C6274" s="6" t="s">
        <v>54</v>
      </c>
      <c r="D6274" s="6" t="s">
        <v>55</v>
      </c>
      <c r="E6274" s="7">
        <v>1860</v>
      </c>
      <c r="F6274" s="9">
        <v>1941</v>
      </c>
    </row>
    <row r="6275" spans="1:6" x14ac:dyDescent="0.15">
      <c r="A6275" s="5" t="s">
        <v>1</v>
      </c>
      <c r="B6275" s="5" t="s">
        <v>241</v>
      </c>
      <c r="C6275" s="6" t="s">
        <v>54</v>
      </c>
      <c r="D6275" s="6" t="s">
        <v>55</v>
      </c>
      <c r="E6275" s="7">
        <v>1861</v>
      </c>
      <c r="F6275" s="9">
        <v>1865</v>
      </c>
    </row>
    <row r="6276" spans="1:6" x14ac:dyDescent="0.15">
      <c r="A6276" s="5" t="s">
        <v>1</v>
      </c>
      <c r="B6276" s="5" t="s">
        <v>241</v>
      </c>
      <c r="C6276" s="6" t="s">
        <v>54</v>
      </c>
      <c r="D6276" s="6" t="s">
        <v>55</v>
      </c>
      <c r="E6276" s="7">
        <v>1862</v>
      </c>
      <c r="F6276" s="9">
        <v>1808</v>
      </c>
    </row>
    <row r="6277" spans="1:6" x14ac:dyDescent="0.15">
      <c r="A6277" s="5" t="s">
        <v>1</v>
      </c>
      <c r="B6277" s="5" t="s">
        <v>241</v>
      </c>
      <c r="C6277" s="6" t="s">
        <v>54</v>
      </c>
      <c r="D6277" s="6" t="s">
        <v>55</v>
      </c>
      <c r="E6277" s="7">
        <v>1863</v>
      </c>
      <c r="F6277" s="9">
        <v>1886</v>
      </c>
    </row>
    <row r="6278" spans="1:6" x14ac:dyDescent="0.15">
      <c r="A6278" s="5" t="s">
        <v>1</v>
      </c>
      <c r="B6278" s="5" t="s">
        <v>241</v>
      </c>
      <c r="C6278" s="6" t="s">
        <v>54</v>
      </c>
      <c r="D6278" s="6" t="s">
        <v>55</v>
      </c>
      <c r="E6278" s="7">
        <v>1864</v>
      </c>
      <c r="F6278" s="9">
        <v>1919</v>
      </c>
    </row>
    <row r="6279" spans="1:6" x14ac:dyDescent="0.15">
      <c r="A6279" s="5" t="s">
        <v>1</v>
      </c>
      <c r="B6279" s="5" t="s">
        <v>241</v>
      </c>
      <c r="C6279" s="6" t="s">
        <v>54</v>
      </c>
      <c r="D6279" s="6" t="s">
        <v>55</v>
      </c>
      <c r="E6279" s="7">
        <v>1865</v>
      </c>
      <c r="F6279" s="9">
        <v>1953</v>
      </c>
    </row>
    <row r="6280" spans="1:6" x14ac:dyDescent="0.15">
      <c r="A6280" s="5" t="s">
        <v>1</v>
      </c>
      <c r="B6280" s="5" t="s">
        <v>241</v>
      </c>
      <c r="C6280" s="6" t="s">
        <v>54</v>
      </c>
      <c r="D6280" s="6" t="s">
        <v>55</v>
      </c>
      <c r="E6280" s="7">
        <v>1866</v>
      </c>
      <c r="F6280" s="9">
        <v>1921</v>
      </c>
    </row>
    <row r="6281" spans="1:6" x14ac:dyDescent="0.15">
      <c r="A6281" s="5" t="s">
        <v>1</v>
      </c>
      <c r="B6281" s="5" t="s">
        <v>241</v>
      </c>
      <c r="C6281" s="6" t="s">
        <v>54</v>
      </c>
      <c r="D6281" s="6" t="s">
        <v>55</v>
      </c>
      <c r="E6281" s="7">
        <v>1867</v>
      </c>
      <c r="F6281" s="9">
        <v>1949</v>
      </c>
    </row>
    <row r="6282" spans="1:6" x14ac:dyDescent="0.15">
      <c r="A6282" s="5" t="s">
        <v>1</v>
      </c>
      <c r="B6282" s="5" t="s">
        <v>241</v>
      </c>
      <c r="C6282" s="6" t="s">
        <v>54</v>
      </c>
      <c r="D6282" s="6" t="s">
        <v>55</v>
      </c>
      <c r="E6282" s="7">
        <v>1868</v>
      </c>
      <c r="F6282" s="9">
        <v>1774</v>
      </c>
    </row>
    <row r="6283" spans="1:6" x14ac:dyDescent="0.15">
      <c r="A6283" s="5" t="s">
        <v>1</v>
      </c>
      <c r="B6283" s="5" t="s">
        <v>241</v>
      </c>
      <c r="C6283" s="6" t="s">
        <v>54</v>
      </c>
      <c r="D6283" s="6" t="s">
        <v>55</v>
      </c>
      <c r="E6283" s="7">
        <v>1869</v>
      </c>
      <c r="F6283" s="9">
        <v>1902</v>
      </c>
    </row>
    <row r="6284" spans="1:6" x14ac:dyDescent="0.15">
      <c r="A6284" s="5" t="s">
        <v>1</v>
      </c>
      <c r="B6284" s="5" t="s">
        <v>241</v>
      </c>
      <c r="C6284" s="6" t="s">
        <v>54</v>
      </c>
      <c r="D6284" s="6" t="s">
        <v>55</v>
      </c>
      <c r="E6284" s="7">
        <v>1870</v>
      </c>
      <c r="F6284" s="9">
        <v>2144</v>
      </c>
    </row>
    <row r="6285" spans="1:6" x14ac:dyDescent="0.15">
      <c r="A6285" s="5" t="s">
        <v>1</v>
      </c>
      <c r="B6285" s="5" t="s">
        <v>241</v>
      </c>
      <c r="C6285" s="6" t="s">
        <v>54</v>
      </c>
      <c r="D6285" s="6" t="s">
        <v>55</v>
      </c>
      <c r="E6285" s="7">
        <v>1871</v>
      </c>
      <c r="F6285" s="9">
        <v>2219</v>
      </c>
    </row>
    <row r="6286" spans="1:6" x14ac:dyDescent="0.15">
      <c r="A6286" s="5" t="s">
        <v>1</v>
      </c>
      <c r="B6286" s="5" t="s">
        <v>241</v>
      </c>
      <c r="C6286" s="6" t="s">
        <v>54</v>
      </c>
      <c r="D6286" s="6" t="s">
        <v>55</v>
      </c>
      <c r="E6286" s="7">
        <v>1872</v>
      </c>
      <c r="F6286" s="9">
        <v>2259</v>
      </c>
    </row>
    <row r="6287" spans="1:6" x14ac:dyDescent="0.15">
      <c r="A6287" s="5" t="s">
        <v>1</v>
      </c>
      <c r="B6287" s="5" t="s">
        <v>241</v>
      </c>
      <c r="C6287" s="6" t="s">
        <v>54</v>
      </c>
      <c r="D6287" s="6" t="s">
        <v>55</v>
      </c>
      <c r="E6287" s="7">
        <v>1873</v>
      </c>
      <c r="F6287" s="9">
        <v>2284</v>
      </c>
    </row>
    <row r="6288" spans="1:6" x14ac:dyDescent="0.15">
      <c r="A6288" s="5" t="s">
        <v>1</v>
      </c>
      <c r="B6288" s="5" t="s">
        <v>241</v>
      </c>
      <c r="C6288" s="6" t="s">
        <v>54</v>
      </c>
      <c r="D6288" s="6" t="s">
        <v>55</v>
      </c>
      <c r="E6288" s="7">
        <v>1874</v>
      </c>
      <c r="F6288" s="9">
        <v>2370</v>
      </c>
    </row>
    <row r="6289" spans="1:6" x14ac:dyDescent="0.15">
      <c r="A6289" s="5" t="s">
        <v>1</v>
      </c>
      <c r="B6289" s="5" t="s">
        <v>241</v>
      </c>
      <c r="C6289" s="6" t="s">
        <v>54</v>
      </c>
      <c r="D6289" s="6" t="s">
        <v>55</v>
      </c>
      <c r="E6289" s="7">
        <v>1875</v>
      </c>
      <c r="F6289" s="9">
        <v>2286</v>
      </c>
    </row>
    <row r="6290" spans="1:6" x14ac:dyDescent="0.15">
      <c r="A6290" s="5" t="s">
        <v>1</v>
      </c>
      <c r="B6290" s="5" t="s">
        <v>241</v>
      </c>
      <c r="C6290" s="6" t="s">
        <v>54</v>
      </c>
      <c r="D6290" s="6" t="s">
        <v>55</v>
      </c>
      <c r="E6290" s="7">
        <v>1876</v>
      </c>
      <c r="F6290" s="9">
        <v>2431</v>
      </c>
    </row>
    <row r="6291" spans="1:6" x14ac:dyDescent="0.15">
      <c r="A6291" s="5" t="s">
        <v>1</v>
      </c>
      <c r="B6291" s="5" t="s">
        <v>241</v>
      </c>
      <c r="C6291" s="6" t="s">
        <v>54</v>
      </c>
      <c r="D6291" s="6" t="s">
        <v>55</v>
      </c>
      <c r="E6291" s="7">
        <v>1877</v>
      </c>
      <c r="F6291" s="9">
        <v>2377</v>
      </c>
    </row>
    <row r="6292" spans="1:6" x14ac:dyDescent="0.15">
      <c r="A6292" s="5" t="s">
        <v>1</v>
      </c>
      <c r="B6292" s="5" t="s">
        <v>241</v>
      </c>
      <c r="C6292" s="6" t="s">
        <v>54</v>
      </c>
      <c r="D6292" s="6" t="s">
        <v>55</v>
      </c>
      <c r="E6292" s="7">
        <v>1878</v>
      </c>
      <c r="F6292" s="9">
        <v>2291</v>
      </c>
    </row>
    <row r="6293" spans="1:6" x14ac:dyDescent="0.15">
      <c r="A6293" s="5" t="s">
        <v>1</v>
      </c>
      <c r="B6293" s="5" t="s">
        <v>241</v>
      </c>
      <c r="C6293" s="6" t="s">
        <v>54</v>
      </c>
      <c r="D6293" s="6" t="s">
        <v>55</v>
      </c>
      <c r="E6293" s="7">
        <v>1879</v>
      </c>
      <c r="F6293" s="9">
        <v>2416</v>
      </c>
    </row>
    <row r="6294" spans="1:6" x14ac:dyDescent="0.15">
      <c r="A6294" s="5" t="s">
        <v>1</v>
      </c>
      <c r="B6294" s="5" t="s">
        <v>241</v>
      </c>
      <c r="C6294" s="6" t="s">
        <v>54</v>
      </c>
      <c r="D6294" s="6" t="s">
        <v>55</v>
      </c>
      <c r="E6294" s="7">
        <v>1880</v>
      </c>
      <c r="F6294" s="9">
        <v>2359</v>
      </c>
    </row>
    <row r="6295" spans="1:6" x14ac:dyDescent="0.15">
      <c r="A6295" s="5" t="s">
        <v>1</v>
      </c>
      <c r="B6295" s="5" t="s">
        <v>241</v>
      </c>
      <c r="C6295" s="6" t="s">
        <v>54</v>
      </c>
      <c r="D6295" s="6" t="s">
        <v>55</v>
      </c>
      <c r="E6295" s="7">
        <v>1881</v>
      </c>
      <c r="F6295" s="9">
        <v>2444</v>
      </c>
    </row>
    <row r="6296" spans="1:6" x14ac:dyDescent="0.15">
      <c r="A6296" s="5" t="s">
        <v>1</v>
      </c>
      <c r="B6296" s="5" t="s">
        <v>241</v>
      </c>
      <c r="C6296" s="6" t="s">
        <v>54</v>
      </c>
      <c r="D6296" s="6" t="s">
        <v>55</v>
      </c>
      <c r="E6296" s="7">
        <v>1882</v>
      </c>
      <c r="F6296" s="9">
        <v>2354</v>
      </c>
    </row>
    <row r="6297" spans="1:6" x14ac:dyDescent="0.15">
      <c r="A6297" s="5" t="s">
        <v>1</v>
      </c>
      <c r="B6297" s="5" t="s">
        <v>241</v>
      </c>
      <c r="C6297" s="6" t="s">
        <v>54</v>
      </c>
      <c r="D6297" s="6" t="s">
        <v>55</v>
      </c>
      <c r="E6297" s="7">
        <v>1883</v>
      </c>
      <c r="F6297" s="9">
        <v>2531</v>
      </c>
    </row>
    <row r="6298" spans="1:6" x14ac:dyDescent="0.15">
      <c r="A6298" s="5" t="s">
        <v>1</v>
      </c>
      <c r="B6298" s="5" t="s">
        <v>241</v>
      </c>
      <c r="C6298" s="6" t="s">
        <v>54</v>
      </c>
      <c r="D6298" s="6" t="s">
        <v>55</v>
      </c>
      <c r="E6298" s="7">
        <v>1884</v>
      </c>
      <c r="F6298" s="9">
        <v>2477</v>
      </c>
    </row>
    <row r="6299" spans="1:6" x14ac:dyDescent="0.15">
      <c r="A6299" s="5" t="s">
        <v>1</v>
      </c>
      <c r="B6299" s="5" t="s">
        <v>241</v>
      </c>
      <c r="C6299" s="6" t="s">
        <v>54</v>
      </c>
      <c r="D6299" s="6" t="s">
        <v>55</v>
      </c>
      <c r="E6299" s="7">
        <v>1885</v>
      </c>
      <c r="F6299" s="9">
        <v>2522</v>
      </c>
    </row>
    <row r="6300" spans="1:6" x14ac:dyDescent="0.15">
      <c r="A6300" s="5" t="s">
        <v>1</v>
      </c>
      <c r="B6300" s="5" t="s">
        <v>241</v>
      </c>
      <c r="C6300" s="6" t="s">
        <v>54</v>
      </c>
      <c r="D6300" s="6" t="s">
        <v>55</v>
      </c>
      <c r="E6300" s="7">
        <v>1886</v>
      </c>
      <c r="F6300" s="9">
        <v>2547</v>
      </c>
    </row>
    <row r="6301" spans="1:6" x14ac:dyDescent="0.15">
      <c r="A6301" s="5" t="s">
        <v>1</v>
      </c>
      <c r="B6301" s="5" t="s">
        <v>241</v>
      </c>
      <c r="C6301" s="6" t="s">
        <v>54</v>
      </c>
      <c r="D6301" s="6" t="s">
        <v>55</v>
      </c>
      <c r="E6301" s="7">
        <v>1887</v>
      </c>
      <c r="F6301" s="9">
        <v>2471</v>
      </c>
    </row>
    <row r="6302" spans="1:6" x14ac:dyDescent="0.15">
      <c r="A6302" s="5" t="s">
        <v>1</v>
      </c>
      <c r="B6302" s="5" t="s">
        <v>241</v>
      </c>
      <c r="C6302" s="6" t="s">
        <v>54</v>
      </c>
      <c r="D6302" s="6" t="s">
        <v>55</v>
      </c>
      <c r="E6302" s="7">
        <v>1888</v>
      </c>
      <c r="F6302" s="9">
        <v>2511</v>
      </c>
    </row>
    <row r="6303" spans="1:6" x14ac:dyDescent="0.15">
      <c r="A6303" s="5" t="s">
        <v>1</v>
      </c>
      <c r="B6303" s="5" t="s">
        <v>241</v>
      </c>
      <c r="C6303" s="6" t="s">
        <v>54</v>
      </c>
      <c r="D6303" s="6" t="s">
        <v>55</v>
      </c>
      <c r="E6303" s="7">
        <v>1889</v>
      </c>
      <c r="F6303" s="9">
        <v>2549</v>
      </c>
    </row>
    <row r="6304" spans="1:6" x14ac:dyDescent="0.15">
      <c r="A6304" s="5" t="s">
        <v>1</v>
      </c>
      <c r="B6304" s="5" t="s">
        <v>241</v>
      </c>
      <c r="C6304" s="6" t="s">
        <v>54</v>
      </c>
      <c r="D6304" s="6" t="s">
        <v>55</v>
      </c>
      <c r="E6304" s="7">
        <v>1890</v>
      </c>
      <c r="F6304" s="9">
        <v>2606</v>
      </c>
    </row>
    <row r="6305" spans="1:6" x14ac:dyDescent="0.15">
      <c r="A6305" s="5" t="s">
        <v>1</v>
      </c>
      <c r="B6305" s="5" t="s">
        <v>241</v>
      </c>
      <c r="C6305" s="6" t="s">
        <v>54</v>
      </c>
      <c r="D6305" s="6" t="s">
        <v>55</v>
      </c>
      <c r="E6305" s="7">
        <v>1891</v>
      </c>
      <c r="F6305" s="9">
        <v>2748</v>
      </c>
    </row>
    <row r="6306" spans="1:6" x14ac:dyDescent="0.15">
      <c r="A6306" s="5" t="s">
        <v>1</v>
      </c>
      <c r="B6306" s="5" t="s">
        <v>241</v>
      </c>
      <c r="C6306" s="6" t="s">
        <v>54</v>
      </c>
      <c r="D6306" s="6" t="s">
        <v>55</v>
      </c>
      <c r="E6306" s="7">
        <v>1892</v>
      </c>
      <c r="F6306" s="9">
        <v>2713</v>
      </c>
    </row>
    <row r="6307" spans="1:6" x14ac:dyDescent="0.15">
      <c r="A6307" s="5" t="s">
        <v>1</v>
      </c>
      <c r="B6307" s="5" t="s">
        <v>241</v>
      </c>
      <c r="C6307" s="6" t="s">
        <v>54</v>
      </c>
      <c r="D6307" s="6" t="s">
        <v>55</v>
      </c>
      <c r="E6307" s="7">
        <v>1893</v>
      </c>
      <c r="F6307" s="9">
        <v>2778</v>
      </c>
    </row>
    <row r="6308" spans="1:6" x14ac:dyDescent="0.15">
      <c r="A6308" s="5" t="s">
        <v>1</v>
      </c>
      <c r="B6308" s="5" t="s">
        <v>241</v>
      </c>
      <c r="C6308" s="6" t="s">
        <v>54</v>
      </c>
      <c r="D6308" s="6" t="s">
        <v>55</v>
      </c>
      <c r="E6308" s="7">
        <v>1894</v>
      </c>
      <c r="F6308" s="9">
        <v>2791</v>
      </c>
    </row>
    <row r="6309" spans="1:6" x14ac:dyDescent="0.15">
      <c r="A6309" s="5" t="s">
        <v>1</v>
      </c>
      <c r="B6309" s="5" t="s">
        <v>241</v>
      </c>
      <c r="C6309" s="6" t="s">
        <v>54</v>
      </c>
      <c r="D6309" s="6" t="s">
        <v>55</v>
      </c>
      <c r="E6309" s="7">
        <v>1895</v>
      </c>
      <c r="F6309" s="9">
        <v>2927</v>
      </c>
    </row>
    <row r="6310" spans="1:6" x14ac:dyDescent="0.15">
      <c r="A6310" s="5" t="s">
        <v>1</v>
      </c>
      <c r="B6310" s="5" t="s">
        <v>241</v>
      </c>
      <c r="C6310" s="6" t="s">
        <v>54</v>
      </c>
      <c r="D6310" s="6" t="s">
        <v>55</v>
      </c>
      <c r="E6310" s="7">
        <v>1896</v>
      </c>
      <c r="F6310" s="9">
        <v>3003</v>
      </c>
    </row>
    <row r="6311" spans="1:6" x14ac:dyDescent="0.15">
      <c r="A6311" s="5" t="s">
        <v>1</v>
      </c>
      <c r="B6311" s="5" t="s">
        <v>241</v>
      </c>
      <c r="C6311" s="6" t="s">
        <v>54</v>
      </c>
      <c r="D6311" s="6" t="s">
        <v>55</v>
      </c>
      <c r="E6311" s="7">
        <v>1897</v>
      </c>
      <c r="F6311" s="9">
        <v>3121</v>
      </c>
    </row>
    <row r="6312" spans="1:6" x14ac:dyDescent="0.15">
      <c r="A6312" s="5" t="s">
        <v>1</v>
      </c>
      <c r="B6312" s="5" t="s">
        <v>241</v>
      </c>
      <c r="C6312" s="6" t="s">
        <v>54</v>
      </c>
      <c r="D6312" s="6" t="s">
        <v>55</v>
      </c>
      <c r="E6312" s="7">
        <v>1898</v>
      </c>
      <c r="F6312" s="9">
        <v>3228</v>
      </c>
    </row>
    <row r="6313" spans="1:6" x14ac:dyDescent="0.15">
      <c r="A6313" s="5" t="s">
        <v>1</v>
      </c>
      <c r="B6313" s="5" t="s">
        <v>241</v>
      </c>
      <c r="C6313" s="6" t="s">
        <v>54</v>
      </c>
      <c r="D6313" s="6" t="s">
        <v>55</v>
      </c>
      <c r="E6313" s="7">
        <v>1899</v>
      </c>
      <c r="F6313" s="9">
        <v>3308</v>
      </c>
    </row>
    <row r="6314" spans="1:6" x14ac:dyDescent="0.15">
      <c r="A6314" s="5" t="s">
        <v>1</v>
      </c>
      <c r="B6314" s="5" t="s">
        <v>241</v>
      </c>
      <c r="C6314" s="6" t="s">
        <v>54</v>
      </c>
      <c r="D6314" s="6" t="s">
        <v>55</v>
      </c>
      <c r="E6314" s="7">
        <v>1900</v>
      </c>
      <c r="F6314" s="9">
        <v>3320</v>
      </c>
    </row>
    <row r="6315" spans="1:6" x14ac:dyDescent="0.15">
      <c r="A6315" s="5" t="s">
        <v>1</v>
      </c>
      <c r="B6315" s="5" t="s">
        <v>241</v>
      </c>
      <c r="C6315" s="6" t="s">
        <v>54</v>
      </c>
      <c r="D6315" s="6" t="s">
        <v>55</v>
      </c>
      <c r="E6315" s="7">
        <v>1901</v>
      </c>
      <c r="F6315" s="9">
        <v>3406</v>
      </c>
    </row>
    <row r="6316" spans="1:6" x14ac:dyDescent="0.15">
      <c r="A6316" s="5" t="s">
        <v>1</v>
      </c>
      <c r="B6316" s="5" t="s">
        <v>241</v>
      </c>
      <c r="C6316" s="6" t="s">
        <v>54</v>
      </c>
      <c r="D6316" s="6" t="s">
        <v>55</v>
      </c>
      <c r="E6316" s="7">
        <v>1902</v>
      </c>
      <c r="F6316" s="9">
        <v>3362</v>
      </c>
    </row>
    <row r="6317" spans="1:6" x14ac:dyDescent="0.15">
      <c r="A6317" s="5" t="s">
        <v>1</v>
      </c>
      <c r="B6317" s="5" t="s">
        <v>241</v>
      </c>
      <c r="C6317" s="6" t="s">
        <v>54</v>
      </c>
      <c r="D6317" s="6" t="s">
        <v>55</v>
      </c>
      <c r="E6317" s="7">
        <v>1903</v>
      </c>
      <c r="F6317" s="9">
        <v>3539</v>
      </c>
    </row>
    <row r="6318" spans="1:6" x14ac:dyDescent="0.15">
      <c r="A6318" s="5" t="s">
        <v>1</v>
      </c>
      <c r="B6318" s="5" t="s">
        <v>241</v>
      </c>
      <c r="C6318" s="6" t="s">
        <v>54</v>
      </c>
      <c r="D6318" s="6" t="s">
        <v>55</v>
      </c>
      <c r="E6318" s="7">
        <v>1904</v>
      </c>
      <c r="F6318" s="9">
        <v>3599</v>
      </c>
    </row>
    <row r="6319" spans="1:6" x14ac:dyDescent="0.15">
      <c r="A6319" s="5" t="s">
        <v>1</v>
      </c>
      <c r="B6319" s="5" t="s">
        <v>241</v>
      </c>
      <c r="C6319" s="6" t="s">
        <v>54</v>
      </c>
      <c r="D6319" s="6" t="s">
        <v>55</v>
      </c>
      <c r="E6319" s="7">
        <v>1905</v>
      </c>
      <c r="F6319" s="9">
        <v>3547</v>
      </c>
    </row>
    <row r="6320" spans="1:6" x14ac:dyDescent="0.15">
      <c r="A6320" s="5" t="s">
        <v>1</v>
      </c>
      <c r="B6320" s="5" t="s">
        <v>241</v>
      </c>
      <c r="C6320" s="6" t="s">
        <v>54</v>
      </c>
      <c r="D6320" s="6" t="s">
        <v>55</v>
      </c>
      <c r="E6320" s="7">
        <v>1906</v>
      </c>
      <c r="F6320" s="9">
        <v>3830</v>
      </c>
    </row>
    <row r="6321" spans="1:6" x14ac:dyDescent="0.15">
      <c r="A6321" s="5" t="s">
        <v>1</v>
      </c>
      <c r="B6321" s="5" t="s">
        <v>241</v>
      </c>
      <c r="C6321" s="6" t="s">
        <v>54</v>
      </c>
      <c r="D6321" s="6" t="s">
        <v>55</v>
      </c>
      <c r="E6321" s="7">
        <v>1907</v>
      </c>
      <c r="F6321" s="9">
        <v>4085</v>
      </c>
    </row>
    <row r="6322" spans="1:6" x14ac:dyDescent="0.15">
      <c r="A6322" s="5" t="s">
        <v>1</v>
      </c>
      <c r="B6322" s="5" t="s">
        <v>241</v>
      </c>
      <c r="C6322" s="6" t="s">
        <v>54</v>
      </c>
      <c r="D6322" s="6" t="s">
        <v>55</v>
      </c>
      <c r="E6322" s="7">
        <v>1908</v>
      </c>
      <c r="F6322" s="9">
        <v>3959</v>
      </c>
    </row>
    <row r="6323" spans="1:6" x14ac:dyDescent="0.15">
      <c r="A6323" s="5" t="s">
        <v>1</v>
      </c>
      <c r="B6323" s="5" t="s">
        <v>241</v>
      </c>
      <c r="C6323" s="6" t="s">
        <v>54</v>
      </c>
      <c r="D6323" s="6" t="s">
        <v>55</v>
      </c>
      <c r="E6323" s="7">
        <v>1909</v>
      </c>
      <c r="F6323" s="9">
        <v>3980</v>
      </c>
    </row>
    <row r="6324" spans="1:6" x14ac:dyDescent="0.15">
      <c r="A6324" s="5" t="s">
        <v>1</v>
      </c>
      <c r="B6324" s="5" t="s">
        <v>241</v>
      </c>
      <c r="C6324" s="6" t="s">
        <v>54</v>
      </c>
      <c r="D6324" s="6" t="s">
        <v>55</v>
      </c>
      <c r="E6324" s="7">
        <v>1910</v>
      </c>
      <c r="F6324" s="9">
        <v>4053</v>
      </c>
    </row>
    <row r="6325" spans="1:6" x14ac:dyDescent="0.15">
      <c r="A6325" s="5" t="s">
        <v>1</v>
      </c>
      <c r="B6325" s="5" t="s">
        <v>241</v>
      </c>
      <c r="C6325" s="6" t="s">
        <v>54</v>
      </c>
      <c r="D6325" s="6" t="s">
        <v>55</v>
      </c>
      <c r="E6325" s="7">
        <v>1911</v>
      </c>
      <c r="F6325" s="9">
        <v>4154</v>
      </c>
    </row>
    <row r="6326" spans="1:6" x14ac:dyDescent="0.15">
      <c r="A6326" s="5" t="s">
        <v>1</v>
      </c>
      <c r="B6326" s="5" t="s">
        <v>241</v>
      </c>
      <c r="C6326" s="6" t="s">
        <v>54</v>
      </c>
      <c r="D6326" s="6" t="s">
        <v>55</v>
      </c>
      <c r="E6326" s="7">
        <v>1912</v>
      </c>
      <c r="F6326" s="9">
        <v>4312</v>
      </c>
    </row>
    <row r="6327" spans="1:6" x14ac:dyDescent="0.15">
      <c r="A6327" s="5" t="s">
        <v>1</v>
      </c>
      <c r="B6327" s="5" t="s">
        <v>241</v>
      </c>
      <c r="C6327" s="6" t="s">
        <v>54</v>
      </c>
      <c r="D6327" s="6" t="s">
        <v>55</v>
      </c>
      <c r="E6327" s="7">
        <v>1913</v>
      </c>
      <c r="F6327" s="9">
        <v>4581</v>
      </c>
    </row>
    <row r="6328" spans="1:6" x14ac:dyDescent="0.15">
      <c r="A6328" s="5" t="s">
        <v>1</v>
      </c>
      <c r="B6328" s="5" t="s">
        <v>241</v>
      </c>
      <c r="C6328" s="6" t="s">
        <v>54</v>
      </c>
      <c r="D6328" s="6" t="s">
        <v>55</v>
      </c>
      <c r="E6328" s="7">
        <v>1914</v>
      </c>
      <c r="F6328" s="9">
        <v>4678</v>
      </c>
    </row>
    <row r="6329" spans="1:6" x14ac:dyDescent="0.15">
      <c r="A6329" s="5" t="s">
        <v>1</v>
      </c>
      <c r="B6329" s="5" t="s">
        <v>241</v>
      </c>
      <c r="C6329" s="6" t="s">
        <v>54</v>
      </c>
      <c r="D6329" s="6" t="s">
        <v>55</v>
      </c>
      <c r="E6329" s="7">
        <v>1915</v>
      </c>
      <c r="F6329" s="9">
        <v>4841</v>
      </c>
    </row>
    <row r="6330" spans="1:6" x14ac:dyDescent="0.15">
      <c r="A6330" s="5" t="s">
        <v>1</v>
      </c>
      <c r="B6330" s="5" t="s">
        <v>241</v>
      </c>
      <c r="C6330" s="6" t="s">
        <v>54</v>
      </c>
      <c r="D6330" s="6" t="s">
        <v>55</v>
      </c>
      <c r="E6330" s="7">
        <v>1916</v>
      </c>
      <c r="F6330" s="9">
        <v>5109</v>
      </c>
    </row>
    <row r="6331" spans="1:6" x14ac:dyDescent="0.15">
      <c r="A6331" s="5" t="s">
        <v>1</v>
      </c>
      <c r="B6331" s="5" t="s">
        <v>241</v>
      </c>
      <c r="C6331" s="6" t="s">
        <v>54</v>
      </c>
      <c r="D6331" s="6" t="s">
        <v>55</v>
      </c>
      <c r="E6331" s="7">
        <v>1917</v>
      </c>
      <c r="F6331" s="9">
        <v>4799</v>
      </c>
    </row>
    <row r="6332" spans="1:6" x14ac:dyDescent="0.15">
      <c r="A6332" s="5" t="s">
        <v>1</v>
      </c>
      <c r="B6332" s="5" t="s">
        <v>241</v>
      </c>
      <c r="C6332" s="6" t="s">
        <v>54</v>
      </c>
      <c r="D6332" s="6" t="s">
        <v>55</v>
      </c>
      <c r="E6332" s="7">
        <v>1918</v>
      </c>
      <c r="F6332" s="9">
        <v>4434</v>
      </c>
    </row>
    <row r="6333" spans="1:6" x14ac:dyDescent="0.15">
      <c r="A6333" s="5" t="s">
        <v>1</v>
      </c>
      <c r="B6333" s="5" t="s">
        <v>241</v>
      </c>
      <c r="C6333" s="6" t="s">
        <v>54</v>
      </c>
      <c r="D6333" s="6" t="s">
        <v>55</v>
      </c>
      <c r="E6333" s="7">
        <v>1919</v>
      </c>
      <c r="F6333" s="9">
        <v>4503</v>
      </c>
    </row>
    <row r="6334" spans="1:6" x14ac:dyDescent="0.15">
      <c r="A6334" s="5" t="s">
        <v>1</v>
      </c>
      <c r="B6334" s="5" t="s">
        <v>241</v>
      </c>
      <c r="C6334" s="6" t="s">
        <v>54</v>
      </c>
      <c r="D6334" s="6" t="s">
        <v>55</v>
      </c>
      <c r="E6334" s="7">
        <v>1920</v>
      </c>
      <c r="F6334" s="9">
        <v>4788</v>
      </c>
    </row>
    <row r="6335" spans="1:6" x14ac:dyDescent="0.15">
      <c r="A6335" s="5" t="s">
        <v>1</v>
      </c>
      <c r="B6335" s="5" t="s">
        <v>241</v>
      </c>
      <c r="C6335" s="6" t="s">
        <v>54</v>
      </c>
      <c r="D6335" s="6" t="s">
        <v>55</v>
      </c>
      <c r="E6335" s="7">
        <v>1921</v>
      </c>
      <c r="F6335" s="9">
        <v>4543</v>
      </c>
    </row>
    <row r="6336" spans="1:6" x14ac:dyDescent="0.15">
      <c r="A6336" s="5" t="s">
        <v>1</v>
      </c>
      <c r="B6336" s="5" t="s">
        <v>241</v>
      </c>
      <c r="C6336" s="6" t="s">
        <v>54</v>
      </c>
      <c r="D6336" s="6" t="s">
        <v>55</v>
      </c>
      <c r="E6336" s="7">
        <v>1922</v>
      </c>
      <c r="F6336" s="9">
        <v>4868</v>
      </c>
    </row>
    <row r="6337" spans="1:6" x14ac:dyDescent="0.15">
      <c r="A6337" s="5" t="s">
        <v>1</v>
      </c>
      <c r="B6337" s="5" t="s">
        <v>241</v>
      </c>
      <c r="C6337" s="6" t="s">
        <v>54</v>
      </c>
      <c r="D6337" s="6" t="s">
        <v>55</v>
      </c>
      <c r="E6337" s="7">
        <v>1923</v>
      </c>
      <c r="F6337" s="9">
        <v>5023</v>
      </c>
    </row>
    <row r="6338" spans="1:6" x14ac:dyDescent="0.15">
      <c r="A6338" s="5" t="s">
        <v>1</v>
      </c>
      <c r="B6338" s="5" t="s">
        <v>241</v>
      </c>
      <c r="C6338" s="6" t="s">
        <v>54</v>
      </c>
      <c r="D6338" s="6" t="s">
        <v>55</v>
      </c>
      <c r="E6338" s="7">
        <v>1924</v>
      </c>
      <c r="F6338" s="9">
        <v>5365</v>
      </c>
    </row>
    <row r="6339" spans="1:6" x14ac:dyDescent="0.15">
      <c r="A6339" s="5" t="s">
        <v>1</v>
      </c>
      <c r="B6339" s="5" t="s">
        <v>241</v>
      </c>
      <c r="C6339" s="6" t="s">
        <v>54</v>
      </c>
      <c r="D6339" s="6" t="s">
        <v>55</v>
      </c>
      <c r="E6339" s="7">
        <v>1925</v>
      </c>
      <c r="F6339" s="9">
        <v>5488</v>
      </c>
    </row>
    <row r="6340" spans="1:6" x14ac:dyDescent="0.15">
      <c r="A6340" s="5" t="s">
        <v>1</v>
      </c>
      <c r="B6340" s="5" t="s">
        <v>241</v>
      </c>
      <c r="C6340" s="6" t="s">
        <v>54</v>
      </c>
      <c r="D6340" s="6" t="s">
        <v>55</v>
      </c>
      <c r="E6340" s="7">
        <v>1926</v>
      </c>
      <c r="F6340" s="9">
        <v>5756</v>
      </c>
    </row>
    <row r="6341" spans="1:6" x14ac:dyDescent="0.15">
      <c r="A6341" s="5" t="s">
        <v>1</v>
      </c>
      <c r="B6341" s="5" t="s">
        <v>241</v>
      </c>
      <c r="C6341" s="6" t="s">
        <v>54</v>
      </c>
      <c r="D6341" s="6" t="s">
        <v>55</v>
      </c>
      <c r="E6341" s="7">
        <v>1927</v>
      </c>
      <c r="F6341" s="9">
        <v>5942</v>
      </c>
    </row>
    <row r="6342" spans="1:6" x14ac:dyDescent="0.15">
      <c r="A6342" s="5" t="s">
        <v>1</v>
      </c>
      <c r="B6342" s="5" t="s">
        <v>241</v>
      </c>
      <c r="C6342" s="6" t="s">
        <v>54</v>
      </c>
      <c r="D6342" s="6" t="s">
        <v>55</v>
      </c>
      <c r="E6342" s="7">
        <v>1928</v>
      </c>
      <c r="F6342" s="9">
        <v>6113</v>
      </c>
    </row>
    <row r="6343" spans="1:6" x14ac:dyDescent="0.15">
      <c r="A6343" s="5" t="s">
        <v>1</v>
      </c>
      <c r="B6343" s="5" t="s">
        <v>241</v>
      </c>
      <c r="C6343" s="6" t="s">
        <v>54</v>
      </c>
      <c r="D6343" s="6" t="s">
        <v>55</v>
      </c>
      <c r="E6343" s="7">
        <v>1929</v>
      </c>
      <c r="F6343" s="9">
        <v>6476</v>
      </c>
    </row>
    <row r="6344" spans="1:6" x14ac:dyDescent="0.15">
      <c r="A6344" s="5" t="s">
        <v>1</v>
      </c>
      <c r="B6344" s="5" t="s">
        <v>241</v>
      </c>
      <c r="C6344" s="6" t="s">
        <v>54</v>
      </c>
      <c r="D6344" s="6" t="s">
        <v>55</v>
      </c>
      <c r="E6344" s="7">
        <v>1930</v>
      </c>
      <c r="F6344" s="9">
        <v>6755</v>
      </c>
    </row>
    <row r="6345" spans="1:6" x14ac:dyDescent="0.15">
      <c r="A6345" s="5" t="s">
        <v>1</v>
      </c>
      <c r="B6345" s="5" t="s">
        <v>241</v>
      </c>
      <c r="C6345" s="6" t="s">
        <v>54</v>
      </c>
      <c r="D6345" s="6" t="s">
        <v>55</v>
      </c>
      <c r="E6345" s="7">
        <v>1931</v>
      </c>
      <c r="F6345" s="9">
        <v>6582</v>
      </c>
    </row>
    <row r="6346" spans="1:6" x14ac:dyDescent="0.15">
      <c r="A6346" s="5" t="s">
        <v>1</v>
      </c>
      <c r="B6346" s="5" t="s">
        <v>241</v>
      </c>
      <c r="C6346" s="6" t="s">
        <v>54</v>
      </c>
      <c r="D6346" s="6" t="s">
        <v>55</v>
      </c>
      <c r="E6346" s="7">
        <v>1932</v>
      </c>
      <c r="F6346" s="9">
        <v>6325</v>
      </c>
    </row>
    <row r="6347" spans="1:6" x14ac:dyDescent="0.15">
      <c r="A6347" s="5" t="s">
        <v>1</v>
      </c>
      <c r="B6347" s="5" t="s">
        <v>241</v>
      </c>
      <c r="C6347" s="6" t="s">
        <v>54</v>
      </c>
      <c r="D6347" s="6" t="s">
        <v>55</v>
      </c>
      <c r="E6347" s="7">
        <v>1933</v>
      </c>
      <c r="F6347" s="9">
        <v>6429</v>
      </c>
    </row>
    <row r="6348" spans="1:6" x14ac:dyDescent="0.15">
      <c r="A6348" s="5" t="s">
        <v>1</v>
      </c>
      <c r="B6348" s="5" t="s">
        <v>241</v>
      </c>
      <c r="C6348" s="6" t="s">
        <v>54</v>
      </c>
      <c r="D6348" s="6" t="s">
        <v>55</v>
      </c>
      <c r="E6348" s="7">
        <v>1934</v>
      </c>
      <c r="F6348" s="9">
        <v>6845</v>
      </c>
    </row>
    <row r="6349" spans="1:6" x14ac:dyDescent="0.15">
      <c r="A6349" s="5" t="s">
        <v>1</v>
      </c>
      <c r="B6349" s="5" t="s">
        <v>241</v>
      </c>
      <c r="C6349" s="6" t="s">
        <v>54</v>
      </c>
      <c r="D6349" s="6" t="s">
        <v>55</v>
      </c>
      <c r="E6349" s="7">
        <v>1935</v>
      </c>
      <c r="F6349" s="9">
        <v>7160</v>
      </c>
    </row>
    <row r="6350" spans="1:6" x14ac:dyDescent="0.15">
      <c r="A6350" s="5" t="s">
        <v>1</v>
      </c>
      <c r="B6350" s="5" t="s">
        <v>241</v>
      </c>
      <c r="C6350" s="6" t="s">
        <v>54</v>
      </c>
      <c r="D6350" s="6" t="s">
        <v>55</v>
      </c>
      <c r="E6350" s="7">
        <v>1936</v>
      </c>
      <c r="F6350" s="9">
        <v>7396</v>
      </c>
    </row>
    <row r="6351" spans="1:6" x14ac:dyDescent="0.15">
      <c r="A6351" s="5" t="s">
        <v>1</v>
      </c>
      <c r="B6351" s="5" t="s">
        <v>241</v>
      </c>
      <c r="C6351" s="6" t="s">
        <v>54</v>
      </c>
      <c r="D6351" s="6" t="s">
        <v>55</v>
      </c>
      <c r="E6351" s="7">
        <v>1937</v>
      </c>
      <c r="F6351" s="9">
        <v>7579</v>
      </c>
    </row>
    <row r="6352" spans="1:6" x14ac:dyDescent="0.15">
      <c r="A6352" s="5" t="s">
        <v>1</v>
      </c>
      <c r="B6352" s="5" t="s">
        <v>241</v>
      </c>
      <c r="C6352" s="6" t="s">
        <v>54</v>
      </c>
      <c r="D6352" s="6" t="s">
        <v>55</v>
      </c>
      <c r="E6352" s="7">
        <v>1938</v>
      </c>
      <c r="F6352" s="9">
        <v>7812</v>
      </c>
    </row>
    <row r="6353" spans="1:6" x14ac:dyDescent="0.15">
      <c r="A6353" s="5" t="s">
        <v>1</v>
      </c>
      <c r="B6353" s="5" t="s">
        <v>241</v>
      </c>
      <c r="C6353" s="6" t="s">
        <v>54</v>
      </c>
      <c r="D6353" s="6" t="s">
        <v>55</v>
      </c>
      <c r="E6353" s="7">
        <v>1939</v>
      </c>
      <c r="F6353" s="9">
        <v>8370</v>
      </c>
    </row>
    <row r="6354" spans="1:6" x14ac:dyDescent="0.15">
      <c r="A6354" s="5" t="s">
        <v>1</v>
      </c>
      <c r="B6354" s="5" t="s">
        <v>241</v>
      </c>
      <c r="C6354" s="6" t="s">
        <v>54</v>
      </c>
      <c r="D6354" s="6" t="s">
        <v>55</v>
      </c>
      <c r="E6354" s="7">
        <v>1940</v>
      </c>
      <c r="F6354" s="9">
        <v>7739</v>
      </c>
    </row>
    <row r="6355" spans="1:6" x14ac:dyDescent="0.15">
      <c r="A6355" s="5" t="s">
        <v>1</v>
      </c>
      <c r="B6355" s="5" t="s">
        <v>241</v>
      </c>
      <c r="C6355" s="6" t="s">
        <v>54</v>
      </c>
      <c r="D6355" s="6" t="s">
        <v>55</v>
      </c>
      <c r="E6355" s="7">
        <v>1941</v>
      </c>
      <c r="F6355" s="9">
        <v>7511</v>
      </c>
    </row>
    <row r="6356" spans="1:6" x14ac:dyDescent="0.15">
      <c r="A6356" s="5" t="s">
        <v>1</v>
      </c>
      <c r="B6356" s="5" t="s">
        <v>241</v>
      </c>
      <c r="C6356" s="6" t="s">
        <v>54</v>
      </c>
      <c r="D6356" s="6" t="s">
        <v>55</v>
      </c>
      <c r="E6356" s="7">
        <v>1942</v>
      </c>
      <c r="F6356" s="9">
        <v>7557</v>
      </c>
    </row>
    <row r="6357" spans="1:6" x14ac:dyDescent="0.15">
      <c r="A6357" s="5" t="s">
        <v>1</v>
      </c>
      <c r="B6357" s="5" t="s">
        <v>241</v>
      </c>
      <c r="C6357" s="6" t="s">
        <v>54</v>
      </c>
      <c r="D6357" s="6" t="s">
        <v>55</v>
      </c>
      <c r="E6357" s="7">
        <v>1943</v>
      </c>
      <c r="F6357" s="9">
        <v>7779</v>
      </c>
    </row>
    <row r="6358" spans="1:6" x14ac:dyDescent="0.15">
      <c r="A6358" s="5" t="s">
        <v>1</v>
      </c>
      <c r="B6358" s="5" t="s">
        <v>241</v>
      </c>
      <c r="C6358" s="6" t="s">
        <v>54</v>
      </c>
      <c r="D6358" s="6" t="s">
        <v>55</v>
      </c>
      <c r="E6358" s="7">
        <v>1944</v>
      </c>
      <c r="F6358" s="9">
        <v>7987</v>
      </c>
    </row>
    <row r="6359" spans="1:6" x14ac:dyDescent="0.15">
      <c r="A6359" s="5" t="s">
        <v>1</v>
      </c>
      <c r="B6359" s="5" t="s">
        <v>241</v>
      </c>
      <c r="C6359" s="6" t="s">
        <v>54</v>
      </c>
      <c r="D6359" s="6" t="s">
        <v>55</v>
      </c>
      <c r="E6359" s="7">
        <v>1945</v>
      </c>
      <c r="F6359" s="9">
        <v>8201</v>
      </c>
    </row>
    <row r="6360" spans="1:6" x14ac:dyDescent="0.15">
      <c r="A6360" s="5" t="s">
        <v>1</v>
      </c>
      <c r="B6360" s="5" t="s">
        <v>241</v>
      </c>
      <c r="C6360" s="6" t="s">
        <v>54</v>
      </c>
      <c r="D6360" s="6" t="s">
        <v>55</v>
      </c>
      <c r="E6360" s="7">
        <v>1946</v>
      </c>
      <c r="F6360" s="9">
        <v>9000</v>
      </c>
    </row>
    <row r="6361" spans="1:6" x14ac:dyDescent="0.15">
      <c r="A6361" s="5" t="s">
        <v>1</v>
      </c>
      <c r="B6361" s="5" t="s">
        <v>241</v>
      </c>
      <c r="C6361" s="6" t="s">
        <v>54</v>
      </c>
      <c r="D6361" s="6" t="s">
        <v>55</v>
      </c>
      <c r="E6361" s="7">
        <v>1947</v>
      </c>
      <c r="F6361" s="9">
        <v>9709</v>
      </c>
    </row>
    <row r="6362" spans="1:6" x14ac:dyDescent="0.15">
      <c r="A6362" s="5" t="s">
        <v>1</v>
      </c>
      <c r="B6362" s="5" t="s">
        <v>241</v>
      </c>
      <c r="C6362" s="6" t="s">
        <v>54</v>
      </c>
      <c r="D6362" s="6" t="s">
        <v>55</v>
      </c>
      <c r="E6362" s="7">
        <v>1948</v>
      </c>
      <c r="F6362" s="9">
        <v>9822</v>
      </c>
    </row>
    <row r="6363" spans="1:6" x14ac:dyDescent="0.15">
      <c r="A6363" s="5" t="s">
        <v>1</v>
      </c>
      <c r="B6363" s="5" t="s">
        <v>241</v>
      </c>
      <c r="C6363" s="6" t="s">
        <v>54</v>
      </c>
      <c r="D6363" s="6" t="s">
        <v>55</v>
      </c>
      <c r="E6363" s="7">
        <v>1949</v>
      </c>
      <c r="F6363" s="9">
        <v>10127</v>
      </c>
    </row>
    <row r="6364" spans="1:6" x14ac:dyDescent="0.15">
      <c r="A6364" s="5" t="s">
        <v>1</v>
      </c>
      <c r="B6364" s="5" t="s">
        <v>241</v>
      </c>
      <c r="C6364" s="6" t="s">
        <v>54</v>
      </c>
      <c r="D6364" s="6" t="s">
        <v>55</v>
      </c>
      <c r="E6364" s="7">
        <v>1950</v>
      </c>
      <c r="F6364" s="9">
        <v>10742</v>
      </c>
    </row>
    <row r="6365" spans="1:6" x14ac:dyDescent="0.15">
      <c r="A6365" s="5" t="s">
        <v>1</v>
      </c>
      <c r="B6365" s="5" t="s">
        <v>241</v>
      </c>
      <c r="C6365" s="6" t="s">
        <v>54</v>
      </c>
      <c r="D6365" s="6" t="s">
        <v>55</v>
      </c>
      <c r="E6365" s="7">
        <v>1951</v>
      </c>
      <c r="F6365" s="9">
        <v>11077</v>
      </c>
    </row>
    <row r="6366" spans="1:6" x14ac:dyDescent="0.15">
      <c r="A6366" s="5" t="s">
        <v>1</v>
      </c>
      <c r="B6366" s="5" t="s">
        <v>241</v>
      </c>
      <c r="C6366" s="6" t="s">
        <v>54</v>
      </c>
      <c r="D6366" s="6" t="s">
        <v>55</v>
      </c>
      <c r="E6366" s="7">
        <v>1952</v>
      </c>
      <c r="F6366" s="9">
        <v>11152</v>
      </c>
    </row>
    <row r="6367" spans="1:6" x14ac:dyDescent="0.15">
      <c r="A6367" s="5" t="s">
        <v>1</v>
      </c>
      <c r="B6367" s="5" t="s">
        <v>241</v>
      </c>
      <c r="C6367" s="6" t="s">
        <v>54</v>
      </c>
      <c r="D6367" s="6" t="s">
        <v>55</v>
      </c>
      <c r="E6367" s="7">
        <v>1953</v>
      </c>
      <c r="F6367" s="9">
        <v>11389</v>
      </c>
    </row>
    <row r="6368" spans="1:6" x14ac:dyDescent="0.15">
      <c r="A6368" s="5" t="s">
        <v>1</v>
      </c>
      <c r="B6368" s="5" t="s">
        <v>241</v>
      </c>
      <c r="C6368" s="6" t="s">
        <v>54</v>
      </c>
      <c r="D6368" s="6" t="s">
        <v>55</v>
      </c>
      <c r="E6368" s="7">
        <v>1954</v>
      </c>
      <c r="F6368" s="9">
        <v>11799</v>
      </c>
    </row>
    <row r="6369" spans="1:6" x14ac:dyDescent="0.15">
      <c r="A6369" s="5" t="s">
        <v>1</v>
      </c>
      <c r="B6369" s="5" t="s">
        <v>241</v>
      </c>
      <c r="C6369" s="6" t="s">
        <v>54</v>
      </c>
      <c r="D6369" s="6" t="s">
        <v>55</v>
      </c>
      <c r="E6369" s="7">
        <v>1955</v>
      </c>
      <c r="F6369" s="9">
        <v>12060</v>
      </c>
    </row>
    <row r="6370" spans="1:6" x14ac:dyDescent="0.15">
      <c r="A6370" s="5" t="s">
        <v>1</v>
      </c>
      <c r="B6370" s="5" t="s">
        <v>241</v>
      </c>
      <c r="C6370" s="6" t="s">
        <v>54</v>
      </c>
      <c r="D6370" s="6" t="s">
        <v>55</v>
      </c>
      <c r="E6370" s="7">
        <v>1956</v>
      </c>
      <c r="F6370" s="9">
        <v>12428</v>
      </c>
    </row>
    <row r="6371" spans="1:6" x14ac:dyDescent="0.15">
      <c r="A6371" s="5" t="s">
        <v>1</v>
      </c>
      <c r="B6371" s="5" t="s">
        <v>241</v>
      </c>
      <c r="C6371" s="6" t="s">
        <v>54</v>
      </c>
      <c r="D6371" s="6" t="s">
        <v>55</v>
      </c>
      <c r="E6371" s="7">
        <v>1957</v>
      </c>
      <c r="F6371" s="9">
        <v>12899</v>
      </c>
    </row>
    <row r="6372" spans="1:6" x14ac:dyDescent="0.15">
      <c r="A6372" s="5" t="s">
        <v>1</v>
      </c>
      <c r="B6372" s="5" t="s">
        <v>241</v>
      </c>
      <c r="C6372" s="6" t="s">
        <v>54</v>
      </c>
      <c r="D6372" s="6" t="s">
        <v>55</v>
      </c>
      <c r="E6372" s="7">
        <v>1958</v>
      </c>
      <c r="F6372" s="9">
        <v>12884</v>
      </c>
    </row>
    <row r="6373" spans="1:6" x14ac:dyDescent="0.15">
      <c r="A6373" s="5" t="s">
        <v>1</v>
      </c>
      <c r="B6373" s="5" t="s">
        <v>241</v>
      </c>
      <c r="C6373" s="6" t="s">
        <v>54</v>
      </c>
      <c r="D6373" s="6" t="s">
        <v>55</v>
      </c>
      <c r="E6373" s="7">
        <v>1959</v>
      </c>
      <c r="F6373" s="9">
        <v>13211</v>
      </c>
    </row>
    <row r="6374" spans="1:6" x14ac:dyDescent="0.15">
      <c r="A6374" s="5" t="s">
        <v>1</v>
      </c>
      <c r="B6374" s="5" t="s">
        <v>241</v>
      </c>
      <c r="C6374" s="6" t="s">
        <v>54</v>
      </c>
      <c r="D6374" s="6" t="s">
        <v>55</v>
      </c>
      <c r="E6374" s="7">
        <v>1960</v>
      </c>
      <c r="F6374" s="9">
        <v>13849</v>
      </c>
    </row>
    <row r="6375" spans="1:6" x14ac:dyDescent="0.15">
      <c r="A6375" s="5" t="s">
        <v>1</v>
      </c>
      <c r="B6375" s="5" t="s">
        <v>241</v>
      </c>
      <c r="C6375" s="6" t="s">
        <v>54</v>
      </c>
      <c r="D6375" s="6" t="s">
        <v>55</v>
      </c>
      <c r="E6375" s="7">
        <v>1961</v>
      </c>
      <c r="F6375" s="9">
        <v>14564</v>
      </c>
    </row>
    <row r="6376" spans="1:6" x14ac:dyDescent="0.15">
      <c r="A6376" s="5" t="s">
        <v>1</v>
      </c>
      <c r="B6376" s="5" t="s">
        <v>241</v>
      </c>
      <c r="C6376" s="6" t="s">
        <v>54</v>
      </c>
      <c r="D6376" s="6" t="s">
        <v>55</v>
      </c>
      <c r="E6376" s="7">
        <v>1962</v>
      </c>
      <c r="F6376" s="9">
        <v>15093</v>
      </c>
    </row>
    <row r="6377" spans="1:6" x14ac:dyDescent="0.15">
      <c r="A6377" s="5" t="s">
        <v>1</v>
      </c>
      <c r="B6377" s="5" t="s">
        <v>241</v>
      </c>
      <c r="C6377" s="6" t="s">
        <v>54</v>
      </c>
      <c r="D6377" s="6" t="s">
        <v>55</v>
      </c>
      <c r="E6377" s="7">
        <v>1963</v>
      </c>
      <c r="F6377" s="9">
        <v>15808</v>
      </c>
    </row>
    <row r="6378" spans="1:6" x14ac:dyDescent="0.15">
      <c r="A6378" s="5" t="s">
        <v>1</v>
      </c>
      <c r="B6378" s="5" t="s">
        <v>241</v>
      </c>
      <c r="C6378" s="6" t="s">
        <v>54</v>
      </c>
      <c r="D6378" s="6" t="s">
        <v>55</v>
      </c>
      <c r="E6378" s="7">
        <v>1964</v>
      </c>
      <c r="F6378" s="9">
        <v>16761</v>
      </c>
    </row>
    <row r="6379" spans="1:6" x14ac:dyDescent="0.15">
      <c r="A6379" s="5" t="s">
        <v>1</v>
      </c>
      <c r="B6379" s="5" t="s">
        <v>241</v>
      </c>
      <c r="C6379" s="6" t="s">
        <v>54</v>
      </c>
      <c r="D6379" s="6" t="s">
        <v>55</v>
      </c>
      <c r="E6379" s="7">
        <v>1965</v>
      </c>
      <c r="F6379" s="9">
        <v>17239</v>
      </c>
    </row>
    <row r="6380" spans="1:6" x14ac:dyDescent="0.15">
      <c r="A6380" s="5" t="s">
        <v>1</v>
      </c>
      <c r="B6380" s="5" t="s">
        <v>241</v>
      </c>
      <c r="C6380" s="6" t="s">
        <v>54</v>
      </c>
      <c r="D6380" s="6" t="s">
        <v>55</v>
      </c>
      <c r="E6380" s="7">
        <v>1966</v>
      </c>
      <c r="F6380" s="9">
        <v>17432</v>
      </c>
    </row>
    <row r="6381" spans="1:6" x14ac:dyDescent="0.15">
      <c r="A6381" s="5" t="s">
        <v>1</v>
      </c>
      <c r="B6381" s="5" t="s">
        <v>241</v>
      </c>
      <c r="C6381" s="6" t="s">
        <v>54</v>
      </c>
      <c r="D6381" s="6" t="s">
        <v>55</v>
      </c>
      <c r="E6381" s="7">
        <v>1967</v>
      </c>
      <c r="F6381" s="9">
        <v>17883</v>
      </c>
    </row>
    <row r="6382" spans="1:6" x14ac:dyDescent="0.15">
      <c r="A6382" s="5" t="s">
        <v>1</v>
      </c>
      <c r="B6382" s="5" t="s">
        <v>241</v>
      </c>
      <c r="C6382" s="6" t="s">
        <v>54</v>
      </c>
      <c r="D6382" s="6" t="s">
        <v>55</v>
      </c>
      <c r="E6382" s="7">
        <v>1968</v>
      </c>
      <c r="F6382" s="9">
        <v>18428</v>
      </c>
    </row>
    <row r="6383" spans="1:6" x14ac:dyDescent="0.15">
      <c r="A6383" s="5" t="s">
        <v>1</v>
      </c>
      <c r="B6383" s="5" t="s">
        <v>241</v>
      </c>
      <c r="C6383" s="6" t="s">
        <v>54</v>
      </c>
      <c r="D6383" s="6" t="s">
        <v>55</v>
      </c>
      <c r="E6383" s="7">
        <v>1969</v>
      </c>
      <c r="F6383" s="9">
        <v>19215</v>
      </c>
    </row>
    <row r="6384" spans="1:6" x14ac:dyDescent="0.15">
      <c r="A6384" s="5" t="s">
        <v>1</v>
      </c>
      <c r="B6384" s="5" t="s">
        <v>241</v>
      </c>
      <c r="C6384" s="6" t="s">
        <v>54</v>
      </c>
      <c r="D6384" s="6" t="s">
        <v>55</v>
      </c>
      <c r="E6384" s="7">
        <v>1970</v>
      </c>
      <c r="F6384" s="9">
        <v>20269</v>
      </c>
    </row>
    <row r="6385" spans="1:6" x14ac:dyDescent="0.15">
      <c r="A6385" s="5" t="s">
        <v>1</v>
      </c>
      <c r="B6385" s="5" t="s">
        <v>241</v>
      </c>
      <c r="C6385" s="6" t="s">
        <v>54</v>
      </c>
      <c r="D6385" s="6" t="s">
        <v>55</v>
      </c>
      <c r="E6385" s="7">
        <v>1971</v>
      </c>
      <c r="F6385" s="9">
        <v>20320</v>
      </c>
    </row>
    <row r="6386" spans="1:6" x14ac:dyDescent="0.15">
      <c r="A6386" s="5" t="s">
        <v>1</v>
      </c>
      <c r="B6386" s="5" t="s">
        <v>241</v>
      </c>
      <c r="C6386" s="6" t="s">
        <v>54</v>
      </c>
      <c r="D6386" s="6" t="s">
        <v>55</v>
      </c>
      <c r="E6386" s="7">
        <v>1972</v>
      </c>
      <c r="F6386" s="9">
        <v>20725</v>
      </c>
    </row>
    <row r="6387" spans="1:6" x14ac:dyDescent="0.15">
      <c r="A6387" s="5" t="s">
        <v>1</v>
      </c>
      <c r="B6387" s="5" t="s">
        <v>241</v>
      </c>
      <c r="C6387" s="6" t="s">
        <v>54</v>
      </c>
      <c r="D6387" s="6" t="s">
        <v>55</v>
      </c>
      <c r="E6387" s="7">
        <v>1973</v>
      </c>
      <c r="F6387" s="9">
        <v>21509</v>
      </c>
    </row>
    <row r="6388" spans="1:6" x14ac:dyDescent="0.15">
      <c r="A6388" s="5" t="s">
        <v>1</v>
      </c>
      <c r="B6388" s="5" t="s">
        <v>241</v>
      </c>
      <c r="C6388" s="6" t="s">
        <v>54</v>
      </c>
      <c r="D6388" s="6" t="s">
        <v>55</v>
      </c>
      <c r="E6388" s="7">
        <v>1974</v>
      </c>
      <c r="F6388" s="9">
        <v>22132</v>
      </c>
    </row>
    <row r="6389" spans="1:6" x14ac:dyDescent="0.15">
      <c r="A6389" s="5" t="s">
        <v>1</v>
      </c>
      <c r="B6389" s="5" t="s">
        <v>241</v>
      </c>
      <c r="C6389" s="6" t="s">
        <v>54</v>
      </c>
      <c r="D6389" s="6" t="s">
        <v>55</v>
      </c>
      <c r="E6389" s="7">
        <v>1975</v>
      </c>
      <c r="F6389" s="9">
        <v>22607</v>
      </c>
    </row>
    <row r="6390" spans="1:6" x14ac:dyDescent="0.15">
      <c r="A6390" s="5" t="s">
        <v>1</v>
      </c>
      <c r="B6390" s="5" t="s">
        <v>241</v>
      </c>
      <c r="C6390" s="6" t="s">
        <v>54</v>
      </c>
      <c r="D6390" s="6" t="s">
        <v>55</v>
      </c>
      <c r="E6390" s="7">
        <v>1976</v>
      </c>
      <c r="F6390" s="9">
        <v>22765</v>
      </c>
    </row>
    <row r="6391" spans="1:6" x14ac:dyDescent="0.15">
      <c r="A6391" s="5" t="s">
        <v>1</v>
      </c>
      <c r="B6391" s="5" t="s">
        <v>241</v>
      </c>
      <c r="C6391" s="6" t="s">
        <v>54</v>
      </c>
      <c r="D6391" s="6" t="s">
        <v>55</v>
      </c>
      <c r="E6391" s="7">
        <v>1977</v>
      </c>
      <c r="F6391" s="9">
        <v>22322</v>
      </c>
    </row>
    <row r="6392" spans="1:6" x14ac:dyDescent="0.15">
      <c r="A6392" s="5" t="s">
        <v>1</v>
      </c>
      <c r="B6392" s="5" t="s">
        <v>241</v>
      </c>
      <c r="C6392" s="6" t="s">
        <v>54</v>
      </c>
      <c r="D6392" s="6" t="s">
        <v>55</v>
      </c>
      <c r="E6392" s="7">
        <v>1978</v>
      </c>
      <c r="F6392" s="9">
        <v>22646</v>
      </c>
    </row>
    <row r="6393" spans="1:6" x14ac:dyDescent="0.15">
      <c r="A6393" s="5" t="s">
        <v>1</v>
      </c>
      <c r="B6393" s="5" t="s">
        <v>241</v>
      </c>
      <c r="C6393" s="6" t="s">
        <v>54</v>
      </c>
      <c r="D6393" s="6" t="s">
        <v>55</v>
      </c>
      <c r="E6393" s="7">
        <v>1979</v>
      </c>
      <c r="F6393" s="9">
        <v>23465</v>
      </c>
    </row>
    <row r="6394" spans="1:6" x14ac:dyDescent="0.15">
      <c r="A6394" s="5" t="s">
        <v>1</v>
      </c>
      <c r="B6394" s="5" t="s">
        <v>241</v>
      </c>
      <c r="C6394" s="6" t="s">
        <v>54</v>
      </c>
      <c r="D6394" s="6" t="s">
        <v>55</v>
      </c>
      <c r="E6394" s="7">
        <v>1980</v>
      </c>
      <c r="F6394" s="9">
        <v>23809</v>
      </c>
    </row>
    <row r="6395" spans="1:6" x14ac:dyDescent="0.15">
      <c r="A6395" s="5" t="s">
        <v>1</v>
      </c>
      <c r="B6395" s="5" t="s">
        <v>241</v>
      </c>
      <c r="C6395" s="6" t="s">
        <v>54</v>
      </c>
      <c r="D6395" s="6" t="s">
        <v>55</v>
      </c>
      <c r="E6395" s="7">
        <v>1981</v>
      </c>
      <c r="F6395" s="9">
        <v>23777</v>
      </c>
    </row>
    <row r="6396" spans="1:6" x14ac:dyDescent="0.15">
      <c r="A6396" s="5" t="s">
        <v>1</v>
      </c>
      <c r="B6396" s="5" t="s">
        <v>241</v>
      </c>
      <c r="C6396" s="6" t="s">
        <v>54</v>
      </c>
      <c r="D6396" s="6" t="s">
        <v>55</v>
      </c>
      <c r="E6396" s="7">
        <v>1982</v>
      </c>
      <c r="F6396" s="9">
        <v>24002</v>
      </c>
    </row>
    <row r="6397" spans="1:6" x14ac:dyDescent="0.15">
      <c r="A6397" s="5" t="s">
        <v>1</v>
      </c>
      <c r="B6397" s="5" t="s">
        <v>241</v>
      </c>
      <c r="C6397" s="6" t="s">
        <v>54</v>
      </c>
      <c r="D6397" s="6" t="s">
        <v>55</v>
      </c>
      <c r="E6397" s="7">
        <v>1983</v>
      </c>
      <c r="F6397" s="9">
        <v>24412</v>
      </c>
    </row>
    <row r="6398" spans="1:6" x14ac:dyDescent="0.15">
      <c r="A6398" s="5" t="s">
        <v>1</v>
      </c>
      <c r="B6398" s="5" t="s">
        <v>241</v>
      </c>
      <c r="C6398" s="6" t="s">
        <v>54</v>
      </c>
      <c r="D6398" s="6" t="s">
        <v>55</v>
      </c>
      <c r="E6398" s="7">
        <v>1984</v>
      </c>
      <c r="F6398" s="9">
        <v>25357</v>
      </c>
    </row>
    <row r="6399" spans="1:6" x14ac:dyDescent="0.15">
      <c r="A6399" s="5" t="s">
        <v>1</v>
      </c>
      <c r="B6399" s="5" t="s">
        <v>241</v>
      </c>
      <c r="C6399" s="6" t="s">
        <v>54</v>
      </c>
      <c r="D6399" s="6" t="s">
        <v>55</v>
      </c>
      <c r="E6399" s="7">
        <v>1985</v>
      </c>
      <c r="F6399" s="9">
        <v>25805</v>
      </c>
    </row>
    <row r="6400" spans="1:6" x14ac:dyDescent="0.15">
      <c r="A6400" s="5" t="s">
        <v>1</v>
      </c>
      <c r="B6400" s="5" t="s">
        <v>241</v>
      </c>
      <c r="C6400" s="6" t="s">
        <v>54</v>
      </c>
      <c r="D6400" s="6" t="s">
        <v>55</v>
      </c>
      <c r="E6400" s="7">
        <v>1986</v>
      </c>
      <c r="F6400" s="9">
        <v>26309</v>
      </c>
    </row>
    <row r="6401" spans="1:6" x14ac:dyDescent="0.15">
      <c r="A6401" s="5" t="s">
        <v>1</v>
      </c>
      <c r="B6401" s="5" t="s">
        <v>241</v>
      </c>
      <c r="C6401" s="6" t="s">
        <v>54</v>
      </c>
      <c r="D6401" s="6" t="s">
        <v>55</v>
      </c>
      <c r="E6401" s="7">
        <v>1987</v>
      </c>
      <c r="F6401" s="9">
        <v>27016</v>
      </c>
    </row>
    <row r="6402" spans="1:6" x14ac:dyDescent="0.15">
      <c r="A6402" s="5" t="s">
        <v>1</v>
      </c>
      <c r="B6402" s="5" t="s">
        <v>241</v>
      </c>
      <c r="C6402" s="6" t="s">
        <v>54</v>
      </c>
      <c r="D6402" s="6" t="s">
        <v>55</v>
      </c>
      <c r="E6402" s="7">
        <v>1988</v>
      </c>
      <c r="F6402" s="9">
        <v>27468</v>
      </c>
    </row>
    <row r="6403" spans="1:6" x14ac:dyDescent="0.15">
      <c r="A6403" s="5" t="s">
        <v>1</v>
      </c>
      <c r="B6403" s="5" t="s">
        <v>241</v>
      </c>
      <c r="C6403" s="6" t="s">
        <v>54</v>
      </c>
      <c r="D6403" s="6" t="s">
        <v>55</v>
      </c>
      <c r="E6403" s="7">
        <v>1989</v>
      </c>
      <c r="F6403" s="9">
        <v>27933</v>
      </c>
    </row>
    <row r="6404" spans="1:6" x14ac:dyDescent="0.15">
      <c r="A6404" s="5" t="s">
        <v>1</v>
      </c>
      <c r="B6404" s="5" t="s">
        <v>241</v>
      </c>
      <c r="C6404" s="6" t="s">
        <v>54</v>
      </c>
      <c r="D6404" s="6" t="s">
        <v>55</v>
      </c>
      <c r="E6404" s="7">
        <v>1990</v>
      </c>
      <c r="F6404" s="9">
        <v>28068</v>
      </c>
    </row>
    <row r="6405" spans="1:6" x14ac:dyDescent="0.15">
      <c r="A6405" s="5" t="s">
        <v>1</v>
      </c>
      <c r="B6405" s="5" t="s">
        <v>241</v>
      </c>
      <c r="C6405" s="6" t="s">
        <v>54</v>
      </c>
      <c r="D6405" s="6" t="s">
        <v>55</v>
      </c>
      <c r="E6405" s="7">
        <v>1991</v>
      </c>
      <c r="F6405" s="9">
        <v>27614.035</v>
      </c>
    </row>
    <row r="6406" spans="1:6" x14ac:dyDescent="0.15">
      <c r="A6406" s="5" t="s">
        <v>1</v>
      </c>
      <c r="B6406" s="5" t="s">
        <v>241</v>
      </c>
      <c r="C6406" s="6" t="s">
        <v>54</v>
      </c>
      <c r="D6406" s="6" t="s">
        <v>55</v>
      </c>
      <c r="E6406" s="7">
        <v>1992</v>
      </c>
      <c r="F6406" s="9">
        <v>27198.53</v>
      </c>
    </row>
    <row r="6407" spans="1:6" x14ac:dyDescent="0.15">
      <c r="A6407" s="5" t="s">
        <v>1</v>
      </c>
      <c r="B6407" s="5" t="s">
        <v>241</v>
      </c>
      <c r="C6407" s="6" t="s">
        <v>54</v>
      </c>
      <c r="D6407" s="6" t="s">
        <v>55</v>
      </c>
      <c r="E6407" s="7">
        <v>1993</v>
      </c>
      <c r="F6407" s="9">
        <v>26558.824000000001</v>
      </c>
    </row>
    <row r="6408" spans="1:6" x14ac:dyDescent="0.15">
      <c r="A6408" s="5" t="s">
        <v>1</v>
      </c>
      <c r="B6408" s="5" t="s">
        <v>241</v>
      </c>
      <c r="C6408" s="6" t="s">
        <v>54</v>
      </c>
      <c r="D6408" s="6" t="s">
        <v>55</v>
      </c>
      <c r="E6408" s="7">
        <v>1994</v>
      </c>
      <c r="F6408" s="9">
        <v>27505.955000000002</v>
      </c>
    </row>
    <row r="6409" spans="1:6" x14ac:dyDescent="0.15">
      <c r="A6409" s="5" t="s">
        <v>1</v>
      </c>
      <c r="B6409" s="5" t="s">
        <v>241</v>
      </c>
      <c r="C6409" s="6" t="s">
        <v>54</v>
      </c>
      <c r="D6409" s="6" t="s">
        <v>55</v>
      </c>
      <c r="E6409" s="7">
        <v>1995</v>
      </c>
      <c r="F6409" s="9">
        <v>28519.442999999999</v>
      </c>
    </row>
    <row r="6410" spans="1:6" x14ac:dyDescent="0.15">
      <c r="A6410" s="5" t="s">
        <v>1</v>
      </c>
      <c r="B6410" s="5" t="s">
        <v>241</v>
      </c>
      <c r="C6410" s="6" t="s">
        <v>54</v>
      </c>
      <c r="D6410" s="6" t="s">
        <v>55</v>
      </c>
      <c r="E6410" s="7">
        <v>1996</v>
      </c>
      <c r="F6410" s="9">
        <v>29012.105</v>
      </c>
    </row>
    <row r="6411" spans="1:6" x14ac:dyDescent="0.15">
      <c r="A6411" s="5" t="s">
        <v>1</v>
      </c>
      <c r="B6411" s="5" t="s">
        <v>241</v>
      </c>
      <c r="C6411" s="6" t="s">
        <v>54</v>
      </c>
      <c r="D6411" s="6" t="s">
        <v>55</v>
      </c>
      <c r="E6411" s="7">
        <v>1997</v>
      </c>
      <c r="F6411" s="9">
        <v>29862.666000000001</v>
      </c>
    </row>
    <row r="6412" spans="1:6" x14ac:dyDescent="0.15">
      <c r="A6412" s="5" t="s">
        <v>1</v>
      </c>
      <c r="B6412" s="5" t="s">
        <v>241</v>
      </c>
      <c r="C6412" s="6" t="s">
        <v>54</v>
      </c>
      <c r="D6412" s="6" t="s">
        <v>55</v>
      </c>
      <c r="E6412" s="7">
        <v>1998</v>
      </c>
      <c r="F6412" s="9">
        <v>31187.164000000001</v>
      </c>
    </row>
    <row r="6413" spans="1:6" x14ac:dyDescent="0.15">
      <c r="A6413" s="5" t="s">
        <v>1</v>
      </c>
      <c r="B6413" s="5" t="s">
        <v>241</v>
      </c>
      <c r="C6413" s="6" t="s">
        <v>54</v>
      </c>
      <c r="D6413" s="6" t="s">
        <v>55</v>
      </c>
      <c r="E6413" s="7">
        <v>1999</v>
      </c>
      <c r="F6413" s="9">
        <v>32705.215</v>
      </c>
    </row>
    <row r="6414" spans="1:6" x14ac:dyDescent="0.15">
      <c r="A6414" s="5" t="s">
        <v>1</v>
      </c>
      <c r="B6414" s="5" t="s">
        <v>241</v>
      </c>
      <c r="C6414" s="6" t="s">
        <v>54</v>
      </c>
      <c r="D6414" s="6" t="s">
        <v>55</v>
      </c>
      <c r="E6414" s="7">
        <v>2000</v>
      </c>
      <c r="F6414" s="9">
        <v>34202.605000000003</v>
      </c>
    </row>
    <row r="6415" spans="1:6" x14ac:dyDescent="0.15">
      <c r="A6415" s="5" t="s">
        <v>1</v>
      </c>
      <c r="B6415" s="5" t="s">
        <v>241</v>
      </c>
      <c r="C6415" s="6" t="s">
        <v>54</v>
      </c>
      <c r="D6415" s="6" t="s">
        <v>55</v>
      </c>
      <c r="E6415" s="7">
        <v>2001</v>
      </c>
      <c r="F6415" s="9">
        <v>34666.663999999997</v>
      </c>
    </row>
    <row r="6416" spans="1:6" x14ac:dyDescent="0.15">
      <c r="A6416" s="5" t="s">
        <v>1</v>
      </c>
      <c r="B6416" s="5" t="s">
        <v>241</v>
      </c>
      <c r="C6416" s="6" t="s">
        <v>54</v>
      </c>
      <c r="D6416" s="6" t="s">
        <v>55</v>
      </c>
      <c r="E6416" s="7">
        <v>2002</v>
      </c>
      <c r="F6416" s="9">
        <v>35569.773000000001</v>
      </c>
    </row>
    <row r="6417" spans="1:6" x14ac:dyDescent="0.15">
      <c r="A6417" s="5" t="s">
        <v>1</v>
      </c>
      <c r="B6417" s="5" t="s">
        <v>241</v>
      </c>
      <c r="C6417" s="6" t="s">
        <v>54</v>
      </c>
      <c r="D6417" s="6" t="s">
        <v>55</v>
      </c>
      <c r="E6417" s="7">
        <v>2003</v>
      </c>
      <c r="F6417" s="9">
        <v>36435.754000000001</v>
      </c>
    </row>
    <row r="6418" spans="1:6" x14ac:dyDescent="0.15">
      <c r="A6418" s="5" t="s">
        <v>1</v>
      </c>
      <c r="B6418" s="5" t="s">
        <v>241</v>
      </c>
      <c r="C6418" s="6" t="s">
        <v>54</v>
      </c>
      <c r="D6418" s="6" t="s">
        <v>55</v>
      </c>
      <c r="E6418" s="7">
        <v>2004</v>
      </c>
      <c r="F6418" s="9">
        <v>38016.061999999998</v>
      </c>
    </row>
    <row r="6419" spans="1:6" x14ac:dyDescent="0.15">
      <c r="A6419" s="5" t="s">
        <v>1</v>
      </c>
      <c r="B6419" s="5" t="s">
        <v>241</v>
      </c>
      <c r="C6419" s="6" t="s">
        <v>54</v>
      </c>
      <c r="D6419" s="6" t="s">
        <v>55</v>
      </c>
      <c r="E6419" s="7">
        <v>2005</v>
      </c>
      <c r="F6419" s="9">
        <v>39258.991999999998</v>
      </c>
    </row>
    <row r="6420" spans="1:6" x14ac:dyDescent="0.15">
      <c r="A6420" s="5" t="s">
        <v>1</v>
      </c>
      <c r="B6420" s="5" t="s">
        <v>241</v>
      </c>
      <c r="C6420" s="6" t="s">
        <v>54</v>
      </c>
      <c r="D6420" s="6" t="s">
        <v>55</v>
      </c>
      <c r="E6420" s="7">
        <v>2006</v>
      </c>
      <c r="F6420" s="9">
        <v>40992.300000000003</v>
      </c>
    </row>
    <row r="6421" spans="1:6" x14ac:dyDescent="0.15">
      <c r="A6421" s="5" t="s">
        <v>1</v>
      </c>
      <c r="B6421" s="5" t="s">
        <v>241</v>
      </c>
      <c r="C6421" s="6" t="s">
        <v>54</v>
      </c>
      <c r="D6421" s="6" t="s">
        <v>55</v>
      </c>
      <c r="E6421" s="7">
        <v>2007</v>
      </c>
      <c r="F6421" s="9">
        <v>42399.843999999997</v>
      </c>
    </row>
    <row r="6422" spans="1:6" x14ac:dyDescent="0.15">
      <c r="A6422" s="5" t="s">
        <v>1</v>
      </c>
      <c r="B6422" s="5" t="s">
        <v>241</v>
      </c>
      <c r="C6422" s="6" t="s">
        <v>54</v>
      </c>
      <c r="D6422" s="6" t="s">
        <v>55</v>
      </c>
      <c r="E6422" s="7">
        <v>2008</v>
      </c>
      <c r="F6422" s="9">
        <v>42189.964999999997</v>
      </c>
    </row>
    <row r="6423" spans="1:6" x14ac:dyDescent="0.15">
      <c r="A6423" s="5" t="s">
        <v>1</v>
      </c>
      <c r="B6423" s="5" t="s">
        <v>241</v>
      </c>
      <c r="C6423" s="6" t="s">
        <v>54</v>
      </c>
      <c r="D6423" s="6" t="s">
        <v>55</v>
      </c>
      <c r="E6423" s="7">
        <v>2009</v>
      </c>
      <c r="F6423" s="9">
        <v>40116.311999999998</v>
      </c>
    </row>
    <row r="6424" spans="1:6" x14ac:dyDescent="0.15">
      <c r="A6424" s="5" t="s">
        <v>1</v>
      </c>
      <c r="B6424" s="5" t="s">
        <v>241</v>
      </c>
      <c r="C6424" s="6" t="s">
        <v>54</v>
      </c>
      <c r="D6424" s="6" t="s">
        <v>55</v>
      </c>
      <c r="E6424" s="7">
        <v>2010</v>
      </c>
      <c r="F6424" s="9">
        <v>42634.754000000001</v>
      </c>
    </row>
    <row r="6425" spans="1:6" x14ac:dyDescent="0.15">
      <c r="A6425" s="5" t="s">
        <v>1</v>
      </c>
      <c r="B6425" s="5" t="s">
        <v>241</v>
      </c>
      <c r="C6425" s="6" t="s">
        <v>54</v>
      </c>
      <c r="D6425" s="6" t="s">
        <v>55</v>
      </c>
      <c r="E6425" s="7">
        <v>2011</v>
      </c>
      <c r="F6425" s="9">
        <v>42079</v>
      </c>
    </row>
    <row r="6426" spans="1:6" x14ac:dyDescent="0.15">
      <c r="A6426" s="5" t="s">
        <v>1</v>
      </c>
      <c r="B6426" s="5" t="s">
        <v>241</v>
      </c>
      <c r="C6426" s="6" t="s">
        <v>54</v>
      </c>
      <c r="D6426" s="6" t="s">
        <v>55</v>
      </c>
      <c r="E6426" s="7">
        <v>2012</v>
      </c>
      <c r="F6426" s="9">
        <v>41523.144999999997</v>
      </c>
    </row>
    <row r="6427" spans="1:6" x14ac:dyDescent="0.15">
      <c r="A6427" s="5" t="s">
        <v>1</v>
      </c>
      <c r="B6427" s="5" t="s">
        <v>241</v>
      </c>
      <c r="C6427" s="6" t="s">
        <v>54</v>
      </c>
      <c r="D6427" s="6" t="s">
        <v>55</v>
      </c>
      <c r="E6427" s="7">
        <v>2013</v>
      </c>
      <c r="F6427" s="9">
        <v>41661.805</v>
      </c>
    </row>
    <row r="6428" spans="1:6" x14ac:dyDescent="0.15">
      <c r="A6428" s="5" t="s">
        <v>1</v>
      </c>
      <c r="B6428" s="5" t="s">
        <v>241</v>
      </c>
      <c r="C6428" s="6" t="s">
        <v>54</v>
      </c>
      <c r="D6428" s="6" t="s">
        <v>55</v>
      </c>
      <c r="E6428" s="7">
        <v>2014</v>
      </c>
      <c r="F6428" s="9">
        <v>42346.836000000003</v>
      </c>
    </row>
    <row r="6429" spans="1:6" x14ac:dyDescent="0.15">
      <c r="A6429" s="5" t="s">
        <v>1</v>
      </c>
      <c r="B6429" s="5" t="s">
        <v>241</v>
      </c>
      <c r="C6429" s="6" t="s">
        <v>54</v>
      </c>
      <c r="D6429" s="6" t="s">
        <v>55</v>
      </c>
      <c r="E6429" s="7">
        <v>2015</v>
      </c>
      <c r="F6429" s="9">
        <v>43782.457000000002</v>
      </c>
    </row>
    <row r="6430" spans="1:6" x14ac:dyDescent="0.15">
      <c r="A6430" s="5" t="s">
        <v>1</v>
      </c>
      <c r="B6430" s="5" t="s">
        <v>241</v>
      </c>
      <c r="C6430" s="6" t="s">
        <v>54</v>
      </c>
      <c r="D6430" s="6" t="s">
        <v>55</v>
      </c>
      <c r="E6430" s="7">
        <v>2016</v>
      </c>
      <c r="F6430" s="9">
        <v>44131.03</v>
      </c>
    </row>
    <row r="6431" spans="1:6" x14ac:dyDescent="0.15">
      <c r="A6431" s="5" t="s">
        <v>1</v>
      </c>
      <c r="B6431" s="5" t="s">
        <v>241</v>
      </c>
      <c r="C6431" s="6" t="s">
        <v>54</v>
      </c>
      <c r="D6431" s="6" t="s">
        <v>55</v>
      </c>
      <c r="E6431" s="7">
        <v>2017</v>
      </c>
      <c r="F6431" s="9">
        <v>44658.483999999997</v>
      </c>
    </row>
    <row r="6432" spans="1:6" x14ac:dyDescent="0.15">
      <c r="A6432" s="5" t="s">
        <v>1</v>
      </c>
      <c r="B6432" s="5" t="s">
        <v>241</v>
      </c>
      <c r="C6432" s="6" t="s">
        <v>54</v>
      </c>
      <c r="D6432" s="6" t="s">
        <v>55</v>
      </c>
      <c r="E6432" s="7">
        <v>2018</v>
      </c>
      <c r="F6432" s="9">
        <v>45003.491999999998</v>
      </c>
    </row>
    <row r="6433" spans="1:6" x14ac:dyDescent="0.15">
      <c r="A6433" s="5" t="s">
        <v>1</v>
      </c>
      <c r="B6433" s="5" t="s">
        <v>241</v>
      </c>
      <c r="C6433" s="6" t="s">
        <v>54</v>
      </c>
      <c r="D6433" s="6" t="s">
        <v>55</v>
      </c>
      <c r="E6433" s="7">
        <v>2019</v>
      </c>
      <c r="F6433" s="9">
        <v>45434.402000000002</v>
      </c>
    </row>
    <row r="6434" spans="1:6" x14ac:dyDescent="0.15">
      <c r="A6434" s="5" t="s">
        <v>1</v>
      </c>
      <c r="B6434" s="5" t="s">
        <v>241</v>
      </c>
      <c r="C6434" s="6" t="s">
        <v>54</v>
      </c>
      <c r="D6434" s="6" t="s">
        <v>55</v>
      </c>
      <c r="E6434" s="7">
        <v>2020</v>
      </c>
      <c r="F6434" s="9">
        <v>44128.332000000002</v>
      </c>
    </row>
    <row r="6435" spans="1:6" x14ac:dyDescent="0.15">
      <c r="A6435" s="5" t="s">
        <v>1</v>
      </c>
      <c r="B6435" s="5" t="s">
        <v>241</v>
      </c>
      <c r="C6435" s="6" t="s">
        <v>54</v>
      </c>
      <c r="D6435" s="6" t="s">
        <v>55</v>
      </c>
      <c r="E6435" s="7">
        <v>2021</v>
      </c>
      <c r="F6435" s="9">
        <v>46226.542999999998</v>
      </c>
    </row>
    <row r="6436" spans="1:6" x14ac:dyDescent="0.15">
      <c r="A6436" s="5" t="s">
        <v>1</v>
      </c>
      <c r="B6436" s="5" t="s">
        <v>241</v>
      </c>
      <c r="C6436" s="6" t="s">
        <v>54</v>
      </c>
      <c r="D6436" s="6" t="s">
        <v>55</v>
      </c>
      <c r="E6436" s="7">
        <v>2022</v>
      </c>
      <c r="F6436" s="9">
        <v>47126.13</v>
      </c>
    </row>
    <row r="6437" spans="1:6" x14ac:dyDescent="0.15">
      <c r="A6437" s="5" t="s">
        <v>1</v>
      </c>
      <c r="B6437" s="5" t="s">
        <v>241</v>
      </c>
      <c r="C6437" s="6" t="s">
        <v>56</v>
      </c>
      <c r="D6437" s="6" t="s">
        <v>57</v>
      </c>
      <c r="E6437" s="7">
        <v>1</v>
      </c>
      <c r="F6437" s="9">
        <v>956</v>
      </c>
    </row>
    <row r="6438" spans="1:6" x14ac:dyDescent="0.15">
      <c r="A6438" s="5" t="s">
        <v>1</v>
      </c>
      <c r="B6438" s="5" t="s">
        <v>241</v>
      </c>
      <c r="C6438" s="6" t="s">
        <v>56</v>
      </c>
      <c r="D6438" s="6" t="s">
        <v>57</v>
      </c>
      <c r="E6438" s="7">
        <v>1851</v>
      </c>
      <c r="F6438" s="9">
        <v>2444.2260000000001</v>
      </c>
    </row>
    <row r="6439" spans="1:6" x14ac:dyDescent="0.15">
      <c r="A6439" s="5" t="s">
        <v>1</v>
      </c>
      <c r="B6439" s="5" t="s">
        <v>241</v>
      </c>
      <c r="C6439" s="6" t="s">
        <v>56</v>
      </c>
      <c r="D6439" s="6" t="s">
        <v>57</v>
      </c>
      <c r="E6439" s="7">
        <v>1852</v>
      </c>
      <c r="F6439" s="9">
        <v>2445.8523</v>
      </c>
    </row>
    <row r="6440" spans="1:6" x14ac:dyDescent="0.15">
      <c r="A6440" s="5" t="s">
        <v>1</v>
      </c>
      <c r="B6440" s="5" t="s">
        <v>241</v>
      </c>
      <c r="C6440" s="6" t="s">
        <v>56</v>
      </c>
      <c r="D6440" s="6" t="s">
        <v>57</v>
      </c>
      <c r="E6440" s="7">
        <v>1853</v>
      </c>
      <c r="F6440" s="9">
        <v>2379.2795000000001</v>
      </c>
    </row>
    <row r="6441" spans="1:6" x14ac:dyDescent="0.15">
      <c r="A6441" s="5" t="s">
        <v>1</v>
      </c>
      <c r="B6441" s="5" t="s">
        <v>241</v>
      </c>
      <c r="C6441" s="6" t="s">
        <v>56</v>
      </c>
      <c r="D6441" s="6" t="s">
        <v>57</v>
      </c>
      <c r="E6441" s="7">
        <v>1854</v>
      </c>
      <c r="F6441" s="9">
        <v>2263.8065999999999</v>
      </c>
    </row>
    <row r="6442" spans="1:6" x14ac:dyDescent="0.15">
      <c r="A6442" s="5" t="s">
        <v>1</v>
      </c>
      <c r="B6442" s="5" t="s">
        <v>241</v>
      </c>
      <c r="C6442" s="6" t="s">
        <v>56</v>
      </c>
      <c r="D6442" s="6" t="s">
        <v>57</v>
      </c>
      <c r="E6442" s="7">
        <v>1855</v>
      </c>
      <c r="F6442" s="9">
        <v>2372.8490000000002</v>
      </c>
    </row>
    <row r="6443" spans="1:6" x14ac:dyDescent="0.15">
      <c r="A6443" s="5" t="s">
        <v>1</v>
      </c>
      <c r="B6443" s="5" t="s">
        <v>241</v>
      </c>
      <c r="C6443" s="6" t="s">
        <v>56</v>
      </c>
      <c r="D6443" s="6" t="s">
        <v>57</v>
      </c>
      <c r="E6443" s="7">
        <v>1856</v>
      </c>
      <c r="F6443" s="9">
        <v>2419.2710000000002</v>
      </c>
    </row>
    <row r="6444" spans="1:6" x14ac:dyDescent="0.15">
      <c r="A6444" s="5" t="s">
        <v>1</v>
      </c>
      <c r="B6444" s="5" t="s">
        <v>241</v>
      </c>
      <c r="C6444" s="6" t="s">
        <v>56</v>
      </c>
      <c r="D6444" s="6" t="s">
        <v>57</v>
      </c>
      <c r="E6444" s="7">
        <v>1857</v>
      </c>
      <c r="F6444" s="9">
        <v>2785.7952</v>
      </c>
    </row>
    <row r="6445" spans="1:6" x14ac:dyDescent="0.15">
      <c r="A6445" s="5" t="s">
        <v>1</v>
      </c>
      <c r="B6445" s="5" t="s">
        <v>241</v>
      </c>
      <c r="C6445" s="6" t="s">
        <v>56</v>
      </c>
      <c r="D6445" s="6" t="s">
        <v>57</v>
      </c>
      <c r="E6445" s="7">
        <v>1858</v>
      </c>
      <c r="F6445" s="9">
        <v>2861.6667000000002</v>
      </c>
    </row>
    <row r="6446" spans="1:6" x14ac:dyDescent="0.15">
      <c r="A6446" s="5" t="s">
        <v>1</v>
      </c>
      <c r="B6446" s="5" t="s">
        <v>241</v>
      </c>
      <c r="C6446" s="6" t="s">
        <v>56</v>
      </c>
      <c r="D6446" s="6" t="s">
        <v>57</v>
      </c>
      <c r="E6446" s="7">
        <v>1859</v>
      </c>
      <c r="F6446" s="9">
        <v>2894.2627000000002</v>
      </c>
    </row>
    <row r="6447" spans="1:6" x14ac:dyDescent="0.15">
      <c r="A6447" s="5" t="s">
        <v>1</v>
      </c>
      <c r="B6447" s="5" t="s">
        <v>241</v>
      </c>
      <c r="C6447" s="6" t="s">
        <v>56</v>
      </c>
      <c r="D6447" s="6" t="s">
        <v>57</v>
      </c>
      <c r="E6447" s="7">
        <v>1860</v>
      </c>
      <c r="F6447" s="9">
        <v>2933.6306</v>
      </c>
    </row>
    <row r="6448" spans="1:6" x14ac:dyDescent="0.15">
      <c r="A6448" s="5" t="s">
        <v>1</v>
      </c>
      <c r="B6448" s="5" t="s">
        <v>241</v>
      </c>
      <c r="C6448" s="6" t="s">
        <v>56</v>
      </c>
      <c r="D6448" s="6" t="s">
        <v>57</v>
      </c>
      <c r="E6448" s="7">
        <v>1861</v>
      </c>
      <c r="F6448" s="9">
        <v>2948.3126999999999</v>
      </c>
    </row>
    <row r="6449" spans="1:6" x14ac:dyDescent="0.15">
      <c r="A6449" s="5" t="s">
        <v>1</v>
      </c>
      <c r="B6449" s="5" t="s">
        <v>241</v>
      </c>
      <c r="C6449" s="6" t="s">
        <v>56</v>
      </c>
      <c r="D6449" s="6" t="s">
        <v>57</v>
      </c>
      <c r="E6449" s="7">
        <v>1862</v>
      </c>
      <c r="F6449" s="9">
        <v>2822.5137</v>
      </c>
    </row>
    <row r="6450" spans="1:6" x14ac:dyDescent="0.15">
      <c r="A6450" s="5" t="s">
        <v>1</v>
      </c>
      <c r="B6450" s="5" t="s">
        <v>241</v>
      </c>
      <c r="C6450" s="6" t="s">
        <v>56</v>
      </c>
      <c r="D6450" s="6" t="s">
        <v>57</v>
      </c>
      <c r="E6450" s="7">
        <v>1863</v>
      </c>
      <c r="F6450" s="9">
        <v>2879.0243999999998</v>
      </c>
    </row>
    <row r="6451" spans="1:6" x14ac:dyDescent="0.15">
      <c r="A6451" s="5" t="s">
        <v>1</v>
      </c>
      <c r="B6451" s="5" t="s">
        <v>241</v>
      </c>
      <c r="C6451" s="6" t="s">
        <v>56</v>
      </c>
      <c r="D6451" s="6" t="s">
        <v>57</v>
      </c>
      <c r="E6451" s="7">
        <v>1864</v>
      </c>
      <c r="F6451" s="9">
        <v>2807.7927</v>
      </c>
    </row>
    <row r="6452" spans="1:6" x14ac:dyDescent="0.15">
      <c r="A6452" s="5" t="s">
        <v>1</v>
      </c>
      <c r="B6452" s="5" t="s">
        <v>241</v>
      </c>
      <c r="C6452" s="6" t="s">
        <v>56</v>
      </c>
      <c r="D6452" s="6" t="s">
        <v>57</v>
      </c>
      <c r="E6452" s="7">
        <v>1865</v>
      </c>
      <c r="F6452" s="9">
        <v>2792.1977999999999</v>
      </c>
    </row>
    <row r="6453" spans="1:6" x14ac:dyDescent="0.15">
      <c r="A6453" s="5" t="s">
        <v>1</v>
      </c>
      <c r="B6453" s="5" t="s">
        <v>241</v>
      </c>
      <c r="C6453" s="6" t="s">
        <v>56</v>
      </c>
      <c r="D6453" s="6" t="s">
        <v>57</v>
      </c>
      <c r="E6453" s="7">
        <v>1866</v>
      </c>
      <c r="F6453" s="9">
        <v>2814.7017000000001</v>
      </c>
    </row>
    <row r="6454" spans="1:6" x14ac:dyDescent="0.15">
      <c r="A6454" s="5" t="s">
        <v>1</v>
      </c>
      <c r="B6454" s="5" t="s">
        <v>241</v>
      </c>
      <c r="C6454" s="6" t="s">
        <v>56</v>
      </c>
      <c r="D6454" s="6" t="s">
        <v>57</v>
      </c>
      <c r="E6454" s="7">
        <v>1867</v>
      </c>
      <c r="F6454" s="9">
        <v>2746.0227</v>
      </c>
    </row>
    <row r="6455" spans="1:6" x14ac:dyDescent="0.15">
      <c r="A6455" s="5" t="s">
        <v>1</v>
      </c>
      <c r="B6455" s="5" t="s">
        <v>241</v>
      </c>
      <c r="C6455" s="6" t="s">
        <v>56</v>
      </c>
      <c r="D6455" s="6" t="s">
        <v>57</v>
      </c>
      <c r="E6455" s="7">
        <v>1868</v>
      </c>
      <c r="F6455" s="9">
        <v>3053.1145000000001</v>
      </c>
    </row>
    <row r="6456" spans="1:6" x14ac:dyDescent="0.15">
      <c r="A6456" s="5" t="s">
        <v>1</v>
      </c>
      <c r="B6456" s="5" t="s">
        <v>241</v>
      </c>
      <c r="C6456" s="6" t="s">
        <v>56</v>
      </c>
      <c r="D6456" s="6" t="s">
        <v>57</v>
      </c>
      <c r="E6456" s="7">
        <v>1869</v>
      </c>
      <c r="F6456" s="9">
        <v>3041.0286000000001</v>
      </c>
    </row>
    <row r="6457" spans="1:6" x14ac:dyDescent="0.15">
      <c r="A6457" s="5" t="s">
        <v>1</v>
      </c>
      <c r="B6457" s="5" t="s">
        <v>241</v>
      </c>
      <c r="C6457" s="6" t="s">
        <v>56</v>
      </c>
      <c r="D6457" s="6" t="s">
        <v>57</v>
      </c>
      <c r="E6457" s="7">
        <v>1870</v>
      </c>
      <c r="F6457" s="9">
        <v>2954.3764999999999</v>
      </c>
    </row>
    <row r="6458" spans="1:6" x14ac:dyDescent="0.15">
      <c r="A6458" s="5" t="s">
        <v>1</v>
      </c>
      <c r="B6458" s="5" t="s">
        <v>241</v>
      </c>
      <c r="C6458" s="6" t="s">
        <v>56</v>
      </c>
      <c r="D6458" s="6" t="s">
        <v>57</v>
      </c>
      <c r="E6458" s="7">
        <v>1871</v>
      </c>
      <c r="F6458" s="9">
        <v>3063.7175000000002</v>
      </c>
    </row>
    <row r="6459" spans="1:6" x14ac:dyDescent="0.15">
      <c r="A6459" s="5" t="s">
        <v>1</v>
      </c>
      <c r="B6459" s="5" t="s">
        <v>241</v>
      </c>
      <c r="C6459" s="6" t="s">
        <v>56</v>
      </c>
      <c r="D6459" s="6" t="s">
        <v>57</v>
      </c>
      <c r="E6459" s="7">
        <v>1872</v>
      </c>
      <c r="F6459" s="9">
        <v>3140.4868000000001</v>
      </c>
    </row>
    <row r="6460" spans="1:6" x14ac:dyDescent="0.15">
      <c r="A6460" s="5" t="s">
        <v>1</v>
      </c>
      <c r="B6460" s="5" t="s">
        <v>241</v>
      </c>
      <c r="C6460" s="6" t="s">
        <v>56</v>
      </c>
      <c r="D6460" s="6" t="s">
        <v>57</v>
      </c>
      <c r="E6460" s="7">
        <v>1873</v>
      </c>
      <c r="F6460" s="9">
        <v>3320.8613</v>
      </c>
    </row>
    <row r="6461" spans="1:6" x14ac:dyDescent="0.15">
      <c r="A6461" s="5" t="s">
        <v>1</v>
      </c>
      <c r="B6461" s="5" t="s">
        <v>241</v>
      </c>
      <c r="C6461" s="6" t="s">
        <v>56</v>
      </c>
      <c r="D6461" s="6" t="s">
        <v>57</v>
      </c>
      <c r="E6461" s="7">
        <v>1874</v>
      </c>
      <c r="F6461" s="9">
        <v>3322.5070000000001</v>
      </c>
    </row>
    <row r="6462" spans="1:6" x14ac:dyDescent="0.15">
      <c r="A6462" s="5" t="s">
        <v>1</v>
      </c>
      <c r="B6462" s="5" t="s">
        <v>241</v>
      </c>
      <c r="C6462" s="6" t="s">
        <v>56</v>
      </c>
      <c r="D6462" s="6" t="s">
        <v>57</v>
      </c>
      <c r="E6462" s="7">
        <v>1875</v>
      </c>
      <c r="F6462" s="9">
        <v>3598.7721999999999</v>
      </c>
    </row>
    <row r="6463" spans="1:6" x14ac:dyDescent="0.15">
      <c r="A6463" s="5" t="s">
        <v>1</v>
      </c>
      <c r="B6463" s="5" t="s">
        <v>241</v>
      </c>
      <c r="C6463" s="6" t="s">
        <v>56</v>
      </c>
      <c r="D6463" s="6" t="s">
        <v>57</v>
      </c>
      <c r="E6463" s="7">
        <v>1876</v>
      </c>
      <c r="F6463" s="9">
        <v>3851.9140000000002</v>
      </c>
    </row>
    <row r="6464" spans="1:6" x14ac:dyDescent="0.15">
      <c r="A6464" s="5" t="s">
        <v>1</v>
      </c>
      <c r="B6464" s="5" t="s">
        <v>241</v>
      </c>
      <c r="C6464" s="6" t="s">
        <v>56</v>
      </c>
      <c r="D6464" s="6" t="s">
        <v>57</v>
      </c>
      <c r="E6464" s="7">
        <v>1877</v>
      </c>
      <c r="F6464" s="9">
        <v>3630.1876999999999</v>
      </c>
    </row>
    <row r="6465" spans="1:6" x14ac:dyDescent="0.15">
      <c r="A6465" s="5" t="s">
        <v>1</v>
      </c>
      <c r="B6465" s="5" t="s">
        <v>241</v>
      </c>
      <c r="C6465" s="6" t="s">
        <v>56</v>
      </c>
      <c r="D6465" s="6" t="s">
        <v>57</v>
      </c>
      <c r="E6465" s="7">
        <v>1878</v>
      </c>
      <c r="F6465" s="9">
        <v>3485.837</v>
      </c>
    </row>
    <row r="6466" spans="1:6" x14ac:dyDescent="0.15">
      <c r="A6466" s="5" t="s">
        <v>1</v>
      </c>
      <c r="B6466" s="5" t="s">
        <v>241</v>
      </c>
      <c r="C6466" s="6" t="s">
        <v>56</v>
      </c>
      <c r="D6466" s="6" t="s">
        <v>57</v>
      </c>
      <c r="E6466" s="7">
        <v>1879</v>
      </c>
      <c r="F6466" s="9">
        <v>3509.2222000000002</v>
      </c>
    </row>
    <row r="6467" spans="1:6" x14ac:dyDescent="0.15">
      <c r="A6467" s="5" t="s">
        <v>1</v>
      </c>
      <c r="B6467" s="5" t="s">
        <v>241</v>
      </c>
      <c r="C6467" s="6" t="s">
        <v>56</v>
      </c>
      <c r="D6467" s="6" t="s">
        <v>57</v>
      </c>
      <c r="E6467" s="7">
        <v>1880</v>
      </c>
      <c r="F6467" s="9">
        <v>3869.3661999999999</v>
      </c>
    </row>
    <row r="6468" spans="1:6" x14ac:dyDescent="0.15">
      <c r="A6468" s="5" t="s">
        <v>1</v>
      </c>
      <c r="B6468" s="5" t="s">
        <v>241</v>
      </c>
      <c r="C6468" s="6" t="s">
        <v>56</v>
      </c>
      <c r="D6468" s="6" t="s">
        <v>57</v>
      </c>
      <c r="E6468" s="7">
        <v>1881</v>
      </c>
      <c r="F6468" s="9">
        <v>3943.4155000000001</v>
      </c>
    </row>
    <row r="6469" spans="1:6" x14ac:dyDescent="0.15">
      <c r="A6469" s="5" t="s">
        <v>1</v>
      </c>
      <c r="B6469" s="5" t="s">
        <v>241</v>
      </c>
      <c r="C6469" s="6" t="s">
        <v>56</v>
      </c>
      <c r="D6469" s="6" t="s">
        <v>57</v>
      </c>
      <c r="E6469" s="7">
        <v>1882</v>
      </c>
      <c r="F6469" s="9">
        <v>3998.6615999999999</v>
      </c>
    </row>
    <row r="6470" spans="1:6" x14ac:dyDescent="0.15">
      <c r="A6470" s="5" t="s">
        <v>1</v>
      </c>
      <c r="B6470" s="5" t="s">
        <v>241</v>
      </c>
      <c r="C6470" s="6" t="s">
        <v>56</v>
      </c>
      <c r="D6470" s="6" t="s">
        <v>57</v>
      </c>
      <c r="E6470" s="7">
        <v>1883</v>
      </c>
      <c r="F6470" s="9">
        <v>4194.2484999999997</v>
      </c>
    </row>
    <row r="6471" spans="1:6" x14ac:dyDescent="0.15">
      <c r="A6471" s="5" t="s">
        <v>1</v>
      </c>
      <c r="B6471" s="5" t="s">
        <v>241</v>
      </c>
      <c r="C6471" s="6" t="s">
        <v>56</v>
      </c>
      <c r="D6471" s="6" t="s">
        <v>57</v>
      </c>
      <c r="E6471" s="7">
        <v>1884</v>
      </c>
      <c r="F6471" s="9">
        <v>4542.0940000000001</v>
      </c>
    </row>
    <row r="6472" spans="1:6" x14ac:dyDescent="0.15">
      <c r="A6472" s="5" t="s">
        <v>1</v>
      </c>
      <c r="B6472" s="5" t="s">
        <v>241</v>
      </c>
      <c r="C6472" s="6" t="s">
        <v>56</v>
      </c>
      <c r="D6472" s="6" t="s">
        <v>57</v>
      </c>
      <c r="E6472" s="7">
        <v>1885</v>
      </c>
      <c r="F6472" s="9">
        <v>4772.8643000000002</v>
      </c>
    </row>
    <row r="6473" spans="1:6" x14ac:dyDescent="0.15">
      <c r="A6473" s="5" t="s">
        <v>1</v>
      </c>
      <c r="B6473" s="5" t="s">
        <v>241</v>
      </c>
      <c r="C6473" s="6" t="s">
        <v>56</v>
      </c>
      <c r="D6473" s="6" t="s">
        <v>57</v>
      </c>
      <c r="E6473" s="7">
        <v>1886</v>
      </c>
      <c r="F6473" s="9">
        <v>5036.9907000000003</v>
      </c>
    </row>
    <row r="6474" spans="1:6" x14ac:dyDescent="0.15">
      <c r="A6474" s="5" t="s">
        <v>1</v>
      </c>
      <c r="B6474" s="5" t="s">
        <v>241</v>
      </c>
      <c r="C6474" s="6" t="s">
        <v>56</v>
      </c>
      <c r="D6474" s="6" t="s">
        <v>57</v>
      </c>
      <c r="E6474" s="7">
        <v>1887</v>
      </c>
      <c r="F6474" s="9">
        <v>5172.1684999999998</v>
      </c>
    </row>
    <row r="6475" spans="1:6" x14ac:dyDescent="0.15">
      <c r="A6475" s="5" t="s">
        <v>1</v>
      </c>
      <c r="B6475" s="5" t="s">
        <v>241</v>
      </c>
      <c r="C6475" s="6" t="s">
        <v>56</v>
      </c>
      <c r="D6475" s="6" t="s">
        <v>57</v>
      </c>
      <c r="E6475" s="7">
        <v>1888</v>
      </c>
      <c r="F6475" s="9">
        <v>5118.9013999999997</v>
      </c>
    </row>
    <row r="6476" spans="1:6" x14ac:dyDescent="0.15">
      <c r="A6476" s="5" t="s">
        <v>1</v>
      </c>
      <c r="B6476" s="5" t="s">
        <v>241</v>
      </c>
      <c r="C6476" s="6" t="s">
        <v>56</v>
      </c>
      <c r="D6476" s="6" t="s">
        <v>57</v>
      </c>
      <c r="E6476" s="7">
        <v>1889</v>
      </c>
      <c r="F6476" s="9">
        <v>5137.3280000000004</v>
      </c>
    </row>
    <row r="6477" spans="1:6" x14ac:dyDescent="0.15">
      <c r="A6477" s="5" t="s">
        <v>1</v>
      </c>
      <c r="B6477" s="5" t="s">
        <v>241</v>
      </c>
      <c r="C6477" s="6" t="s">
        <v>56</v>
      </c>
      <c r="D6477" s="6" t="s">
        <v>57</v>
      </c>
      <c r="E6477" s="7">
        <v>1890</v>
      </c>
      <c r="F6477" s="9">
        <v>5309.3203000000003</v>
      </c>
    </row>
    <row r="6478" spans="1:6" x14ac:dyDescent="0.15">
      <c r="A6478" s="5" t="s">
        <v>1</v>
      </c>
      <c r="B6478" s="5" t="s">
        <v>241</v>
      </c>
      <c r="C6478" s="6" t="s">
        <v>56</v>
      </c>
      <c r="D6478" s="6" t="s">
        <v>57</v>
      </c>
      <c r="E6478" s="7">
        <v>1891</v>
      </c>
      <c r="F6478" s="9">
        <v>4937.0659999999998</v>
      </c>
    </row>
    <row r="6479" spans="1:6" x14ac:dyDescent="0.15">
      <c r="A6479" s="5" t="s">
        <v>1</v>
      </c>
      <c r="B6479" s="5" t="s">
        <v>241</v>
      </c>
      <c r="C6479" s="6" t="s">
        <v>56</v>
      </c>
      <c r="D6479" s="6" t="s">
        <v>57</v>
      </c>
      <c r="E6479" s="7">
        <v>1892</v>
      </c>
      <c r="F6479" s="9">
        <v>5270.1859999999997</v>
      </c>
    </row>
    <row r="6480" spans="1:6" x14ac:dyDescent="0.15">
      <c r="A6480" s="5" t="s">
        <v>1</v>
      </c>
      <c r="B6480" s="5" t="s">
        <v>241</v>
      </c>
      <c r="C6480" s="6" t="s">
        <v>56</v>
      </c>
      <c r="D6480" s="6" t="s">
        <v>57</v>
      </c>
      <c r="E6480" s="7">
        <v>1893</v>
      </c>
      <c r="F6480" s="9">
        <v>5339.89</v>
      </c>
    </row>
    <row r="6481" spans="1:6" x14ac:dyDescent="0.15">
      <c r="A6481" s="5" t="s">
        <v>1</v>
      </c>
      <c r="B6481" s="5" t="s">
        <v>241</v>
      </c>
      <c r="C6481" s="6" t="s">
        <v>56</v>
      </c>
      <c r="D6481" s="6" t="s">
        <v>57</v>
      </c>
      <c r="E6481" s="7">
        <v>1894</v>
      </c>
      <c r="F6481" s="9">
        <v>5337.3119999999999</v>
      </c>
    </row>
    <row r="6482" spans="1:6" x14ac:dyDescent="0.15">
      <c r="A6482" s="5" t="s">
        <v>1</v>
      </c>
      <c r="B6482" s="5" t="s">
        <v>241</v>
      </c>
      <c r="C6482" s="6" t="s">
        <v>56</v>
      </c>
      <c r="D6482" s="6" t="s">
        <v>57</v>
      </c>
      <c r="E6482" s="7">
        <v>1895</v>
      </c>
      <c r="F6482" s="9">
        <v>5632.3590000000004</v>
      </c>
    </row>
    <row r="6483" spans="1:6" x14ac:dyDescent="0.15">
      <c r="A6483" s="5" t="s">
        <v>1</v>
      </c>
      <c r="B6483" s="5" t="s">
        <v>241</v>
      </c>
      <c r="C6483" s="6" t="s">
        <v>56</v>
      </c>
      <c r="D6483" s="6" t="s">
        <v>57</v>
      </c>
      <c r="E6483" s="7">
        <v>1896</v>
      </c>
      <c r="F6483" s="9">
        <v>5967.2449999999999</v>
      </c>
    </row>
    <row r="6484" spans="1:6" x14ac:dyDescent="0.15">
      <c r="A6484" s="5" t="s">
        <v>1</v>
      </c>
      <c r="B6484" s="5" t="s">
        <v>241</v>
      </c>
      <c r="C6484" s="6" t="s">
        <v>56</v>
      </c>
      <c r="D6484" s="6" t="s">
        <v>57</v>
      </c>
      <c r="E6484" s="7">
        <v>1897</v>
      </c>
      <c r="F6484" s="9">
        <v>6241.8905999999997</v>
      </c>
    </row>
    <row r="6485" spans="1:6" x14ac:dyDescent="0.15">
      <c r="A6485" s="5" t="s">
        <v>1</v>
      </c>
      <c r="B6485" s="5" t="s">
        <v>241</v>
      </c>
      <c r="C6485" s="6" t="s">
        <v>56</v>
      </c>
      <c r="D6485" s="6" t="s">
        <v>57</v>
      </c>
      <c r="E6485" s="7">
        <v>1898</v>
      </c>
      <c r="F6485" s="9">
        <v>6427.509</v>
      </c>
    </row>
    <row r="6486" spans="1:6" x14ac:dyDescent="0.15">
      <c r="A6486" s="5" t="s">
        <v>1</v>
      </c>
      <c r="B6486" s="5" t="s">
        <v>241</v>
      </c>
      <c r="C6486" s="6" t="s">
        <v>56</v>
      </c>
      <c r="D6486" s="6" t="s">
        <v>57</v>
      </c>
      <c r="E6486" s="7">
        <v>1899</v>
      </c>
      <c r="F6486" s="9">
        <v>6337.3184000000001</v>
      </c>
    </row>
    <row r="6487" spans="1:6" x14ac:dyDescent="0.15">
      <c r="A6487" s="5" t="s">
        <v>1</v>
      </c>
      <c r="B6487" s="5" t="s">
        <v>241</v>
      </c>
      <c r="C6487" s="6" t="s">
        <v>56</v>
      </c>
      <c r="D6487" s="6" t="s">
        <v>57</v>
      </c>
      <c r="E6487" s="7">
        <v>1900</v>
      </c>
      <c r="F6487" s="9">
        <v>6611.7782999999999</v>
      </c>
    </row>
    <row r="6488" spans="1:6" x14ac:dyDescent="0.15">
      <c r="A6488" s="5" t="s">
        <v>1</v>
      </c>
      <c r="B6488" s="5" t="s">
        <v>241</v>
      </c>
      <c r="C6488" s="6" t="s">
        <v>56</v>
      </c>
      <c r="D6488" s="6" t="s">
        <v>57</v>
      </c>
      <c r="E6488" s="7">
        <v>1901</v>
      </c>
      <c r="F6488" s="9">
        <v>6398.8919999999998</v>
      </c>
    </row>
    <row r="6489" spans="1:6" x14ac:dyDescent="0.15">
      <c r="A6489" s="5" t="s">
        <v>1</v>
      </c>
      <c r="B6489" s="5" t="s">
        <v>241</v>
      </c>
      <c r="C6489" s="6" t="s">
        <v>56</v>
      </c>
      <c r="D6489" s="6" t="s">
        <v>57</v>
      </c>
      <c r="E6489" s="7">
        <v>1902</v>
      </c>
      <c r="F6489" s="9">
        <v>6616.1543000000001</v>
      </c>
    </row>
    <row r="6490" spans="1:6" x14ac:dyDescent="0.15">
      <c r="A6490" s="5" t="s">
        <v>1</v>
      </c>
      <c r="B6490" s="5" t="s">
        <v>241</v>
      </c>
      <c r="C6490" s="6" t="s">
        <v>56</v>
      </c>
      <c r="D6490" s="6" t="s">
        <v>57</v>
      </c>
      <c r="E6490" s="7">
        <v>1903</v>
      </c>
      <c r="F6490" s="9">
        <v>6472.2397000000001</v>
      </c>
    </row>
    <row r="6491" spans="1:6" x14ac:dyDescent="0.15">
      <c r="A6491" s="5" t="s">
        <v>1</v>
      </c>
      <c r="B6491" s="5" t="s">
        <v>241</v>
      </c>
      <c r="C6491" s="6" t="s">
        <v>56</v>
      </c>
      <c r="D6491" s="6" t="s">
        <v>57</v>
      </c>
      <c r="E6491" s="7">
        <v>1904</v>
      </c>
      <c r="F6491" s="9">
        <v>6879.5747000000001</v>
      </c>
    </row>
    <row r="6492" spans="1:6" x14ac:dyDescent="0.15">
      <c r="A6492" s="5" t="s">
        <v>1</v>
      </c>
      <c r="B6492" s="5" t="s">
        <v>241</v>
      </c>
      <c r="C6492" s="6" t="s">
        <v>56</v>
      </c>
      <c r="D6492" s="6" t="s">
        <v>57</v>
      </c>
      <c r="E6492" s="7">
        <v>1905</v>
      </c>
      <c r="F6492" s="9">
        <v>7184.5796</v>
      </c>
    </row>
    <row r="6493" spans="1:6" x14ac:dyDescent="0.15">
      <c r="A6493" s="5" t="s">
        <v>1</v>
      </c>
      <c r="B6493" s="5" t="s">
        <v>241</v>
      </c>
      <c r="C6493" s="6" t="s">
        <v>56</v>
      </c>
      <c r="D6493" s="6" t="s">
        <v>57</v>
      </c>
      <c r="E6493" s="7">
        <v>1906</v>
      </c>
      <c r="F6493" s="9">
        <v>7584.0569999999998</v>
      </c>
    </row>
    <row r="6494" spans="1:6" x14ac:dyDescent="0.15">
      <c r="A6494" s="5" t="s">
        <v>1</v>
      </c>
      <c r="B6494" s="5" t="s">
        <v>241</v>
      </c>
      <c r="C6494" s="6" t="s">
        <v>56</v>
      </c>
      <c r="D6494" s="6" t="s">
        <v>57</v>
      </c>
      <c r="E6494" s="7">
        <v>1907</v>
      </c>
      <c r="F6494" s="9">
        <v>7464.9795000000004</v>
      </c>
    </row>
    <row r="6495" spans="1:6" x14ac:dyDescent="0.15">
      <c r="A6495" s="5" t="s">
        <v>1</v>
      </c>
      <c r="B6495" s="5" t="s">
        <v>241</v>
      </c>
      <c r="C6495" s="6" t="s">
        <v>56</v>
      </c>
      <c r="D6495" s="6" t="s">
        <v>57</v>
      </c>
      <c r="E6495" s="7">
        <v>1908</v>
      </c>
      <c r="F6495" s="9">
        <v>7507.7094999999999</v>
      </c>
    </row>
    <row r="6496" spans="1:6" x14ac:dyDescent="0.15">
      <c r="A6496" s="5" t="s">
        <v>1</v>
      </c>
      <c r="B6496" s="5" t="s">
        <v>241</v>
      </c>
      <c r="C6496" s="6" t="s">
        <v>56</v>
      </c>
      <c r="D6496" s="6" t="s">
        <v>57</v>
      </c>
      <c r="E6496" s="7">
        <v>1909</v>
      </c>
      <c r="F6496" s="9">
        <v>7858.3590000000004</v>
      </c>
    </row>
    <row r="6497" spans="1:6" x14ac:dyDescent="0.15">
      <c r="A6497" s="5" t="s">
        <v>1</v>
      </c>
      <c r="B6497" s="5" t="s">
        <v>241</v>
      </c>
      <c r="C6497" s="6" t="s">
        <v>56</v>
      </c>
      <c r="D6497" s="6" t="s">
        <v>57</v>
      </c>
      <c r="E6497" s="7">
        <v>1910</v>
      </c>
      <c r="F6497" s="9">
        <v>8048.3516</v>
      </c>
    </row>
    <row r="6498" spans="1:6" x14ac:dyDescent="0.15">
      <c r="A6498" s="5" t="s">
        <v>1</v>
      </c>
      <c r="B6498" s="5" t="s">
        <v>241</v>
      </c>
      <c r="C6498" s="6" t="s">
        <v>56</v>
      </c>
      <c r="D6498" s="6" t="s">
        <v>57</v>
      </c>
      <c r="E6498" s="7">
        <v>1911</v>
      </c>
      <c r="F6498" s="9">
        <v>8043.9413999999997</v>
      </c>
    </row>
    <row r="6499" spans="1:6" x14ac:dyDescent="0.15">
      <c r="A6499" s="5" t="s">
        <v>1</v>
      </c>
      <c r="B6499" s="5" t="s">
        <v>241</v>
      </c>
      <c r="C6499" s="6" t="s">
        <v>56</v>
      </c>
      <c r="D6499" s="6" t="s">
        <v>57</v>
      </c>
      <c r="E6499" s="7">
        <v>1912</v>
      </c>
      <c r="F6499" s="9">
        <v>8311.7800000000007</v>
      </c>
    </row>
    <row r="6500" spans="1:6" x14ac:dyDescent="0.15">
      <c r="A6500" s="5" t="s">
        <v>1</v>
      </c>
      <c r="B6500" s="5" t="s">
        <v>241</v>
      </c>
      <c r="C6500" s="6" t="s">
        <v>56</v>
      </c>
      <c r="D6500" s="6" t="s">
        <v>57</v>
      </c>
      <c r="E6500" s="7">
        <v>1913</v>
      </c>
      <c r="F6500" s="9">
        <v>8172.06</v>
      </c>
    </row>
    <row r="6501" spans="1:6" x14ac:dyDescent="0.15">
      <c r="A6501" s="5" t="s">
        <v>1</v>
      </c>
      <c r="B6501" s="5" t="s">
        <v>241</v>
      </c>
      <c r="C6501" s="6" t="s">
        <v>56</v>
      </c>
      <c r="D6501" s="6" t="s">
        <v>57</v>
      </c>
      <c r="E6501" s="7">
        <v>1914</v>
      </c>
      <c r="F6501" s="9">
        <v>7595.2856000000002</v>
      </c>
    </row>
    <row r="6502" spans="1:6" x14ac:dyDescent="0.15">
      <c r="A6502" s="5" t="s">
        <v>1</v>
      </c>
      <c r="B6502" s="5" t="s">
        <v>241</v>
      </c>
      <c r="C6502" s="6" t="s">
        <v>56</v>
      </c>
      <c r="D6502" s="6" t="s">
        <v>57</v>
      </c>
      <c r="E6502" s="7">
        <v>1915</v>
      </c>
      <c r="F6502" s="9">
        <v>7459.259</v>
      </c>
    </row>
    <row r="6503" spans="1:6" x14ac:dyDescent="0.15">
      <c r="A6503" s="5" t="s">
        <v>1</v>
      </c>
      <c r="B6503" s="5" t="s">
        <v>241</v>
      </c>
      <c r="C6503" s="6" t="s">
        <v>56</v>
      </c>
      <c r="D6503" s="6" t="s">
        <v>57</v>
      </c>
      <c r="E6503" s="7">
        <v>1916</v>
      </c>
      <c r="F6503" s="9">
        <v>8079.4193999999998</v>
      </c>
    </row>
    <row r="6504" spans="1:6" x14ac:dyDescent="0.15">
      <c r="A6504" s="5" t="s">
        <v>1</v>
      </c>
      <c r="B6504" s="5" t="s">
        <v>241</v>
      </c>
      <c r="C6504" s="6" t="s">
        <v>56</v>
      </c>
      <c r="D6504" s="6" t="s">
        <v>57</v>
      </c>
      <c r="E6504" s="7">
        <v>1917</v>
      </c>
      <c r="F6504" s="9">
        <v>7840.9040000000005</v>
      </c>
    </row>
    <row r="6505" spans="1:6" x14ac:dyDescent="0.15">
      <c r="A6505" s="5" t="s">
        <v>1</v>
      </c>
      <c r="B6505" s="5" t="s">
        <v>241</v>
      </c>
      <c r="C6505" s="6" t="s">
        <v>56</v>
      </c>
      <c r="D6505" s="6" t="s">
        <v>57</v>
      </c>
      <c r="E6505" s="7">
        <v>1918</v>
      </c>
      <c r="F6505" s="9">
        <v>7115.6073999999999</v>
      </c>
    </row>
    <row r="6506" spans="1:6" x14ac:dyDescent="0.15">
      <c r="A6506" s="5" t="s">
        <v>1</v>
      </c>
      <c r="B6506" s="5" t="s">
        <v>241</v>
      </c>
      <c r="C6506" s="6" t="s">
        <v>56</v>
      </c>
      <c r="D6506" s="6" t="s">
        <v>57</v>
      </c>
      <c r="E6506" s="7">
        <v>1919</v>
      </c>
      <c r="F6506" s="9">
        <v>6747.268</v>
      </c>
    </row>
    <row r="6507" spans="1:6" x14ac:dyDescent="0.15">
      <c r="A6507" s="5" t="s">
        <v>1</v>
      </c>
      <c r="B6507" s="5" t="s">
        <v>241</v>
      </c>
      <c r="C6507" s="6" t="s">
        <v>56</v>
      </c>
      <c r="D6507" s="6" t="s">
        <v>57</v>
      </c>
      <c r="E6507" s="7">
        <v>1920</v>
      </c>
      <c r="F6507" s="9">
        <v>7363.9594999999999</v>
      </c>
    </row>
    <row r="6508" spans="1:6" x14ac:dyDescent="0.15">
      <c r="A6508" s="5" t="s">
        <v>1</v>
      </c>
      <c r="B6508" s="5" t="s">
        <v>241</v>
      </c>
      <c r="C6508" s="6" t="s">
        <v>56</v>
      </c>
      <c r="D6508" s="6" t="s">
        <v>57</v>
      </c>
      <c r="E6508" s="7">
        <v>1921</v>
      </c>
      <c r="F6508" s="9">
        <v>5999.1415999999999</v>
      </c>
    </row>
    <row r="6509" spans="1:6" x14ac:dyDescent="0.15">
      <c r="A6509" s="5" t="s">
        <v>1</v>
      </c>
      <c r="B6509" s="5" t="s">
        <v>241</v>
      </c>
      <c r="C6509" s="6" t="s">
        <v>56</v>
      </c>
      <c r="D6509" s="6" t="s">
        <v>57</v>
      </c>
      <c r="E6509" s="7">
        <v>1922</v>
      </c>
      <c r="F6509" s="9">
        <v>7181.9535999999998</v>
      </c>
    </row>
    <row r="6510" spans="1:6" x14ac:dyDescent="0.15">
      <c r="A6510" s="5" t="s">
        <v>1</v>
      </c>
      <c r="B6510" s="5" t="s">
        <v>241</v>
      </c>
      <c r="C6510" s="6" t="s">
        <v>56</v>
      </c>
      <c r="D6510" s="6" t="s">
        <v>57</v>
      </c>
      <c r="E6510" s="7">
        <v>1923</v>
      </c>
      <c r="F6510" s="9">
        <v>7670.2380000000003</v>
      </c>
    </row>
    <row r="6511" spans="1:6" x14ac:dyDescent="0.15">
      <c r="A6511" s="5" t="s">
        <v>1</v>
      </c>
      <c r="B6511" s="5" t="s">
        <v>241</v>
      </c>
      <c r="C6511" s="6" t="s">
        <v>56</v>
      </c>
      <c r="D6511" s="6" t="s">
        <v>57</v>
      </c>
      <c r="E6511" s="7">
        <v>1924</v>
      </c>
      <c r="F6511" s="9">
        <v>8195.5205000000005</v>
      </c>
    </row>
    <row r="6512" spans="1:6" x14ac:dyDescent="0.15">
      <c r="A6512" s="5" t="s">
        <v>1</v>
      </c>
      <c r="B6512" s="5" t="s">
        <v>241</v>
      </c>
      <c r="C6512" s="6" t="s">
        <v>56</v>
      </c>
      <c r="D6512" s="6" t="s">
        <v>57</v>
      </c>
      <c r="E6512" s="7">
        <v>1925</v>
      </c>
      <c r="F6512" s="9">
        <v>8385.2870000000003</v>
      </c>
    </row>
    <row r="6513" spans="1:6" x14ac:dyDescent="0.15">
      <c r="A6513" s="5" t="s">
        <v>1</v>
      </c>
      <c r="B6513" s="5" t="s">
        <v>241</v>
      </c>
      <c r="C6513" s="6" t="s">
        <v>56</v>
      </c>
      <c r="D6513" s="6" t="s">
        <v>57</v>
      </c>
      <c r="E6513" s="7">
        <v>1926</v>
      </c>
      <c r="F6513" s="9">
        <v>8656.3310000000001</v>
      </c>
    </row>
    <row r="6514" spans="1:6" x14ac:dyDescent="0.15">
      <c r="A6514" s="5" t="s">
        <v>1</v>
      </c>
      <c r="B6514" s="5" t="s">
        <v>241</v>
      </c>
      <c r="C6514" s="6" t="s">
        <v>56</v>
      </c>
      <c r="D6514" s="6" t="s">
        <v>57</v>
      </c>
      <c r="E6514" s="7">
        <v>1927</v>
      </c>
      <c r="F6514" s="9">
        <v>9259.9369999999999</v>
      </c>
    </row>
    <row r="6515" spans="1:6" x14ac:dyDescent="0.15">
      <c r="A6515" s="5" t="s">
        <v>1</v>
      </c>
      <c r="B6515" s="5" t="s">
        <v>241</v>
      </c>
      <c r="C6515" s="6" t="s">
        <v>56</v>
      </c>
      <c r="D6515" s="6" t="s">
        <v>57</v>
      </c>
      <c r="E6515" s="7">
        <v>1928</v>
      </c>
      <c r="F6515" s="9">
        <v>9658.8130000000001</v>
      </c>
    </row>
    <row r="6516" spans="1:6" x14ac:dyDescent="0.15">
      <c r="A6516" s="5" t="s">
        <v>1</v>
      </c>
      <c r="B6516" s="5" t="s">
        <v>241</v>
      </c>
      <c r="C6516" s="6" t="s">
        <v>56</v>
      </c>
      <c r="D6516" s="6" t="s">
        <v>57</v>
      </c>
      <c r="E6516" s="7">
        <v>1929</v>
      </c>
      <c r="F6516" s="9">
        <v>9920.0370000000003</v>
      </c>
    </row>
    <row r="6517" spans="1:6" x14ac:dyDescent="0.15">
      <c r="A6517" s="5" t="s">
        <v>1</v>
      </c>
      <c r="B6517" s="5" t="s">
        <v>241</v>
      </c>
      <c r="C6517" s="6" t="s">
        <v>56</v>
      </c>
      <c r="D6517" s="6" t="s">
        <v>57</v>
      </c>
      <c r="E6517" s="7">
        <v>1930</v>
      </c>
      <c r="F6517" s="9">
        <v>9969.3240000000005</v>
      </c>
    </row>
    <row r="6518" spans="1:6" x14ac:dyDescent="0.15">
      <c r="A6518" s="5" t="s">
        <v>1</v>
      </c>
      <c r="B6518" s="5" t="s">
        <v>241</v>
      </c>
      <c r="C6518" s="6" t="s">
        <v>56</v>
      </c>
      <c r="D6518" s="6" t="s">
        <v>57</v>
      </c>
      <c r="E6518" s="7">
        <v>1931</v>
      </c>
      <c r="F6518" s="9">
        <v>10055.485000000001</v>
      </c>
    </row>
    <row r="6519" spans="1:6" x14ac:dyDescent="0.15">
      <c r="A6519" s="5" t="s">
        <v>1</v>
      </c>
      <c r="B6519" s="5" t="s">
        <v>241</v>
      </c>
      <c r="C6519" s="6" t="s">
        <v>56</v>
      </c>
      <c r="D6519" s="6" t="s">
        <v>57</v>
      </c>
      <c r="E6519" s="7">
        <v>1932</v>
      </c>
      <c r="F6519" s="9">
        <v>9752.4429999999993</v>
      </c>
    </row>
    <row r="6520" spans="1:6" x14ac:dyDescent="0.15">
      <c r="A6520" s="5" t="s">
        <v>1</v>
      </c>
      <c r="B6520" s="5" t="s">
        <v>241</v>
      </c>
      <c r="C6520" s="6" t="s">
        <v>56</v>
      </c>
      <c r="D6520" s="6" t="s">
        <v>57</v>
      </c>
      <c r="E6520" s="7">
        <v>1933</v>
      </c>
      <c r="F6520" s="9">
        <v>10009.108</v>
      </c>
    </row>
    <row r="6521" spans="1:6" x14ac:dyDescent="0.15">
      <c r="A6521" s="5" t="s">
        <v>1</v>
      </c>
      <c r="B6521" s="5" t="s">
        <v>241</v>
      </c>
      <c r="C6521" s="6" t="s">
        <v>56</v>
      </c>
      <c r="D6521" s="6" t="s">
        <v>57</v>
      </c>
      <c r="E6521" s="7">
        <v>1934</v>
      </c>
      <c r="F6521" s="9">
        <v>9997.3760000000002</v>
      </c>
    </row>
    <row r="6522" spans="1:6" x14ac:dyDescent="0.15">
      <c r="A6522" s="5" t="s">
        <v>1</v>
      </c>
      <c r="B6522" s="5" t="s">
        <v>241</v>
      </c>
      <c r="C6522" s="6" t="s">
        <v>56</v>
      </c>
      <c r="D6522" s="6" t="s">
        <v>57</v>
      </c>
      <c r="E6522" s="7">
        <v>1935</v>
      </c>
      <c r="F6522" s="9">
        <v>9478.8080000000009</v>
      </c>
    </row>
    <row r="6523" spans="1:6" x14ac:dyDescent="0.15">
      <c r="A6523" s="5" t="s">
        <v>1</v>
      </c>
      <c r="B6523" s="5" t="s">
        <v>241</v>
      </c>
      <c r="C6523" s="6" t="s">
        <v>56</v>
      </c>
      <c r="D6523" s="6" t="s">
        <v>57</v>
      </c>
      <c r="E6523" s="7">
        <v>1936</v>
      </c>
      <c r="F6523" s="9">
        <v>9301.8469999999998</v>
      </c>
    </row>
    <row r="6524" spans="1:6" x14ac:dyDescent="0.15">
      <c r="A6524" s="5" t="s">
        <v>1</v>
      </c>
      <c r="B6524" s="5" t="s">
        <v>241</v>
      </c>
      <c r="C6524" s="6" t="s">
        <v>56</v>
      </c>
      <c r="D6524" s="6" t="s">
        <v>57</v>
      </c>
      <c r="E6524" s="7">
        <v>1937</v>
      </c>
      <c r="F6524" s="9">
        <v>10039.291999999999</v>
      </c>
    </row>
    <row r="6525" spans="1:6" x14ac:dyDescent="0.15">
      <c r="A6525" s="5" t="s">
        <v>1</v>
      </c>
      <c r="B6525" s="5" t="s">
        <v>241</v>
      </c>
      <c r="C6525" s="6" t="s">
        <v>56</v>
      </c>
      <c r="D6525" s="6" t="s">
        <v>57</v>
      </c>
      <c r="E6525" s="7">
        <v>1938</v>
      </c>
      <c r="F6525" s="9">
        <v>9608.57</v>
      </c>
    </row>
    <row r="6526" spans="1:6" x14ac:dyDescent="0.15">
      <c r="A6526" s="5" t="s">
        <v>1</v>
      </c>
      <c r="B6526" s="5" t="s">
        <v>241</v>
      </c>
      <c r="C6526" s="6" t="s">
        <v>56</v>
      </c>
      <c r="D6526" s="6" t="s">
        <v>57</v>
      </c>
      <c r="E6526" s="7">
        <v>1939</v>
      </c>
      <c r="F6526" s="9">
        <v>9836.152</v>
      </c>
    </row>
    <row r="6527" spans="1:6" x14ac:dyDescent="0.15">
      <c r="A6527" s="5" t="s">
        <v>1</v>
      </c>
      <c r="B6527" s="5" t="s">
        <v>241</v>
      </c>
      <c r="C6527" s="6" t="s">
        <v>56</v>
      </c>
      <c r="D6527" s="6" t="s">
        <v>57</v>
      </c>
      <c r="E6527" s="7">
        <v>1940</v>
      </c>
      <c r="F6527" s="9">
        <v>9802.3729999999996</v>
      </c>
    </row>
    <row r="6528" spans="1:6" x14ac:dyDescent="0.15">
      <c r="A6528" s="5" t="s">
        <v>1</v>
      </c>
      <c r="B6528" s="5" t="s">
        <v>241</v>
      </c>
      <c r="C6528" s="6" t="s">
        <v>56</v>
      </c>
      <c r="D6528" s="6" t="s">
        <v>57</v>
      </c>
      <c r="E6528" s="7">
        <v>1941</v>
      </c>
      <c r="F6528" s="9">
        <v>9217.3490000000002</v>
      </c>
    </row>
    <row r="6529" spans="1:6" x14ac:dyDescent="0.15">
      <c r="A6529" s="5" t="s">
        <v>1</v>
      </c>
      <c r="B6529" s="5" t="s">
        <v>241</v>
      </c>
      <c r="C6529" s="6" t="s">
        <v>56</v>
      </c>
      <c r="D6529" s="6" t="s">
        <v>57</v>
      </c>
      <c r="E6529" s="7">
        <v>1942</v>
      </c>
      <c r="F6529" s="9">
        <v>8739.7669999999998</v>
      </c>
    </row>
    <row r="6530" spans="1:6" x14ac:dyDescent="0.15">
      <c r="A6530" s="5" t="s">
        <v>1</v>
      </c>
      <c r="B6530" s="5" t="s">
        <v>241</v>
      </c>
      <c r="C6530" s="6" t="s">
        <v>56</v>
      </c>
      <c r="D6530" s="6" t="s">
        <v>57</v>
      </c>
      <c r="E6530" s="7">
        <v>1943</v>
      </c>
      <c r="F6530" s="9">
        <v>8642.973</v>
      </c>
    </row>
    <row r="6531" spans="1:6" x14ac:dyDescent="0.15">
      <c r="A6531" s="5" t="s">
        <v>1</v>
      </c>
      <c r="B6531" s="5" t="s">
        <v>241</v>
      </c>
      <c r="C6531" s="6" t="s">
        <v>56</v>
      </c>
      <c r="D6531" s="6" t="s">
        <v>57</v>
      </c>
      <c r="E6531" s="7">
        <v>1944</v>
      </c>
      <c r="F6531" s="9">
        <v>8890.7389999999996</v>
      </c>
    </row>
    <row r="6532" spans="1:6" x14ac:dyDescent="0.15">
      <c r="A6532" s="5" t="s">
        <v>1</v>
      </c>
      <c r="B6532" s="5" t="s">
        <v>241</v>
      </c>
      <c r="C6532" s="6" t="s">
        <v>56</v>
      </c>
      <c r="D6532" s="6" t="s">
        <v>57</v>
      </c>
      <c r="E6532" s="7">
        <v>1945</v>
      </c>
      <c r="F6532" s="9">
        <v>8839.3150000000005</v>
      </c>
    </row>
    <row r="6533" spans="1:6" x14ac:dyDescent="0.15">
      <c r="A6533" s="5" t="s">
        <v>1</v>
      </c>
      <c r="B6533" s="5" t="s">
        <v>241</v>
      </c>
      <c r="C6533" s="6" t="s">
        <v>56</v>
      </c>
      <c r="D6533" s="6" t="s">
        <v>57</v>
      </c>
      <c r="E6533" s="7">
        <v>1946</v>
      </c>
      <c r="F6533" s="9">
        <v>10866.098</v>
      </c>
    </row>
    <row r="6534" spans="1:6" x14ac:dyDescent="0.15">
      <c r="A6534" s="5" t="s">
        <v>1</v>
      </c>
      <c r="B6534" s="5" t="s">
        <v>241</v>
      </c>
      <c r="C6534" s="6" t="s">
        <v>56</v>
      </c>
      <c r="D6534" s="6" t="s">
        <v>57</v>
      </c>
      <c r="E6534" s="7">
        <v>1947</v>
      </c>
      <c r="F6534" s="9">
        <v>11020.95</v>
      </c>
    </row>
    <row r="6535" spans="1:6" x14ac:dyDescent="0.15">
      <c r="A6535" s="5" t="s">
        <v>1</v>
      </c>
      <c r="B6535" s="5" t="s">
        <v>241</v>
      </c>
      <c r="C6535" s="6" t="s">
        <v>56</v>
      </c>
      <c r="D6535" s="6" t="s">
        <v>57</v>
      </c>
      <c r="E6535" s="7">
        <v>1948</v>
      </c>
      <c r="F6535" s="9">
        <v>11189.343000000001</v>
      </c>
    </row>
    <row r="6536" spans="1:6" x14ac:dyDescent="0.15">
      <c r="A6536" s="5" t="s">
        <v>1</v>
      </c>
      <c r="B6536" s="5" t="s">
        <v>241</v>
      </c>
      <c r="C6536" s="6" t="s">
        <v>56</v>
      </c>
      <c r="D6536" s="6" t="s">
        <v>57</v>
      </c>
      <c r="E6536" s="7">
        <v>1949</v>
      </c>
      <c r="F6536" s="9">
        <v>10943.544</v>
      </c>
    </row>
    <row r="6537" spans="1:6" x14ac:dyDescent="0.15">
      <c r="A6537" s="5" t="s">
        <v>1</v>
      </c>
      <c r="B6537" s="5" t="s">
        <v>241</v>
      </c>
      <c r="C6537" s="6" t="s">
        <v>56</v>
      </c>
      <c r="D6537" s="6" t="s">
        <v>57</v>
      </c>
      <c r="E6537" s="7">
        <v>1950</v>
      </c>
      <c r="F6537" s="9">
        <v>11541.037</v>
      </c>
    </row>
    <row r="6538" spans="1:6" x14ac:dyDescent="0.15">
      <c r="A6538" s="5" t="s">
        <v>1</v>
      </c>
      <c r="B6538" s="5" t="s">
        <v>241</v>
      </c>
      <c r="C6538" s="6" t="s">
        <v>56</v>
      </c>
      <c r="D6538" s="6" t="s">
        <v>57</v>
      </c>
      <c r="E6538" s="7">
        <v>1951</v>
      </c>
      <c r="F6538" s="9">
        <v>11877.894</v>
      </c>
    </row>
    <row r="6539" spans="1:6" x14ac:dyDescent="0.15">
      <c r="A6539" s="5" t="s">
        <v>1</v>
      </c>
      <c r="B6539" s="5" t="s">
        <v>241</v>
      </c>
      <c r="C6539" s="6" t="s">
        <v>56</v>
      </c>
      <c r="D6539" s="6" t="s">
        <v>57</v>
      </c>
      <c r="E6539" s="7">
        <v>1952</v>
      </c>
      <c r="F6539" s="9">
        <v>12016.308999999999</v>
      </c>
    </row>
    <row r="6540" spans="1:6" x14ac:dyDescent="0.15">
      <c r="A6540" s="5" t="s">
        <v>1</v>
      </c>
      <c r="B6540" s="5" t="s">
        <v>241</v>
      </c>
      <c r="C6540" s="6" t="s">
        <v>56</v>
      </c>
      <c r="D6540" s="6" t="s">
        <v>57</v>
      </c>
      <c r="E6540" s="7">
        <v>1953</v>
      </c>
      <c r="F6540" s="9">
        <v>12470.985000000001</v>
      </c>
    </row>
    <row r="6541" spans="1:6" x14ac:dyDescent="0.15">
      <c r="A6541" s="5" t="s">
        <v>1</v>
      </c>
      <c r="B6541" s="5" t="s">
        <v>241</v>
      </c>
      <c r="C6541" s="6" t="s">
        <v>56</v>
      </c>
      <c r="D6541" s="6" t="s">
        <v>57</v>
      </c>
      <c r="E6541" s="7">
        <v>1954</v>
      </c>
      <c r="F6541" s="9">
        <v>13171.406000000001</v>
      </c>
    </row>
    <row r="6542" spans="1:6" x14ac:dyDescent="0.15">
      <c r="A6542" s="5" t="s">
        <v>1</v>
      </c>
      <c r="B6542" s="5" t="s">
        <v>241</v>
      </c>
      <c r="C6542" s="6" t="s">
        <v>56</v>
      </c>
      <c r="D6542" s="6" t="s">
        <v>57</v>
      </c>
      <c r="E6542" s="7">
        <v>1955</v>
      </c>
      <c r="F6542" s="9">
        <v>13999.487999999999</v>
      </c>
    </row>
    <row r="6543" spans="1:6" x14ac:dyDescent="0.15">
      <c r="A6543" s="5" t="s">
        <v>1</v>
      </c>
      <c r="B6543" s="5" t="s">
        <v>241</v>
      </c>
      <c r="C6543" s="6" t="s">
        <v>56</v>
      </c>
      <c r="D6543" s="6" t="s">
        <v>57</v>
      </c>
      <c r="E6543" s="7">
        <v>1956</v>
      </c>
      <c r="F6543" s="9">
        <v>14507.061</v>
      </c>
    </row>
    <row r="6544" spans="1:6" x14ac:dyDescent="0.15">
      <c r="A6544" s="5" t="s">
        <v>1</v>
      </c>
      <c r="B6544" s="5" t="s">
        <v>241</v>
      </c>
      <c r="C6544" s="6" t="s">
        <v>56</v>
      </c>
      <c r="D6544" s="6" t="s">
        <v>57</v>
      </c>
      <c r="E6544" s="7">
        <v>1957</v>
      </c>
      <c r="F6544" s="9">
        <v>14667.65</v>
      </c>
    </row>
    <row r="6545" spans="1:6" x14ac:dyDescent="0.15">
      <c r="A6545" s="5" t="s">
        <v>1</v>
      </c>
      <c r="B6545" s="5" t="s">
        <v>241</v>
      </c>
      <c r="C6545" s="6" t="s">
        <v>56</v>
      </c>
      <c r="D6545" s="6" t="s">
        <v>57</v>
      </c>
      <c r="E6545" s="7">
        <v>1958</v>
      </c>
      <c r="F6545" s="9">
        <v>14644.458000000001</v>
      </c>
    </row>
    <row r="6546" spans="1:6" x14ac:dyDescent="0.15">
      <c r="A6546" s="5" t="s">
        <v>1</v>
      </c>
      <c r="B6546" s="5" t="s">
        <v>241</v>
      </c>
      <c r="C6546" s="6" t="s">
        <v>56</v>
      </c>
      <c r="D6546" s="6" t="s">
        <v>57</v>
      </c>
      <c r="E6546" s="7">
        <v>1959</v>
      </c>
      <c r="F6546" s="9">
        <v>15469.592000000001</v>
      </c>
    </row>
    <row r="6547" spans="1:6" x14ac:dyDescent="0.15">
      <c r="A6547" s="5" t="s">
        <v>1</v>
      </c>
      <c r="B6547" s="5" t="s">
        <v>241</v>
      </c>
      <c r="C6547" s="6" t="s">
        <v>56</v>
      </c>
      <c r="D6547" s="6" t="s">
        <v>57</v>
      </c>
      <c r="E6547" s="7">
        <v>1960</v>
      </c>
      <c r="F6547" s="9">
        <v>16358.359</v>
      </c>
    </row>
    <row r="6548" spans="1:6" x14ac:dyDescent="0.15">
      <c r="A6548" s="5" t="s">
        <v>1</v>
      </c>
      <c r="B6548" s="5" t="s">
        <v>241</v>
      </c>
      <c r="C6548" s="6" t="s">
        <v>56</v>
      </c>
      <c r="D6548" s="6" t="s">
        <v>57</v>
      </c>
      <c r="E6548" s="7">
        <v>1961</v>
      </c>
      <c r="F6548" s="9">
        <v>17307.562000000002</v>
      </c>
    </row>
    <row r="6549" spans="1:6" x14ac:dyDescent="0.15">
      <c r="A6549" s="5" t="s">
        <v>1</v>
      </c>
      <c r="B6549" s="5" t="s">
        <v>241</v>
      </c>
      <c r="C6549" s="6" t="s">
        <v>56</v>
      </c>
      <c r="D6549" s="6" t="s">
        <v>57</v>
      </c>
      <c r="E6549" s="7">
        <v>1962</v>
      </c>
      <c r="F6549" s="9">
        <v>17793.976999999999</v>
      </c>
    </row>
    <row r="6550" spans="1:6" x14ac:dyDescent="0.15">
      <c r="A6550" s="5" t="s">
        <v>1</v>
      </c>
      <c r="B6550" s="5" t="s">
        <v>241</v>
      </c>
      <c r="C6550" s="6" t="s">
        <v>56</v>
      </c>
      <c r="D6550" s="6" t="s">
        <v>57</v>
      </c>
      <c r="E6550" s="7">
        <v>1963</v>
      </c>
      <c r="F6550" s="9">
        <v>18437.84</v>
      </c>
    </row>
    <row r="6551" spans="1:6" x14ac:dyDescent="0.15">
      <c r="A6551" s="5" t="s">
        <v>1</v>
      </c>
      <c r="B6551" s="5" t="s">
        <v>241</v>
      </c>
      <c r="C6551" s="6" t="s">
        <v>56</v>
      </c>
      <c r="D6551" s="6" t="s">
        <v>57</v>
      </c>
      <c r="E6551" s="7">
        <v>1964</v>
      </c>
      <c r="F6551" s="9">
        <v>19195.447</v>
      </c>
    </row>
    <row r="6552" spans="1:6" x14ac:dyDescent="0.15">
      <c r="A6552" s="5" t="s">
        <v>1</v>
      </c>
      <c r="B6552" s="5" t="s">
        <v>241</v>
      </c>
      <c r="C6552" s="6" t="s">
        <v>56</v>
      </c>
      <c r="D6552" s="6" t="s">
        <v>57</v>
      </c>
      <c r="E6552" s="7">
        <v>1965</v>
      </c>
      <c r="F6552" s="9">
        <v>19802.511999999999</v>
      </c>
    </row>
    <row r="6553" spans="1:6" x14ac:dyDescent="0.15">
      <c r="A6553" s="5" t="s">
        <v>1</v>
      </c>
      <c r="B6553" s="5" t="s">
        <v>241</v>
      </c>
      <c r="C6553" s="6" t="s">
        <v>56</v>
      </c>
      <c r="D6553" s="6" t="s">
        <v>57</v>
      </c>
      <c r="E6553" s="7">
        <v>1966</v>
      </c>
      <c r="F6553" s="9">
        <v>20224.54</v>
      </c>
    </row>
    <row r="6554" spans="1:6" x14ac:dyDescent="0.15">
      <c r="A6554" s="5" t="s">
        <v>1</v>
      </c>
      <c r="B6554" s="5" t="s">
        <v>241</v>
      </c>
      <c r="C6554" s="6" t="s">
        <v>56</v>
      </c>
      <c r="D6554" s="6" t="s">
        <v>57</v>
      </c>
      <c r="E6554" s="7">
        <v>1967</v>
      </c>
      <c r="F6554" s="9">
        <v>20742.252</v>
      </c>
    </row>
    <row r="6555" spans="1:6" x14ac:dyDescent="0.15">
      <c r="A6555" s="5" t="s">
        <v>1</v>
      </c>
      <c r="B6555" s="5" t="s">
        <v>241</v>
      </c>
      <c r="C6555" s="6" t="s">
        <v>56</v>
      </c>
      <c r="D6555" s="6" t="s">
        <v>57</v>
      </c>
      <c r="E6555" s="7">
        <v>1968</v>
      </c>
      <c r="F6555" s="9">
        <v>21395.386999999999</v>
      </c>
    </row>
    <row r="6556" spans="1:6" x14ac:dyDescent="0.15">
      <c r="A6556" s="5" t="s">
        <v>1</v>
      </c>
      <c r="B6556" s="5" t="s">
        <v>241</v>
      </c>
      <c r="C6556" s="6" t="s">
        <v>56</v>
      </c>
      <c r="D6556" s="6" t="s">
        <v>57</v>
      </c>
      <c r="E6556" s="7">
        <v>1969</v>
      </c>
      <c r="F6556" s="9">
        <v>22307.673999999999</v>
      </c>
    </row>
    <row r="6557" spans="1:6" x14ac:dyDescent="0.15">
      <c r="A6557" s="5" t="s">
        <v>1</v>
      </c>
      <c r="B6557" s="5" t="s">
        <v>241</v>
      </c>
      <c r="C6557" s="6" t="s">
        <v>56</v>
      </c>
      <c r="D6557" s="6" t="s">
        <v>57</v>
      </c>
      <c r="E6557" s="7">
        <v>1970</v>
      </c>
      <c r="F6557" s="9">
        <v>23478.991999999998</v>
      </c>
    </row>
    <row r="6558" spans="1:6" x14ac:dyDescent="0.15">
      <c r="A6558" s="5" t="s">
        <v>1</v>
      </c>
      <c r="B6558" s="5" t="s">
        <v>241</v>
      </c>
      <c r="C6558" s="6" t="s">
        <v>56</v>
      </c>
      <c r="D6558" s="6" t="s">
        <v>57</v>
      </c>
      <c r="E6558" s="7">
        <v>1971</v>
      </c>
      <c r="F6558" s="9">
        <v>24486.978999999999</v>
      </c>
    </row>
    <row r="6559" spans="1:6" x14ac:dyDescent="0.15">
      <c r="A6559" s="5" t="s">
        <v>1</v>
      </c>
      <c r="B6559" s="5" t="s">
        <v>241</v>
      </c>
      <c r="C6559" s="6" t="s">
        <v>56</v>
      </c>
      <c r="D6559" s="6" t="s">
        <v>57</v>
      </c>
      <c r="E6559" s="7">
        <v>1972</v>
      </c>
      <c r="F6559" s="9">
        <v>25356.91</v>
      </c>
    </row>
    <row r="6560" spans="1:6" x14ac:dyDescent="0.15">
      <c r="A6560" s="5" t="s">
        <v>1</v>
      </c>
      <c r="B6560" s="5" t="s">
        <v>241</v>
      </c>
      <c r="C6560" s="6" t="s">
        <v>56</v>
      </c>
      <c r="D6560" s="6" t="s">
        <v>57</v>
      </c>
      <c r="E6560" s="7">
        <v>1973</v>
      </c>
      <c r="F6560" s="9">
        <v>26003.715</v>
      </c>
    </row>
    <row r="6561" spans="1:6" x14ac:dyDescent="0.15">
      <c r="A6561" s="5" t="s">
        <v>1</v>
      </c>
      <c r="B6561" s="5" t="s">
        <v>241</v>
      </c>
      <c r="C6561" s="6" t="s">
        <v>56</v>
      </c>
      <c r="D6561" s="6" t="s">
        <v>57</v>
      </c>
      <c r="E6561" s="7">
        <v>1974</v>
      </c>
      <c r="F6561" s="9">
        <v>25718.27</v>
      </c>
    </row>
    <row r="6562" spans="1:6" x14ac:dyDescent="0.15">
      <c r="A6562" s="5" t="s">
        <v>1</v>
      </c>
      <c r="B6562" s="5" t="s">
        <v>241</v>
      </c>
      <c r="C6562" s="6" t="s">
        <v>56</v>
      </c>
      <c r="D6562" s="6" t="s">
        <v>57</v>
      </c>
      <c r="E6562" s="7">
        <v>1975</v>
      </c>
      <c r="F6562" s="9">
        <v>24467.991999999998</v>
      </c>
    </row>
    <row r="6563" spans="1:6" x14ac:dyDescent="0.15">
      <c r="A6563" s="5" t="s">
        <v>1</v>
      </c>
      <c r="B6563" s="5" t="s">
        <v>241</v>
      </c>
      <c r="C6563" s="6" t="s">
        <v>56</v>
      </c>
      <c r="D6563" s="6" t="s">
        <v>57</v>
      </c>
      <c r="E6563" s="7">
        <v>1976</v>
      </c>
      <c r="F6563" s="9">
        <v>24752.907999999999</v>
      </c>
    </row>
    <row r="6564" spans="1:6" x14ac:dyDescent="0.15">
      <c r="A6564" s="5" t="s">
        <v>1</v>
      </c>
      <c r="B6564" s="5" t="s">
        <v>241</v>
      </c>
      <c r="C6564" s="6" t="s">
        <v>56</v>
      </c>
      <c r="D6564" s="6" t="s">
        <v>57</v>
      </c>
      <c r="E6564" s="7">
        <v>1977</v>
      </c>
      <c r="F6564" s="9">
        <v>25430.567999999999</v>
      </c>
    </row>
    <row r="6565" spans="1:6" x14ac:dyDescent="0.15">
      <c r="A6565" s="5" t="s">
        <v>1</v>
      </c>
      <c r="B6565" s="5" t="s">
        <v>241</v>
      </c>
      <c r="C6565" s="6" t="s">
        <v>56</v>
      </c>
      <c r="D6565" s="6" t="s">
        <v>57</v>
      </c>
      <c r="E6565" s="7">
        <v>1978</v>
      </c>
      <c r="F6565" s="9">
        <v>26158.799999999999</v>
      </c>
    </row>
    <row r="6566" spans="1:6" x14ac:dyDescent="0.15">
      <c r="A6566" s="5" t="s">
        <v>1</v>
      </c>
      <c r="B6566" s="5" t="s">
        <v>241</v>
      </c>
      <c r="C6566" s="6" t="s">
        <v>56</v>
      </c>
      <c r="D6566" s="6" t="s">
        <v>57</v>
      </c>
      <c r="E6566" s="7">
        <v>1979</v>
      </c>
      <c r="F6566" s="9">
        <v>26641.096000000001</v>
      </c>
    </row>
    <row r="6567" spans="1:6" x14ac:dyDescent="0.15">
      <c r="A6567" s="5" t="s">
        <v>1</v>
      </c>
      <c r="B6567" s="5" t="s">
        <v>241</v>
      </c>
      <c r="C6567" s="6" t="s">
        <v>56</v>
      </c>
      <c r="D6567" s="6" t="s">
        <v>57</v>
      </c>
      <c r="E6567" s="7">
        <v>1980</v>
      </c>
      <c r="F6567" s="9">
        <v>27405.73</v>
      </c>
    </row>
    <row r="6568" spans="1:6" x14ac:dyDescent="0.15">
      <c r="A6568" s="5" t="s">
        <v>1</v>
      </c>
      <c r="B6568" s="5" t="s">
        <v>241</v>
      </c>
      <c r="C6568" s="6" t="s">
        <v>56</v>
      </c>
      <c r="D6568" s="6" t="s">
        <v>57</v>
      </c>
      <c r="E6568" s="7">
        <v>1981</v>
      </c>
      <c r="F6568" s="9">
        <v>27729.585999999999</v>
      </c>
    </row>
    <row r="6569" spans="1:6" x14ac:dyDescent="0.15">
      <c r="A6569" s="5" t="s">
        <v>1</v>
      </c>
      <c r="B6569" s="5" t="s">
        <v>241</v>
      </c>
      <c r="C6569" s="6" t="s">
        <v>56</v>
      </c>
      <c r="D6569" s="6" t="s">
        <v>57</v>
      </c>
      <c r="E6569" s="7">
        <v>1982</v>
      </c>
      <c r="F6569" s="9">
        <v>27660.95</v>
      </c>
    </row>
    <row r="6570" spans="1:6" x14ac:dyDescent="0.15">
      <c r="A6570" s="5" t="s">
        <v>1</v>
      </c>
      <c r="B6570" s="5" t="s">
        <v>241</v>
      </c>
      <c r="C6570" s="6" t="s">
        <v>56</v>
      </c>
      <c r="D6570" s="6" t="s">
        <v>57</v>
      </c>
      <c r="E6570" s="7">
        <v>1983</v>
      </c>
      <c r="F6570" s="9">
        <v>28009.328000000001</v>
      </c>
    </row>
    <row r="6571" spans="1:6" x14ac:dyDescent="0.15">
      <c r="A6571" s="5" t="s">
        <v>1</v>
      </c>
      <c r="B6571" s="5" t="s">
        <v>241</v>
      </c>
      <c r="C6571" s="6" t="s">
        <v>56</v>
      </c>
      <c r="D6571" s="6" t="s">
        <v>57</v>
      </c>
      <c r="E6571" s="7">
        <v>1984</v>
      </c>
      <c r="F6571" s="9">
        <v>28315.081999999999</v>
      </c>
    </row>
    <row r="6572" spans="1:6" x14ac:dyDescent="0.15">
      <c r="A6572" s="5" t="s">
        <v>1</v>
      </c>
      <c r="B6572" s="5" t="s">
        <v>241</v>
      </c>
      <c r="C6572" s="6" t="s">
        <v>56</v>
      </c>
      <c r="D6572" s="6" t="s">
        <v>57</v>
      </c>
      <c r="E6572" s="7">
        <v>1985</v>
      </c>
      <c r="F6572" s="9">
        <v>29416.752</v>
      </c>
    </row>
    <row r="6573" spans="1:6" x14ac:dyDescent="0.15">
      <c r="A6573" s="5" t="s">
        <v>1</v>
      </c>
      <c r="B6573" s="5" t="s">
        <v>241</v>
      </c>
      <c r="C6573" s="6" t="s">
        <v>56</v>
      </c>
      <c r="D6573" s="6" t="s">
        <v>57</v>
      </c>
      <c r="E6573" s="7">
        <v>1986</v>
      </c>
      <c r="F6573" s="9">
        <v>30847.993999999999</v>
      </c>
    </row>
    <row r="6574" spans="1:6" x14ac:dyDescent="0.15">
      <c r="A6574" s="5" t="s">
        <v>1</v>
      </c>
      <c r="B6574" s="5" t="s">
        <v>241</v>
      </c>
      <c r="C6574" s="6" t="s">
        <v>56</v>
      </c>
      <c r="D6574" s="6" t="s">
        <v>57</v>
      </c>
      <c r="E6574" s="7">
        <v>1987</v>
      </c>
      <c r="F6574" s="9">
        <v>31774.370999999999</v>
      </c>
    </row>
    <row r="6575" spans="1:6" x14ac:dyDescent="0.15">
      <c r="A6575" s="5" t="s">
        <v>1</v>
      </c>
      <c r="B6575" s="5" t="s">
        <v>241</v>
      </c>
      <c r="C6575" s="6" t="s">
        <v>56</v>
      </c>
      <c r="D6575" s="6" t="s">
        <v>57</v>
      </c>
      <c r="E6575" s="7">
        <v>1988</v>
      </c>
      <c r="F6575" s="9">
        <v>32482.907999999999</v>
      </c>
    </row>
    <row r="6576" spans="1:6" x14ac:dyDescent="0.15">
      <c r="A6576" s="5" t="s">
        <v>1</v>
      </c>
      <c r="B6576" s="5" t="s">
        <v>241</v>
      </c>
      <c r="C6576" s="6" t="s">
        <v>56</v>
      </c>
      <c r="D6576" s="6" t="s">
        <v>57</v>
      </c>
      <c r="E6576" s="7">
        <v>1989</v>
      </c>
      <c r="F6576" s="9">
        <v>33315.586000000003</v>
      </c>
    </row>
    <row r="6577" spans="1:6" x14ac:dyDescent="0.15">
      <c r="A6577" s="5" t="s">
        <v>1</v>
      </c>
      <c r="B6577" s="5" t="s">
        <v>241</v>
      </c>
      <c r="C6577" s="6" t="s">
        <v>56</v>
      </c>
      <c r="D6577" s="6" t="s">
        <v>57</v>
      </c>
      <c r="E6577" s="7">
        <v>1990</v>
      </c>
      <c r="F6577" s="9">
        <v>34250</v>
      </c>
    </row>
    <row r="6578" spans="1:6" x14ac:dyDescent="0.15">
      <c r="A6578" s="5" t="s">
        <v>1</v>
      </c>
      <c r="B6578" s="5" t="s">
        <v>241</v>
      </c>
      <c r="C6578" s="6" t="s">
        <v>56</v>
      </c>
      <c r="D6578" s="6" t="s">
        <v>57</v>
      </c>
      <c r="E6578" s="7">
        <v>1991</v>
      </c>
      <c r="F6578" s="9">
        <v>34128.639999999999</v>
      </c>
    </row>
    <row r="6579" spans="1:6" x14ac:dyDescent="0.15">
      <c r="A6579" s="5" t="s">
        <v>1</v>
      </c>
      <c r="B6579" s="5" t="s">
        <v>241</v>
      </c>
      <c r="C6579" s="6" t="s">
        <v>56</v>
      </c>
      <c r="D6579" s="6" t="s">
        <v>57</v>
      </c>
      <c r="E6579" s="7">
        <v>1992</v>
      </c>
      <c r="F6579" s="9">
        <v>34356.800000000003</v>
      </c>
    </row>
    <row r="6580" spans="1:6" x14ac:dyDescent="0.15">
      <c r="A6580" s="5" t="s">
        <v>1</v>
      </c>
      <c r="B6580" s="5" t="s">
        <v>241</v>
      </c>
      <c r="C6580" s="6" t="s">
        <v>56</v>
      </c>
      <c r="D6580" s="6" t="s">
        <v>57</v>
      </c>
      <c r="E6580" s="7">
        <v>1993</v>
      </c>
      <c r="F6580" s="9">
        <v>34625.535000000003</v>
      </c>
    </row>
    <row r="6581" spans="1:6" x14ac:dyDescent="0.15">
      <c r="A6581" s="5" t="s">
        <v>1</v>
      </c>
      <c r="B6581" s="5" t="s">
        <v>241</v>
      </c>
      <c r="C6581" s="6" t="s">
        <v>56</v>
      </c>
      <c r="D6581" s="6" t="s">
        <v>57</v>
      </c>
      <c r="E6581" s="7">
        <v>1994</v>
      </c>
      <c r="F6581" s="9">
        <v>35423.83</v>
      </c>
    </row>
    <row r="6582" spans="1:6" x14ac:dyDescent="0.15">
      <c r="A6582" s="5" t="s">
        <v>1</v>
      </c>
      <c r="B6582" s="5" t="s">
        <v>241</v>
      </c>
      <c r="C6582" s="6" t="s">
        <v>56</v>
      </c>
      <c r="D6582" s="6" t="s">
        <v>57</v>
      </c>
      <c r="E6582" s="7">
        <v>1995</v>
      </c>
      <c r="F6582" s="9">
        <v>36004.230000000003</v>
      </c>
    </row>
    <row r="6583" spans="1:6" x14ac:dyDescent="0.15">
      <c r="A6583" s="5" t="s">
        <v>1</v>
      </c>
      <c r="B6583" s="5" t="s">
        <v>241</v>
      </c>
      <c r="C6583" s="6" t="s">
        <v>56</v>
      </c>
      <c r="D6583" s="6" t="s">
        <v>57</v>
      </c>
      <c r="E6583" s="7">
        <v>1996</v>
      </c>
      <c r="F6583" s="9">
        <v>36720.491999999998</v>
      </c>
    </row>
    <row r="6584" spans="1:6" x14ac:dyDescent="0.15">
      <c r="A6584" s="5" t="s">
        <v>1</v>
      </c>
      <c r="B6584" s="5" t="s">
        <v>241</v>
      </c>
      <c r="C6584" s="6" t="s">
        <v>56</v>
      </c>
      <c r="D6584" s="6" t="s">
        <v>57</v>
      </c>
      <c r="E6584" s="7">
        <v>1997</v>
      </c>
      <c r="F6584" s="9">
        <v>38165.476999999999</v>
      </c>
    </row>
    <row r="6585" spans="1:6" x14ac:dyDescent="0.15">
      <c r="A6585" s="5" t="s">
        <v>1</v>
      </c>
      <c r="B6585" s="5" t="s">
        <v>241</v>
      </c>
      <c r="C6585" s="6" t="s">
        <v>56</v>
      </c>
      <c r="D6585" s="6" t="s">
        <v>57</v>
      </c>
      <c r="E6585" s="7">
        <v>1998</v>
      </c>
      <c r="F6585" s="9">
        <v>39890.54</v>
      </c>
    </row>
    <row r="6586" spans="1:6" x14ac:dyDescent="0.15">
      <c r="A6586" s="5" t="s">
        <v>1</v>
      </c>
      <c r="B6586" s="5" t="s">
        <v>241</v>
      </c>
      <c r="C6586" s="6" t="s">
        <v>56</v>
      </c>
      <c r="D6586" s="6" t="s">
        <v>57</v>
      </c>
      <c r="E6586" s="7">
        <v>1999</v>
      </c>
      <c r="F6586" s="9">
        <v>41091.637000000002</v>
      </c>
    </row>
    <row r="6587" spans="1:6" x14ac:dyDescent="0.15">
      <c r="A6587" s="5" t="s">
        <v>1</v>
      </c>
      <c r="B6587" s="5" t="s">
        <v>241</v>
      </c>
      <c r="C6587" s="6" t="s">
        <v>56</v>
      </c>
      <c r="D6587" s="6" t="s">
        <v>57</v>
      </c>
      <c r="E6587" s="7">
        <v>2000</v>
      </c>
      <c r="F6587" s="9">
        <v>43251.105000000003</v>
      </c>
    </row>
    <row r="6588" spans="1:6" x14ac:dyDescent="0.15">
      <c r="A6588" s="5" t="s">
        <v>1</v>
      </c>
      <c r="B6588" s="5" t="s">
        <v>241</v>
      </c>
      <c r="C6588" s="6" t="s">
        <v>56</v>
      </c>
      <c r="D6588" s="6" t="s">
        <v>57</v>
      </c>
      <c r="E6588" s="7">
        <v>2001</v>
      </c>
      <c r="F6588" s="9">
        <v>44398.64</v>
      </c>
    </row>
    <row r="6589" spans="1:6" x14ac:dyDescent="0.15">
      <c r="A6589" s="5" t="s">
        <v>1</v>
      </c>
      <c r="B6589" s="5" t="s">
        <v>241</v>
      </c>
      <c r="C6589" s="6" t="s">
        <v>56</v>
      </c>
      <c r="D6589" s="6" t="s">
        <v>57</v>
      </c>
      <c r="E6589" s="7">
        <v>2002</v>
      </c>
      <c r="F6589" s="9">
        <v>44934.315999999999</v>
      </c>
    </row>
    <row r="6590" spans="1:6" x14ac:dyDescent="0.15">
      <c r="A6590" s="5" t="s">
        <v>1</v>
      </c>
      <c r="B6590" s="5" t="s">
        <v>241</v>
      </c>
      <c r="C6590" s="6" t="s">
        <v>56</v>
      </c>
      <c r="D6590" s="6" t="s">
        <v>57</v>
      </c>
      <c r="E6590" s="7">
        <v>2003</v>
      </c>
      <c r="F6590" s="9">
        <v>45441.597999999998</v>
      </c>
    </row>
    <row r="6591" spans="1:6" x14ac:dyDescent="0.15">
      <c r="A6591" s="5" t="s">
        <v>1</v>
      </c>
      <c r="B6591" s="5" t="s">
        <v>241</v>
      </c>
      <c r="C6591" s="6" t="s">
        <v>56</v>
      </c>
      <c r="D6591" s="6" t="s">
        <v>57</v>
      </c>
      <c r="E6591" s="7">
        <v>2004</v>
      </c>
      <c r="F6591" s="9">
        <v>47263.597999999998</v>
      </c>
    </row>
    <row r="6592" spans="1:6" x14ac:dyDescent="0.15">
      <c r="A6592" s="5" t="s">
        <v>1</v>
      </c>
      <c r="B6592" s="5" t="s">
        <v>241</v>
      </c>
      <c r="C6592" s="6" t="s">
        <v>56</v>
      </c>
      <c r="D6592" s="6" t="s">
        <v>57</v>
      </c>
      <c r="E6592" s="7">
        <v>2005</v>
      </c>
      <c r="F6592" s="9">
        <v>49273.902000000002</v>
      </c>
    </row>
    <row r="6593" spans="1:6" x14ac:dyDescent="0.15">
      <c r="A6593" s="5" t="s">
        <v>1</v>
      </c>
      <c r="B6593" s="5" t="s">
        <v>241</v>
      </c>
      <c r="C6593" s="6" t="s">
        <v>56</v>
      </c>
      <c r="D6593" s="6" t="s">
        <v>57</v>
      </c>
      <c r="E6593" s="7">
        <v>2006</v>
      </c>
      <c r="F6593" s="9">
        <v>51862.964999999997</v>
      </c>
    </row>
    <row r="6594" spans="1:6" x14ac:dyDescent="0.15">
      <c r="A6594" s="5" t="s">
        <v>1</v>
      </c>
      <c r="B6594" s="5" t="s">
        <v>241</v>
      </c>
      <c r="C6594" s="6" t="s">
        <v>56</v>
      </c>
      <c r="D6594" s="6" t="s">
        <v>57</v>
      </c>
      <c r="E6594" s="7">
        <v>2007</v>
      </c>
      <c r="F6594" s="9">
        <v>54509.54</v>
      </c>
    </row>
    <row r="6595" spans="1:6" x14ac:dyDescent="0.15">
      <c r="A6595" s="5" t="s">
        <v>1</v>
      </c>
      <c r="B6595" s="5" t="s">
        <v>241</v>
      </c>
      <c r="C6595" s="6" t="s">
        <v>56</v>
      </c>
      <c r="D6595" s="6" t="s">
        <v>57</v>
      </c>
      <c r="E6595" s="7">
        <v>2008</v>
      </c>
      <c r="F6595" s="9">
        <v>56054.883000000002</v>
      </c>
    </row>
    <row r="6596" spans="1:6" x14ac:dyDescent="0.15">
      <c r="A6596" s="5" t="s">
        <v>1</v>
      </c>
      <c r="B6596" s="5" t="s">
        <v>241</v>
      </c>
      <c r="C6596" s="6" t="s">
        <v>56</v>
      </c>
      <c r="D6596" s="6" t="s">
        <v>57</v>
      </c>
      <c r="E6596" s="7">
        <v>2009</v>
      </c>
      <c r="F6596" s="9">
        <v>55171.5</v>
      </c>
    </row>
    <row r="6597" spans="1:6" x14ac:dyDescent="0.15">
      <c r="A6597" s="5" t="s">
        <v>1</v>
      </c>
      <c r="B6597" s="5" t="s">
        <v>241</v>
      </c>
      <c r="C6597" s="6" t="s">
        <v>56</v>
      </c>
      <c r="D6597" s="6" t="s">
        <v>57</v>
      </c>
      <c r="E6597" s="7">
        <v>2010</v>
      </c>
      <c r="F6597" s="9">
        <v>57219.5</v>
      </c>
    </row>
    <row r="6598" spans="1:6" x14ac:dyDescent="0.15">
      <c r="A6598" s="5" t="s">
        <v>1</v>
      </c>
      <c r="B6598" s="5" t="s">
        <v>241</v>
      </c>
      <c r="C6598" s="6" t="s">
        <v>56</v>
      </c>
      <c r="D6598" s="6" t="s">
        <v>57</v>
      </c>
      <c r="E6598" s="7">
        <v>2011</v>
      </c>
      <c r="F6598" s="9">
        <v>58686</v>
      </c>
    </row>
    <row r="6599" spans="1:6" x14ac:dyDescent="0.15">
      <c r="A6599" s="5" t="s">
        <v>1</v>
      </c>
      <c r="B6599" s="5" t="s">
        <v>241</v>
      </c>
      <c r="C6599" s="6" t="s">
        <v>56</v>
      </c>
      <c r="D6599" s="6" t="s">
        <v>57</v>
      </c>
      <c r="E6599" s="7">
        <v>2012</v>
      </c>
      <c r="F6599" s="9">
        <v>58750.938000000002</v>
      </c>
    </row>
    <row r="6600" spans="1:6" x14ac:dyDescent="0.15">
      <c r="A6600" s="5" t="s">
        <v>1</v>
      </c>
      <c r="B6600" s="5" t="s">
        <v>241</v>
      </c>
      <c r="C6600" s="6" t="s">
        <v>56</v>
      </c>
      <c r="D6600" s="6" t="s">
        <v>57</v>
      </c>
      <c r="E6600" s="7">
        <v>2013</v>
      </c>
      <c r="F6600" s="9">
        <v>59120.061999999998</v>
      </c>
    </row>
    <row r="6601" spans="1:6" x14ac:dyDescent="0.15">
      <c r="A6601" s="5" t="s">
        <v>1</v>
      </c>
      <c r="B6601" s="5" t="s">
        <v>241</v>
      </c>
      <c r="C6601" s="6" t="s">
        <v>56</v>
      </c>
      <c r="D6601" s="6" t="s">
        <v>57</v>
      </c>
      <c r="E6601" s="7">
        <v>2014</v>
      </c>
      <c r="F6601" s="9">
        <v>59775.54</v>
      </c>
    </row>
    <row r="6602" spans="1:6" x14ac:dyDescent="0.15">
      <c r="A6602" s="5" t="s">
        <v>1</v>
      </c>
      <c r="B6602" s="5" t="s">
        <v>241</v>
      </c>
      <c r="C6602" s="6" t="s">
        <v>56</v>
      </c>
      <c r="D6602" s="6" t="s">
        <v>57</v>
      </c>
      <c r="E6602" s="7">
        <v>2015</v>
      </c>
      <c r="F6602" s="9">
        <v>60070.866999999998</v>
      </c>
    </row>
    <row r="6603" spans="1:6" x14ac:dyDescent="0.15">
      <c r="A6603" s="5" t="s">
        <v>1</v>
      </c>
      <c r="B6603" s="5" t="s">
        <v>241</v>
      </c>
      <c r="C6603" s="6" t="s">
        <v>56</v>
      </c>
      <c r="D6603" s="6" t="s">
        <v>57</v>
      </c>
      <c r="E6603" s="7">
        <v>2016</v>
      </c>
      <c r="F6603" s="9">
        <v>60647.64</v>
      </c>
    </row>
    <row r="6604" spans="1:6" x14ac:dyDescent="0.15">
      <c r="A6604" s="5" t="s">
        <v>1</v>
      </c>
      <c r="B6604" s="5" t="s">
        <v>241</v>
      </c>
      <c r="C6604" s="6" t="s">
        <v>56</v>
      </c>
      <c r="D6604" s="6" t="s">
        <v>57</v>
      </c>
      <c r="E6604" s="7">
        <v>2017</v>
      </c>
      <c r="F6604" s="9">
        <v>60903.222999999998</v>
      </c>
    </row>
    <row r="6605" spans="1:6" x14ac:dyDescent="0.15">
      <c r="A6605" s="5" t="s">
        <v>1</v>
      </c>
      <c r="B6605" s="5" t="s">
        <v>241</v>
      </c>
      <c r="C6605" s="6" t="s">
        <v>56</v>
      </c>
      <c r="D6605" s="6" t="s">
        <v>57</v>
      </c>
      <c r="E6605" s="7">
        <v>2018</v>
      </c>
      <c r="F6605" s="9">
        <v>62185.476999999999</v>
      </c>
    </row>
    <row r="6606" spans="1:6" x14ac:dyDescent="0.15">
      <c r="A6606" s="5" t="s">
        <v>1</v>
      </c>
      <c r="B6606" s="5" t="s">
        <v>241</v>
      </c>
      <c r="C6606" s="6" t="s">
        <v>56</v>
      </c>
      <c r="D6606" s="6" t="s">
        <v>57</v>
      </c>
      <c r="E6606" s="7">
        <v>2019</v>
      </c>
      <c r="F6606" s="9">
        <v>62448.597999999998</v>
      </c>
    </row>
    <row r="6607" spans="1:6" x14ac:dyDescent="0.15">
      <c r="A6607" s="5" t="s">
        <v>1</v>
      </c>
      <c r="B6607" s="5" t="s">
        <v>241</v>
      </c>
      <c r="C6607" s="6" t="s">
        <v>56</v>
      </c>
      <c r="D6607" s="6" t="s">
        <v>57</v>
      </c>
      <c r="E6607" s="7">
        <v>2020</v>
      </c>
      <c r="F6607" s="9">
        <v>60521.26</v>
      </c>
    </row>
    <row r="6608" spans="1:6" x14ac:dyDescent="0.15">
      <c r="A6608" s="5" t="s">
        <v>1</v>
      </c>
      <c r="B6608" s="5" t="s">
        <v>241</v>
      </c>
      <c r="C6608" s="6" t="s">
        <v>56</v>
      </c>
      <c r="D6608" s="6" t="s">
        <v>57</v>
      </c>
      <c r="E6608" s="7">
        <v>2021</v>
      </c>
      <c r="F6608" s="9">
        <v>62595.31</v>
      </c>
    </row>
    <row r="6609" spans="1:6" x14ac:dyDescent="0.15">
      <c r="A6609" s="5" t="s">
        <v>1</v>
      </c>
      <c r="B6609" s="5" t="s">
        <v>241</v>
      </c>
      <c r="C6609" s="6" t="s">
        <v>56</v>
      </c>
      <c r="D6609" s="6" t="s">
        <v>57</v>
      </c>
      <c r="E6609" s="7">
        <v>2022</v>
      </c>
      <c r="F6609" s="9">
        <v>63323.254000000001</v>
      </c>
    </row>
    <row r="6610" spans="1:6" x14ac:dyDescent="0.15">
      <c r="A6610" s="5" t="s">
        <v>1</v>
      </c>
      <c r="B6610" s="5" t="s">
        <v>241</v>
      </c>
      <c r="C6610" s="6" t="s">
        <v>58</v>
      </c>
      <c r="D6610" s="6" t="s">
        <v>59</v>
      </c>
      <c r="E6610" s="7">
        <v>1000</v>
      </c>
      <c r="F6610" s="9">
        <v>1151</v>
      </c>
    </row>
    <row r="6611" spans="1:6" x14ac:dyDescent="0.15">
      <c r="A6611" s="5" t="s">
        <v>1</v>
      </c>
      <c r="B6611" s="5" t="s">
        <v>241</v>
      </c>
      <c r="C6611" s="6" t="s">
        <v>58</v>
      </c>
      <c r="D6611" s="6" t="s">
        <v>59</v>
      </c>
      <c r="E6611" s="7">
        <v>1252</v>
      </c>
      <c r="F6611" s="9">
        <v>1320</v>
      </c>
    </row>
    <row r="6612" spans="1:6" x14ac:dyDescent="0.15">
      <c r="A6612" s="5" t="s">
        <v>1</v>
      </c>
      <c r="B6612" s="5" t="s">
        <v>241</v>
      </c>
      <c r="C6612" s="6" t="s">
        <v>58</v>
      </c>
      <c r="D6612" s="6" t="s">
        <v>59</v>
      </c>
      <c r="E6612" s="7">
        <v>1253</v>
      </c>
      <c r="F6612" s="9">
        <v>1328</v>
      </c>
    </row>
    <row r="6613" spans="1:6" x14ac:dyDescent="0.15">
      <c r="A6613" s="5" t="s">
        <v>1</v>
      </c>
      <c r="B6613" s="5" t="s">
        <v>241</v>
      </c>
      <c r="C6613" s="6" t="s">
        <v>58</v>
      </c>
      <c r="D6613" s="6" t="s">
        <v>59</v>
      </c>
      <c r="E6613" s="7">
        <v>1254</v>
      </c>
      <c r="F6613" s="9">
        <v>1317</v>
      </c>
    </row>
    <row r="6614" spans="1:6" x14ac:dyDescent="0.15">
      <c r="A6614" s="5" t="s">
        <v>1</v>
      </c>
      <c r="B6614" s="5" t="s">
        <v>241</v>
      </c>
      <c r="C6614" s="6" t="s">
        <v>58</v>
      </c>
      <c r="D6614" s="6" t="s">
        <v>59</v>
      </c>
      <c r="E6614" s="7">
        <v>1255</v>
      </c>
      <c r="F6614" s="9">
        <v>1285</v>
      </c>
    </row>
    <row r="6615" spans="1:6" x14ac:dyDescent="0.15">
      <c r="A6615" s="5" t="s">
        <v>1</v>
      </c>
      <c r="B6615" s="5" t="s">
        <v>241</v>
      </c>
      <c r="C6615" s="6" t="s">
        <v>58</v>
      </c>
      <c r="D6615" s="6" t="s">
        <v>59</v>
      </c>
      <c r="E6615" s="7">
        <v>1256</v>
      </c>
      <c r="F6615" s="9">
        <v>1255</v>
      </c>
    </row>
    <row r="6616" spans="1:6" x14ac:dyDescent="0.15">
      <c r="A6616" s="5" t="s">
        <v>1</v>
      </c>
      <c r="B6616" s="5" t="s">
        <v>241</v>
      </c>
      <c r="C6616" s="6" t="s">
        <v>58</v>
      </c>
      <c r="D6616" s="6" t="s">
        <v>59</v>
      </c>
      <c r="E6616" s="7">
        <v>1257</v>
      </c>
      <c r="F6616" s="9">
        <v>1240</v>
      </c>
    </row>
    <row r="6617" spans="1:6" x14ac:dyDescent="0.15">
      <c r="A6617" s="5" t="s">
        <v>1</v>
      </c>
      <c r="B6617" s="5" t="s">
        <v>241</v>
      </c>
      <c r="C6617" s="6" t="s">
        <v>58</v>
      </c>
      <c r="D6617" s="6" t="s">
        <v>59</v>
      </c>
      <c r="E6617" s="7">
        <v>1258</v>
      </c>
      <c r="F6617" s="9">
        <v>1418</v>
      </c>
    </row>
    <row r="6618" spans="1:6" x14ac:dyDescent="0.15">
      <c r="A6618" s="5" t="s">
        <v>1</v>
      </c>
      <c r="B6618" s="5" t="s">
        <v>241</v>
      </c>
      <c r="C6618" s="6" t="s">
        <v>58</v>
      </c>
      <c r="D6618" s="6" t="s">
        <v>59</v>
      </c>
      <c r="E6618" s="7">
        <v>1259</v>
      </c>
      <c r="F6618" s="9">
        <v>1191</v>
      </c>
    </row>
    <row r="6619" spans="1:6" x14ac:dyDescent="0.15">
      <c r="A6619" s="5" t="s">
        <v>1</v>
      </c>
      <c r="B6619" s="5" t="s">
        <v>241</v>
      </c>
      <c r="C6619" s="6" t="s">
        <v>58</v>
      </c>
      <c r="D6619" s="6" t="s">
        <v>59</v>
      </c>
      <c r="E6619" s="7">
        <v>1260</v>
      </c>
      <c r="F6619" s="9">
        <v>1292</v>
      </c>
    </row>
    <row r="6620" spans="1:6" x14ac:dyDescent="0.15">
      <c r="A6620" s="5" t="s">
        <v>1</v>
      </c>
      <c r="B6620" s="5" t="s">
        <v>241</v>
      </c>
      <c r="C6620" s="6" t="s">
        <v>58</v>
      </c>
      <c r="D6620" s="6" t="s">
        <v>59</v>
      </c>
      <c r="E6620" s="7">
        <v>1261</v>
      </c>
      <c r="F6620" s="9">
        <v>1286</v>
      </c>
    </row>
    <row r="6621" spans="1:6" x14ac:dyDescent="0.15">
      <c r="A6621" s="5" t="s">
        <v>1</v>
      </c>
      <c r="B6621" s="5" t="s">
        <v>241</v>
      </c>
      <c r="C6621" s="6" t="s">
        <v>58</v>
      </c>
      <c r="D6621" s="6" t="s">
        <v>59</v>
      </c>
      <c r="E6621" s="7">
        <v>1262</v>
      </c>
      <c r="F6621" s="9">
        <v>1219</v>
      </c>
    </row>
    <row r="6622" spans="1:6" x14ac:dyDescent="0.15">
      <c r="A6622" s="5" t="s">
        <v>1</v>
      </c>
      <c r="B6622" s="5" t="s">
        <v>241</v>
      </c>
      <c r="C6622" s="6" t="s">
        <v>58</v>
      </c>
      <c r="D6622" s="6" t="s">
        <v>59</v>
      </c>
      <c r="E6622" s="7">
        <v>1263</v>
      </c>
      <c r="F6622" s="9">
        <v>1205</v>
      </c>
    </row>
    <row r="6623" spans="1:6" x14ac:dyDescent="0.15">
      <c r="A6623" s="5" t="s">
        <v>1</v>
      </c>
      <c r="B6623" s="5" t="s">
        <v>241</v>
      </c>
      <c r="C6623" s="6" t="s">
        <v>58</v>
      </c>
      <c r="D6623" s="6" t="s">
        <v>59</v>
      </c>
      <c r="E6623" s="7">
        <v>1264</v>
      </c>
      <c r="F6623" s="9">
        <v>1182</v>
      </c>
    </row>
    <row r="6624" spans="1:6" x14ac:dyDescent="0.15">
      <c r="A6624" s="5" t="s">
        <v>1</v>
      </c>
      <c r="B6624" s="5" t="s">
        <v>241</v>
      </c>
      <c r="C6624" s="6" t="s">
        <v>58</v>
      </c>
      <c r="D6624" s="6" t="s">
        <v>59</v>
      </c>
      <c r="E6624" s="7">
        <v>1265</v>
      </c>
      <c r="F6624" s="9">
        <v>1185</v>
      </c>
    </row>
    <row r="6625" spans="1:6" x14ac:dyDescent="0.15">
      <c r="A6625" s="5" t="s">
        <v>1</v>
      </c>
      <c r="B6625" s="5" t="s">
        <v>241</v>
      </c>
      <c r="C6625" s="6" t="s">
        <v>58</v>
      </c>
      <c r="D6625" s="6" t="s">
        <v>59</v>
      </c>
      <c r="E6625" s="7">
        <v>1266</v>
      </c>
      <c r="F6625" s="9">
        <v>1401</v>
      </c>
    </row>
    <row r="6626" spans="1:6" x14ac:dyDescent="0.15">
      <c r="A6626" s="5" t="s">
        <v>1</v>
      </c>
      <c r="B6626" s="5" t="s">
        <v>241</v>
      </c>
      <c r="C6626" s="6" t="s">
        <v>58</v>
      </c>
      <c r="D6626" s="6" t="s">
        <v>59</v>
      </c>
      <c r="E6626" s="7">
        <v>1267</v>
      </c>
      <c r="F6626" s="9">
        <v>1313</v>
      </c>
    </row>
    <row r="6627" spans="1:6" x14ac:dyDescent="0.15">
      <c r="A6627" s="5" t="s">
        <v>1</v>
      </c>
      <c r="B6627" s="5" t="s">
        <v>241</v>
      </c>
      <c r="C6627" s="6" t="s">
        <v>58</v>
      </c>
      <c r="D6627" s="6" t="s">
        <v>59</v>
      </c>
      <c r="E6627" s="7">
        <v>1268</v>
      </c>
      <c r="F6627" s="9">
        <v>1211</v>
      </c>
    </row>
    <row r="6628" spans="1:6" x14ac:dyDescent="0.15">
      <c r="A6628" s="5" t="s">
        <v>1</v>
      </c>
      <c r="B6628" s="5" t="s">
        <v>241</v>
      </c>
      <c r="C6628" s="6" t="s">
        <v>58</v>
      </c>
      <c r="D6628" s="6" t="s">
        <v>59</v>
      </c>
      <c r="E6628" s="7">
        <v>1269</v>
      </c>
      <c r="F6628" s="9">
        <v>1225</v>
      </c>
    </row>
    <row r="6629" spans="1:6" x14ac:dyDescent="0.15">
      <c r="A6629" s="5" t="s">
        <v>1</v>
      </c>
      <c r="B6629" s="5" t="s">
        <v>241</v>
      </c>
      <c r="C6629" s="6" t="s">
        <v>58</v>
      </c>
      <c r="D6629" s="6" t="s">
        <v>59</v>
      </c>
      <c r="E6629" s="7">
        <v>1270</v>
      </c>
      <c r="F6629" s="9">
        <v>1192</v>
      </c>
    </row>
    <row r="6630" spans="1:6" x14ac:dyDescent="0.15">
      <c r="A6630" s="5" t="s">
        <v>1</v>
      </c>
      <c r="B6630" s="5" t="s">
        <v>241</v>
      </c>
      <c r="C6630" s="6" t="s">
        <v>58</v>
      </c>
      <c r="D6630" s="6" t="s">
        <v>59</v>
      </c>
      <c r="E6630" s="7">
        <v>1271</v>
      </c>
      <c r="F6630" s="9">
        <v>1177</v>
      </c>
    </row>
    <row r="6631" spans="1:6" x14ac:dyDescent="0.15">
      <c r="A6631" s="5" t="s">
        <v>1</v>
      </c>
      <c r="B6631" s="5" t="s">
        <v>241</v>
      </c>
      <c r="C6631" s="6" t="s">
        <v>58</v>
      </c>
      <c r="D6631" s="6" t="s">
        <v>59</v>
      </c>
      <c r="E6631" s="7">
        <v>1272</v>
      </c>
      <c r="F6631" s="9">
        <v>1220</v>
      </c>
    </row>
    <row r="6632" spans="1:6" x14ac:dyDescent="0.15">
      <c r="A6632" s="5" t="s">
        <v>1</v>
      </c>
      <c r="B6632" s="5" t="s">
        <v>241</v>
      </c>
      <c r="C6632" s="6" t="s">
        <v>58</v>
      </c>
      <c r="D6632" s="6" t="s">
        <v>59</v>
      </c>
      <c r="E6632" s="7">
        <v>1273</v>
      </c>
      <c r="F6632" s="9">
        <v>1149</v>
      </c>
    </row>
    <row r="6633" spans="1:6" x14ac:dyDescent="0.15">
      <c r="A6633" s="5" t="s">
        <v>1</v>
      </c>
      <c r="B6633" s="5" t="s">
        <v>241</v>
      </c>
      <c r="C6633" s="6" t="s">
        <v>58</v>
      </c>
      <c r="D6633" s="6" t="s">
        <v>59</v>
      </c>
      <c r="E6633" s="7">
        <v>1274</v>
      </c>
      <c r="F6633" s="9">
        <v>1143</v>
      </c>
    </row>
    <row r="6634" spans="1:6" x14ac:dyDescent="0.15">
      <c r="A6634" s="5" t="s">
        <v>1</v>
      </c>
      <c r="B6634" s="5" t="s">
        <v>241</v>
      </c>
      <c r="C6634" s="6" t="s">
        <v>58</v>
      </c>
      <c r="D6634" s="6" t="s">
        <v>59</v>
      </c>
      <c r="E6634" s="7">
        <v>1275</v>
      </c>
      <c r="F6634" s="9">
        <v>1304</v>
      </c>
    </row>
    <row r="6635" spans="1:6" x14ac:dyDescent="0.15">
      <c r="A6635" s="5" t="s">
        <v>1</v>
      </c>
      <c r="B6635" s="5" t="s">
        <v>241</v>
      </c>
      <c r="C6635" s="6" t="s">
        <v>58</v>
      </c>
      <c r="D6635" s="6" t="s">
        <v>59</v>
      </c>
      <c r="E6635" s="7">
        <v>1276</v>
      </c>
      <c r="F6635" s="9">
        <v>1146</v>
      </c>
    </row>
    <row r="6636" spans="1:6" x14ac:dyDescent="0.15">
      <c r="A6636" s="5" t="s">
        <v>1</v>
      </c>
      <c r="B6636" s="5" t="s">
        <v>241</v>
      </c>
      <c r="C6636" s="6" t="s">
        <v>58</v>
      </c>
      <c r="D6636" s="6" t="s">
        <v>59</v>
      </c>
      <c r="E6636" s="7">
        <v>1277</v>
      </c>
      <c r="F6636" s="9">
        <v>1222</v>
      </c>
    </row>
    <row r="6637" spans="1:6" x14ac:dyDescent="0.15">
      <c r="A6637" s="5" t="s">
        <v>1</v>
      </c>
      <c r="B6637" s="5" t="s">
        <v>241</v>
      </c>
      <c r="C6637" s="6" t="s">
        <v>58</v>
      </c>
      <c r="D6637" s="6" t="s">
        <v>59</v>
      </c>
      <c r="E6637" s="7">
        <v>1278</v>
      </c>
      <c r="F6637" s="9">
        <v>1265</v>
      </c>
    </row>
    <row r="6638" spans="1:6" x14ac:dyDescent="0.15">
      <c r="A6638" s="5" t="s">
        <v>1</v>
      </c>
      <c r="B6638" s="5" t="s">
        <v>241</v>
      </c>
      <c r="C6638" s="6" t="s">
        <v>58</v>
      </c>
      <c r="D6638" s="6" t="s">
        <v>59</v>
      </c>
      <c r="E6638" s="7">
        <v>1279</v>
      </c>
      <c r="F6638" s="9">
        <v>1048</v>
      </c>
    </row>
    <row r="6639" spans="1:6" x14ac:dyDescent="0.15">
      <c r="A6639" s="5" t="s">
        <v>1</v>
      </c>
      <c r="B6639" s="5" t="s">
        <v>241</v>
      </c>
      <c r="C6639" s="6" t="s">
        <v>58</v>
      </c>
      <c r="D6639" s="6" t="s">
        <v>59</v>
      </c>
      <c r="E6639" s="7">
        <v>1280</v>
      </c>
      <c r="F6639" s="9">
        <v>1058</v>
      </c>
    </row>
    <row r="6640" spans="1:6" x14ac:dyDescent="0.15">
      <c r="A6640" s="5" t="s">
        <v>1</v>
      </c>
      <c r="B6640" s="5" t="s">
        <v>241</v>
      </c>
      <c r="C6640" s="6" t="s">
        <v>58</v>
      </c>
      <c r="D6640" s="6" t="s">
        <v>59</v>
      </c>
      <c r="E6640" s="7">
        <v>1281</v>
      </c>
      <c r="F6640" s="9">
        <v>1118</v>
      </c>
    </row>
    <row r="6641" spans="1:6" x14ac:dyDescent="0.15">
      <c r="A6641" s="5" t="s">
        <v>1</v>
      </c>
      <c r="B6641" s="5" t="s">
        <v>241</v>
      </c>
      <c r="C6641" s="6" t="s">
        <v>58</v>
      </c>
      <c r="D6641" s="6" t="s">
        <v>59</v>
      </c>
      <c r="E6641" s="7">
        <v>1282</v>
      </c>
      <c r="F6641" s="9">
        <v>1078</v>
      </c>
    </row>
    <row r="6642" spans="1:6" x14ac:dyDescent="0.15">
      <c r="A6642" s="5" t="s">
        <v>1</v>
      </c>
      <c r="B6642" s="5" t="s">
        <v>241</v>
      </c>
      <c r="C6642" s="6" t="s">
        <v>58</v>
      </c>
      <c r="D6642" s="6" t="s">
        <v>59</v>
      </c>
      <c r="E6642" s="7">
        <v>1283</v>
      </c>
      <c r="F6642" s="9">
        <v>1019</v>
      </c>
    </row>
    <row r="6643" spans="1:6" x14ac:dyDescent="0.15">
      <c r="A6643" s="5" t="s">
        <v>1</v>
      </c>
      <c r="B6643" s="5" t="s">
        <v>241</v>
      </c>
      <c r="C6643" s="6" t="s">
        <v>58</v>
      </c>
      <c r="D6643" s="6" t="s">
        <v>59</v>
      </c>
      <c r="E6643" s="7">
        <v>1284</v>
      </c>
      <c r="F6643" s="9">
        <v>1048</v>
      </c>
    </row>
    <row r="6644" spans="1:6" x14ac:dyDescent="0.15">
      <c r="A6644" s="5" t="s">
        <v>1</v>
      </c>
      <c r="B6644" s="5" t="s">
        <v>241</v>
      </c>
      <c r="C6644" s="6" t="s">
        <v>58</v>
      </c>
      <c r="D6644" s="6" t="s">
        <v>59</v>
      </c>
      <c r="E6644" s="7">
        <v>1285</v>
      </c>
      <c r="F6644" s="9">
        <v>1055</v>
      </c>
    </row>
    <row r="6645" spans="1:6" x14ac:dyDescent="0.15">
      <c r="A6645" s="5" t="s">
        <v>1</v>
      </c>
      <c r="B6645" s="5" t="s">
        <v>241</v>
      </c>
      <c r="C6645" s="6" t="s">
        <v>58</v>
      </c>
      <c r="D6645" s="6" t="s">
        <v>59</v>
      </c>
      <c r="E6645" s="7">
        <v>1286</v>
      </c>
      <c r="F6645" s="9">
        <v>1034</v>
      </c>
    </row>
    <row r="6646" spans="1:6" x14ac:dyDescent="0.15">
      <c r="A6646" s="5" t="s">
        <v>1</v>
      </c>
      <c r="B6646" s="5" t="s">
        <v>241</v>
      </c>
      <c r="C6646" s="6" t="s">
        <v>58</v>
      </c>
      <c r="D6646" s="6" t="s">
        <v>59</v>
      </c>
      <c r="E6646" s="7">
        <v>1287</v>
      </c>
      <c r="F6646" s="9">
        <v>1125</v>
      </c>
    </row>
    <row r="6647" spans="1:6" x14ac:dyDescent="0.15">
      <c r="A6647" s="5" t="s">
        <v>1</v>
      </c>
      <c r="B6647" s="5" t="s">
        <v>241</v>
      </c>
      <c r="C6647" s="6" t="s">
        <v>58</v>
      </c>
      <c r="D6647" s="6" t="s">
        <v>59</v>
      </c>
      <c r="E6647" s="7">
        <v>1288</v>
      </c>
      <c r="F6647" s="9">
        <v>1085</v>
      </c>
    </row>
    <row r="6648" spans="1:6" x14ac:dyDescent="0.15">
      <c r="A6648" s="5" t="s">
        <v>1</v>
      </c>
      <c r="B6648" s="5" t="s">
        <v>241</v>
      </c>
      <c r="C6648" s="6" t="s">
        <v>58</v>
      </c>
      <c r="D6648" s="6" t="s">
        <v>59</v>
      </c>
      <c r="E6648" s="7">
        <v>1289</v>
      </c>
      <c r="F6648" s="9">
        <v>995</v>
      </c>
    </row>
    <row r="6649" spans="1:6" x14ac:dyDescent="0.15">
      <c r="A6649" s="5" t="s">
        <v>1</v>
      </c>
      <c r="B6649" s="5" t="s">
        <v>241</v>
      </c>
      <c r="C6649" s="6" t="s">
        <v>58</v>
      </c>
      <c r="D6649" s="6" t="s">
        <v>59</v>
      </c>
      <c r="E6649" s="7">
        <v>1290</v>
      </c>
      <c r="F6649" s="9">
        <v>1004</v>
      </c>
    </row>
    <row r="6650" spans="1:6" x14ac:dyDescent="0.15">
      <c r="A6650" s="5" t="s">
        <v>1</v>
      </c>
      <c r="B6650" s="5" t="s">
        <v>241</v>
      </c>
      <c r="C6650" s="6" t="s">
        <v>58</v>
      </c>
      <c r="D6650" s="6" t="s">
        <v>59</v>
      </c>
      <c r="E6650" s="7">
        <v>1291</v>
      </c>
      <c r="F6650" s="9">
        <v>1006</v>
      </c>
    </row>
    <row r="6651" spans="1:6" x14ac:dyDescent="0.15">
      <c r="A6651" s="5" t="s">
        <v>1</v>
      </c>
      <c r="B6651" s="5" t="s">
        <v>241</v>
      </c>
      <c r="C6651" s="6" t="s">
        <v>58</v>
      </c>
      <c r="D6651" s="6" t="s">
        <v>59</v>
      </c>
      <c r="E6651" s="7">
        <v>1292</v>
      </c>
      <c r="F6651" s="9">
        <v>1060</v>
      </c>
    </row>
    <row r="6652" spans="1:6" x14ac:dyDescent="0.15">
      <c r="A6652" s="5" t="s">
        <v>1</v>
      </c>
      <c r="B6652" s="5" t="s">
        <v>241</v>
      </c>
      <c r="C6652" s="6" t="s">
        <v>58</v>
      </c>
      <c r="D6652" s="6" t="s">
        <v>59</v>
      </c>
      <c r="E6652" s="7">
        <v>1293</v>
      </c>
      <c r="F6652" s="9">
        <v>1086</v>
      </c>
    </row>
    <row r="6653" spans="1:6" x14ac:dyDescent="0.15">
      <c r="A6653" s="5" t="s">
        <v>1</v>
      </c>
      <c r="B6653" s="5" t="s">
        <v>241</v>
      </c>
      <c r="C6653" s="6" t="s">
        <v>58</v>
      </c>
      <c r="D6653" s="6" t="s">
        <v>59</v>
      </c>
      <c r="E6653" s="7">
        <v>1294</v>
      </c>
      <c r="F6653" s="9">
        <v>1078</v>
      </c>
    </row>
    <row r="6654" spans="1:6" x14ac:dyDescent="0.15">
      <c r="A6654" s="5" t="s">
        <v>1</v>
      </c>
      <c r="B6654" s="5" t="s">
        <v>241</v>
      </c>
      <c r="C6654" s="6" t="s">
        <v>58</v>
      </c>
      <c r="D6654" s="6" t="s">
        <v>59</v>
      </c>
      <c r="E6654" s="7">
        <v>1295</v>
      </c>
      <c r="F6654" s="9">
        <v>1155</v>
      </c>
    </row>
    <row r="6655" spans="1:6" x14ac:dyDescent="0.15">
      <c r="A6655" s="5" t="s">
        <v>1</v>
      </c>
      <c r="B6655" s="5" t="s">
        <v>241</v>
      </c>
      <c r="C6655" s="6" t="s">
        <v>58</v>
      </c>
      <c r="D6655" s="6" t="s">
        <v>59</v>
      </c>
      <c r="E6655" s="7">
        <v>1296</v>
      </c>
      <c r="F6655" s="9">
        <v>1202</v>
      </c>
    </row>
    <row r="6656" spans="1:6" x14ac:dyDescent="0.15">
      <c r="A6656" s="5" t="s">
        <v>1</v>
      </c>
      <c r="B6656" s="5" t="s">
        <v>241</v>
      </c>
      <c r="C6656" s="6" t="s">
        <v>58</v>
      </c>
      <c r="D6656" s="6" t="s">
        <v>59</v>
      </c>
      <c r="E6656" s="7">
        <v>1297</v>
      </c>
      <c r="F6656" s="9">
        <v>1151</v>
      </c>
    </row>
    <row r="6657" spans="1:6" x14ac:dyDescent="0.15">
      <c r="A6657" s="5" t="s">
        <v>1</v>
      </c>
      <c r="B6657" s="5" t="s">
        <v>241</v>
      </c>
      <c r="C6657" s="6" t="s">
        <v>58</v>
      </c>
      <c r="D6657" s="6" t="s">
        <v>59</v>
      </c>
      <c r="E6657" s="7">
        <v>1298</v>
      </c>
      <c r="F6657" s="9">
        <v>1211</v>
      </c>
    </row>
    <row r="6658" spans="1:6" x14ac:dyDescent="0.15">
      <c r="A6658" s="5" t="s">
        <v>1</v>
      </c>
      <c r="B6658" s="5" t="s">
        <v>241</v>
      </c>
      <c r="C6658" s="6" t="s">
        <v>58</v>
      </c>
      <c r="D6658" s="6" t="s">
        <v>59</v>
      </c>
      <c r="E6658" s="7">
        <v>1299</v>
      </c>
      <c r="F6658" s="9">
        <v>1167</v>
      </c>
    </row>
    <row r="6659" spans="1:6" x14ac:dyDescent="0.15">
      <c r="A6659" s="5" t="s">
        <v>1</v>
      </c>
      <c r="B6659" s="5" t="s">
        <v>241</v>
      </c>
      <c r="C6659" s="6" t="s">
        <v>58</v>
      </c>
      <c r="D6659" s="6" t="s">
        <v>59</v>
      </c>
      <c r="E6659" s="7">
        <v>1300</v>
      </c>
      <c r="F6659" s="9">
        <v>1159</v>
      </c>
    </row>
    <row r="6660" spans="1:6" x14ac:dyDescent="0.15">
      <c r="A6660" s="5" t="s">
        <v>1</v>
      </c>
      <c r="B6660" s="5" t="s">
        <v>241</v>
      </c>
      <c r="C6660" s="6" t="s">
        <v>58</v>
      </c>
      <c r="D6660" s="6" t="s">
        <v>59</v>
      </c>
      <c r="E6660" s="7">
        <v>1301</v>
      </c>
      <c r="F6660" s="9">
        <v>1168</v>
      </c>
    </row>
    <row r="6661" spans="1:6" x14ac:dyDescent="0.15">
      <c r="A6661" s="5" t="s">
        <v>1</v>
      </c>
      <c r="B6661" s="5" t="s">
        <v>241</v>
      </c>
      <c r="C6661" s="6" t="s">
        <v>58</v>
      </c>
      <c r="D6661" s="6" t="s">
        <v>59</v>
      </c>
      <c r="E6661" s="7">
        <v>1302</v>
      </c>
      <c r="F6661" s="9">
        <v>1199</v>
      </c>
    </row>
    <row r="6662" spans="1:6" x14ac:dyDescent="0.15">
      <c r="A6662" s="5" t="s">
        <v>1</v>
      </c>
      <c r="B6662" s="5" t="s">
        <v>241</v>
      </c>
      <c r="C6662" s="6" t="s">
        <v>58</v>
      </c>
      <c r="D6662" s="6" t="s">
        <v>59</v>
      </c>
      <c r="E6662" s="7">
        <v>1303</v>
      </c>
      <c r="F6662" s="9">
        <v>1249</v>
      </c>
    </row>
    <row r="6663" spans="1:6" x14ac:dyDescent="0.15">
      <c r="A6663" s="5" t="s">
        <v>1</v>
      </c>
      <c r="B6663" s="5" t="s">
        <v>241</v>
      </c>
      <c r="C6663" s="6" t="s">
        <v>58</v>
      </c>
      <c r="D6663" s="6" t="s">
        <v>59</v>
      </c>
      <c r="E6663" s="7">
        <v>1304</v>
      </c>
      <c r="F6663" s="9">
        <v>1130</v>
      </c>
    </row>
    <row r="6664" spans="1:6" x14ac:dyDescent="0.15">
      <c r="A6664" s="5" t="s">
        <v>1</v>
      </c>
      <c r="B6664" s="5" t="s">
        <v>241</v>
      </c>
      <c r="C6664" s="6" t="s">
        <v>58</v>
      </c>
      <c r="D6664" s="6" t="s">
        <v>59</v>
      </c>
      <c r="E6664" s="7">
        <v>1305</v>
      </c>
      <c r="F6664" s="9">
        <v>1162</v>
      </c>
    </row>
    <row r="6665" spans="1:6" x14ac:dyDescent="0.15">
      <c r="A6665" s="5" t="s">
        <v>1</v>
      </c>
      <c r="B6665" s="5" t="s">
        <v>241</v>
      </c>
      <c r="C6665" s="6" t="s">
        <v>58</v>
      </c>
      <c r="D6665" s="6" t="s">
        <v>59</v>
      </c>
      <c r="E6665" s="7">
        <v>1306</v>
      </c>
      <c r="F6665" s="9">
        <v>1129</v>
      </c>
    </row>
    <row r="6666" spans="1:6" x14ac:dyDescent="0.15">
      <c r="A6666" s="5" t="s">
        <v>1</v>
      </c>
      <c r="B6666" s="5" t="s">
        <v>241</v>
      </c>
      <c r="C6666" s="6" t="s">
        <v>58</v>
      </c>
      <c r="D6666" s="6" t="s">
        <v>59</v>
      </c>
      <c r="E6666" s="7">
        <v>1307</v>
      </c>
      <c r="F6666" s="9">
        <v>1184</v>
      </c>
    </row>
    <row r="6667" spans="1:6" x14ac:dyDescent="0.15">
      <c r="A6667" s="5" t="s">
        <v>1</v>
      </c>
      <c r="B6667" s="5" t="s">
        <v>241</v>
      </c>
      <c r="C6667" s="6" t="s">
        <v>58</v>
      </c>
      <c r="D6667" s="6" t="s">
        <v>59</v>
      </c>
      <c r="E6667" s="7">
        <v>1308</v>
      </c>
      <c r="F6667" s="9">
        <v>1199</v>
      </c>
    </row>
    <row r="6668" spans="1:6" x14ac:dyDescent="0.15">
      <c r="A6668" s="5" t="s">
        <v>1</v>
      </c>
      <c r="B6668" s="5" t="s">
        <v>241</v>
      </c>
      <c r="C6668" s="6" t="s">
        <v>58</v>
      </c>
      <c r="D6668" s="6" t="s">
        <v>59</v>
      </c>
      <c r="E6668" s="7">
        <v>1309</v>
      </c>
      <c r="F6668" s="9">
        <v>1229</v>
      </c>
    </row>
    <row r="6669" spans="1:6" x14ac:dyDescent="0.15">
      <c r="A6669" s="5" t="s">
        <v>1</v>
      </c>
      <c r="B6669" s="5" t="s">
        <v>241</v>
      </c>
      <c r="C6669" s="6" t="s">
        <v>58</v>
      </c>
      <c r="D6669" s="6" t="s">
        <v>59</v>
      </c>
      <c r="E6669" s="7">
        <v>1310</v>
      </c>
      <c r="F6669" s="9">
        <v>1213</v>
      </c>
    </row>
    <row r="6670" spans="1:6" x14ac:dyDescent="0.15">
      <c r="A6670" s="5" t="s">
        <v>1</v>
      </c>
      <c r="B6670" s="5" t="s">
        <v>241</v>
      </c>
      <c r="C6670" s="6" t="s">
        <v>58</v>
      </c>
      <c r="D6670" s="6" t="s">
        <v>59</v>
      </c>
      <c r="E6670" s="7">
        <v>1311</v>
      </c>
      <c r="F6670" s="9">
        <v>1257</v>
      </c>
    </row>
    <row r="6671" spans="1:6" x14ac:dyDescent="0.15">
      <c r="A6671" s="5" t="s">
        <v>1</v>
      </c>
      <c r="B6671" s="5" t="s">
        <v>241</v>
      </c>
      <c r="C6671" s="6" t="s">
        <v>58</v>
      </c>
      <c r="D6671" s="6" t="s">
        <v>59</v>
      </c>
      <c r="E6671" s="7">
        <v>1312</v>
      </c>
      <c r="F6671" s="9">
        <v>1224</v>
      </c>
    </row>
    <row r="6672" spans="1:6" x14ac:dyDescent="0.15">
      <c r="A6672" s="5" t="s">
        <v>1</v>
      </c>
      <c r="B6672" s="5" t="s">
        <v>241</v>
      </c>
      <c r="C6672" s="6" t="s">
        <v>58</v>
      </c>
      <c r="D6672" s="6" t="s">
        <v>59</v>
      </c>
      <c r="E6672" s="7">
        <v>1313</v>
      </c>
      <c r="F6672" s="9">
        <v>1246</v>
      </c>
    </row>
    <row r="6673" spans="1:6" x14ac:dyDescent="0.15">
      <c r="A6673" s="5" t="s">
        <v>1</v>
      </c>
      <c r="B6673" s="5" t="s">
        <v>241</v>
      </c>
      <c r="C6673" s="6" t="s">
        <v>58</v>
      </c>
      <c r="D6673" s="6" t="s">
        <v>59</v>
      </c>
      <c r="E6673" s="7">
        <v>1314</v>
      </c>
      <c r="F6673" s="9">
        <v>1247</v>
      </c>
    </row>
    <row r="6674" spans="1:6" x14ac:dyDescent="0.15">
      <c r="A6674" s="5" t="s">
        <v>1</v>
      </c>
      <c r="B6674" s="5" t="s">
        <v>241</v>
      </c>
      <c r="C6674" s="6" t="s">
        <v>58</v>
      </c>
      <c r="D6674" s="6" t="s">
        <v>59</v>
      </c>
      <c r="E6674" s="7">
        <v>1315</v>
      </c>
      <c r="F6674" s="9">
        <v>1121</v>
      </c>
    </row>
    <row r="6675" spans="1:6" x14ac:dyDescent="0.15">
      <c r="A6675" s="5" t="s">
        <v>1</v>
      </c>
      <c r="B6675" s="5" t="s">
        <v>241</v>
      </c>
      <c r="C6675" s="6" t="s">
        <v>58</v>
      </c>
      <c r="D6675" s="6" t="s">
        <v>59</v>
      </c>
      <c r="E6675" s="7">
        <v>1316</v>
      </c>
      <c r="F6675" s="9">
        <v>1072</v>
      </c>
    </row>
    <row r="6676" spans="1:6" x14ac:dyDescent="0.15">
      <c r="A6676" s="5" t="s">
        <v>1</v>
      </c>
      <c r="B6676" s="5" t="s">
        <v>241</v>
      </c>
      <c r="C6676" s="6" t="s">
        <v>58</v>
      </c>
      <c r="D6676" s="6" t="s">
        <v>59</v>
      </c>
      <c r="E6676" s="7">
        <v>1317</v>
      </c>
      <c r="F6676" s="9">
        <v>1136</v>
      </c>
    </row>
    <row r="6677" spans="1:6" x14ac:dyDescent="0.15">
      <c r="A6677" s="5" t="s">
        <v>1</v>
      </c>
      <c r="B6677" s="5" t="s">
        <v>241</v>
      </c>
      <c r="C6677" s="6" t="s">
        <v>58</v>
      </c>
      <c r="D6677" s="6" t="s">
        <v>59</v>
      </c>
      <c r="E6677" s="7">
        <v>1318</v>
      </c>
      <c r="F6677" s="9">
        <v>1270</v>
      </c>
    </row>
    <row r="6678" spans="1:6" x14ac:dyDescent="0.15">
      <c r="A6678" s="5" t="s">
        <v>1</v>
      </c>
      <c r="B6678" s="5" t="s">
        <v>241</v>
      </c>
      <c r="C6678" s="6" t="s">
        <v>58</v>
      </c>
      <c r="D6678" s="6" t="s">
        <v>59</v>
      </c>
      <c r="E6678" s="7">
        <v>1319</v>
      </c>
      <c r="F6678" s="9">
        <v>1292</v>
      </c>
    </row>
    <row r="6679" spans="1:6" x14ac:dyDescent="0.15">
      <c r="A6679" s="5" t="s">
        <v>1</v>
      </c>
      <c r="B6679" s="5" t="s">
        <v>241</v>
      </c>
      <c r="C6679" s="6" t="s">
        <v>58</v>
      </c>
      <c r="D6679" s="6" t="s">
        <v>59</v>
      </c>
      <c r="E6679" s="7">
        <v>1320</v>
      </c>
      <c r="F6679" s="9">
        <v>1266</v>
      </c>
    </row>
    <row r="6680" spans="1:6" x14ac:dyDescent="0.15">
      <c r="A6680" s="5" t="s">
        <v>1</v>
      </c>
      <c r="B6680" s="5" t="s">
        <v>241</v>
      </c>
      <c r="C6680" s="6" t="s">
        <v>58</v>
      </c>
      <c r="D6680" s="6" t="s">
        <v>59</v>
      </c>
      <c r="E6680" s="7">
        <v>1321</v>
      </c>
      <c r="F6680" s="9">
        <v>1085</v>
      </c>
    </row>
    <row r="6681" spans="1:6" x14ac:dyDescent="0.15">
      <c r="A6681" s="5" t="s">
        <v>1</v>
      </c>
      <c r="B6681" s="5" t="s">
        <v>241</v>
      </c>
      <c r="C6681" s="6" t="s">
        <v>58</v>
      </c>
      <c r="D6681" s="6" t="s">
        <v>59</v>
      </c>
      <c r="E6681" s="7">
        <v>1322</v>
      </c>
      <c r="F6681" s="9">
        <v>1156</v>
      </c>
    </row>
    <row r="6682" spans="1:6" x14ac:dyDescent="0.15">
      <c r="A6682" s="5" t="s">
        <v>1</v>
      </c>
      <c r="B6682" s="5" t="s">
        <v>241</v>
      </c>
      <c r="C6682" s="6" t="s">
        <v>58</v>
      </c>
      <c r="D6682" s="6" t="s">
        <v>59</v>
      </c>
      <c r="E6682" s="7">
        <v>1323</v>
      </c>
      <c r="F6682" s="9">
        <v>1215</v>
      </c>
    </row>
    <row r="6683" spans="1:6" x14ac:dyDescent="0.15">
      <c r="A6683" s="5" t="s">
        <v>1</v>
      </c>
      <c r="B6683" s="5" t="s">
        <v>241</v>
      </c>
      <c r="C6683" s="6" t="s">
        <v>58</v>
      </c>
      <c r="D6683" s="6" t="s">
        <v>59</v>
      </c>
      <c r="E6683" s="7">
        <v>1324</v>
      </c>
      <c r="F6683" s="9">
        <v>1122</v>
      </c>
    </row>
    <row r="6684" spans="1:6" x14ac:dyDescent="0.15">
      <c r="A6684" s="5" t="s">
        <v>1</v>
      </c>
      <c r="B6684" s="5" t="s">
        <v>241</v>
      </c>
      <c r="C6684" s="6" t="s">
        <v>58</v>
      </c>
      <c r="D6684" s="6" t="s">
        <v>59</v>
      </c>
      <c r="E6684" s="7">
        <v>1325</v>
      </c>
      <c r="F6684" s="9">
        <v>1230</v>
      </c>
    </row>
    <row r="6685" spans="1:6" x14ac:dyDescent="0.15">
      <c r="A6685" s="5" t="s">
        <v>1</v>
      </c>
      <c r="B6685" s="5" t="s">
        <v>241</v>
      </c>
      <c r="C6685" s="6" t="s">
        <v>58</v>
      </c>
      <c r="D6685" s="6" t="s">
        <v>59</v>
      </c>
      <c r="E6685" s="7">
        <v>1326</v>
      </c>
      <c r="F6685" s="9">
        <v>1245</v>
      </c>
    </row>
    <row r="6686" spans="1:6" x14ac:dyDescent="0.15">
      <c r="A6686" s="5" t="s">
        <v>1</v>
      </c>
      <c r="B6686" s="5" t="s">
        <v>241</v>
      </c>
      <c r="C6686" s="6" t="s">
        <v>58</v>
      </c>
      <c r="D6686" s="6" t="s">
        <v>59</v>
      </c>
      <c r="E6686" s="7">
        <v>1327</v>
      </c>
      <c r="F6686" s="9">
        <v>1222</v>
      </c>
    </row>
    <row r="6687" spans="1:6" x14ac:dyDescent="0.15">
      <c r="A6687" s="5" t="s">
        <v>1</v>
      </c>
      <c r="B6687" s="5" t="s">
        <v>241</v>
      </c>
      <c r="C6687" s="6" t="s">
        <v>58</v>
      </c>
      <c r="D6687" s="6" t="s">
        <v>59</v>
      </c>
      <c r="E6687" s="7">
        <v>1328</v>
      </c>
      <c r="F6687" s="9">
        <v>1135</v>
      </c>
    </row>
    <row r="6688" spans="1:6" x14ac:dyDescent="0.15">
      <c r="A6688" s="5" t="s">
        <v>1</v>
      </c>
      <c r="B6688" s="5" t="s">
        <v>241</v>
      </c>
      <c r="C6688" s="6" t="s">
        <v>58</v>
      </c>
      <c r="D6688" s="6" t="s">
        <v>59</v>
      </c>
      <c r="E6688" s="7">
        <v>1329</v>
      </c>
      <c r="F6688" s="9">
        <v>1193</v>
      </c>
    </row>
    <row r="6689" spans="1:6" x14ac:dyDescent="0.15">
      <c r="A6689" s="5" t="s">
        <v>1</v>
      </c>
      <c r="B6689" s="5" t="s">
        <v>241</v>
      </c>
      <c r="C6689" s="6" t="s">
        <v>58</v>
      </c>
      <c r="D6689" s="6" t="s">
        <v>59</v>
      </c>
      <c r="E6689" s="7">
        <v>1330</v>
      </c>
      <c r="F6689" s="9">
        <v>1161</v>
      </c>
    </row>
    <row r="6690" spans="1:6" x14ac:dyDescent="0.15">
      <c r="A6690" s="5" t="s">
        <v>1</v>
      </c>
      <c r="B6690" s="5" t="s">
        <v>241</v>
      </c>
      <c r="C6690" s="6" t="s">
        <v>58</v>
      </c>
      <c r="D6690" s="6" t="s">
        <v>59</v>
      </c>
      <c r="E6690" s="7">
        <v>1331</v>
      </c>
      <c r="F6690" s="9">
        <v>1106</v>
      </c>
    </row>
    <row r="6691" spans="1:6" x14ac:dyDescent="0.15">
      <c r="A6691" s="5" t="s">
        <v>1</v>
      </c>
      <c r="B6691" s="5" t="s">
        <v>241</v>
      </c>
      <c r="C6691" s="6" t="s">
        <v>58</v>
      </c>
      <c r="D6691" s="6" t="s">
        <v>59</v>
      </c>
      <c r="E6691" s="7">
        <v>1332</v>
      </c>
      <c r="F6691" s="9">
        <v>1163</v>
      </c>
    </row>
    <row r="6692" spans="1:6" x14ac:dyDescent="0.15">
      <c r="A6692" s="5" t="s">
        <v>1</v>
      </c>
      <c r="B6692" s="5" t="s">
        <v>241</v>
      </c>
      <c r="C6692" s="6" t="s">
        <v>58</v>
      </c>
      <c r="D6692" s="6" t="s">
        <v>59</v>
      </c>
      <c r="E6692" s="7">
        <v>1333</v>
      </c>
      <c r="F6692" s="9">
        <v>1197</v>
      </c>
    </row>
    <row r="6693" spans="1:6" x14ac:dyDescent="0.15">
      <c r="A6693" s="5" t="s">
        <v>1</v>
      </c>
      <c r="B6693" s="5" t="s">
        <v>241</v>
      </c>
      <c r="C6693" s="6" t="s">
        <v>58</v>
      </c>
      <c r="D6693" s="6" t="s">
        <v>59</v>
      </c>
      <c r="E6693" s="7">
        <v>1334</v>
      </c>
      <c r="F6693" s="9">
        <v>1156</v>
      </c>
    </row>
    <row r="6694" spans="1:6" x14ac:dyDescent="0.15">
      <c r="A6694" s="5" t="s">
        <v>1</v>
      </c>
      <c r="B6694" s="5" t="s">
        <v>241</v>
      </c>
      <c r="C6694" s="6" t="s">
        <v>58</v>
      </c>
      <c r="D6694" s="6" t="s">
        <v>59</v>
      </c>
      <c r="E6694" s="7">
        <v>1335</v>
      </c>
      <c r="F6694" s="9">
        <v>1107</v>
      </c>
    </row>
    <row r="6695" spans="1:6" x14ac:dyDescent="0.15">
      <c r="A6695" s="5" t="s">
        <v>1</v>
      </c>
      <c r="B6695" s="5" t="s">
        <v>241</v>
      </c>
      <c r="C6695" s="6" t="s">
        <v>58</v>
      </c>
      <c r="D6695" s="6" t="s">
        <v>59</v>
      </c>
      <c r="E6695" s="7">
        <v>1336</v>
      </c>
      <c r="F6695" s="9">
        <v>1159</v>
      </c>
    </row>
    <row r="6696" spans="1:6" x14ac:dyDescent="0.15">
      <c r="A6696" s="5" t="s">
        <v>1</v>
      </c>
      <c r="B6696" s="5" t="s">
        <v>241</v>
      </c>
      <c r="C6696" s="6" t="s">
        <v>58</v>
      </c>
      <c r="D6696" s="6" t="s">
        <v>59</v>
      </c>
      <c r="E6696" s="7">
        <v>1337</v>
      </c>
      <c r="F6696" s="9">
        <v>1283</v>
      </c>
    </row>
    <row r="6697" spans="1:6" x14ac:dyDescent="0.15">
      <c r="A6697" s="5" t="s">
        <v>1</v>
      </c>
      <c r="B6697" s="5" t="s">
        <v>241</v>
      </c>
      <c r="C6697" s="6" t="s">
        <v>58</v>
      </c>
      <c r="D6697" s="6" t="s">
        <v>59</v>
      </c>
      <c r="E6697" s="7">
        <v>1338</v>
      </c>
      <c r="F6697" s="9">
        <v>1307</v>
      </c>
    </row>
    <row r="6698" spans="1:6" x14ac:dyDescent="0.15">
      <c r="A6698" s="5" t="s">
        <v>1</v>
      </c>
      <c r="B6698" s="5" t="s">
        <v>241</v>
      </c>
      <c r="C6698" s="6" t="s">
        <v>58</v>
      </c>
      <c r="D6698" s="6" t="s">
        <v>59</v>
      </c>
      <c r="E6698" s="7">
        <v>1339</v>
      </c>
      <c r="F6698" s="9">
        <v>1066</v>
      </c>
    </row>
    <row r="6699" spans="1:6" x14ac:dyDescent="0.15">
      <c r="A6699" s="5" t="s">
        <v>1</v>
      </c>
      <c r="B6699" s="5" t="s">
        <v>241</v>
      </c>
      <c r="C6699" s="6" t="s">
        <v>58</v>
      </c>
      <c r="D6699" s="6" t="s">
        <v>59</v>
      </c>
      <c r="E6699" s="7">
        <v>1340</v>
      </c>
      <c r="F6699" s="9">
        <v>1194</v>
      </c>
    </row>
    <row r="6700" spans="1:6" x14ac:dyDescent="0.15">
      <c r="A6700" s="5" t="s">
        <v>1</v>
      </c>
      <c r="B6700" s="5" t="s">
        <v>241</v>
      </c>
      <c r="C6700" s="6" t="s">
        <v>58</v>
      </c>
      <c r="D6700" s="6" t="s">
        <v>59</v>
      </c>
      <c r="E6700" s="7">
        <v>1341</v>
      </c>
      <c r="F6700" s="9">
        <v>1205</v>
      </c>
    </row>
    <row r="6701" spans="1:6" x14ac:dyDescent="0.15">
      <c r="A6701" s="5" t="s">
        <v>1</v>
      </c>
      <c r="B6701" s="5" t="s">
        <v>241</v>
      </c>
      <c r="C6701" s="6" t="s">
        <v>58</v>
      </c>
      <c r="D6701" s="6" t="s">
        <v>59</v>
      </c>
      <c r="E6701" s="7">
        <v>1342</v>
      </c>
      <c r="F6701" s="9">
        <v>1261</v>
      </c>
    </row>
    <row r="6702" spans="1:6" x14ac:dyDescent="0.15">
      <c r="A6702" s="5" t="s">
        <v>1</v>
      </c>
      <c r="B6702" s="5" t="s">
        <v>241</v>
      </c>
      <c r="C6702" s="6" t="s">
        <v>58</v>
      </c>
      <c r="D6702" s="6" t="s">
        <v>59</v>
      </c>
      <c r="E6702" s="7">
        <v>1343</v>
      </c>
      <c r="F6702" s="9">
        <v>1225</v>
      </c>
    </row>
    <row r="6703" spans="1:6" x14ac:dyDescent="0.15">
      <c r="A6703" s="5" t="s">
        <v>1</v>
      </c>
      <c r="B6703" s="5" t="s">
        <v>241</v>
      </c>
      <c r="C6703" s="6" t="s">
        <v>58</v>
      </c>
      <c r="D6703" s="6" t="s">
        <v>59</v>
      </c>
      <c r="E6703" s="7">
        <v>1344</v>
      </c>
      <c r="F6703" s="9">
        <v>1307</v>
      </c>
    </row>
    <row r="6704" spans="1:6" x14ac:dyDescent="0.15">
      <c r="A6704" s="5" t="s">
        <v>1</v>
      </c>
      <c r="B6704" s="5" t="s">
        <v>241</v>
      </c>
      <c r="C6704" s="6" t="s">
        <v>58</v>
      </c>
      <c r="D6704" s="6" t="s">
        <v>59</v>
      </c>
      <c r="E6704" s="7">
        <v>1345</v>
      </c>
      <c r="F6704" s="9">
        <v>1216</v>
      </c>
    </row>
    <row r="6705" spans="1:6" x14ac:dyDescent="0.15">
      <c r="A6705" s="5" t="s">
        <v>1</v>
      </c>
      <c r="B6705" s="5" t="s">
        <v>241</v>
      </c>
      <c r="C6705" s="6" t="s">
        <v>58</v>
      </c>
      <c r="D6705" s="6" t="s">
        <v>59</v>
      </c>
      <c r="E6705" s="7">
        <v>1346</v>
      </c>
      <c r="F6705" s="9">
        <v>1155</v>
      </c>
    </row>
    <row r="6706" spans="1:6" x14ac:dyDescent="0.15">
      <c r="A6706" s="5" t="s">
        <v>1</v>
      </c>
      <c r="B6706" s="5" t="s">
        <v>241</v>
      </c>
      <c r="C6706" s="6" t="s">
        <v>58</v>
      </c>
      <c r="D6706" s="6" t="s">
        <v>59</v>
      </c>
      <c r="E6706" s="7">
        <v>1347</v>
      </c>
      <c r="F6706" s="9">
        <v>1199</v>
      </c>
    </row>
    <row r="6707" spans="1:6" x14ac:dyDescent="0.15">
      <c r="A6707" s="5" t="s">
        <v>1</v>
      </c>
      <c r="B6707" s="5" t="s">
        <v>241</v>
      </c>
      <c r="C6707" s="6" t="s">
        <v>58</v>
      </c>
      <c r="D6707" s="6" t="s">
        <v>59</v>
      </c>
      <c r="E6707" s="7">
        <v>1348</v>
      </c>
      <c r="F6707" s="9">
        <v>1229</v>
      </c>
    </row>
    <row r="6708" spans="1:6" x14ac:dyDescent="0.15">
      <c r="A6708" s="5" t="s">
        <v>1</v>
      </c>
      <c r="B6708" s="5" t="s">
        <v>241</v>
      </c>
      <c r="C6708" s="6" t="s">
        <v>58</v>
      </c>
      <c r="D6708" s="6" t="s">
        <v>59</v>
      </c>
      <c r="E6708" s="7">
        <v>1349</v>
      </c>
      <c r="F6708" s="9">
        <v>1154</v>
      </c>
    </row>
    <row r="6709" spans="1:6" x14ac:dyDescent="0.15">
      <c r="A6709" s="5" t="s">
        <v>1</v>
      </c>
      <c r="B6709" s="5" t="s">
        <v>241</v>
      </c>
      <c r="C6709" s="6" t="s">
        <v>58</v>
      </c>
      <c r="D6709" s="6" t="s">
        <v>59</v>
      </c>
      <c r="E6709" s="7">
        <v>1350</v>
      </c>
      <c r="F6709" s="9">
        <v>1314</v>
      </c>
    </row>
    <row r="6710" spans="1:6" x14ac:dyDescent="0.15">
      <c r="A6710" s="5" t="s">
        <v>1</v>
      </c>
      <c r="B6710" s="5" t="s">
        <v>241</v>
      </c>
      <c r="C6710" s="6" t="s">
        <v>58</v>
      </c>
      <c r="D6710" s="6" t="s">
        <v>59</v>
      </c>
      <c r="E6710" s="7">
        <v>1351</v>
      </c>
      <c r="F6710" s="9">
        <v>1519</v>
      </c>
    </row>
    <row r="6711" spans="1:6" x14ac:dyDescent="0.15">
      <c r="A6711" s="5" t="s">
        <v>1</v>
      </c>
      <c r="B6711" s="5" t="s">
        <v>241</v>
      </c>
      <c r="C6711" s="6" t="s">
        <v>58</v>
      </c>
      <c r="D6711" s="6" t="s">
        <v>59</v>
      </c>
      <c r="E6711" s="7">
        <v>1352</v>
      </c>
      <c r="F6711" s="9">
        <v>1574</v>
      </c>
    </row>
    <row r="6712" spans="1:6" x14ac:dyDescent="0.15">
      <c r="A6712" s="5" t="s">
        <v>1</v>
      </c>
      <c r="B6712" s="5" t="s">
        <v>241</v>
      </c>
      <c r="C6712" s="6" t="s">
        <v>58</v>
      </c>
      <c r="D6712" s="6" t="s">
        <v>59</v>
      </c>
      <c r="E6712" s="7">
        <v>1353</v>
      </c>
      <c r="F6712" s="9">
        <v>1579</v>
      </c>
    </row>
    <row r="6713" spans="1:6" x14ac:dyDescent="0.15">
      <c r="A6713" s="5" t="s">
        <v>1</v>
      </c>
      <c r="B6713" s="5" t="s">
        <v>241</v>
      </c>
      <c r="C6713" s="6" t="s">
        <v>58</v>
      </c>
      <c r="D6713" s="6" t="s">
        <v>59</v>
      </c>
      <c r="E6713" s="7">
        <v>1354</v>
      </c>
      <c r="F6713" s="9">
        <v>1512</v>
      </c>
    </row>
    <row r="6714" spans="1:6" x14ac:dyDescent="0.15">
      <c r="A6714" s="5" t="s">
        <v>1</v>
      </c>
      <c r="B6714" s="5" t="s">
        <v>241</v>
      </c>
      <c r="C6714" s="6" t="s">
        <v>58</v>
      </c>
      <c r="D6714" s="6" t="s">
        <v>59</v>
      </c>
      <c r="E6714" s="7">
        <v>1355</v>
      </c>
      <c r="F6714" s="9">
        <v>1559</v>
      </c>
    </row>
    <row r="6715" spans="1:6" x14ac:dyDescent="0.15">
      <c r="A6715" s="5" t="s">
        <v>1</v>
      </c>
      <c r="B6715" s="5" t="s">
        <v>241</v>
      </c>
      <c r="C6715" s="6" t="s">
        <v>58</v>
      </c>
      <c r="D6715" s="6" t="s">
        <v>59</v>
      </c>
      <c r="E6715" s="7">
        <v>1356</v>
      </c>
      <c r="F6715" s="9">
        <v>1537</v>
      </c>
    </row>
    <row r="6716" spans="1:6" x14ac:dyDescent="0.15">
      <c r="A6716" s="5" t="s">
        <v>1</v>
      </c>
      <c r="B6716" s="5" t="s">
        <v>241</v>
      </c>
      <c r="C6716" s="6" t="s">
        <v>58</v>
      </c>
      <c r="D6716" s="6" t="s">
        <v>59</v>
      </c>
      <c r="E6716" s="7">
        <v>1357</v>
      </c>
      <c r="F6716" s="9">
        <v>1567</v>
      </c>
    </row>
    <row r="6717" spans="1:6" x14ac:dyDescent="0.15">
      <c r="A6717" s="5" t="s">
        <v>1</v>
      </c>
      <c r="B6717" s="5" t="s">
        <v>241</v>
      </c>
      <c r="C6717" s="6" t="s">
        <v>58</v>
      </c>
      <c r="D6717" s="6" t="s">
        <v>59</v>
      </c>
      <c r="E6717" s="7">
        <v>1358</v>
      </c>
      <c r="F6717" s="9">
        <v>1575</v>
      </c>
    </row>
    <row r="6718" spans="1:6" x14ac:dyDescent="0.15">
      <c r="A6718" s="5" t="s">
        <v>1</v>
      </c>
      <c r="B6718" s="5" t="s">
        <v>241</v>
      </c>
      <c r="C6718" s="6" t="s">
        <v>58</v>
      </c>
      <c r="D6718" s="6" t="s">
        <v>59</v>
      </c>
      <c r="E6718" s="7">
        <v>1359</v>
      </c>
      <c r="F6718" s="9">
        <v>1592</v>
      </c>
    </row>
    <row r="6719" spans="1:6" x14ac:dyDescent="0.15">
      <c r="A6719" s="5" t="s">
        <v>1</v>
      </c>
      <c r="B6719" s="5" t="s">
        <v>241</v>
      </c>
      <c r="C6719" s="6" t="s">
        <v>58</v>
      </c>
      <c r="D6719" s="6" t="s">
        <v>59</v>
      </c>
      <c r="E6719" s="7">
        <v>1360</v>
      </c>
      <c r="F6719" s="9">
        <v>1581</v>
      </c>
    </row>
    <row r="6720" spans="1:6" x14ac:dyDescent="0.15">
      <c r="A6720" s="5" t="s">
        <v>1</v>
      </c>
      <c r="B6720" s="5" t="s">
        <v>241</v>
      </c>
      <c r="C6720" s="6" t="s">
        <v>58</v>
      </c>
      <c r="D6720" s="6" t="s">
        <v>59</v>
      </c>
      <c r="E6720" s="7">
        <v>1361</v>
      </c>
      <c r="F6720" s="9">
        <v>1526</v>
      </c>
    </row>
    <row r="6721" spans="1:6" x14ac:dyDescent="0.15">
      <c r="A6721" s="5" t="s">
        <v>1</v>
      </c>
      <c r="B6721" s="5" t="s">
        <v>241</v>
      </c>
      <c r="C6721" s="6" t="s">
        <v>58</v>
      </c>
      <c r="D6721" s="6" t="s">
        <v>59</v>
      </c>
      <c r="E6721" s="7">
        <v>1362</v>
      </c>
      <c r="F6721" s="9">
        <v>1486</v>
      </c>
    </row>
    <row r="6722" spans="1:6" x14ac:dyDescent="0.15">
      <c r="A6722" s="5" t="s">
        <v>1</v>
      </c>
      <c r="B6722" s="5" t="s">
        <v>241</v>
      </c>
      <c r="C6722" s="6" t="s">
        <v>58</v>
      </c>
      <c r="D6722" s="6" t="s">
        <v>59</v>
      </c>
      <c r="E6722" s="7">
        <v>1363</v>
      </c>
      <c r="F6722" s="9">
        <v>1443</v>
      </c>
    </row>
    <row r="6723" spans="1:6" x14ac:dyDescent="0.15">
      <c r="A6723" s="5" t="s">
        <v>1</v>
      </c>
      <c r="B6723" s="5" t="s">
        <v>241</v>
      </c>
      <c r="C6723" s="6" t="s">
        <v>58</v>
      </c>
      <c r="D6723" s="6" t="s">
        <v>59</v>
      </c>
      <c r="E6723" s="7">
        <v>1364</v>
      </c>
      <c r="F6723" s="9">
        <v>1603</v>
      </c>
    </row>
    <row r="6724" spans="1:6" x14ac:dyDescent="0.15">
      <c r="A6724" s="5" t="s">
        <v>1</v>
      </c>
      <c r="B6724" s="5" t="s">
        <v>241</v>
      </c>
      <c r="C6724" s="6" t="s">
        <v>58</v>
      </c>
      <c r="D6724" s="6" t="s">
        <v>59</v>
      </c>
      <c r="E6724" s="7">
        <v>1365</v>
      </c>
      <c r="F6724" s="9">
        <v>1531</v>
      </c>
    </row>
    <row r="6725" spans="1:6" x14ac:dyDescent="0.15">
      <c r="A6725" s="5" t="s">
        <v>1</v>
      </c>
      <c r="B6725" s="5" t="s">
        <v>241</v>
      </c>
      <c r="C6725" s="6" t="s">
        <v>58</v>
      </c>
      <c r="D6725" s="6" t="s">
        <v>59</v>
      </c>
      <c r="E6725" s="7">
        <v>1366</v>
      </c>
      <c r="F6725" s="9">
        <v>1578</v>
      </c>
    </row>
    <row r="6726" spans="1:6" x14ac:dyDescent="0.15">
      <c r="A6726" s="5" t="s">
        <v>1</v>
      </c>
      <c r="B6726" s="5" t="s">
        <v>241</v>
      </c>
      <c r="C6726" s="6" t="s">
        <v>58</v>
      </c>
      <c r="D6726" s="6" t="s">
        <v>59</v>
      </c>
      <c r="E6726" s="7">
        <v>1367</v>
      </c>
      <c r="F6726" s="9">
        <v>1481</v>
      </c>
    </row>
    <row r="6727" spans="1:6" x14ac:dyDescent="0.15">
      <c r="A6727" s="5" t="s">
        <v>1</v>
      </c>
      <c r="B6727" s="5" t="s">
        <v>241</v>
      </c>
      <c r="C6727" s="6" t="s">
        <v>58</v>
      </c>
      <c r="D6727" s="6" t="s">
        <v>59</v>
      </c>
      <c r="E6727" s="7">
        <v>1368</v>
      </c>
      <c r="F6727" s="9">
        <v>1471</v>
      </c>
    </row>
    <row r="6728" spans="1:6" x14ac:dyDescent="0.15">
      <c r="A6728" s="5" t="s">
        <v>1</v>
      </c>
      <c r="B6728" s="5" t="s">
        <v>241</v>
      </c>
      <c r="C6728" s="6" t="s">
        <v>58</v>
      </c>
      <c r="D6728" s="6" t="s">
        <v>59</v>
      </c>
      <c r="E6728" s="7">
        <v>1369</v>
      </c>
      <c r="F6728" s="9">
        <v>1373</v>
      </c>
    </row>
    <row r="6729" spans="1:6" x14ac:dyDescent="0.15">
      <c r="A6729" s="5" t="s">
        <v>1</v>
      </c>
      <c r="B6729" s="5" t="s">
        <v>241</v>
      </c>
      <c r="C6729" s="6" t="s">
        <v>58</v>
      </c>
      <c r="D6729" s="6" t="s">
        <v>59</v>
      </c>
      <c r="E6729" s="7">
        <v>1370</v>
      </c>
      <c r="F6729" s="9">
        <v>1539</v>
      </c>
    </row>
    <row r="6730" spans="1:6" x14ac:dyDescent="0.15">
      <c r="A6730" s="5" t="s">
        <v>1</v>
      </c>
      <c r="B6730" s="5" t="s">
        <v>241</v>
      </c>
      <c r="C6730" s="6" t="s">
        <v>58</v>
      </c>
      <c r="D6730" s="6" t="s">
        <v>59</v>
      </c>
      <c r="E6730" s="7">
        <v>1371</v>
      </c>
      <c r="F6730" s="9">
        <v>1489</v>
      </c>
    </row>
    <row r="6731" spans="1:6" x14ac:dyDescent="0.15">
      <c r="A6731" s="5" t="s">
        <v>1</v>
      </c>
      <c r="B6731" s="5" t="s">
        <v>241</v>
      </c>
      <c r="C6731" s="6" t="s">
        <v>58</v>
      </c>
      <c r="D6731" s="6" t="s">
        <v>59</v>
      </c>
      <c r="E6731" s="7">
        <v>1372</v>
      </c>
      <c r="F6731" s="9">
        <v>1347</v>
      </c>
    </row>
    <row r="6732" spans="1:6" x14ac:dyDescent="0.15">
      <c r="A6732" s="5" t="s">
        <v>1</v>
      </c>
      <c r="B6732" s="5" t="s">
        <v>241</v>
      </c>
      <c r="C6732" s="6" t="s">
        <v>58</v>
      </c>
      <c r="D6732" s="6" t="s">
        <v>59</v>
      </c>
      <c r="E6732" s="7">
        <v>1373</v>
      </c>
      <c r="F6732" s="9">
        <v>1458</v>
      </c>
    </row>
    <row r="6733" spans="1:6" x14ac:dyDescent="0.15">
      <c r="A6733" s="5" t="s">
        <v>1</v>
      </c>
      <c r="B6733" s="5" t="s">
        <v>241</v>
      </c>
      <c r="C6733" s="6" t="s">
        <v>58</v>
      </c>
      <c r="D6733" s="6" t="s">
        <v>59</v>
      </c>
      <c r="E6733" s="7">
        <v>1374</v>
      </c>
      <c r="F6733" s="9">
        <v>1341</v>
      </c>
    </row>
    <row r="6734" spans="1:6" x14ac:dyDescent="0.15">
      <c r="A6734" s="5" t="s">
        <v>1</v>
      </c>
      <c r="B6734" s="5" t="s">
        <v>241</v>
      </c>
      <c r="C6734" s="6" t="s">
        <v>58</v>
      </c>
      <c r="D6734" s="6" t="s">
        <v>59</v>
      </c>
      <c r="E6734" s="7">
        <v>1375</v>
      </c>
      <c r="F6734" s="9">
        <v>1294</v>
      </c>
    </row>
    <row r="6735" spans="1:6" x14ac:dyDescent="0.15">
      <c r="A6735" s="5" t="s">
        <v>1</v>
      </c>
      <c r="B6735" s="5" t="s">
        <v>241</v>
      </c>
      <c r="C6735" s="6" t="s">
        <v>58</v>
      </c>
      <c r="D6735" s="6" t="s">
        <v>59</v>
      </c>
      <c r="E6735" s="7">
        <v>1376</v>
      </c>
      <c r="F6735" s="9">
        <v>1495</v>
      </c>
    </row>
    <row r="6736" spans="1:6" x14ac:dyDescent="0.15">
      <c r="A6736" s="5" t="s">
        <v>1</v>
      </c>
      <c r="B6736" s="5" t="s">
        <v>241</v>
      </c>
      <c r="C6736" s="6" t="s">
        <v>58</v>
      </c>
      <c r="D6736" s="6" t="s">
        <v>59</v>
      </c>
      <c r="E6736" s="7">
        <v>1377</v>
      </c>
      <c r="F6736" s="9">
        <v>1539</v>
      </c>
    </row>
    <row r="6737" spans="1:6" x14ac:dyDescent="0.15">
      <c r="A6737" s="5" t="s">
        <v>1</v>
      </c>
      <c r="B6737" s="5" t="s">
        <v>241</v>
      </c>
      <c r="C6737" s="6" t="s">
        <v>58</v>
      </c>
      <c r="D6737" s="6" t="s">
        <v>59</v>
      </c>
      <c r="E6737" s="7">
        <v>1378</v>
      </c>
      <c r="F6737" s="9">
        <v>1523</v>
      </c>
    </row>
    <row r="6738" spans="1:6" x14ac:dyDescent="0.15">
      <c r="A6738" s="5" t="s">
        <v>1</v>
      </c>
      <c r="B6738" s="5" t="s">
        <v>241</v>
      </c>
      <c r="C6738" s="6" t="s">
        <v>58</v>
      </c>
      <c r="D6738" s="6" t="s">
        <v>59</v>
      </c>
      <c r="E6738" s="7">
        <v>1379</v>
      </c>
      <c r="F6738" s="9">
        <v>1398</v>
      </c>
    </row>
    <row r="6739" spans="1:6" x14ac:dyDescent="0.15">
      <c r="A6739" s="5" t="s">
        <v>1</v>
      </c>
      <c r="B6739" s="5" t="s">
        <v>241</v>
      </c>
      <c r="C6739" s="6" t="s">
        <v>58</v>
      </c>
      <c r="D6739" s="6" t="s">
        <v>59</v>
      </c>
      <c r="E6739" s="7">
        <v>1380</v>
      </c>
      <c r="F6739" s="9">
        <v>1462</v>
      </c>
    </row>
    <row r="6740" spans="1:6" x14ac:dyDescent="0.15">
      <c r="A6740" s="5" t="s">
        <v>1</v>
      </c>
      <c r="B6740" s="5" t="s">
        <v>241</v>
      </c>
      <c r="C6740" s="6" t="s">
        <v>58</v>
      </c>
      <c r="D6740" s="6" t="s">
        <v>59</v>
      </c>
      <c r="E6740" s="7">
        <v>1381</v>
      </c>
      <c r="F6740" s="9">
        <v>1500</v>
      </c>
    </row>
    <row r="6741" spans="1:6" x14ac:dyDescent="0.15">
      <c r="A6741" s="5" t="s">
        <v>1</v>
      </c>
      <c r="B6741" s="5" t="s">
        <v>241</v>
      </c>
      <c r="C6741" s="6" t="s">
        <v>58</v>
      </c>
      <c r="D6741" s="6" t="s">
        <v>59</v>
      </c>
      <c r="E6741" s="7">
        <v>1382</v>
      </c>
      <c r="F6741" s="9">
        <v>1553</v>
      </c>
    </row>
    <row r="6742" spans="1:6" x14ac:dyDescent="0.15">
      <c r="A6742" s="5" t="s">
        <v>1</v>
      </c>
      <c r="B6742" s="5" t="s">
        <v>241</v>
      </c>
      <c r="C6742" s="6" t="s">
        <v>58</v>
      </c>
      <c r="D6742" s="6" t="s">
        <v>59</v>
      </c>
      <c r="E6742" s="7">
        <v>1383</v>
      </c>
      <c r="F6742" s="9">
        <v>1485</v>
      </c>
    </row>
    <row r="6743" spans="1:6" x14ac:dyDescent="0.15">
      <c r="A6743" s="5" t="s">
        <v>1</v>
      </c>
      <c r="B6743" s="5" t="s">
        <v>241</v>
      </c>
      <c r="C6743" s="6" t="s">
        <v>58</v>
      </c>
      <c r="D6743" s="6" t="s">
        <v>59</v>
      </c>
      <c r="E6743" s="7">
        <v>1384</v>
      </c>
      <c r="F6743" s="9">
        <v>1680</v>
      </c>
    </row>
    <row r="6744" spans="1:6" x14ac:dyDescent="0.15">
      <c r="A6744" s="5" t="s">
        <v>1</v>
      </c>
      <c r="B6744" s="5" t="s">
        <v>241</v>
      </c>
      <c r="C6744" s="6" t="s">
        <v>58</v>
      </c>
      <c r="D6744" s="6" t="s">
        <v>59</v>
      </c>
      <c r="E6744" s="7">
        <v>1385</v>
      </c>
      <c r="F6744" s="9">
        <v>1532</v>
      </c>
    </row>
    <row r="6745" spans="1:6" x14ac:dyDescent="0.15">
      <c r="A6745" s="5" t="s">
        <v>1</v>
      </c>
      <c r="B6745" s="5" t="s">
        <v>241</v>
      </c>
      <c r="C6745" s="6" t="s">
        <v>58</v>
      </c>
      <c r="D6745" s="6" t="s">
        <v>59</v>
      </c>
      <c r="E6745" s="7">
        <v>1386</v>
      </c>
      <c r="F6745" s="9">
        <v>1714</v>
      </c>
    </row>
    <row r="6746" spans="1:6" x14ac:dyDescent="0.15">
      <c r="A6746" s="5" t="s">
        <v>1</v>
      </c>
      <c r="B6746" s="5" t="s">
        <v>241</v>
      </c>
      <c r="C6746" s="6" t="s">
        <v>58</v>
      </c>
      <c r="D6746" s="6" t="s">
        <v>59</v>
      </c>
      <c r="E6746" s="7">
        <v>1387</v>
      </c>
      <c r="F6746" s="9">
        <v>1728</v>
      </c>
    </row>
    <row r="6747" spans="1:6" x14ac:dyDescent="0.15">
      <c r="A6747" s="5" t="s">
        <v>1</v>
      </c>
      <c r="B6747" s="5" t="s">
        <v>241</v>
      </c>
      <c r="C6747" s="6" t="s">
        <v>58</v>
      </c>
      <c r="D6747" s="6" t="s">
        <v>59</v>
      </c>
      <c r="E6747" s="7">
        <v>1388</v>
      </c>
      <c r="F6747" s="9">
        <v>1599</v>
      </c>
    </row>
    <row r="6748" spans="1:6" x14ac:dyDescent="0.15">
      <c r="A6748" s="5" t="s">
        <v>1</v>
      </c>
      <c r="B6748" s="5" t="s">
        <v>241</v>
      </c>
      <c r="C6748" s="6" t="s">
        <v>58</v>
      </c>
      <c r="D6748" s="6" t="s">
        <v>59</v>
      </c>
      <c r="E6748" s="7">
        <v>1389</v>
      </c>
      <c r="F6748" s="9">
        <v>1656</v>
      </c>
    </row>
    <row r="6749" spans="1:6" x14ac:dyDescent="0.15">
      <c r="A6749" s="5" t="s">
        <v>1</v>
      </c>
      <c r="B6749" s="5" t="s">
        <v>241</v>
      </c>
      <c r="C6749" s="6" t="s">
        <v>58</v>
      </c>
      <c r="D6749" s="6" t="s">
        <v>59</v>
      </c>
      <c r="E6749" s="7">
        <v>1390</v>
      </c>
      <c r="F6749" s="9">
        <v>1554</v>
      </c>
    </row>
    <row r="6750" spans="1:6" x14ac:dyDescent="0.15">
      <c r="A6750" s="5" t="s">
        <v>1</v>
      </c>
      <c r="B6750" s="5" t="s">
        <v>241</v>
      </c>
      <c r="C6750" s="6" t="s">
        <v>58</v>
      </c>
      <c r="D6750" s="6" t="s">
        <v>59</v>
      </c>
      <c r="E6750" s="7">
        <v>1391</v>
      </c>
      <c r="F6750" s="9">
        <v>1743</v>
      </c>
    </row>
    <row r="6751" spans="1:6" x14ac:dyDescent="0.15">
      <c r="A6751" s="5" t="s">
        <v>1</v>
      </c>
      <c r="B6751" s="5" t="s">
        <v>241</v>
      </c>
      <c r="C6751" s="6" t="s">
        <v>58</v>
      </c>
      <c r="D6751" s="6" t="s">
        <v>59</v>
      </c>
      <c r="E6751" s="7">
        <v>1392</v>
      </c>
      <c r="F6751" s="9">
        <v>1967</v>
      </c>
    </row>
    <row r="6752" spans="1:6" x14ac:dyDescent="0.15">
      <c r="A6752" s="5" t="s">
        <v>1</v>
      </c>
      <c r="B6752" s="5" t="s">
        <v>241</v>
      </c>
      <c r="C6752" s="6" t="s">
        <v>58</v>
      </c>
      <c r="D6752" s="6" t="s">
        <v>59</v>
      </c>
      <c r="E6752" s="7">
        <v>1393</v>
      </c>
      <c r="F6752" s="9">
        <v>1630</v>
      </c>
    </row>
    <row r="6753" spans="1:6" x14ac:dyDescent="0.15">
      <c r="A6753" s="5" t="s">
        <v>1</v>
      </c>
      <c r="B6753" s="5" t="s">
        <v>241</v>
      </c>
      <c r="C6753" s="6" t="s">
        <v>58</v>
      </c>
      <c r="D6753" s="6" t="s">
        <v>59</v>
      </c>
      <c r="E6753" s="7">
        <v>1394</v>
      </c>
      <c r="F6753" s="9">
        <v>1795</v>
      </c>
    </row>
    <row r="6754" spans="1:6" x14ac:dyDescent="0.15">
      <c r="A6754" s="5" t="s">
        <v>1</v>
      </c>
      <c r="B6754" s="5" t="s">
        <v>241</v>
      </c>
      <c r="C6754" s="6" t="s">
        <v>58</v>
      </c>
      <c r="D6754" s="6" t="s">
        <v>59</v>
      </c>
      <c r="E6754" s="7">
        <v>1395</v>
      </c>
      <c r="F6754" s="9">
        <v>1723</v>
      </c>
    </row>
    <row r="6755" spans="1:6" x14ac:dyDescent="0.15">
      <c r="A6755" s="5" t="s">
        <v>1</v>
      </c>
      <c r="B6755" s="5" t="s">
        <v>241</v>
      </c>
      <c r="C6755" s="6" t="s">
        <v>58</v>
      </c>
      <c r="D6755" s="6" t="s">
        <v>59</v>
      </c>
      <c r="E6755" s="7">
        <v>1396</v>
      </c>
      <c r="F6755" s="9">
        <v>1738</v>
      </c>
    </row>
    <row r="6756" spans="1:6" x14ac:dyDescent="0.15">
      <c r="A6756" s="5" t="s">
        <v>1</v>
      </c>
      <c r="B6756" s="5" t="s">
        <v>241</v>
      </c>
      <c r="C6756" s="6" t="s">
        <v>58</v>
      </c>
      <c r="D6756" s="6" t="s">
        <v>59</v>
      </c>
      <c r="E6756" s="7">
        <v>1397</v>
      </c>
      <c r="F6756" s="9">
        <v>1705</v>
      </c>
    </row>
    <row r="6757" spans="1:6" x14ac:dyDescent="0.15">
      <c r="A6757" s="5" t="s">
        <v>1</v>
      </c>
      <c r="B6757" s="5" t="s">
        <v>241</v>
      </c>
      <c r="C6757" s="6" t="s">
        <v>58</v>
      </c>
      <c r="D6757" s="6" t="s">
        <v>59</v>
      </c>
      <c r="E6757" s="7">
        <v>1398</v>
      </c>
      <c r="F6757" s="9">
        <v>1830</v>
      </c>
    </row>
    <row r="6758" spans="1:6" x14ac:dyDescent="0.15">
      <c r="A6758" s="5" t="s">
        <v>1</v>
      </c>
      <c r="B6758" s="5" t="s">
        <v>241</v>
      </c>
      <c r="C6758" s="6" t="s">
        <v>58</v>
      </c>
      <c r="D6758" s="6" t="s">
        <v>59</v>
      </c>
      <c r="E6758" s="7">
        <v>1399</v>
      </c>
      <c r="F6758" s="9">
        <v>1762</v>
      </c>
    </row>
    <row r="6759" spans="1:6" x14ac:dyDescent="0.15">
      <c r="A6759" s="5" t="s">
        <v>1</v>
      </c>
      <c r="B6759" s="5" t="s">
        <v>241</v>
      </c>
      <c r="C6759" s="6" t="s">
        <v>58</v>
      </c>
      <c r="D6759" s="6" t="s">
        <v>59</v>
      </c>
      <c r="E6759" s="7">
        <v>1400</v>
      </c>
      <c r="F6759" s="9">
        <v>1717</v>
      </c>
    </row>
    <row r="6760" spans="1:6" x14ac:dyDescent="0.15">
      <c r="A6760" s="5" t="s">
        <v>1</v>
      </c>
      <c r="B6760" s="5" t="s">
        <v>241</v>
      </c>
      <c r="C6760" s="6" t="s">
        <v>58</v>
      </c>
      <c r="D6760" s="6" t="s">
        <v>59</v>
      </c>
      <c r="E6760" s="7">
        <v>1401</v>
      </c>
      <c r="F6760" s="9">
        <v>1696</v>
      </c>
    </row>
    <row r="6761" spans="1:6" x14ac:dyDescent="0.15">
      <c r="A6761" s="5" t="s">
        <v>1</v>
      </c>
      <c r="B6761" s="5" t="s">
        <v>241</v>
      </c>
      <c r="C6761" s="6" t="s">
        <v>58</v>
      </c>
      <c r="D6761" s="6" t="s">
        <v>59</v>
      </c>
      <c r="E6761" s="7">
        <v>1402</v>
      </c>
      <c r="F6761" s="9">
        <v>1742</v>
      </c>
    </row>
    <row r="6762" spans="1:6" x14ac:dyDescent="0.15">
      <c r="A6762" s="5" t="s">
        <v>1</v>
      </c>
      <c r="B6762" s="5" t="s">
        <v>241</v>
      </c>
      <c r="C6762" s="6" t="s">
        <v>58</v>
      </c>
      <c r="D6762" s="6" t="s">
        <v>59</v>
      </c>
      <c r="E6762" s="7">
        <v>1403</v>
      </c>
      <c r="F6762" s="9">
        <v>1770</v>
      </c>
    </row>
    <row r="6763" spans="1:6" x14ac:dyDescent="0.15">
      <c r="A6763" s="5" t="s">
        <v>1</v>
      </c>
      <c r="B6763" s="5" t="s">
        <v>241</v>
      </c>
      <c r="C6763" s="6" t="s">
        <v>58</v>
      </c>
      <c r="D6763" s="6" t="s">
        <v>59</v>
      </c>
      <c r="E6763" s="7">
        <v>1404</v>
      </c>
      <c r="F6763" s="9">
        <v>1801</v>
      </c>
    </row>
    <row r="6764" spans="1:6" x14ac:dyDescent="0.15">
      <c r="A6764" s="5" t="s">
        <v>1</v>
      </c>
      <c r="B6764" s="5" t="s">
        <v>241</v>
      </c>
      <c r="C6764" s="6" t="s">
        <v>58</v>
      </c>
      <c r="D6764" s="6" t="s">
        <v>59</v>
      </c>
      <c r="E6764" s="7">
        <v>1405</v>
      </c>
      <c r="F6764" s="9">
        <v>1805</v>
      </c>
    </row>
    <row r="6765" spans="1:6" x14ac:dyDescent="0.15">
      <c r="A6765" s="5" t="s">
        <v>1</v>
      </c>
      <c r="B6765" s="5" t="s">
        <v>241</v>
      </c>
      <c r="C6765" s="6" t="s">
        <v>58</v>
      </c>
      <c r="D6765" s="6" t="s">
        <v>59</v>
      </c>
      <c r="E6765" s="7">
        <v>1406</v>
      </c>
      <c r="F6765" s="9">
        <v>1674</v>
      </c>
    </row>
    <row r="6766" spans="1:6" x14ac:dyDescent="0.15">
      <c r="A6766" s="5" t="s">
        <v>1</v>
      </c>
      <c r="B6766" s="5" t="s">
        <v>241</v>
      </c>
      <c r="C6766" s="6" t="s">
        <v>58</v>
      </c>
      <c r="D6766" s="6" t="s">
        <v>59</v>
      </c>
      <c r="E6766" s="7">
        <v>1407</v>
      </c>
      <c r="F6766" s="9">
        <v>1677</v>
      </c>
    </row>
    <row r="6767" spans="1:6" x14ac:dyDescent="0.15">
      <c r="A6767" s="5" t="s">
        <v>1</v>
      </c>
      <c r="B6767" s="5" t="s">
        <v>241</v>
      </c>
      <c r="C6767" s="6" t="s">
        <v>58</v>
      </c>
      <c r="D6767" s="6" t="s">
        <v>59</v>
      </c>
      <c r="E6767" s="7">
        <v>1408</v>
      </c>
      <c r="F6767" s="9">
        <v>1552</v>
      </c>
    </row>
    <row r="6768" spans="1:6" x14ac:dyDescent="0.15">
      <c r="A6768" s="5" t="s">
        <v>1</v>
      </c>
      <c r="B6768" s="5" t="s">
        <v>241</v>
      </c>
      <c r="C6768" s="6" t="s">
        <v>58</v>
      </c>
      <c r="D6768" s="6" t="s">
        <v>59</v>
      </c>
      <c r="E6768" s="7">
        <v>1409</v>
      </c>
      <c r="F6768" s="9">
        <v>1607</v>
      </c>
    </row>
    <row r="6769" spans="1:6" x14ac:dyDescent="0.15">
      <c r="A6769" s="5" t="s">
        <v>1</v>
      </c>
      <c r="B6769" s="5" t="s">
        <v>241</v>
      </c>
      <c r="C6769" s="6" t="s">
        <v>58</v>
      </c>
      <c r="D6769" s="6" t="s">
        <v>59</v>
      </c>
      <c r="E6769" s="7">
        <v>1410</v>
      </c>
      <c r="F6769" s="9">
        <v>1708</v>
      </c>
    </row>
    <row r="6770" spans="1:6" x14ac:dyDescent="0.15">
      <c r="A6770" s="5" t="s">
        <v>1</v>
      </c>
      <c r="B6770" s="5" t="s">
        <v>241</v>
      </c>
      <c r="C6770" s="6" t="s">
        <v>58</v>
      </c>
      <c r="D6770" s="6" t="s">
        <v>59</v>
      </c>
      <c r="E6770" s="7">
        <v>1411</v>
      </c>
      <c r="F6770" s="9">
        <v>1673</v>
      </c>
    </row>
    <row r="6771" spans="1:6" x14ac:dyDescent="0.15">
      <c r="A6771" s="5" t="s">
        <v>1</v>
      </c>
      <c r="B6771" s="5" t="s">
        <v>241</v>
      </c>
      <c r="C6771" s="6" t="s">
        <v>58</v>
      </c>
      <c r="D6771" s="6" t="s">
        <v>59</v>
      </c>
      <c r="E6771" s="7">
        <v>1412</v>
      </c>
      <c r="F6771" s="9">
        <v>1635</v>
      </c>
    </row>
    <row r="6772" spans="1:6" x14ac:dyDescent="0.15">
      <c r="A6772" s="5" t="s">
        <v>1</v>
      </c>
      <c r="B6772" s="5" t="s">
        <v>241</v>
      </c>
      <c r="C6772" s="6" t="s">
        <v>58</v>
      </c>
      <c r="D6772" s="6" t="s">
        <v>59</v>
      </c>
      <c r="E6772" s="7">
        <v>1413</v>
      </c>
      <c r="F6772" s="9">
        <v>1483</v>
      </c>
    </row>
    <row r="6773" spans="1:6" x14ac:dyDescent="0.15">
      <c r="A6773" s="5" t="s">
        <v>1</v>
      </c>
      <c r="B6773" s="5" t="s">
        <v>241</v>
      </c>
      <c r="C6773" s="6" t="s">
        <v>58</v>
      </c>
      <c r="D6773" s="6" t="s">
        <v>59</v>
      </c>
      <c r="E6773" s="7">
        <v>1414</v>
      </c>
      <c r="F6773" s="9">
        <v>1686</v>
      </c>
    </row>
    <row r="6774" spans="1:6" x14ac:dyDescent="0.15">
      <c r="A6774" s="5" t="s">
        <v>1</v>
      </c>
      <c r="B6774" s="5" t="s">
        <v>241</v>
      </c>
      <c r="C6774" s="6" t="s">
        <v>58</v>
      </c>
      <c r="D6774" s="6" t="s">
        <v>59</v>
      </c>
      <c r="E6774" s="7">
        <v>1415</v>
      </c>
      <c r="F6774" s="9">
        <v>1726</v>
      </c>
    </row>
    <row r="6775" spans="1:6" x14ac:dyDescent="0.15">
      <c r="A6775" s="5" t="s">
        <v>1</v>
      </c>
      <c r="B6775" s="5" t="s">
        <v>241</v>
      </c>
      <c r="C6775" s="6" t="s">
        <v>58</v>
      </c>
      <c r="D6775" s="6" t="s">
        <v>59</v>
      </c>
      <c r="E6775" s="7">
        <v>1416</v>
      </c>
      <c r="F6775" s="9">
        <v>1665</v>
      </c>
    </row>
    <row r="6776" spans="1:6" x14ac:dyDescent="0.15">
      <c r="A6776" s="5" t="s">
        <v>1</v>
      </c>
      <c r="B6776" s="5" t="s">
        <v>241</v>
      </c>
      <c r="C6776" s="6" t="s">
        <v>58</v>
      </c>
      <c r="D6776" s="6" t="s">
        <v>59</v>
      </c>
      <c r="E6776" s="7">
        <v>1417</v>
      </c>
      <c r="F6776" s="9">
        <v>1821</v>
      </c>
    </row>
    <row r="6777" spans="1:6" x14ac:dyDescent="0.15">
      <c r="A6777" s="5" t="s">
        <v>1</v>
      </c>
      <c r="B6777" s="5" t="s">
        <v>241</v>
      </c>
      <c r="C6777" s="6" t="s">
        <v>58</v>
      </c>
      <c r="D6777" s="6" t="s">
        <v>59</v>
      </c>
      <c r="E6777" s="7">
        <v>1418</v>
      </c>
      <c r="F6777" s="9">
        <v>1729</v>
      </c>
    </row>
    <row r="6778" spans="1:6" x14ac:dyDescent="0.15">
      <c r="A6778" s="5" t="s">
        <v>1</v>
      </c>
      <c r="B6778" s="5" t="s">
        <v>241</v>
      </c>
      <c r="C6778" s="6" t="s">
        <v>58</v>
      </c>
      <c r="D6778" s="6" t="s">
        <v>59</v>
      </c>
      <c r="E6778" s="7">
        <v>1419</v>
      </c>
      <c r="F6778" s="9">
        <v>1821</v>
      </c>
    </row>
    <row r="6779" spans="1:6" x14ac:dyDescent="0.15">
      <c r="A6779" s="5" t="s">
        <v>1</v>
      </c>
      <c r="B6779" s="5" t="s">
        <v>241</v>
      </c>
      <c r="C6779" s="6" t="s">
        <v>58</v>
      </c>
      <c r="D6779" s="6" t="s">
        <v>59</v>
      </c>
      <c r="E6779" s="7">
        <v>1420</v>
      </c>
      <c r="F6779" s="9">
        <v>1778</v>
      </c>
    </row>
    <row r="6780" spans="1:6" x14ac:dyDescent="0.15">
      <c r="A6780" s="5" t="s">
        <v>1</v>
      </c>
      <c r="B6780" s="5" t="s">
        <v>241</v>
      </c>
      <c r="C6780" s="6" t="s">
        <v>58</v>
      </c>
      <c r="D6780" s="6" t="s">
        <v>59</v>
      </c>
      <c r="E6780" s="7">
        <v>1421</v>
      </c>
      <c r="F6780" s="9">
        <v>1661</v>
      </c>
    </row>
    <row r="6781" spans="1:6" x14ac:dyDescent="0.15">
      <c r="A6781" s="5" t="s">
        <v>1</v>
      </c>
      <c r="B6781" s="5" t="s">
        <v>241</v>
      </c>
      <c r="C6781" s="6" t="s">
        <v>58</v>
      </c>
      <c r="D6781" s="6" t="s">
        <v>59</v>
      </c>
      <c r="E6781" s="7">
        <v>1422</v>
      </c>
      <c r="F6781" s="9">
        <v>1716</v>
      </c>
    </row>
    <row r="6782" spans="1:6" x14ac:dyDescent="0.15">
      <c r="A6782" s="5" t="s">
        <v>1</v>
      </c>
      <c r="B6782" s="5" t="s">
        <v>241</v>
      </c>
      <c r="C6782" s="6" t="s">
        <v>58</v>
      </c>
      <c r="D6782" s="6" t="s">
        <v>59</v>
      </c>
      <c r="E6782" s="7">
        <v>1423</v>
      </c>
      <c r="F6782" s="9">
        <v>1812</v>
      </c>
    </row>
    <row r="6783" spans="1:6" x14ac:dyDescent="0.15">
      <c r="A6783" s="5" t="s">
        <v>1</v>
      </c>
      <c r="B6783" s="5" t="s">
        <v>241</v>
      </c>
      <c r="C6783" s="6" t="s">
        <v>58</v>
      </c>
      <c r="D6783" s="6" t="s">
        <v>59</v>
      </c>
      <c r="E6783" s="7">
        <v>1424</v>
      </c>
      <c r="F6783" s="9">
        <v>1827</v>
      </c>
    </row>
    <row r="6784" spans="1:6" x14ac:dyDescent="0.15">
      <c r="A6784" s="5" t="s">
        <v>1</v>
      </c>
      <c r="B6784" s="5" t="s">
        <v>241</v>
      </c>
      <c r="C6784" s="6" t="s">
        <v>58</v>
      </c>
      <c r="D6784" s="6" t="s">
        <v>59</v>
      </c>
      <c r="E6784" s="7">
        <v>1425</v>
      </c>
      <c r="F6784" s="9">
        <v>1765</v>
      </c>
    </row>
    <row r="6785" spans="1:6" x14ac:dyDescent="0.15">
      <c r="A6785" s="5" t="s">
        <v>1</v>
      </c>
      <c r="B6785" s="5" t="s">
        <v>241</v>
      </c>
      <c r="C6785" s="6" t="s">
        <v>58</v>
      </c>
      <c r="D6785" s="6" t="s">
        <v>59</v>
      </c>
      <c r="E6785" s="7">
        <v>1426</v>
      </c>
      <c r="F6785" s="9">
        <v>1712</v>
      </c>
    </row>
    <row r="6786" spans="1:6" x14ac:dyDescent="0.15">
      <c r="A6786" s="5" t="s">
        <v>1</v>
      </c>
      <c r="B6786" s="5" t="s">
        <v>241</v>
      </c>
      <c r="C6786" s="6" t="s">
        <v>58</v>
      </c>
      <c r="D6786" s="6" t="s">
        <v>59</v>
      </c>
      <c r="E6786" s="7">
        <v>1427</v>
      </c>
      <c r="F6786" s="9">
        <v>1668</v>
      </c>
    </row>
    <row r="6787" spans="1:6" x14ac:dyDescent="0.15">
      <c r="A6787" s="5" t="s">
        <v>1</v>
      </c>
      <c r="B6787" s="5" t="s">
        <v>241</v>
      </c>
      <c r="C6787" s="6" t="s">
        <v>58</v>
      </c>
      <c r="D6787" s="6" t="s">
        <v>59</v>
      </c>
      <c r="E6787" s="7">
        <v>1428</v>
      </c>
      <c r="F6787" s="9">
        <v>1567</v>
      </c>
    </row>
    <row r="6788" spans="1:6" x14ac:dyDescent="0.15">
      <c r="A6788" s="5" t="s">
        <v>1</v>
      </c>
      <c r="B6788" s="5" t="s">
        <v>241</v>
      </c>
      <c r="C6788" s="6" t="s">
        <v>58</v>
      </c>
      <c r="D6788" s="6" t="s">
        <v>59</v>
      </c>
      <c r="E6788" s="7">
        <v>1429</v>
      </c>
      <c r="F6788" s="9">
        <v>1622</v>
      </c>
    </row>
    <row r="6789" spans="1:6" x14ac:dyDescent="0.15">
      <c r="A6789" s="5" t="s">
        <v>1</v>
      </c>
      <c r="B6789" s="5" t="s">
        <v>241</v>
      </c>
      <c r="C6789" s="6" t="s">
        <v>58</v>
      </c>
      <c r="D6789" s="6" t="s">
        <v>59</v>
      </c>
      <c r="E6789" s="7">
        <v>1430</v>
      </c>
      <c r="F6789" s="9">
        <v>1669</v>
      </c>
    </row>
    <row r="6790" spans="1:6" x14ac:dyDescent="0.15">
      <c r="A6790" s="5" t="s">
        <v>1</v>
      </c>
      <c r="B6790" s="5" t="s">
        <v>241</v>
      </c>
      <c r="C6790" s="6" t="s">
        <v>58</v>
      </c>
      <c r="D6790" s="6" t="s">
        <v>59</v>
      </c>
      <c r="E6790" s="7">
        <v>1431</v>
      </c>
      <c r="F6790" s="9">
        <v>1681</v>
      </c>
    </row>
    <row r="6791" spans="1:6" x14ac:dyDescent="0.15">
      <c r="A6791" s="5" t="s">
        <v>1</v>
      </c>
      <c r="B6791" s="5" t="s">
        <v>241</v>
      </c>
      <c r="C6791" s="6" t="s">
        <v>58</v>
      </c>
      <c r="D6791" s="6" t="s">
        <v>59</v>
      </c>
      <c r="E6791" s="7">
        <v>1432</v>
      </c>
      <c r="F6791" s="9">
        <v>1664</v>
      </c>
    </row>
    <row r="6792" spans="1:6" x14ac:dyDescent="0.15">
      <c r="A6792" s="5" t="s">
        <v>1</v>
      </c>
      <c r="B6792" s="5" t="s">
        <v>241</v>
      </c>
      <c r="C6792" s="6" t="s">
        <v>58</v>
      </c>
      <c r="D6792" s="6" t="s">
        <v>59</v>
      </c>
      <c r="E6792" s="7">
        <v>1433</v>
      </c>
      <c r="F6792" s="9">
        <v>1717</v>
      </c>
    </row>
    <row r="6793" spans="1:6" x14ac:dyDescent="0.15">
      <c r="A6793" s="5" t="s">
        <v>1</v>
      </c>
      <c r="B6793" s="5" t="s">
        <v>241</v>
      </c>
      <c r="C6793" s="6" t="s">
        <v>58</v>
      </c>
      <c r="D6793" s="6" t="s">
        <v>59</v>
      </c>
      <c r="E6793" s="7">
        <v>1434</v>
      </c>
      <c r="F6793" s="9">
        <v>1823</v>
      </c>
    </row>
    <row r="6794" spans="1:6" x14ac:dyDescent="0.15">
      <c r="A6794" s="5" t="s">
        <v>1</v>
      </c>
      <c r="B6794" s="5" t="s">
        <v>241</v>
      </c>
      <c r="C6794" s="6" t="s">
        <v>58</v>
      </c>
      <c r="D6794" s="6" t="s">
        <v>59</v>
      </c>
      <c r="E6794" s="7">
        <v>1435</v>
      </c>
      <c r="F6794" s="9">
        <v>1623</v>
      </c>
    </row>
    <row r="6795" spans="1:6" x14ac:dyDescent="0.15">
      <c r="A6795" s="5" t="s">
        <v>1</v>
      </c>
      <c r="B6795" s="5" t="s">
        <v>241</v>
      </c>
      <c r="C6795" s="6" t="s">
        <v>58</v>
      </c>
      <c r="D6795" s="6" t="s">
        <v>59</v>
      </c>
      <c r="E6795" s="7">
        <v>1436</v>
      </c>
      <c r="F6795" s="9">
        <v>1515</v>
      </c>
    </row>
    <row r="6796" spans="1:6" x14ac:dyDescent="0.15">
      <c r="A6796" s="5" t="s">
        <v>1</v>
      </c>
      <c r="B6796" s="5" t="s">
        <v>241</v>
      </c>
      <c r="C6796" s="6" t="s">
        <v>58</v>
      </c>
      <c r="D6796" s="6" t="s">
        <v>59</v>
      </c>
      <c r="E6796" s="7">
        <v>1437</v>
      </c>
      <c r="F6796" s="9">
        <v>1457</v>
      </c>
    </row>
    <row r="6797" spans="1:6" x14ac:dyDescent="0.15">
      <c r="A6797" s="5" t="s">
        <v>1</v>
      </c>
      <c r="B6797" s="5" t="s">
        <v>241</v>
      </c>
      <c r="C6797" s="6" t="s">
        <v>58</v>
      </c>
      <c r="D6797" s="6" t="s">
        <v>59</v>
      </c>
      <c r="E6797" s="7">
        <v>1438</v>
      </c>
      <c r="F6797" s="9">
        <v>1533</v>
      </c>
    </row>
    <row r="6798" spans="1:6" x14ac:dyDescent="0.15">
      <c r="A6798" s="5" t="s">
        <v>1</v>
      </c>
      <c r="B6798" s="5" t="s">
        <v>241</v>
      </c>
      <c r="C6798" s="6" t="s">
        <v>58</v>
      </c>
      <c r="D6798" s="6" t="s">
        <v>59</v>
      </c>
      <c r="E6798" s="7">
        <v>1439</v>
      </c>
      <c r="F6798" s="9">
        <v>1605</v>
      </c>
    </row>
    <row r="6799" spans="1:6" x14ac:dyDescent="0.15">
      <c r="A6799" s="5" t="s">
        <v>1</v>
      </c>
      <c r="B6799" s="5" t="s">
        <v>241</v>
      </c>
      <c r="C6799" s="6" t="s">
        <v>58</v>
      </c>
      <c r="D6799" s="6" t="s">
        <v>59</v>
      </c>
      <c r="E6799" s="7">
        <v>1440</v>
      </c>
      <c r="F6799" s="9">
        <v>1623</v>
      </c>
    </row>
    <row r="6800" spans="1:6" x14ac:dyDescent="0.15">
      <c r="A6800" s="5" t="s">
        <v>1</v>
      </c>
      <c r="B6800" s="5" t="s">
        <v>241</v>
      </c>
      <c r="C6800" s="6" t="s">
        <v>58</v>
      </c>
      <c r="D6800" s="6" t="s">
        <v>59</v>
      </c>
      <c r="E6800" s="7">
        <v>1441</v>
      </c>
      <c r="F6800" s="9">
        <v>1438</v>
      </c>
    </row>
    <row r="6801" spans="1:6" x14ac:dyDescent="0.15">
      <c r="A6801" s="5" t="s">
        <v>1</v>
      </c>
      <c r="B6801" s="5" t="s">
        <v>241</v>
      </c>
      <c r="C6801" s="6" t="s">
        <v>58</v>
      </c>
      <c r="D6801" s="6" t="s">
        <v>59</v>
      </c>
      <c r="E6801" s="7">
        <v>1442</v>
      </c>
      <c r="F6801" s="9">
        <v>1492</v>
      </c>
    </row>
    <row r="6802" spans="1:6" x14ac:dyDescent="0.15">
      <c r="A6802" s="5" t="s">
        <v>1</v>
      </c>
      <c r="B6802" s="5" t="s">
        <v>241</v>
      </c>
      <c r="C6802" s="6" t="s">
        <v>58</v>
      </c>
      <c r="D6802" s="6" t="s">
        <v>59</v>
      </c>
      <c r="E6802" s="7">
        <v>1443</v>
      </c>
      <c r="F6802" s="9">
        <v>1808</v>
      </c>
    </row>
    <row r="6803" spans="1:6" x14ac:dyDescent="0.15">
      <c r="A6803" s="5" t="s">
        <v>1</v>
      </c>
      <c r="B6803" s="5" t="s">
        <v>241</v>
      </c>
      <c r="C6803" s="6" t="s">
        <v>58</v>
      </c>
      <c r="D6803" s="6" t="s">
        <v>59</v>
      </c>
      <c r="E6803" s="7">
        <v>1444</v>
      </c>
      <c r="F6803" s="9">
        <v>1810</v>
      </c>
    </row>
    <row r="6804" spans="1:6" x14ac:dyDescent="0.15">
      <c r="A6804" s="5" t="s">
        <v>1</v>
      </c>
      <c r="B6804" s="5" t="s">
        <v>241</v>
      </c>
      <c r="C6804" s="6" t="s">
        <v>58</v>
      </c>
      <c r="D6804" s="6" t="s">
        <v>59</v>
      </c>
      <c r="E6804" s="7">
        <v>1445</v>
      </c>
      <c r="F6804" s="9">
        <v>1564</v>
      </c>
    </row>
    <row r="6805" spans="1:6" x14ac:dyDescent="0.15">
      <c r="A6805" s="5" t="s">
        <v>1</v>
      </c>
      <c r="B6805" s="5" t="s">
        <v>241</v>
      </c>
      <c r="C6805" s="6" t="s">
        <v>58</v>
      </c>
      <c r="D6805" s="6" t="s">
        <v>59</v>
      </c>
      <c r="E6805" s="7">
        <v>1446</v>
      </c>
      <c r="F6805" s="9">
        <v>1667</v>
      </c>
    </row>
    <row r="6806" spans="1:6" x14ac:dyDescent="0.15">
      <c r="A6806" s="5" t="s">
        <v>1</v>
      </c>
      <c r="B6806" s="5" t="s">
        <v>241</v>
      </c>
      <c r="C6806" s="6" t="s">
        <v>58</v>
      </c>
      <c r="D6806" s="6" t="s">
        <v>59</v>
      </c>
      <c r="E6806" s="7">
        <v>1447</v>
      </c>
      <c r="F6806" s="9">
        <v>1711</v>
      </c>
    </row>
    <row r="6807" spans="1:6" x14ac:dyDescent="0.15">
      <c r="A6807" s="5" t="s">
        <v>1</v>
      </c>
      <c r="B6807" s="5" t="s">
        <v>241</v>
      </c>
      <c r="C6807" s="6" t="s">
        <v>58</v>
      </c>
      <c r="D6807" s="6" t="s">
        <v>59</v>
      </c>
      <c r="E6807" s="7">
        <v>1448</v>
      </c>
      <c r="F6807" s="9">
        <v>1772</v>
      </c>
    </row>
    <row r="6808" spans="1:6" x14ac:dyDescent="0.15">
      <c r="A6808" s="5" t="s">
        <v>1</v>
      </c>
      <c r="B6808" s="5" t="s">
        <v>241</v>
      </c>
      <c r="C6808" s="6" t="s">
        <v>58</v>
      </c>
      <c r="D6808" s="6" t="s">
        <v>59</v>
      </c>
      <c r="E6808" s="7">
        <v>1449</v>
      </c>
      <c r="F6808" s="9">
        <v>1629</v>
      </c>
    </row>
    <row r="6809" spans="1:6" x14ac:dyDescent="0.15">
      <c r="A6809" s="5" t="s">
        <v>1</v>
      </c>
      <c r="B6809" s="5" t="s">
        <v>241</v>
      </c>
      <c r="C6809" s="6" t="s">
        <v>58</v>
      </c>
      <c r="D6809" s="6" t="s">
        <v>59</v>
      </c>
      <c r="E6809" s="7">
        <v>1450</v>
      </c>
      <c r="F6809" s="9">
        <v>1683</v>
      </c>
    </row>
    <row r="6810" spans="1:6" x14ac:dyDescent="0.15">
      <c r="A6810" s="5" t="s">
        <v>1</v>
      </c>
      <c r="B6810" s="5" t="s">
        <v>241</v>
      </c>
      <c r="C6810" s="6" t="s">
        <v>58</v>
      </c>
      <c r="D6810" s="6" t="s">
        <v>59</v>
      </c>
      <c r="E6810" s="7">
        <v>1451</v>
      </c>
      <c r="F6810" s="9">
        <v>1685</v>
      </c>
    </row>
    <row r="6811" spans="1:6" x14ac:dyDescent="0.15">
      <c r="A6811" s="5" t="s">
        <v>1</v>
      </c>
      <c r="B6811" s="5" t="s">
        <v>241</v>
      </c>
      <c r="C6811" s="6" t="s">
        <v>58</v>
      </c>
      <c r="D6811" s="6" t="s">
        <v>59</v>
      </c>
      <c r="E6811" s="7">
        <v>1452</v>
      </c>
      <c r="F6811" s="9">
        <v>1663</v>
      </c>
    </row>
    <row r="6812" spans="1:6" x14ac:dyDescent="0.15">
      <c r="A6812" s="5" t="s">
        <v>1</v>
      </c>
      <c r="B6812" s="5" t="s">
        <v>241</v>
      </c>
      <c r="C6812" s="6" t="s">
        <v>58</v>
      </c>
      <c r="D6812" s="6" t="s">
        <v>59</v>
      </c>
      <c r="E6812" s="7">
        <v>1453</v>
      </c>
      <c r="F6812" s="9">
        <v>1676</v>
      </c>
    </row>
    <row r="6813" spans="1:6" x14ac:dyDescent="0.15">
      <c r="A6813" s="5" t="s">
        <v>1</v>
      </c>
      <c r="B6813" s="5" t="s">
        <v>241</v>
      </c>
      <c r="C6813" s="6" t="s">
        <v>58</v>
      </c>
      <c r="D6813" s="6" t="s">
        <v>59</v>
      </c>
      <c r="E6813" s="7">
        <v>1454</v>
      </c>
      <c r="F6813" s="9">
        <v>1677</v>
      </c>
    </row>
    <row r="6814" spans="1:6" x14ac:dyDescent="0.15">
      <c r="A6814" s="5" t="s">
        <v>1</v>
      </c>
      <c r="B6814" s="5" t="s">
        <v>241</v>
      </c>
      <c r="C6814" s="6" t="s">
        <v>58</v>
      </c>
      <c r="D6814" s="6" t="s">
        <v>59</v>
      </c>
      <c r="E6814" s="7">
        <v>1455</v>
      </c>
      <c r="F6814" s="9">
        <v>1663</v>
      </c>
    </row>
    <row r="6815" spans="1:6" x14ac:dyDescent="0.15">
      <c r="A6815" s="5" t="s">
        <v>1</v>
      </c>
      <c r="B6815" s="5" t="s">
        <v>241</v>
      </c>
      <c r="C6815" s="6" t="s">
        <v>58</v>
      </c>
      <c r="D6815" s="6" t="s">
        <v>59</v>
      </c>
      <c r="E6815" s="7">
        <v>1456</v>
      </c>
      <c r="F6815" s="9">
        <v>1680</v>
      </c>
    </row>
    <row r="6816" spans="1:6" x14ac:dyDescent="0.15">
      <c r="A6816" s="5" t="s">
        <v>1</v>
      </c>
      <c r="B6816" s="5" t="s">
        <v>241</v>
      </c>
      <c r="C6816" s="6" t="s">
        <v>58</v>
      </c>
      <c r="D6816" s="6" t="s">
        <v>59</v>
      </c>
      <c r="E6816" s="7">
        <v>1457</v>
      </c>
      <c r="F6816" s="9">
        <v>1536</v>
      </c>
    </row>
    <row r="6817" spans="1:6" x14ac:dyDescent="0.15">
      <c r="A6817" s="5" t="s">
        <v>1</v>
      </c>
      <c r="B6817" s="5" t="s">
        <v>241</v>
      </c>
      <c r="C6817" s="6" t="s">
        <v>58</v>
      </c>
      <c r="D6817" s="6" t="s">
        <v>59</v>
      </c>
      <c r="E6817" s="7">
        <v>1458</v>
      </c>
      <c r="F6817" s="9">
        <v>1625</v>
      </c>
    </row>
    <row r="6818" spans="1:6" x14ac:dyDescent="0.15">
      <c r="A6818" s="5" t="s">
        <v>1</v>
      </c>
      <c r="B6818" s="5" t="s">
        <v>241</v>
      </c>
      <c r="C6818" s="6" t="s">
        <v>58</v>
      </c>
      <c r="D6818" s="6" t="s">
        <v>59</v>
      </c>
      <c r="E6818" s="7">
        <v>1459</v>
      </c>
      <c r="F6818" s="9">
        <v>1599</v>
      </c>
    </row>
    <row r="6819" spans="1:6" x14ac:dyDescent="0.15">
      <c r="A6819" s="5" t="s">
        <v>1</v>
      </c>
      <c r="B6819" s="5" t="s">
        <v>241</v>
      </c>
      <c r="C6819" s="6" t="s">
        <v>58</v>
      </c>
      <c r="D6819" s="6" t="s">
        <v>59</v>
      </c>
      <c r="E6819" s="7">
        <v>1460</v>
      </c>
      <c r="F6819" s="9">
        <v>1598</v>
      </c>
    </row>
    <row r="6820" spans="1:6" x14ac:dyDescent="0.15">
      <c r="A6820" s="5" t="s">
        <v>1</v>
      </c>
      <c r="B6820" s="5" t="s">
        <v>241</v>
      </c>
      <c r="C6820" s="6" t="s">
        <v>58</v>
      </c>
      <c r="D6820" s="6" t="s">
        <v>59</v>
      </c>
      <c r="E6820" s="7">
        <v>1461</v>
      </c>
      <c r="F6820" s="9">
        <v>1603</v>
      </c>
    </row>
    <row r="6821" spans="1:6" x14ac:dyDescent="0.15">
      <c r="A6821" s="5" t="s">
        <v>1</v>
      </c>
      <c r="B6821" s="5" t="s">
        <v>241</v>
      </c>
      <c r="C6821" s="6" t="s">
        <v>58</v>
      </c>
      <c r="D6821" s="6" t="s">
        <v>59</v>
      </c>
      <c r="E6821" s="7">
        <v>1462</v>
      </c>
      <c r="F6821" s="9">
        <v>1752</v>
      </c>
    </row>
    <row r="6822" spans="1:6" x14ac:dyDescent="0.15">
      <c r="A6822" s="5" t="s">
        <v>1</v>
      </c>
      <c r="B6822" s="5" t="s">
        <v>241</v>
      </c>
      <c r="C6822" s="6" t="s">
        <v>58</v>
      </c>
      <c r="D6822" s="6" t="s">
        <v>59</v>
      </c>
      <c r="E6822" s="7">
        <v>1463</v>
      </c>
      <c r="F6822" s="9">
        <v>1772</v>
      </c>
    </row>
    <row r="6823" spans="1:6" x14ac:dyDescent="0.15">
      <c r="A6823" s="5" t="s">
        <v>1</v>
      </c>
      <c r="B6823" s="5" t="s">
        <v>241</v>
      </c>
      <c r="C6823" s="6" t="s">
        <v>58</v>
      </c>
      <c r="D6823" s="6" t="s">
        <v>59</v>
      </c>
      <c r="E6823" s="7">
        <v>1464</v>
      </c>
      <c r="F6823" s="9">
        <v>1615</v>
      </c>
    </row>
    <row r="6824" spans="1:6" x14ac:dyDescent="0.15">
      <c r="A6824" s="5" t="s">
        <v>1</v>
      </c>
      <c r="B6824" s="5" t="s">
        <v>241</v>
      </c>
      <c r="C6824" s="6" t="s">
        <v>58</v>
      </c>
      <c r="D6824" s="6" t="s">
        <v>59</v>
      </c>
      <c r="E6824" s="7">
        <v>1465</v>
      </c>
      <c r="F6824" s="9">
        <v>1567</v>
      </c>
    </row>
    <row r="6825" spans="1:6" x14ac:dyDescent="0.15">
      <c r="A6825" s="5" t="s">
        <v>1</v>
      </c>
      <c r="B6825" s="5" t="s">
        <v>241</v>
      </c>
      <c r="C6825" s="6" t="s">
        <v>58</v>
      </c>
      <c r="D6825" s="6" t="s">
        <v>59</v>
      </c>
      <c r="E6825" s="7">
        <v>1466</v>
      </c>
      <c r="F6825" s="9">
        <v>1554</v>
      </c>
    </row>
    <row r="6826" spans="1:6" x14ac:dyDescent="0.15">
      <c r="A6826" s="5" t="s">
        <v>1</v>
      </c>
      <c r="B6826" s="5" t="s">
        <v>241</v>
      </c>
      <c r="C6826" s="6" t="s">
        <v>58</v>
      </c>
      <c r="D6826" s="6" t="s">
        <v>59</v>
      </c>
      <c r="E6826" s="7">
        <v>1467</v>
      </c>
      <c r="F6826" s="9">
        <v>1600</v>
      </c>
    </row>
    <row r="6827" spans="1:6" x14ac:dyDescent="0.15">
      <c r="A6827" s="5" t="s">
        <v>1</v>
      </c>
      <c r="B6827" s="5" t="s">
        <v>241</v>
      </c>
      <c r="C6827" s="6" t="s">
        <v>58</v>
      </c>
      <c r="D6827" s="6" t="s">
        <v>59</v>
      </c>
      <c r="E6827" s="7">
        <v>1468</v>
      </c>
      <c r="F6827" s="9">
        <v>1669</v>
      </c>
    </row>
    <row r="6828" spans="1:6" x14ac:dyDescent="0.15">
      <c r="A6828" s="5" t="s">
        <v>1</v>
      </c>
      <c r="B6828" s="5" t="s">
        <v>241</v>
      </c>
      <c r="C6828" s="6" t="s">
        <v>58</v>
      </c>
      <c r="D6828" s="6" t="s">
        <v>59</v>
      </c>
      <c r="E6828" s="7">
        <v>1469</v>
      </c>
      <c r="F6828" s="9">
        <v>1645</v>
      </c>
    </row>
    <row r="6829" spans="1:6" x14ac:dyDescent="0.15">
      <c r="A6829" s="5" t="s">
        <v>1</v>
      </c>
      <c r="B6829" s="5" t="s">
        <v>241</v>
      </c>
      <c r="C6829" s="6" t="s">
        <v>58</v>
      </c>
      <c r="D6829" s="6" t="s">
        <v>59</v>
      </c>
      <c r="E6829" s="7">
        <v>1470</v>
      </c>
      <c r="F6829" s="9">
        <v>1597</v>
      </c>
    </row>
    <row r="6830" spans="1:6" x14ac:dyDescent="0.15">
      <c r="A6830" s="5" t="s">
        <v>1</v>
      </c>
      <c r="B6830" s="5" t="s">
        <v>241</v>
      </c>
      <c r="C6830" s="6" t="s">
        <v>58</v>
      </c>
      <c r="D6830" s="6" t="s">
        <v>59</v>
      </c>
      <c r="E6830" s="7">
        <v>1471</v>
      </c>
      <c r="F6830" s="9">
        <v>1525</v>
      </c>
    </row>
    <row r="6831" spans="1:6" x14ac:dyDescent="0.15">
      <c r="A6831" s="5" t="s">
        <v>1</v>
      </c>
      <c r="B6831" s="5" t="s">
        <v>241</v>
      </c>
      <c r="C6831" s="6" t="s">
        <v>58</v>
      </c>
      <c r="D6831" s="6" t="s">
        <v>59</v>
      </c>
      <c r="E6831" s="7">
        <v>1472</v>
      </c>
      <c r="F6831" s="9">
        <v>1575</v>
      </c>
    </row>
    <row r="6832" spans="1:6" x14ac:dyDescent="0.15">
      <c r="A6832" s="5" t="s">
        <v>1</v>
      </c>
      <c r="B6832" s="5" t="s">
        <v>241</v>
      </c>
      <c r="C6832" s="6" t="s">
        <v>58</v>
      </c>
      <c r="D6832" s="6" t="s">
        <v>59</v>
      </c>
      <c r="E6832" s="7">
        <v>1473</v>
      </c>
      <c r="F6832" s="9">
        <v>1560</v>
      </c>
    </row>
    <row r="6833" spans="1:6" x14ac:dyDescent="0.15">
      <c r="A6833" s="5" t="s">
        <v>1</v>
      </c>
      <c r="B6833" s="5" t="s">
        <v>241</v>
      </c>
      <c r="C6833" s="6" t="s">
        <v>58</v>
      </c>
      <c r="D6833" s="6" t="s">
        <v>59</v>
      </c>
      <c r="E6833" s="7">
        <v>1474</v>
      </c>
      <c r="F6833" s="9">
        <v>1642</v>
      </c>
    </row>
    <row r="6834" spans="1:6" x14ac:dyDescent="0.15">
      <c r="A6834" s="5" t="s">
        <v>1</v>
      </c>
      <c r="B6834" s="5" t="s">
        <v>241</v>
      </c>
      <c r="C6834" s="6" t="s">
        <v>58</v>
      </c>
      <c r="D6834" s="6" t="s">
        <v>59</v>
      </c>
      <c r="E6834" s="7">
        <v>1475</v>
      </c>
      <c r="F6834" s="9">
        <v>1592</v>
      </c>
    </row>
    <row r="6835" spans="1:6" x14ac:dyDescent="0.15">
      <c r="A6835" s="5" t="s">
        <v>1</v>
      </c>
      <c r="B6835" s="5" t="s">
        <v>241</v>
      </c>
      <c r="C6835" s="6" t="s">
        <v>58</v>
      </c>
      <c r="D6835" s="6" t="s">
        <v>59</v>
      </c>
      <c r="E6835" s="7">
        <v>1476</v>
      </c>
      <c r="F6835" s="9">
        <v>1475</v>
      </c>
    </row>
    <row r="6836" spans="1:6" x14ac:dyDescent="0.15">
      <c r="A6836" s="5" t="s">
        <v>1</v>
      </c>
      <c r="B6836" s="5" t="s">
        <v>241</v>
      </c>
      <c r="C6836" s="6" t="s">
        <v>58</v>
      </c>
      <c r="D6836" s="6" t="s">
        <v>59</v>
      </c>
      <c r="E6836" s="7">
        <v>1477</v>
      </c>
      <c r="F6836" s="9">
        <v>1541</v>
      </c>
    </row>
    <row r="6837" spans="1:6" x14ac:dyDescent="0.15">
      <c r="A6837" s="5" t="s">
        <v>1</v>
      </c>
      <c r="B6837" s="5" t="s">
        <v>241</v>
      </c>
      <c r="C6837" s="6" t="s">
        <v>58</v>
      </c>
      <c r="D6837" s="6" t="s">
        <v>59</v>
      </c>
      <c r="E6837" s="7">
        <v>1478</v>
      </c>
      <c r="F6837" s="9">
        <v>1583</v>
      </c>
    </row>
    <row r="6838" spans="1:6" x14ac:dyDescent="0.15">
      <c r="A6838" s="5" t="s">
        <v>1</v>
      </c>
      <c r="B6838" s="5" t="s">
        <v>241</v>
      </c>
      <c r="C6838" s="6" t="s">
        <v>58</v>
      </c>
      <c r="D6838" s="6" t="s">
        <v>59</v>
      </c>
      <c r="E6838" s="7">
        <v>1479</v>
      </c>
      <c r="F6838" s="9">
        <v>1672</v>
      </c>
    </row>
    <row r="6839" spans="1:6" x14ac:dyDescent="0.15">
      <c r="A6839" s="5" t="s">
        <v>1</v>
      </c>
      <c r="B6839" s="5" t="s">
        <v>241</v>
      </c>
      <c r="C6839" s="6" t="s">
        <v>58</v>
      </c>
      <c r="D6839" s="6" t="s">
        <v>59</v>
      </c>
      <c r="E6839" s="7">
        <v>1480</v>
      </c>
      <c r="F6839" s="9">
        <v>1718</v>
      </c>
    </row>
    <row r="6840" spans="1:6" x14ac:dyDescent="0.15">
      <c r="A6840" s="5" t="s">
        <v>1</v>
      </c>
      <c r="B6840" s="5" t="s">
        <v>241</v>
      </c>
      <c r="C6840" s="6" t="s">
        <v>58</v>
      </c>
      <c r="D6840" s="6" t="s">
        <v>59</v>
      </c>
      <c r="E6840" s="7">
        <v>1481</v>
      </c>
      <c r="F6840" s="9">
        <v>1640</v>
      </c>
    </row>
    <row r="6841" spans="1:6" x14ac:dyDescent="0.15">
      <c r="A6841" s="5" t="s">
        <v>1</v>
      </c>
      <c r="B6841" s="5" t="s">
        <v>241</v>
      </c>
      <c r="C6841" s="6" t="s">
        <v>58</v>
      </c>
      <c r="D6841" s="6" t="s">
        <v>59</v>
      </c>
      <c r="E6841" s="7">
        <v>1482</v>
      </c>
      <c r="F6841" s="9">
        <v>1566</v>
      </c>
    </row>
    <row r="6842" spans="1:6" x14ac:dyDescent="0.15">
      <c r="A6842" s="5" t="s">
        <v>1</v>
      </c>
      <c r="B6842" s="5" t="s">
        <v>241</v>
      </c>
      <c r="C6842" s="6" t="s">
        <v>58</v>
      </c>
      <c r="D6842" s="6" t="s">
        <v>59</v>
      </c>
      <c r="E6842" s="7">
        <v>1483</v>
      </c>
      <c r="F6842" s="9">
        <v>1641</v>
      </c>
    </row>
    <row r="6843" spans="1:6" x14ac:dyDescent="0.15">
      <c r="A6843" s="5" t="s">
        <v>1</v>
      </c>
      <c r="B6843" s="5" t="s">
        <v>241</v>
      </c>
      <c r="C6843" s="6" t="s">
        <v>58</v>
      </c>
      <c r="D6843" s="6" t="s">
        <v>59</v>
      </c>
      <c r="E6843" s="7">
        <v>1484</v>
      </c>
      <c r="F6843" s="9">
        <v>1623</v>
      </c>
    </row>
    <row r="6844" spans="1:6" x14ac:dyDescent="0.15">
      <c r="A6844" s="5" t="s">
        <v>1</v>
      </c>
      <c r="B6844" s="5" t="s">
        <v>241</v>
      </c>
      <c r="C6844" s="6" t="s">
        <v>58</v>
      </c>
      <c r="D6844" s="6" t="s">
        <v>59</v>
      </c>
      <c r="E6844" s="7">
        <v>1485</v>
      </c>
      <c r="F6844" s="9">
        <v>1532</v>
      </c>
    </row>
    <row r="6845" spans="1:6" x14ac:dyDescent="0.15">
      <c r="A6845" s="5" t="s">
        <v>1</v>
      </c>
      <c r="B6845" s="5" t="s">
        <v>241</v>
      </c>
      <c r="C6845" s="6" t="s">
        <v>58</v>
      </c>
      <c r="D6845" s="6" t="s">
        <v>59</v>
      </c>
      <c r="E6845" s="7">
        <v>1486</v>
      </c>
      <c r="F6845" s="9">
        <v>1696</v>
      </c>
    </row>
    <row r="6846" spans="1:6" x14ac:dyDescent="0.15">
      <c r="A6846" s="5" t="s">
        <v>1</v>
      </c>
      <c r="B6846" s="5" t="s">
        <v>241</v>
      </c>
      <c r="C6846" s="6" t="s">
        <v>58</v>
      </c>
      <c r="D6846" s="6" t="s">
        <v>59</v>
      </c>
      <c r="E6846" s="7">
        <v>1487</v>
      </c>
      <c r="F6846" s="9">
        <v>1548</v>
      </c>
    </row>
    <row r="6847" spans="1:6" x14ac:dyDescent="0.15">
      <c r="A6847" s="5" t="s">
        <v>1</v>
      </c>
      <c r="B6847" s="5" t="s">
        <v>241</v>
      </c>
      <c r="C6847" s="6" t="s">
        <v>58</v>
      </c>
      <c r="D6847" s="6" t="s">
        <v>59</v>
      </c>
      <c r="E6847" s="7">
        <v>1488</v>
      </c>
      <c r="F6847" s="9">
        <v>1579</v>
      </c>
    </row>
    <row r="6848" spans="1:6" x14ac:dyDescent="0.15">
      <c r="A6848" s="5" t="s">
        <v>1</v>
      </c>
      <c r="B6848" s="5" t="s">
        <v>241</v>
      </c>
      <c r="C6848" s="6" t="s">
        <v>58</v>
      </c>
      <c r="D6848" s="6" t="s">
        <v>59</v>
      </c>
      <c r="E6848" s="7">
        <v>1489</v>
      </c>
      <c r="F6848" s="9">
        <v>1612</v>
      </c>
    </row>
    <row r="6849" spans="1:6" x14ac:dyDescent="0.15">
      <c r="A6849" s="5" t="s">
        <v>1</v>
      </c>
      <c r="B6849" s="5" t="s">
        <v>241</v>
      </c>
      <c r="C6849" s="6" t="s">
        <v>58</v>
      </c>
      <c r="D6849" s="6" t="s">
        <v>59</v>
      </c>
      <c r="E6849" s="7">
        <v>1490</v>
      </c>
      <c r="F6849" s="9">
        <v>1620</v>
      </c>
    </row>
    <row r="6850" spans="1:6" x14ac:dyDescent="0.15">
      <c r="A6850" s="5" t="s">
        <v>1</v>
      </c>
      <c r="B6850" s="5" t="s">
        <v>241</v>
      </c>
      <c r="C6850" s="6" t="s">
        <v>58</v>
      </c>
      <c r="D6850" s="6" t="s">
        <v>59</v>
      </c>
      <c r="E6850" s="7">
        <v>1491</v>
      </c>
      <c r="F6850" s="9">
        <v>1632</v>
      </c>
    </row>
    <row r="6851" spans="1:6" x14ac:dyDescent="0.15">
      <c r="A6851" s="5" t="s">
        <v>1</v>
      </c>
      <c r="B6851" s="5" t="s">
        <v>241</v>
      </c>
      <c r="C6851" s="6" t="s">
        <v>58</v>
      </c>
      <c r="D6851" s="6" t="s">
        <v>59</v>
      </c>
      <c r="E6851" s="7">
        <v>1492</v>
      </c>
      <c r="F6851" s="9">
        <v>1649</v>
      </c>
    </row>
    <row r="6852" spans="1:6" x14ac:dyDescent="0.15">
      <c r="A6852" s="5" t="s">
        <v>1</v>
      </c>
      <c r="B6852" s="5" t="s">
        <v>241</v>
      </c>
      <c r="C6852" s="6" t="s">
        <v>58</v>
      </c>
      <c r="D6852" s="6" t="s">
        <v>59</v>
      </c>
      <c r="E6852" s="7">
        <v>1493</v>
      </c>
      <c r="F6852" s="9">
        <v>1620</v>
      </c>
    </row>
    <row r="6853" spans="1:6" x14ac:dyDescent="0.15">
      <c r="A6853" s="5" t="s">
        <v>1</v>
      </c>
      <c r="B6853" s="5" t="s">
        <v>241</v>
      </c>
      <c r="C6853" s="6" t="s">
        <v>58</v>
      </c>
      <c r="D6853" s="6" t="s">
        <v>59</v>
      </c>
      <c r="E6853" s="7">
        <v>1494</v>
      </c>
      <c r="F6853" s="9">
        <v>1695</v>
      </c>
    </row>
    <row r="6854" spans="1:6" x14ac:dyDescent="0.15">
      <c r="A6854" s="5" t="s">
        <v>1</v>
      </c>
      <c r="B6854" s="5" t="s">
        <v>241</v>
      </c>
      <c r="C6854" s="6" t="s">
        <v>58</v>
      </c>
      <c r="D6854" s="6" t="s">
        <v>59</v>
      </c>
      <c r="E6854" s="7">
        <v>1495</v>
      </c>
      <c r="F6854" s="9">
        <v>1659</v>
      </c>
    </row>
    <row r="6855" spans="1:6" x14ac:dyDescent="0.15">
      <c r="A6855" s="5" t="s">
        <v>1</v>
      </c>
      <c r="B6855" s="5" t="s">
        <v>241</v>
      </c>
      <c r="C6855" s="6" t="s">
        <v>58</v>
      </c>
      <c r="D6855" s="6" t="s">
        <v>59</v>
      </c>
      <c r="E6855" s="7">
        <v>1496</v>
      </c>
      <c r="F6855" s="9">
        <v>1605</v>
      </c>
    </row>
    <row r="6856" spans="1:6" x14ac:dyDescent="0.15">
      <c r="A6856" s="5" t="s">
        <v>1</v>
      </c>
      <c r="B6856" s="5" t="s">
        <v>241</v>
      </c>
      <c r="C6856" s="6" t="s">
        <v>58</v>
      </c>
      <c r="D6856" s="6" t="s">
        <v>59</v>
      </c>
      <c r="E6856" s="7">
        <v>1497</v>
      </c>
      <c r="F6856" s="9">
        <v>1710</v>
      </c>
    </row>
    <row r="6857" spans="1:6" x14ac:dyDescent="0.15">
      <c r="A6857" s="5" t="s">
        <v>1</v>
      </c>
      <c r="B6857" s="5" t="s">
        <v>241</v>
      </c>
      <c r="C6857" s="6" t="s">
        <v>58</v>
      </c>
      <c r="D6857" s="6" t="s">
        <v>59</v>
      </c>
      <c r="E6857" s="7">
        <v>1498</v>
      </c>
      <c r="F6857" s="9">
        <v>1724</v>
      </c>
    </row>
    <row r="6858" spans="1:6" x14ac:dyDescent="0.15">
      <c r="A6858" s="5" t="s">
        <v>1</v>
      </c>
      <c r="B6858" s="5" t="s">
        <v>241</v>
      </c>
      <c r="C6858" s="6" t="s">
        <v>58</v>
      </c>
      <c r="D6858" s="6" t="s">
        <v>59</v>
      </c>
      <c r="E6858" s="7">
        <v>1499</v>
      </c>
      <c r="F6858" s="9">
        <v>1728</v>
      </c>
    </row>
    <row r="6859" spans="1:6" x14ac:dyDescent="0.15">
      <c r="A6859" s="5" t="s">
        <v>1</v>
      </c>
      <c r="B6859" s="5" t="s">
        <v>241</v>
      </c>
      <c r="C6859" s="6" t="s">
        <v>58</v>
      </c>
      <c r="D6859" s="6" t="s">
        <v>59</v>
      </c>
      <c r="E6859" s="7">
        <v>1500</v>
      </c>
      <c r="F6859" s="9">
        <v>1697</v>
      </c>
    </row>
    <row r="6860" spans="1:6" x14ac:dyDescent="0.15">
      <c r="A6860" s="5" t="s">
        <v>1</v>
      </c>
      <c r="B6860" s="5" t="s">
        <v>241</v>
      </c>
      <c r="C6860" s="6" t="s">
        <v>58</v>
      </c>
      <c r="D6860" s="6" t="s">
        <v>59</v>
      </c>
      <c r="E6860" s="7">
        <v>1501</v>
      </c>
      <c r="F6860" s="9">
        <v>1633</v>
      </c>
    </row>
    <row r="6861" spans="1:6" x14ac:dyDescent="0.15">
      <c r="A6861" s="5" t="s">
        <v>1</v>
      </c>
      <c r="B6861" s="5" t="s">
        <v>241</v>
      </c>
      <c r="C6861" s="6" t="s">
        <v>58</v>
      </c>
      <c r="D6861" s="6" t="s">
        <v>59</v>
      </c>
      <c r="E6861" s="7">
        <v>1502</v>
      </c>
      <c r="F6861" s="9">
        <v>1689</v>
      </c>
    </row>
    <row r="6862" spans="1:6" x14ac:dyDescent="0.15">
      <c r="A6862" s="5" t="s">
        <v>1</v>
      </c>
      <c r="B6862" s="5" t="s">
        <v>241</v>
      </c>
      <c r="C6862" s="6" t="s">
        <v>58</v>
      </c>
      <c r="D6862" s="6" t="s">
        <v>59</v>
      </c>
      <c r="E6862" s="7">
        <v>1503</v>
      </c>
      <c r="F6862" s="9">
        <v>1757</v>
      </c>
    </row>
    <row r="6863" spans="1:6" x14ac:dyDescent="0.15">
      <c r="A6863" s="5" t="s">
        <v>1</v>
      </c>
      <c r="B6863" s="5" t="s">
        <v>241</v>
      </c>
      <c r="C6863" s="6" t="s">
        <v>58</v>
      </c>
      <c r="D6863" s="6" t="s">
        <v>59</v>
      </c>
      <c r="E6863" s="7">
        <v>1504</v>
      </c>
      <c r="F6863" s="9">
        <v>1758</v>
      </c>
    </row>
    <row r="6864" spans="1:6" x14ac:dyDescent="0.15">
      <c r="A6864" s="5" t="s">
        <v>1</v>
      </c>
      <c r="B6864" s="5" t="s">
        <v>241</v>
      </c>
      <c r="C6864" s="6" t="s">
        <v>58</v>
      </c>
      <c r="D6864" s="6" t="s">
        <v>59</v>
      </c>
      <c r="E6864" s="7">
        <v>1505</v>
      </c>
      <c r="F6864" s="9">
        <v>1773</v>
      </c>
    </row>
    <row r="6865" spans="1:6" x14ac:dyDescent="0.15">
      <c r="A6865" s="5" t="s">
        <v>1</v>
      </c>
      <c r="B6865" s="5" t="s">
        <v>241</v>
      </c>
      <c r="C6865" s="6" t="s">
        <v>58</v>
      </c>
      <c r="D6865" s="6" t="s">
        <v>59</v>
      </c>
      <c r="E6865" s="7">
        <v>1506</v>
      </c>
      <c r="F6865" s="9">
        <v>1776</v>
      </c>
    </row>
    <row r="6866" spans="1:6" x14ac:dyDescent="0.15">
      <c r="A6866" s="5" t="s">
        <v>1</v>
      </c>
      <c r="B6866" s="5" t="s">
        <v>241</v>
      </c>
      <c r="C6866" s="6" t="s">
        <v>58</v>
      </c>
      <c r="D6866" s="6" t="s">
        <v>59</v>
      </c>
      <c r="E6866" s="7">
        <v>1507</v>
      </c>
      <c r="F6866" s="9">
        <v>1740</v>
      </c>
    </row>
    <row r="6867" spans="1:6" x14ac:dyDescent="0.15">
      <c r="A6867" s="5" t="s">
        <v>1</v>
      </c>
      <c r="B6867" s="5" t="s">
        <v>241</v>
      </c>
      <c r="C6867" s="6" t="s">
        <v>58</v>
      </c>
      <c r="D6867" s="6" t="s">
        <v>59</v>
      </c>
      <c r="E6867" s="7">
        <v>1508</v>
      </c>
      <c r="F6867" s="9">
        <v>1760</v>
      </c>
    </row>
    <row r="6868" spans="1:6" x14ac:dyDescent="0.15">
      <c r="A6868" s="5" t="s">
        <v>1</v>
      </c>
      <c r="B6868" s="5" t="s">
        <v>241</v>
      </c>
      <c r="C6868" s="6" t="s">
        <v>58</v>
      </c>
      <c r="D6868" s="6" t="s">
        <v>59</v>
      </c>
      <c r="E6868" s="7">
        <v>1509</v>
      </c>
      <c r="F6868" s="9">
        <v>1837</v>
      </c>
    </row>
    <row r="6869" spans="1:6" x14ac:dyDescent="0.15">
      <c r="A6869" s="5" t="s">
        <v>1</v>
      </c>
      <c r="B6869" s="5" t="s">
        <v>241</v>
      </c>
      <c r="C6869" s="6" t="s">
        <v>58</v>
      </c>
      <c r="D6869" s="6" t="s">
        <v>59</v>
      </c>
      <c r="E6869" s="7">
        <v>1510</v>
      </c>
      <c r="F6869" s="9">
        <v>1768</v>
      </c>
    </row>
    <row r="6870" spans="1:6" x14ac:dyDescent="0.15">
      <c r="A6870" s="5" t="s">
        <v>1</v>
      </c>
      <c r="B6870" s="5" t="s">
        <v>241</v>
      </c>
      <c r="C6870" s="6" t="s">
        <v>58</v>
      </c>
      <c r="D6870" s="6" t="s">
        <v>59</v>
      </c>
      <c r="E6870" s="7">
        <v>1511</v>
      </c>
      <c r="F6870" s="9">
        <v>1799</v>
      </c>
    </row>
    <row r="6871" spans="1:6" x14ac:dyDescent="0.15">
      <c r="A6871" s="5" t="s">
        <v>1</v>
      </c>
      <c r="B6871" s="5" t="s">
        <v>241</v>
      </c>
      <c r="C6871" s="6" t="s">
        <v>58</v>
      </c>
      <c r="D6871" s="6" t="s">
        <v>59</v>
      </c>
      <c r="E6871" s="7">
        <v>1512</v>
      </c>
      <c r="F6871" s="9">
        <v>1715</v>
      </c>
    </row>
    <row r="6872" spans="1:6" x14ac:dyDescent="0.15">
      <c r="A6872" s="5" t="s">
        <v>1</v>
      </c>
      <c r="B6872" s="5" t="s">
        <v>241</v>
      </c>
      <c r="C6872" s="6" t="s">
        <v>58</v>
      </c>
      <c r="D6872" s="6" t="s">
        <v>59</v>
      </c>
      <c r="E6872" s="7">
        <v>1513</v>
      </c>
      <c r="F6872" s="9">
        <v>1785</v>
      </c>
    </row>
    <row r="6873" spans="1:6" x14ac:dyDescent="0.15">
      <c r="A6873" s="5" t="s">
        <v>1</v>
      </c>
      <c r="B6873" s="5" t="s">
        <v>241</v>
      </c>
      <c r="C6873" s="6" t="s">
        <v>58</v>
      </c>
      <c r="D6873" s="6" t="s">
        <v>59</v>
      </c>
      <c r="E6873" s="7">
        <v>1514</v>
      </c>
      <c r="F6873" s="9">
        <v>1777</v>
      </c>
    </row>
    <row r="6874" spans="1:6" x14ac:dyDescent="0.15">
      <c r="A6874" s="5" t="s">
        <v>1</v>
      </c>
      <c r="B6874" s="5" t="s">
        <v>241</v>
      </c>
      <c r="C6874" s="6" t="s">
        <v>58</v>
      </c>
      <c r="D6874" s="6" t="s">
        <v>59</v>
      </c>
      <c r="E6874" s="7">
        <v>1515</v>
      </c>
      <c r="F6874" s="9">
        <v>1820</v>
      </c>
    </row>
    <row r="6875" spans="1:6" x14ac:dyDescent="0.15">
      <c r="A6875" s="5" t="s">
        <v>1</v>
      </c>
      <c r="B6875" s="5" t="s">
        <v>241</v>
      </c>
      <c r="C6875" s="6" t="s">
        <v>58</v>
      </c>
      <c r="D6875" s="6" t="s">
        <v>59</v>
      </c>
      <c r="E6875" s="7">
        <v>1516</v>
      </c>
      <c r="F6875" s="9">
        <v>1800</v>
      </c>
    </row>
    <row r="6876" spans="1:6" x14ac:dyDescent="0.15">
      <c r="A6876" s="5" t="s">
        <v>1</v>
      </c>
      <c r="B6876" s="5" t="s">
        <v>241</v>
      </c>
      <c r="C6876" s="6" t="s">
        <v>58</v>
      </c>
      <c r="D6876" s="6" t="s">
        <v>59</v>
      </c>
      <c r="E6876" s="7">
        <v>1517</v>
      </c>
      <c r="F6876" s="9">
        <v>1800</v>
      </c>
    </row>
    <row r="6877" spans="1:6" x14ac:dyDescent="0.15">
      <c r="A6877" s="5" t="s">
        <v>1</v>
      </c>
      <c r="B6877" s="5" t="s">
        <v>241</v>
      </c>
      <c r="C6877" s="6" t="s">
        <v>58</v>
      </c>
      <c r="D6877" s="6" t="s">
        <v>59</v>
      </c>
      <c r="E6877" s="7">
        <v>1518</v>
      </c>
      <c r="F6877" s="9">
        <v>1805</v>
      </c>
    </row>
    <row r="6878" spans="1:6" x14ac:dyDescent="0.15">
      <c r="A6878" s="5" t="s">
        <v>1</v>
      </c>
      <c r="B6878" s="5" t="s">
        <v>241</v>
      </c>
      <c r="C6878" s="6" t="s">
        <v>58</v>
      </c>
      <c r="D6878" s="6" t="s">
        <v>59</v>
      </c>
      <c r="E6878" s="7">
        <v>1519</v>
      </c>
      <c r="F6878" s="9">
        <v>1784</v>
      </c>
    </row>
    <row r="6879" spans="1:6" x14ac:dyDescent="0.15">
      <c r="A6879" s="5" t="s">
        <v>1</v>
      </c>
      <c r="B6879" s="5" t="s">
        <v>241</v>
      </c>
      <c r="C6879" s="6" t="s">
        <v>58</v>
      </c>
      <c r="D6879" s="6" t="s">
        <v>59</v>
      </c>
      <c r="E6879" s="7">
        <v>1520</v>
      </c>
      <c r="F6879" s="9">
        <v>1755</v>
      </c>
    </row>
    <row r="6880" spans="1:6" x14ac:dyDescent="0.15">
      <c r="A6880" s="5" t="s">
        <v>1</v>
      </c>
      <c r="B6880" s="5" t="s">
        <v>241</v>
      </c>
      <c r="C6880" s="6" t="s">
        <v>58</v>
      </c>
      <c r="D6880" s="6" t="s">
        <v>59</v>
      </c>
      <c r="E6880" s="7">
        <v>1521</v>
      </c>
      <c r="F6880" s="9">
        <v>1791</v>
      </c>
    </row>
    <row r="6881" spans="1:6" x14ac:dyDescent="0.15">
      <c r="A6881" s="5" t="s">
        <v>1</v>
      </c>
      <c r="B6881" s="5" t="s">
        <v>241</v>
      </c>
      <c r="C6881" s="6" t="s">
        <v>58</v>
      </c>
      <c r="D6881" s="6" t="s">
        <v>59</v>
      </c>
      <c r="E6881" s="7">
        <v>1522</v>
      </c>
      <c r="F6881" s="9">
        <v>1818</v>
      </c>
    </row>
    <row r="6882" spans="1:6" x14ac:dyDescent="0.15">
      <c r="A6882" s="5" t="s">
        <v>1</v>
      </c>
      <c r="B6882" s="5" t="s">
        <v>241</v>
      </c>
      <c r="C6882" s="6" t="s">
        <v>58</v>
      </c>
      <c r="D6882" s="6" t="s">
        <v>59</v>
      </c>
      <c r="E6882" s="7">
        <v>1523</v>
      </c>
      <c r="F6882" s="9">
        <v>1847</v>
      </c>
    </row>
    <row r="6883" spans="1:6" x14ac:dyDescent="0.15">
      <c r="A6883" s="5" t="s">
        <v>1</v>
      </c>
      <c r="B6883" s="5" t="s">
        <v>241</v>
      </c>
      <c r="C6883" s="6" t="s">
        <v>58</v>
      </c>
      <c r="D6883" s="6" t="s">
        <v>59</v>
      </c>
      <c r="E6883" s="7">
        <v>1524</v>
      </c>
      <c r="F6883" s="9">
        <v>1866</v>
      </c>
    </row>
    <row r="6884" spans="1:6" x14ac:dyDescent="0.15">
      <c r="A6884" s="5" t="s">
        <v>1</v>
      </c>
      <c r="B6884" s="5" t="s">
        <v>241</v>
      </c>
      <c r="C6884" s="6" t="s">
        <v>58</v>
      </c>
      <c r="D6884" s="6" t="s">
        <v>59</v>
      </c>
      <c r="E6884" s="7">
        <v>1525</v>
      </c>
      <c r="F6884" s="9">
        <v>1848</v>
      </c>
    </row>
    <row r="6885" spans="1:6" x14ac:dyDescent="0.15">
      <c r="A6885" s="5" t="s">
        <v>1</v>
      </c>
      <c r="B6885" s="5" t="s">
        <v>241</v>
      </c>
      <c r="C6885" s="6" t="s">
        <v>58</v>
      </c>
      <c r="D6885" s="6" t="s">
        <v>59</v>
      </c>
      <c r="E6885" s="7">
        <v>1526</v>
      </c>
      <c r="F6885" s="9">
        <v>1852</v>
      </c>
    </row>
    <row r="6886" spans="1:6" x14ac:dyDescent="0.15">
      <c r="A6886" s="5" t="s">
        <v>1</v>
      </c>
      <c r="B6886" s="5" t="s">
        <v>241</v>
      </c>
      <c r="C6886" s="6" t="s">
        <v>58</v>
      </c>
      <c r="D6886" s="6" t="s">
        <v>59</v>
      </c>
      <c r="E6886" s="7">
        <v>1527</v>
      </c>
      <c r="F6886" s="9">
        <v>1713</v>
      </c>
    </row>
    <row r="6887" spans="1:6" x14ac:dyDescent="0.15">
      <c r="A6887" s="5" t="s">
        <v>1</v>
      </c>
      <c r="B6887" s="5" t="s">
        <v>241</v>
      </c>
      <c r="C6887" s="6" t="s">
        <v>58</v>
      </c>
      <c r="D6887" s="6" t="s">
        <v>59</v>
      </c>
      <c r="E6887" s="7">
        <v>1528</v>
      </c>
      <c r="F6887" s="9">
        <v>1722</v>
      </c>
    </row>
    <row r="6888" spans="1:6" x14ac:dyDescent="0.15">
      <c r="A6888" s="5" t="s">
        <v>1</v>
      </c>
      <c r="B6888" s="5" t="s">
        <v>241</v>
      </c>
      <c r="C6888" s="6" t="s">
        <v>58</v>
      </c>
      <c r="D6888" s="6" t="s">
        <v>59</v>
      </c>
      <c r="E6888" s="7">
        <v>1529</v>
      </c>
      <c r="F6888" s="9">
        <v>1741</v>
      </c>
    </row>
    <row r="6889" spans="1:6" x14ac:dyDescent="0.15">
      <c r="A6889" s="5" t="s">
        <v>1</v>
      </c>
      <c r="B6889" s="5" t="s">
        <v>241</v>
      </c>
      <c r="C6889" s="6" t="s">
        <v>58</v>
      </c>
      <c r="D6889" s="6" t="s">
        <v>59</v>
      </c>
      <c r="E6889" s="7">
        <v>1530</v>
      </c>
      <c r="F6889" s="9">
        <v>1755</v>
      </c>
    </row>
    <row r="6890" spans="1:6" x14ac:dyDescent="0.15">
      <c r="A6890" s="5" t="s">
        <v>1</v>
      </c>
      <c r="B6890" s="5" t="s">
        <v>241</v>
      </c>
      <c r="C6890" s="6" t="s">
        <v>58</v>
      </c>
      <c r="D6890" s="6" t="s">
        <v>59</v>
      </c>
      <c r="E6890" s="7">
        <v>1531</v>
      </c>
      <c r="F6890" s="9">
        <v>1689</v>
      </c>
    </row>
    <row r="6891" spans="1:6" x14ac:dyDescent="0.15">
      <c r="A6891" s="5" t="s">
        <v>1</v>
      </c>
      <c r="B6891" s="5" t="s">
        <v>241</v>
      </c>
      <c r="C6891" s="6" t="s">
        <v>58</v>
      </c>
      <c r="D6891" s="6" t="s">
        <v>59</v>
      </c>
      <c r="E6891" s="7">
        <v>1532</v>
      </c>
      <c r="F6891" s="9">
        <v>1741</v>
      </c>
    </row>
    <row r="6892" spans="1:6" x14ac:dyDescent="0.15">
      <c r="A6892" s="5" t="s">
        <v>1</v>
      </c>
      <c r="B6892" s="5" t="s">
        <v>241</v>
      </c>
      <c r="C6892" s="6" t="s">
        <v>58</v>
      </c>
      <c r="D6892" s="6" t="s">
        <v>59</v>
      </c>
      <c r="E6892" s="7">
        <v>1533</v>
      </c>
      <c r="F6892" s="9">
        <v>1725</v>
      </c>
    </row>
    <row r="6893" spans="1:6" x14ac:dyDescent="0.15">
      <c r="A6893" s="5" t="s">
        <v>1</v>
      </c>
      <c r="B6893" s="5" t="s">
        <v>241</v>
      </c>
      <c r="C6893" s="6" t="s">
        <v>58</v>
      </c>
      <c r="D6893" s="6" t="s">
        <v>59</v>
      </c>
      <c r="E6893" s="7">
        <v>1534</v>
      </c>
      <c r="F6893" s="9">
        <v>1795</v>
      </c>
    </row>
    <row r="6894" spans="1:6" x14ac:dyDescent="0.15">
      <c r="A6894" s="5" t="s">
        <v>1</v>
      </c>
      <c r="B6894" s="5" t="s">
        <v>241</v>
      </c>
      <c r="C6894" s="6" t="s">
        <v>58</v>
      </c>
      <c r="D6894" s="6" t="s">
        <v>59</v>
      </c>
      <c r="E6894" s="7">
        <v>1535</v>
      </c>
      <c r="F6894" s="9">
        <v>1665</v>
      </c>
    </row>
    <row r="6895" spans="1:6" x14ac:dyDescent="0.15">
      <c r="A6895" s="5" t="s">
        <v>1</v>
      </c>
      <c r="B6895" s="5" t="s">
        <v>241</v>
      </c>
      <c r="C6895" s="6" t="s">
        <v>58</v>
      </c>
      <c r="D6895" s="6" t="s">
        <v>59</v>
      </c>
      <c r="E6895" s="7">
        <v>1536</v>
      </c>
      <c r="F6895" s="9">
        <v>1639</v>
      </c>
    </row>
    <row r="6896" spans="1:6" x14ac:dyDescent="0.15">
      <c r="A6896" s="5" t="s">
        <v>1</v>
      </c>
      <c r="B6896" s="5" t="s">
        <v>241</v>
      </c>
      <c r="C6896" s="6" t="s">
        <v>58</v>
      </c>
      <c r="D6896" s="6" t="s">
        <v>59</v>
      </c>
      <c r="E6896" s="7">
        <v>1537</v>
      </c>
      <c r="F6896" s="9">
        <v>1758</v>
      </c>
    </row>
    <row r="6897" spans="1:6" x14ac:dyDescent="0.15">
      <c r="A6897" s="5" t="s">
        <v>1</v>
      </c>
      <c r="B6897" s="5" t="s">
        <v>241</v>
      </c>
      <c r="C6897" s="6" t="s">
        <v>58</v>
      </c>
      <c r="D6897" s="6" t="s">
        <v>59</v>
      </c>
      <c r="E6897" s="7">
        <v>1538</v>
      </c>
      <c r="F6897" s="9">
        <v>1657</v>
      </c>
    </row>
    <row r="6898" spans="1:6" x14ac:dyDescent="0.15">
      <c r="A6898" s="5" t="s">
        <v>1</v>
      </c>
      <c r="B6898" s="5" t="s">
        <v>241</v>
      </c>
      <c r="C6898" s="6" t="s">
        <v>58</v>
      </c>
      <c r="D6898" s="6" t="s">
        <v>59</v>
      </c>
      <c r="E6898" s="7">
        <v>1539</v>
      </c>
      <c r="F6898" s="9">
        <v>1780</v>
      </c>
    </row>
    <row r="6899" spans="1:6" x14ac:dyDescent="0.15">
      <c r="A6899" s="5" t="s">
        <v>1</v>
      </c>
      <c r="B6899" s="5" t="s">
        <v>241</v>
      </c>
      <c r="C6899" s="6" t="s">
        <v>58</v>
      </c>
      <c r="D6899" s="6" t="s">
        <v>59</v>
      </c>
      <c r="E6899" s="7">
        <v>1540</v>
      </c>
      <c r="F6899" s="9">
        <v>1713</v>
      </c>
    </row>
    <row r="6900" spans="1:6" x14ac:dyDescent="0.15">
      <c r="A6900" s="5" t="s">
        <v>1</v>
      </c>
      <c r="B6900" s="5" t="s">
        <v>241</v>
      </c>
      <c r="C6900" s="6" t="s">
        <v>58</v>
      </c>
      <c r="D6900" s="6" t="s">
        <v>59</v>
      </c>
      <c r="E6900" s="7">
        <v>1541</v>
      </c>
      <c r="F6900" s="9">
        <v>1659</v>
      </c>
    </row>
    <row r="6901" spans="1:6" x14ac:dyDescent="0.15">
      <c r="A6901" s="5" t="s">
        <v>1</v>
      </c>
      <c r="B6901" s="5" t="s">
        <v>241</v>
      </c>
      <c r="C6901" s="6" t="s">
        <v>58</v>
      </c>
      <c r="D6901" s="6" t="s">
        <v>59</v>
      </c>
      <c r="E6901" s="7">
        <v>1542</v>
      </c>
      <c r="F6901" s="9">
        <v>1711</v>
      </c>
    </row>
    <row r="6902" spans="1:6" x14ac:dyDescent="0.15">
      <c r="A6902" s="5" t="s">
        <v>1</v>
      </c>
      <c r="B6902" s="5" t="s">
        <v>241</v>
      </c>
      <c r="C6902" s="6" t="s">
        <v>58</v>
      </c>
      <c r="D6902" s="6" t="s">
        <v>59</v>
      </c>
      <c r="E6902" s="7">
        <v>1543</v>
      </c>
      <c r="F6902" s="9">
        <v>1649</v>
      </c>
    </row>
    <row r="6903" spans="1:6" x14ac:dyDescent="0.15">
      <c r="A6903" s="5" t="s">
        <v>1</v>
      </c>
      <c r="B6903" s="5" t="s">
        <v>241</v>
      </c>
      <c r="C6903" s="6" t="s">
        <v>58</v>
      </c>
      <c r="D6903" s="6" t="s">
        <v>59</v>
      </c>
      <c r="E6903" s="7">
        <v>1544</v>
      </c>
      <c r="F6903" s="9">
        <v>1734</v>
      </c>
    </row>
    <row r="6904" spans="1:6" x14ac:dyDescent="0.15">
      <c r="A6904" s="5" t="s">
        <v>1</v>
      </c>
      <c r="B6904" s="5" t="s">
        <v>241</v>
      </c>
      <c r="C6904" s="6" t="s">
        <v>58</v>
      </c>
      <c r="D6904" s="6" t="s">
        <v>59</v>
      </c>
      <c r="E6904" s="7">
        <v>1545</v>
      </c>
      <c r="F6904" s="9">
        <v>1680</v>
      </c>
    </row>
    <row r="6905" spans="1:6" x14ac:dyDescent="0.15">
      <c r="A6905" s="5" t="s">
        <v>1</v>
      </c>
      <c r="B6905" s="5" t="s">
        <v>241</v>
      </c>
      <c r="C6905" s="6" t="s">
        <v>58</v>
      </c>
      <c r="D6905" s="6" t="s">
        <v>59</v>
      </c>
      <c r="E6905" s="7">
        <v>1546</v>
      </c>
      <c r="F6905" s="9">
        <v>1705</v>
      </c>
    </row>
    <row r="6906" spans="1:6" x14ac:dyDescent="0.15">
      <c r="A6906" s="5" t="s">
        <v>1</v>
      </c>
      <c r="B6906" s="5" t="s">
        <v>241</v>
      </c>
      <c r="C6906" s="6" t="s">
        <v>58</v>
      </c>
      <c r="D6906" s="6" t="s">
        <v>59</v>
      </c>
      <c r="E6906" s="7">
        <v>1547</v>
      </c>
      <c r="F6906" s="9">
        <v>1841</v>
      </c>
    </row>
    <row r="6907" spans="1:6" x14ac:dyDescent="0.15">
      <c r="A6907" s="5" t="s">
        <v>1</v>
      </c>
      <c r="B6907" s="5" t="s">
        <v>241</v>
      </c>
      <c r="C6907" s="6" t="s">
        <v>58</v>
      </c>
      <c r="D6907" s="6" t="s">
        <v>59</v>
      </c>
      <c r="E6907" s="7">
        <v>1548</v>
      </c>
      <c r="F6907" s="9">
        <v>1755</v>
      </c>
    </row>
    <row r="6908" spans="1:6" x14ac:dyDescent="0.15">
      <c r="A6908" s="5" t="s">
        <v>1</v>
      </c>
      <c r="B6908" s="5" t="s">
        <v>241</v>
      </c>
      <c r="C6908" s="6" t="s">
        <v>58</v>
      </c>
      <c r="D6908" s="6" t="s">
        <v>59</v>
      </c>
      <c r="E6908" s="7">
        <v>1549</v>
      </c>
      <c r="F6908" s="9">
        <v>1678</v>
      </c>
    </row>
    <row r="6909" spans="1:6" x14ac:dyDescent="0.15">
      <c r="A6909" s="5" t="s">
        <v>1</v>
      </c>
      <c r="B6909" s="5" t="s">
        <v>241</v>
      </c>
      <c r="C6909" s="6" t="s">
        <v>58</v>
      </c>
      <c r="D6909" s="6" t="s">
        <v>59</v>
      </c>
      <c r="E6909" s="7">
        <v>1550</v>
      </c>
      <c r="F6909" s="9">
        <v>1654</v>
      </c>
    </row>
    <row r="6910" spans="1:6" x14ac:dyDescent="0.15">
      <c r="A6910" s="5" t="s">
        <v>1</v>
      </c>
      <c r="B6910" s="5" t="s">
        <v>241</v>
      </c>
      <c r="C6910" s="6" t="s">
        <v>58</v>
      </c>
      <c r="D6910" s="6" t="s">
        <v>59</v>
      </c>
      <c r="E6910" s="7">
        <v>1551</v>
      </c>
      <c r="F6910" s="9">
        <v>1604</v>
      </c>
    </row>
    <row r="6911" spans="1:6" x14ac:dyDescent="0.15">
      <c r="A6911" s="5" t="s">
        <v>1</v>
      </c>
      <c r="B6911" s="5" t="s">
        <v>241</v>
      </c>
      <c r="C6911" s="6" t="s">
        <v>58</v>
      </c>
      <c r="D6911" s="6" t="s">
        <v>59</v>
      </c>
      <c r="E6911" s="7">
        <v>1552</v>
      </c>
      <c r="F6911" s="9">
        <v>1528</v>
      </c>
    </row>
    <row r="6912" spans="1:6" x14ac:dyDescent="0.15">
      <c r="A6912" s="5" t="s">
        <v>1</v>
      </c>
      <c r="B6912" s="5" t="s">
        <v>241</v>
      </c>
      <c r="C6912" s="6" t="s">
        <v>58</v>
      </c>
      <c r="D6912" s="6" t="s">
        <v>59</v>
      </c>
      <c r="E6912" s="7">
        <v>1553</v>
      </c>
      <c r="F6912" s="9">
        <v>1781</v>
      </c>
    </row>
    <row r="6913" spans="1:6" x14ac:dyDescent="0.15">
      <c r="A6913" s="5" t="s">
        <v>1</v>
      </c>
      <c r="B6913" s="5" t="s">
        <v>241</v>
      </c>
      <c r="C6913" s="6" t="s">
        <v>58</v>
      </c>
      <c r="D6913" s="6" t="s">
        <v>59</v>
      </c>
      <c r="E6913" s="7">
        <v>1554</v>
      </c>
      <c r="F6913" s="9">
        <v>1616</v>
      </c>
    </row>
    <row r="6914" spans="1:6" x14ac:dyDescent="0.15">
      <c r="A6914" s="5" t="s">
        <v>1</v>
      </c>
      <c r="B6914" s="5" t="s">
        <v>241</v>
      </c>
      <c r="C6914" s="6" t="s">
        <v>58</v>
      </c>
      <c r="D6914" s="6" t="s">
        <v>59</v>
      </c>
      <c r="E6914" s="7">
        <v>1555</v>
      </c>
      <c r="F6914" s="9">
        <v>1599</v>
      </c>
    </row>
    <row r="6915" spans="1:6" x14ac:dyDescent="0.15">
      <c r="A6915" s="5" t="s">
        <v>1</v>
      </c>
      <c r="B6915" s="5" t="s">
        <v>241</v>
      </c>
      <c r="C6915" s="6" t="s">
        <v>58</v>
      </c>
      <c r="D6915" s="6" t="s">
        <v>59</v>
      </c>
      <c r="E6915" s="7">
        <v>1556</v>
      </c>
      <c r="F6915" s="9">
        <v>1295</v>
      </c>
    </row>
    <row r="6916" spans="1:6" x14ac:dyDescent="0.15">
      <c r="A6916" s="5" t="s">
        <v>1</v>
      </c>
      <c r="B6916" s="5" t="s">
        <v>241</v>
      </c>
      <c r="C6916" s="6" t="s">
        <v>58</v>
      </c>
      <c r="D6916" s="6" t="s">
        <v>59</v>
      </c>
      <c r="E6916" s="7">
        <v>1557</v>
      </c>
      <c r="F6916" s="9">
        <v>1419</v>
      </c>
    </row>
    <row r="6917" spans="1:6" x14ac:dyDescent="0.15">
      <c r="A6917" s="5" t="s">
        <v>1</v>
      </c>
      <c r="B6917" s="5" t="s">
        <v>241</v>
      </c>
      <c r="C6917" s="6" t="s">
        <v>58</v>
      </c>
      <c r="D6917" s="6" t="s">
        <v>59</v>
      </c>
      <c r="E6917" s="7">
        <v>1558</v>
      </c>
      <c r="F6917" s="9">
        <v>1843</v>
      </c>
    </row>
    <row r="6918" spans="1:6" x14ac:dyDescent="0.15">
      <c r="A6918" s="5" t="s">
        <v>1</v>
      </c>
      <c r="B6918" s="5" t="s">
        <v>241</v>
      </c>
      <c r="C6918" s="6" t="s">
        <v>58</v>
      </c>
      <c r="D6918" s="6" t="s">
        <v>59</v>
      </c>
      <c r="E6918" s="7">
        <v>1559</v>
      </c>
      <c r="F6918" s="9">
        <v>1744</v>
      </c>
    </row>
    <row r="6919" spans="1:6" x14ac:dyDescent="0.15">
      <c r="A6919" s="5" t="s">
        <v>1</v>
      </c>
      <c r="B6919" s="5" t="s">
        <v>241</v>
      </c>
      <c r="C6919" s="6" t="s">
        <v>58</v>
      </c>
      <c r="D6919" s="6" t="s">
        <v>59</v>
      </c>
      <c r="E6919" s="7">
        <v>1560</v>
      </c>
      <c r="F6919" s="9">
        <v>1753</v>
      </c>
    </row>
    <row r="6920" spans="1:6" x14ac:dyDescent="0.15">
      <c r="A6920" s="5" t="s">
        <v>1</v>
      </c>
      <c r="B6920" s="5" t="s">
        <v>241</v>
      </c>
      <c r="C6920" s="6" t="s">
        <v>58</v>
      </c>
      <c r="D6920" s="6" t="s">
        <v>59</v>
      </c>
      <c r="E6920" s="7">
        <v>1561</v>
      </c>
      <c r="F6920" s="9">
        <v>1778</v>
      </c>
    </row>
    <row r="6921" spans="1:6" x14ac:dyDescent="0.15">
      <c r="A6921" s="5" t="s">
        <v>1</v>
      </c>
      <c r="B6921" s="5" t="s">
        <v>241</v>
      </c>
      <c r="C6921" s="6" t="s">
        <v>58</v>
      </c>
      <c r="D6921" s="6" t="s">
        <v>59</v>
      </c>
      <c r="E6921" s="7">
        <v>1562</v>
      </c>
      <c r="F6921" s="9">
        <v>1762</v>
      </c>
    </row>
    <row r="6922" spans="1:6" x14ac:dyDescent="0.15">
      <c r="A6922" s="5" t="s">
        <v>1</v>
      </c>
      <c r="B6922" s="5" t="s">
        <v>241</v>
      </c>
      <c r="C6922" s="6" t="s">
        <v>58</v>
      </c>
      <c r="D6922" s="6" t="s">
        <v>59</v>
      </c>
      <c r="E6922" s="7">
        <v>1563</v>
      </c>
      <c r="F6922" s="9">
        <v>1913</v>
      </c>
    </row>
    <row r="6923" spans="1:6" x14ac:dyDescent="0.15">
      <c r="A6923" s="5" t="s">
        <v>1</v>
      </c>
      <c r="B6923" s="5" t="s">
        <v>241</v>
      </c>
      <c r="C6923" s="6" t="s">
        <v>58</v>
      </c>
      <c r="D6923" s="6" t="s">
        <v>59</v>
      </c>
      <c r="E6923" s="7">
        <v>1564</v>
      </c>
      <c r="F6923" s="9">
        <v>1843</v>
      </c>
    </row>
    <row r="6924" spans="1:6" x14ac:dyDescent="0.15">
      <c r="A6924" s="5" t="s">
        <v>1</v>
      </c>
      <c r="B6924" s="5" t="s">
        <v>241</v>
      </c>
      <c r="C6924" s="6" t="s">
        <v>58</v>
      </c>
      <c r="D6924" s="6" t="s">
        <v>59</v>
      </c>
      <c r="E6924" s="7">
        <v>1565</v>
      </c>
      <c r="F6924" s="9">
        <v>1839</v>
      </c>
    </row>
    <row r="6925" spans="1:6" x14ac:dyDescent="0.15">
      <c r="A6925" s="5" t="s">
        <v>1</v>
      </c>
      <c r="B6925" s="5" t="s">
        <v>241</v>
      </c>
      <c r="C6925" s="6" t="s">
        <v>58</v>
      </c>
      <c r="D6925" s="6" t="s">
        <v>59</v>
      </c>
      <c r="E6925" s="7">
        <v>1566</v>
      </c>
      <c r="F6925" s="9">
        <v>2056</v>
      </c>
    </row>
    <row r="6926" spans="1:6" x14ac:dyDescent="0.15">
      <c r="A6926" s="5" t="s">
        <v>1</v>
      </c>
      <c r="B6926" s="5" t="s">
        <v>241</v>
      </c>
      <c r="C6926" s="6" t="s">
        <v>58</v>
      </c>
      <c r="D6926" s="6" t="s">
        <v>59</v>
      </c>
      <c r="E6926" s="7">
        <v>1567</v>
      </c>
      <c r="F6926" s="9">
        <v>1920</v>
      </c>
    </row>
    <row r="6927" spans="1:6" x14ac:dyDescent="0.15">
      <c r="A6927" s="5" t="s">
        <v>1</v>
      </c>
      <c r="B6927" s="5" t="s">
        <v>241</v>
      </c>
      <c r="C6927" s="6" t="s">
        <v>58</v>
      </c>
      <c r="D6927" s="6" t="s">
        <v>59</v>
      </c>
      <c r="E6927" s="7">
        <v>1568</v>
      </c>
      <c r="F6927" s="9">
        <v>1911</v>
      </c>
    </row>
    <row r="6928" spans="1:6" x14ac:dyDescent="0.15">
      <c r="A6928" s="5" t="s">
        <v>1</v>
      </c>
      <c r="B6928" s="5" t="s">
        <v>241</v>
      </c>
      <c r="C6928" s="6" t="s">
        <v>58</v>
      </c>
      <c r="D6928" s="6" t="s">
        <v>59</v>
      </c>
      <c r="E6928" s="7">
        <v>1569</v>
      </c>
      <c r="F6928" s="9">
        <v>1895</v>
      </c>
    </row>
    <row r="6929" spans="1:6" x14ac:dyDescent="0.15">
      <c r="A6929" s="5" t="s">
        <v>1</v>
      </c>
      <c r="B6929" s="5" t="s">
        <v>241</v>
      </c>
      <c r="C6929" s="6" t="s">
        <v>58</v>
      </c>
      <c r="D6929" s="6" t="s">
        <v>59</v>
      </c>
      <c r="E6929" s="7">
        <v>1570</v>
      </c>
      <c r="F6929" s="9">
        <v>1737</v>
      </c>
    </row>
    <row r="6930" spans="1:6" x14ac:dyDescent="0.15">
      <c r="A6930" s="5" t="s">
        <v>1</v>
      </c>
      <c r="B6930" s="5" t="s">
        <v>241</v>
      </c>
      <c r="C6930" s="6" t="s">
        <v>58</v>
      </c>
      <c r="D6930" s="6" t="s">
        <v>59</v>
      </c>
      <c r="E6930" s="7">
        <v>1571</v>
      </c>
      <c r="F6930" s="9">
        <v>1737</v>
      </c>
    </row>
    <row r="6931" spans="1:6" x14ac:dyDescent="0.15">
      <c r="A6931" s="5" t="s">
        <v>1</v>
      </c>
      <c r="B6931" s="5" t="s">
        <v>241</v>
      </c>
      <c r="C6931" s="6" t="s">
        <v>58</v>
      </c>
      <c r="D6931" s="6" t="s">
        <v>59</v>
      </c>
      <c r="E6931" s="7">
        <v>1572</v>
      </c>
      <c r="F6931" s="9">
        <v>1675</v>
      </c>
    </row>
    <row r="6932" spans="1:6" x14ac:dyDescent="0.15">
      <c r="A6932" s="5" t="s">
        <v>1</v>
      </c>
      <c r="B6932" s="5" t="s">
        <v>241</v>
      </c>
      <c r="C6932" s="6" t="s">
        <v>58</v>
      </c>
      <c r="D6932" s="6" t="s">
        <v>59</v>
      </c>
      <c r="E6932" s="7">
        <v>1573</v>
      </c>
      <c r="F6932" s="9">
        <v>1914</v>
      </c>
    </row>
    <row r="6933" spans="1:6" x14ac:dyDescent="0.15">
      <c r="A6933" s="5" t="s">
        <v>1</v>
      </c>
      <c r="B6933" s="5" t="s">
        <v>241</v>
      </c>
      <c r="C6933" s="6" t="s">
        <v>58</v>
      </c>
      <c r="D6933" s="6" t="s">
        <v>59</v>
      </c>
      <c r="E6933" s="7">
        <v>1574</v>
      </c>
      <c r="F6933" s="9">
        <v>1689</v>
      </c>
    </row>
    <row r="6934" spans="1:6" x14ac:dyDescent="0.15">
      <c r="A6934" s="5" t="s">
        <v>1</v>
      </c>
      <c r="B6934" s="5" t="s">
        <v>241</v>
      </c>
      <c r="C6934" s="6" t="s">
        <v>58</v>
      </c>
      <c r="D6934" s="6" t="s">
        <v>59</v>
      </c>
      <c r="E6934" s="7">
        <v>1575</v>
      </c>
      <c r="F6934" s="9">
        <v>1876</v>
      </c>
    </row>
    <row r="6935" spans="1:6" x14ac:dyDescent="0.15">
      <c r="A6935" s="5" t="s">
        <v>1</v>
      </c>
      <c r="B6935" s="5" t="s">
        <v>241</v>
      </c>
      <c r="C6935" s="6" t="s">
        <v>58</v>
      </c>
      <c r="D6935" s="6" t="s">
        <v>59</v>
      </c>
      <c r="E6935" s="7">
        <v>1576</v>
      </c>
      <c r="F6935" s="9">
        <v>1929</v>
      </c>
    </row>
    <row r="6936" spans="1:6" x14ac:dyDescent="0.15">
      <c r="A6936" s="5" t="s">
        <v>1</v>
      </c>
      <c r="B6936" s="5" t="s">
        <v>241</v>
      </c>
      <c r="C6936" s="6" t="s">
        <v>58</v>
      </c>
      <c r="D6936" s="6" t="s">
        <v>59</v>
      </c>
      <c r="E6936" s="7">
        <v>1577</v>
      </c>
      <c r="F6936" s="9">
        <v>1630</v>
      </c>
    </row>
    <row r="6937" spans="1:6" x14ac:dyDescent="0.15">
      <c r="A6937" s="5" t="s">
        <v>1</v>
      </c>
      <c r="B6937" s="5" t="s">
        <v>241</v>
      </c>
      <c r="C6937" s="6" t="s">
        <v>58</v>
      </c>
      <c r="D6937" s="6" t="s">
        <v>59</v>
      </c>
      <c r="E6937" s="7">
        <v>1578</v>
      </c>
      <c r="F6937" s="9">
        <v>1854</v>
      </c>
    </row>
    <row r="6938" spans="1:6" x14ac:dyDescent="0.15">
      <c r="A6938" s="5" t="s">
        <v>1</v>
      </c>
      <c r="B6938" s="5" t="s">
        <v>241</v>
      </c>
      <c r="C6938" s="6" t="s">
        <v>58</v>
      </c>
      <c r="D6938" s="6" t="s">
        <v>59</v>
      </c>
      <c r="E6938" s="7">
        <v>1579</v>
      </c>
      <c r="F6938" s="9">
        <v>1820</v>
      </c>
    </row>
    <row r="6939" spans="1:6" x14ac:dyDescent="0.15">
      <c r="A6939" s="5" t="s">
        <v>1</v>
      </c>
      <c r="B6939" s="5" t="s">
        <v>241</v>
      </c>
      <c r="C6939" s="6" t="s">
        <v>58</v>
      </c>
      <c r="D6939" s="6" t="s">
        <v>59</v>
      </c>
      <c r="E6939" s="7">
        <v>1580</v>
      </c>
      <c r="F6939" s="9">
        <v>1716</v>
      </c>
    </row>
    <row r="6940" spans="1:6" x14ac:dyDescent="0.15">
      <c r="A6940" s="5" t="s">
        <v>1</v>
      </c>
      <c r="B6940" s="5" t="s">
        <v>241</v>
      </c>
      <c r="C6940" s="6" t="s">
        <v>58</v>
      </c>
      <c r="D6940" s="6" t="s">
        <v>59</v>
      </c>
      <c r="E6940" s="7">
        <v>1581</v>
      </c>
      <c r="F6940" s="9">
        <v>1654</v>
      </c>
    </row>
    <row r="6941" spans="1:6" x14ac:dyDescent="0.15">
      <c r="A6941" s="5" t="s">
        <v>1</v>
      </c>
      <c r="B6941" s="5" t="s">
        <v>241</v>
      </c>
      <c r="C6941" s="6" t="s">
        <v>58</v>
      </c>
      <c r="D6941" s="6" t="s">
        <v>59</v>
      </c>
      <c r="E6941" s="7">
        <v>1582</v>
      </c>
      <c r="F6941" s="9">
        <v>1476</v>
      </c>
    </row>
    <row r="6942" spans="1:6" x14ac:dyDescent="0.15">
      <c r="A6942" s="5" t="s">
        <v>1</v>
      </c>
      <c r="B6942" s="5" t="s">
        <v>241</v>
      </c>
      <c r="C6942" s="6" t="s">
        <v>58</v>
      </c>
      <c r="D6942" s="6" t="s">
        <v>59</v>
      </c>
      <c r="E6942" s="7">
        <v>1583</v>
      </c>
      <c r="F6942" s="9">
        <v>1661</v>
      </c>
    </row>
    <row r="6943" spans="1:6" x14ac:dyDescent="0.15">
      <c r="A6943" s="5" t="s">
        <v>1</v>
      </c>
      <c r="B6943" s="5" t="s">
        <v>241</v>
      </c>
      <c r="C6943" s="6" t="s">
        <v>58</v>
      </c>
      <c r="D6943" s="6" t="s">
        <v>59</v>
      </c>
      <c r="E6943" s="7">
        <v>1584</v>
      </c>
      <c r="F6943" s="9">
        <v>1597</v>
      </c>
    </row>
    <row r="6944" spans="1:6" x14ac:dyDescent="0.15">
      <c r="A6944" s="5" t="s">
        <v>1</v>
      </c>
      <c r="B6944" s="5" t="s">
        <v>241</v>
      </c>
      <c r="C6944" s="6" t="s">
        <v>58</v>
      </c>
      <c r="D6944" s="6" t="s">
        <v>59</v>
      </c>
      <c r="E6944" s="7">
        <v>1585</v>
      </c>
      <c r="F6944" s="9">
        <v>1396</v>
      </c>
    </row>
    <row r="6945" spans="1:6" x14ac:dyDescent="0.15">
      <c r="A6945" s="5" t="s">
        <v>1</v>
      </c>
      <c r="B6945" s="5" t="s">
        <v>241</v>
      </c>
      <c r="C6945" s="6" t="s">
        <v>58</v>
      </c>
      <c r="D6945" s="6" t="s">
        <v>59</v>
      </c>
      <c r="E6945" s="7">
        <v>1586</v>
      </c>
      <c r="F6945" s="9">
        <v>1356</v>
      </c>
    </row>
    <row r="6946" spans="1:6" x14ac:dyDescent="0.15">
      <c r="A6946" s="5" t="s">
        <v>1</v>
      </c>
      <c r="B6946" s="5" t="s">
        <v>241</v>
      </c>
      <c r="C6946" s="6" t="s">
        <v>58</v>
      </c>
      <c r="D6946" s="6" t="s">
        <v>59</v>
      </c>
      <c r="E6946" s="7">
        <v>1587</v>
      </c>
      <c r="F6946" s="9">
        <v>1502</v>
      </c>
    </row>
    <row r="6947" spans="1:6" x14ac:dyDescent="0.15">
      <c r="A6947" s="5" t="s">
        <v>1</v>
      </c>
      <c r="B6947" s="5" t="s">
        <v>241</v>
      </c>
      <c r="C6947" s="6" t="s">
        <v>58</v>
      </c>
      <c r="D6947" s="6" t="s">
        <v>59</v>
      </c>
      <c r="E6947" s="7">
        <v>1588</v>
      </c>
      <c r="F6947" s="9">
        <v>1690</v>
      </c>
    </row>
    <row r="6948" spans="1:6" x14ac:dyDescent="0.15">
      <c r="A6948" s="5" t="s">
        <v>1</v>
      </c>
      <c r="B6948" s="5" t="s">
        <v>241</v>
      </c>
      <c r="C6948" s="6" t="s">
        <v>58</v>
      </c>
      <c r="D6948" s="6" t="s">
        <v>59</v>
      </c>
      <c r="E6948" s="7">
        <v>1589</v>
      </c>
      <c r="F6948" s="9">
        <v>1474</v>
      </c>
    </row>
    <row r="6949" spans="1:6" x14ac:dyDescent="0.15">
      <c r="A6949" s="5" t="s">
        <v>1</v>
      </c>
      <c r="B6949" s="5" t="s">
        <v>241</v>
      </c>
      <c r="C6949" s="6" t="s">
        <v>58</v>
      </c>
      <c r="D6949" s="6" t="s">
        <v>59</v>
      </c>
      <c r="E6949" s="7">
        <v>1590</v>
      </c>
      <c r="F6949" s="9">
        <v>1558</v>
      </c>
    </row>
    <row r="6950" spans="1:6" x14ac:dyDescent="0.15">
      <c r="A6950" s="5" t="s">
        <v>1</v>
      </c>
      <c r="B6950" s="5" t="s">
        <v>241</v>
      </c>
      <c r="C6950" s="6" t="s">
        <v>58</v>
      </c>
      <c r="D6950" s="6" t="s">
        <v>59</v>
      </c>
      <c r="E6950" s="7">
        <v>1591</v>
      </c>
      <c r="F6950" s="9">
        <v>1568</v>
      </c>
    </row>
    <row r="6951" spans="1:6" x14ac:dyDescent="0.15">
      <c r="A6951" s="5" t="s">
        <v>1</v>
      </c>
      <c r="B6951" s="5" t="s">
        <v>241</v>
      </c>
      <c r="C6951" s="6" t="s">
        <v>58</v>
      </c>
      <c r="D6951" s="6" t="s">
        <v>59</v>
      </c>
      <c r="E6951" s="7">
        <v>1592</v>
      </c>
      <c r="F6951" s="9">
        <v>1692</v>
      </c>
    </row>
    <row r="6952" spans="1:6" x14ac:dyDescent="0.15">
      <c r="A6952" s="5" t="s">
        <v>1</v>
      </c>
      <c r="B6952" s="5" t="s">
        <v>241</v>
      </c>
      <c r="C6952" s="6" t="s">
        <v>58</v>
      </c>
      <c r="D6952" s="6" t="s">
        <v>59</v>
      </c>
      <c r="E6952" s="7">
        <v>1593</v>
      </c>
      <c r="F6952" s="9">
        <v>1792</v>
      </c>
    </row>
    <row r="6953" spans="1:6" x14ac:dyDescent="0.15">
      <c r="A6953" s="5" t="s">
        <v>1</v>
      </c>
      <c r="B6953" s="5" t="s">
        <v>241</v>
      </c>
      <c r="C6953" s="6" t="s">
        <v>58</v>
      </c>
      <c r="D6953" s="6" t="s">
        <v>59</v>
      </c>
      <c r="E6953" s="7">
        <v>1594</v>
      </c>
      <c r="F6953" s="9">
        <v>1454</v>
      </c>
    </row>
    <row r="6954" spans="1:6" x14ac:dyDescent="0.15">
      <c r="A6954" s="5" t="s">
        <v>1</v>
      </c>
      <c r="B6954" s="5" t="s">
        <v>241</v>
      </c>
      <c r="C6954" s="6" t="s">
        <v>58</v>
      </c>
      <c r="D6954" s="6" t="s">
        <v>59</v>
      </c>
      <c r="E6954" s="7">
        <v>1595</v>
      </c>
      <c r="F6954" s="9">
        <v>1453</v>
      </c>
    </row>
    <row r="6955" spans="1:6" x14ac:dyDescent="0.15">
      <c r="A6955" s="5" t="s">
        <v>1</v>
      </c>
      <c r="B6955" s="5" t="s">
        <v>241</v>
      </c>
      <c r="C6955" s="6" t="s">
        <v>58</v>
      </c>
      <c r="D6955" s="6" t="s">
        <v>59</v>
      </c>
      <c r="E6955" s="7">
        <v>1596</v>
      </c>
      <c r="F6955" s="9">
        <v>1379</v>
      </c>
    </row>
    <row r="6956" spans="1:6" x14ac:dyDescent="0.15">
      <c r="A6956" s="5" t="s">
        <v>1</v>
      </c>
      <c r="B6956" s="5" t="s">
        <v>241</v>
      </c>
      <c r="C6956" s="6" t="s">
        <v>58</v>
      </c>
      <c r="D6956" s="6" t="s">
        <v>59</v>
      </c>
      <c r="E6956" s="7">
        <v>1597</v>
      </c>
      <c r="F6956" s="9">
        <v>1316</v>
      </c>
    </row>
    <row r="6957" spans="1:6" x14ac:dyDescent="0.15">
      <c r="A6957" s="5" t="s">
        <v>1</v>
      </c>
      <c r="B6957" s="5" t="s">
        <v>241</v>
      </c>
      <c r="C6957" s="6" t="s">
        <v>58</v>
      </c>
      <c r="D6957" s="6" t="s">
        <v>59</v>
      </c>
      <c r="E6957" s="7">
        <v>1598</v>
      </c>
      <c r="F6957" s="9">
        <v>1569</v>
      </c>
    </row>
    <row r="6958" spans="1:6" x14ac:dyDescent="0.15">
      <c r="A6958" s="5" t="s">
        <v>1</v>
      </c>
      <c r="B6958" s="5" t="s">
        <v>241</v>
      </c>
      <c r="C6958" s="6" t="s">
        <v>58</v>
      </c>
      <c r="D6958" s="6" t="s">
        <v>59</v>
      </c>
      <c r="E6958" s="7">
        <v>1599</v>
      </c>
      <c r="F6958" s="9">
        <v>1788</v>
      </c>
    </row>
    <row r="6959" spans="1:6" x14ac:dyDescent="0.15">
      <c r="A6959" s="5" t="s">
        <v>1</v>
      </c>
      <c r="B6959" s="5" t="s">
        <v>241</v>
      </c>
      <c r="C6959" s="6" t="s">
        <v>58</v>
      </c>
      <c r="D6959" s="6" t="s">
        <v>59</v>
      </c>
      <c r="E6959" s="7">
        <v>1600</v>
      </c>
      <c r="F6959" s="9">
        <v>1691</v>
      </c>
    </row>
    <row r="6960" spans="1:6" x14ac:dyDescent="0.15">
      <c r="A6960" s="5" t="s">
        <v>1</v>
      </c>
      <c r="B6960" s="5" t="s">
        <v>241</v>
      </c>
      <c r="C6960" s="6" t="s">
        <v>58</v>
      </c>
      <c r="D6960" s="6" t="s">
        <v>59</v>
      </c>
      <c r="E6960" s="7">
        <v>1601</v>
      </c>
      <c r="F6960" s="9">
        <v>1671</v>
      </c>
    </row>
    <row r="6961" spans="1:6" x14ac:dyDescent="0.15">
      <c r="A6961" s="5" t="s">
        <v>1</v>
      </c>
      <c r="B6961" s="5" t="s">
        <v>241</v>
      </c>
      <c r="C6961" s="6" t="s">
        <v>58</v>
      </c>
      <c r="D6961" s="6" t="s">
        <v>59</v>
      </c>
      <c r="E6961" s="7">
        <v>1602</v>
      </c>
      <c r="F6961" s="9">
        <v>1751</v>
      </c>
    </row>
    <row r="6962" spans="1:6" x14ac:dyDescent="0.15">
      <c r="A6962" s="5" t="s">
        <v>1</v>
      </c>
      <c r="B6962" s="5" t="s">
        <v>241</v>
      </c>
      <c r="C6962" s="6" t="s">
        <v>58</v>
      </c>
      <c r="D6962" s="6" t="s">
        <v>59</v>
      </c>
      <c r="E6962" s="7">
        <v>1603</v>
      </c>
      <c r="F6962" s="9">
        <v>1849</v>
      </c>
    </row>
    <row r="6963" spans="1:6" x14ac:dyDescent="0.15">
      <c r="A6963" s="5" t="s">
        <v>1</v>
      </c>
      <c r="B6963" s="5" t="s">
        <v>241</v>
      </c>
      <c r="C6963" s="6" t="s">
        <v>58</v>
      </c>
      <c r="D6963" s="6" t="s">
        <v>59</v>
      </c>
      <c r="E6963" s="7">
        <v>1604</v>
      </c>
      <c r="F6963" s="9">
        <v>1967</v>
      </c>
    </row>
    <row r="6964" spans="1:6" x14ac:dyDescent="0.15">
      <c r="A6964" s="5" t="s">
        <v>1</v>
      </c>
      <c r="B6964" s="5" t="s">
        <v>241</v>
      </c>
      <c r="C6964" s="6" t="s">
        <v>58</v>
      </c>
      <c r="D6964" s="6" t="s">
        <v>59</v>
      </c>
      <c r="E6964" s="7">
        <v>1605</v>
      </c>
      <c r="F6964" s="9">
        <v>1752</v>
      </c>
    </row>
    <row r="6965" spans="1:6" x14ac:dyDescent="0.15">
      <c r="A6965" s="5" t="s">
        <v>1</v>
      </c>
      <c r="B6965" s="5" t="s">
        <v>241</v>
      </c>
      <c r="C6965" s="6" t="s">
        <v>58</v>
      </c>
      <c r="D6965" s="6" t="s">
        <v>59</v>
      </c>
      <c r="E6965" s="7">
        <v>1606</v>
      </c>
      <c r="F6965" s="9">
        <v>1831</v>
      </c>
    </row>
    <row r="6966" spans="1:6" x14ac:dyDescent="0.15">
      <c r="A6966" s="5" t="s">
        <v>1</v>
      </c>
      <c r="B6966" s="5" t="s">
        <v>241</v>
      </c>
      <c r="C6966" s="6" t="s">
        <v>58</v>
      </c>
      <c r="D6966" s="6" t="s">
        <v>59</v>
      </c>
      <c r="E6966" s="7">
        <v>1607</v>
      </c>
      <c r="F6966" s="9">
        <v>1660</v>
      </c>
    </row>
    <row r="6967" spans="1:6" x14ac:dyDescent="0.15">
      <c r="A6967" s="5" t="s">
        <v>1</v>
      </c>
      <c r="B6967" s="5" t="s">
        <v>241</v>
      </c>
      <c r="C6967" s="6" t="s">
        <v>58</v>
      </c>
      <c r="D6967" s="6" t="s">
        <v>59</v>
      </c>
      <c r="E6967" s="7">
        <v>1608</v>
      </c>
      <c r="F6967" s="9">
        <v>1571</v>
      </c>
    </row>
    <row r="6968" spans="1:6" x14ac:dyDescent="0.15">
      <c r="A6968" s="5" t="s">
        <v>1</v>
      </c>
      <c r="B6968" s="5" t="s">
        <v>241</v>
      </c>
      <c r="C6968" s="6" t="s">
        <v>58</v>
      </c>
      <c r="D6968" s="6" t="s">
        <v>59</v>
      </c>
      <c r="E6968" s="7">
        <v>1609</v>
      </c>
      <c r="F6968" s="9">
        <v>1812</v>
      </c>
    </row>
    <row r="6969" spans="1:6" x14ac:dyDescent="0.15">
      <c r="A6969" s="5" t="s">
        <v>1</v>
      </c>
      <c r="B6969" s="5" t="s">
        <v>241</v>
      </c>
      <c r="C6969" s="6" t="s">
        <v>58</v>
      </c>
      <c r="D6969" s="6" t="s">
        <v>59</v>
      </c>
      <c r="E6969" s="7">
        <v>1610</v>
      </c>
      <c r="F6969" s="9">
        <v>1919</v>
      </c>
    </row>
    <row r="6970" spans="1:6" x14ac:dyDescent="0.15">
      <c r="A6970" s="5" t="s">
        <v>1</v>
      </c>
      <c r="B6970" s="5" t="s">
        <v>241</v>
      </c>
      <c r="C6970" s="6" t="s">
        <v>58</v>
      </c>
      <c r="D6970" s="6" t="s">
        <v>59</v>
      </c>
      <c r="E6970" s="7">
        <v>1611</v>
      </c>
      <c r="F6970" s="9">
        <v>1757</v>
      </c>
    </row>
    <row r="6971" spans="1:6" x14ac:dyDescent="0.15">
      <c r="A6971" s="5" t="s">
        <v>1</v>
      </c>
      <c r="B6971" s="5" t="s">
        <v>241</v>
      </c>
      <c r="C6971" s="6" t="s">
        <v>58</v>
      </c>
      <c r="D6971" s="6" t="s">
        <v>59</v>
      </c>
      <c r="E6971" s="7">
        <v>1612</v>
      </c>
      <c r="F6971" s="9">
        <v>1675</v>
      </c>
    </row>
    <row r="6972" spans="1:6" x14ac:dyDescent="0.15">
      <c r="A6972" s="5" t="s">
        <v>1</v>
      </c>
      <c r="B6972" s="5" t="s">
        <v>241</v>
      </c>
      <c r="C6972" s="6" t="s">
        <v>58</v>
      </c>
      <c r="D6972" s="6" t="s">
        <v>59</v>
      </c>
      <c r="E6972" s="7">
        <v>1613</v>
      </c>
      <c r="F6972" s="9">
        <v>1612</v>
      </c>
    </row>
    <row r="6973" spans="1:6" x14ac:dyDescent="0.15">
      <c r="A6973" s="5" t="s">
        <v>1</v>
      </c>
      <c r="B6973" s="5" t="s">
        <v>241</v>
      </c>
      <c r="C6973" s="6" t="s">
        <v>58</v>
      </c>
      <c r="D6973" s="6" t="s">
        <v>59</v>
      </c>
      <c r="E6973" s="7">
        <v>1614</v>
      </c>
      <c r="F6973" s="9">
        <v>1555</v>
      </c>
    </row>
    <row r="6974" spans="1:6" x14ac:dyDescent="0.15">
      <c r="A6974" s="5" t="s">
        <v>1</v>
      </c>
      <c r="B6974" s="5" t="s">
        <v>241</v>
      </c>
      <c r="C6974" s="6" t="s">
        <v>58</v>
      </c>
      <c r="D6974" s="6" t="s">
        <v>59</v>
      </c>
      <c r="E6974" s="7">
        <v>1615</v>
      </c>
      <c r="F6974" s="9">
        <v>1681</v>
      </c>
    </row>
    <row r="6975" spans="1:6" x14ac:dyDescent="0.15">
      <c r="A6975" s="5" t="s">
        <v>1</v>
      </c>
      <c r="B6975" s="5" t="s">
        <v>241</v>
      </c>
      <c r="C6975" s="6" t="s">
        <v>58</v>
      </c>
      <c r="D6975" s="6" t="s">
        <v>59</v>
      </c>
      <c r="E6975" s="7">
        <v>1616</v>
      </c>
      <c r="F6975" s="9">
        <v>1586</v>
      </c>
    </row>
    <row r="6976" spans="1:6" x14ac:dyDescent="0.15">
      <c r="A6976" s="5" t="s">
        <v>1</v>
      </c>
      <c r="B6976" s="5" t="s">
        <v>241</v>
      </c>
      <c r="C6976" s="6" t="s">
        <v>58</v>
      </c>
      <c r="D6976" s="6" t="s">
        <v>59</v>
      </c>
      <c r="E6976" s="7">
        <v>1617</v>
      </c>
      <c r="F6976" s="9">
        <v>1749</v>
      </c>
    </row>
    <row r="6977" spans="1:6" x14ac:dyDescent="0.15">
      <c r="A6977" s="5" t="s">
        <v>1</v>
      </c>
      <c r="B6977" s="5" t="s">
        <v>241</v>
      </c>
      <c r="C6977" s="6" t="s">
        <v>58</v>
      </c>
      <c r="D6977" s="6" t="s">
        <v>59</v>
      </c>
      <c r="E6977" s="7">
        <v>1618</v>
      </c>
      <c r="F6977" s="9">
        <v>1740</v>
      </c>
    </row>
    <row r="6978" spans="1:6" x14ac:dyDescent="0.15">
      <c r="A6978" s="5" t="s">
        <v>1</v>
      </c>
      <c r="B6978" s="5" t="s">
        <v>241</v>
      </c>
      <c r="C6978" s="6" t="s">
        <v>58</v>
      </c>
      <c r="D6978" s="6" t="s">
        <v>59</v>
      </c>
      <c r="E6978" s="7">
        <v>1619</v>
      </c>
      <c r="F6978" s="9">
        <v>1586</v>
      </c>
    </row>
    <row r="6979" spans="1:6" x14ac:dyDescent="0.15">
      <c r="A6979" s="5" t="s">
        <v>1</v>
      </c>
      <c r="B6979" s="5" t="s">
        <v>241</v>
      </c>
      <c r="C6979" s="6" t="s">
        <v>58</v>
      </c>
      <c r="D6979" s="6" t="s">
        <v>59</v>
      </c>
      <c r="E6979" s="7">
        <v>1620</v>
      </c>
      <c r="F6979" s="9">
        <v>1842</v>
      </c>
    </row>
    <row r="6980" spans="1:6" x14ac:dyDescent="0.15">
      <c r="A6980" s="5" t="s">
        <v>1</v>
      </c>
      <c r="B6980" s="5" t="s">
        <v>241</v>
      </c>
      <c r="C6980" s="6" t="s">
        <v>58</v>
      </c>
      <c r="D6980" s="6" t="s">
        <v>59</v>
      </c>
      <c r="E6980" s="7">
        <v>1621</v>
      </c>
      <c r="F6980" s="9">
        <v>1832</v>
      </c>
    </row>
    <row r="6981" spans="1:6" x14ac:dyDescent="0.15">
      <c r="A6981" s="5" t="s">
        <v>1</v>
      </c>
      <c r="B6981" s="5" t="s">
        <v>241</v>
      </c>
      <c r="C6981" s="6" t="s">
        <v>58</v>
      </c>
      <c r="D6981" s="6" t="s">
        <v>59</v>
      </c>
      <c r="E6981" s="7">
        <v>1622</v>
      </c>
      <c r="F6981" s="9">
        <v>1581</v>
      </c>
    </row>
    <row r="6982" spans="1:6" x14ac:dyDescent="0.15">
      <c r="A6982" s="5" t="s">
        <v>1</v>
      </c>
      <c r="B6982" s="5" t="s">
        <v>241</v>
      </c>
      <c r="C6982" s="6" t="s">
        <v>58</v>
      </c>
      <c r="D6982" s="6" t="s">
        <v>59</v>
      </c>
      <c r="E6982" s="7">
        <v>1623</v>
      </c>
      <c r="F6982" s="9">
        <v>1568</v>
      </c>
    </row>
    <row r="6983" spans="1:6" x14ac:dyDescent="0.15">
      <c r="A6983" s="5" t="s">
        <v>1</v>
      </c>
      <c r="B6983" s="5" t="s">
        <v>241</v>
      </c>
      <c r="C6983" s="6" t="s">
        <v>58</v>
      </c>
      <c r="D6983" s="6" t="s">
        <v>59</v>
      </c>
      <c r="E6983" s="7">
        <v>1624</v>
      </c>
      <c r="F6983" s="9">
        <v>1781</v>
      </c>
    </row>
    <row r="6984" spans="1:6" x14ac:dyDescent="0.15">
      <c r="A6984" s="5" t="s">
        <v>1</v>
      </c>
      <c r="B6984" s="5" t="s">
        <v>241</v>
      </c>
      <c r="C6984" s="6" t="s">
        <v>58</v>
      </c>
      <c r="D6984" s="6" t="s">
        <v>59</v>
      </c>
      <c r="E6984" s="7">
        <v>1625</v>
      </c>
      <c r="F6984" s="9">
        <v>1798</v>
      </c>
    </row>
    <row r="6985" spans="1:6" x14ac:dyDescent="0.15">
      <c r="A6985" s="5" t="s">
        <v>1</v>
      </c>
      <c r="B6985" s="5" t="s">
        <v>241</v>
      </c>
      <c r="C6985" s="6" t="s">
        <v>58</v>
      </c>
      <c r="D6985" s="6" t="s">
        <v>59</v>
      </c>
      <c r="E6985" s="7">
        <v>1626</v>
      </c>
      <c r="F6985" s="9">
        <v>1730</v>
      </c>
    </row>
    <row r="6986" spans="1:6" x14ac:dyDescent="0.15">
      <c r="A6986" s="5" t="s">
        <v>1</v>
      </c>
      <c r="B6986" s="5" t="s">
        <v>241</v>
      </c>
      <c r="C6986" s="6" t="s">
        <v>58</v>
      </c>
      <c r="D6986" s="6" t="s">
        <v>59</v>
      </c>
      <c r="E6986" s="7">
        <v>1627</v>
      </c>
      <c r="F6986" s="9">
        <v>1733</v>
      </c>
    </row>
    <row r="6987" spans="1:6" x14ac:dyDescent="0.15">
      <c r="A6987" s="5" t="s">
        <v>1</v>
      </c>
      <c r="B6987" s="5" t="s">
        <v>241</v>
      </c>
      <c r="C6987" s="6" t="s">
        <v>58</v>
      </c>
      <c r="D6987" s="6" t="s">
        <v>59</v>
      </c>
      <c r="E6987" s="7">
        <v>1628</v>
      </c>
      <c r="F6987" s="9">
        <v>1947</v>
      </c>
    </row>
    <row r="6988" spans="1:6" x14ac:dyDescent="0.15">
      <c r="A6988" s="5" t="s">
        <v>1</v>
      </c>
      <c r="B6988" s="5" t="s">
        <v>241</v>
      </c>
      <c r="C6988" s="6" t="s">
        <v>58</v>
      </c>
      <c r="D6988" s="6" t="s">
        <v>59</v>
      </c>
      <c r="E6988" s="7">
        <v>1629</v>
      </c>
      <c r="F6988" s="9">
        <v>1430</v>
      </c>
    </row>
    <row r="6989" spans="1:6" x14ac:dyDescent="0.15">
      <c r="A6989" s="5" t="s">
        <v>1</v>
      </c>
      <c r="B6989" s="5" t="s">
        <v>241</v>
      </c>
      <c r="C6989" s="6" t="s">
        <v>58</v>
      </c>
      <c r="D6989" s="6" t="s">
        <v>59</v>
      </c>
      <c r="E6989" s="7">
        <v>1630</v>
      </c>
      <c r="F6989" s="9">
        <v>1416</v>
      </c>
    </row>
    <row r="6990" spans="1:6" x14ac:dyDescent="0.15">
      <c r="A6990" s="5" t="s">
        <v>1</v>
      </c>
      <c r="B6990" s="5" t="s">
        <v>241</v>
      </c>
      <c r="C6990" s="6" t="s">
        <v>58</v>
      </c>
      <c r="D6990" s="6" t="s">
        <v>59</v>
      </c>
      <c r="E6990" s="7">
        <v>1631</v>
      </c>
      <c r="F6990" s="9">
        <v>1451</v>
      </c>
    </row>
    <row r="6991" spans="1:6" x14ac:dyDescent="0.15">
      <c r="A6991" s="5" t="s">
        <v>1</v>
      </c>
      <c r="B6991" s="5" t="s">
        <v>241</v>
      </c>
      <c r="C6991" s="6" t="s">
        <v>58</v>
      </c>
      <c r="D6991" s="6" t="s">
        <v>59</v>
      </c>
      <c r="E6991" s="7">
        <v>1632</v>
      </c>
      <c r="F6991" s="9">
        <v>1630</v>
      </c>
    </row>
    <row r="6992" spans="1:6" x14ac:dyDescent="0.15">
      <c r="A6992" s="5" t="s">
        <v>1</v>
      </c>
      <c r="B6992" s="5" t="s">
        <v>241</v>
      </c>
      <c r="C6992" s="6" t="s">
        <v>58</v>
      </c>
      <c r="D6992" s="6" t="s">
        <v>59</v>
      </c>
      <c r="E6992" s="7">
        <v>1633</v>
      </c>
      <c r="F6992" s="9">
        <v>1501</v>
      </c>
    </row>
    <row r="6993" spans="1:6" x14ac:dyDescent="0.15">
      <c r="A6993" s="5" t="s">
        <v>1</v>
      </c>
      <c r="B6993" s="5" t="s">
        <v>241</v>
      </c>
      <c r="C6993" s="6" t="s">
        <v>58</v>
      </c>
      <c r="D6993" s="6" t="s">
        <v>59</v>
      </c>
      <c r="E6993" s="7">
        <v>1634</v>
      </c>
      <c r="F6993" s="9">
        <v>1519</v>
      </c>
    </row>
    <row r="6994" spans="1:6" x14ac:dyDescent="0.15">
      <c r="A6994" s="5" t="s">
        <v>1</v>
      </c>
      <c r="B6994" s="5" t="s">
        <v>241</v>
      </c>
      <c r="C6994" s="6" t="s">
        <v>58</v>
      </c>
      <c r="D6994" s="6" t="s">
        <v>59</v>
      </c>
      <c r="E6994" s="7">
        <v>1635</v>
      </c>
      <c r="F6994" s="9">
        <v>1571</v>
      </c>
    </row>
    <row r="6995" spans="1:6" x14ac:dyDescent="0.15">
      <c r="A6995" s="5" t="s">
        <v>1</v>
      </c>
      <c r="B6995" s="5" t="s">
        <v>241</v>
      </c>
      <c r="C6995" s="6" t="s">
        <v>58</v>
      </c>
      <c r="D6995" s="6" t="s">
        <v>59</v>
      </c>
      <c r="E6995" s="7">
        <v>1636</v>
      </c>
      <c r="F6995" s="9">
        <v>1526</v>
      </c>
    </row>
    <row r="6996" spans="1:6" x14ac:dyDescent="0.15">
      <c r="A6996" s="5" t="s">
        <v>1</v>
      </c>
      <c r="B6996" s="5" t="s">
        <v>241</v>
      </c>
      <c r="C6996" s="6" t="s">
        <v>58</v>
      </c>
      <c r="D6996" s="6" t="s">
        <v>59</v>
      </c>
      <c r="E6996" s="7">
        <v>1637</v>
      </c>
      <c r="F6996" s="9">
        <v>1476</v>
      </c>
    </row>
    <row r="6997" spans="1:6" x14ac:dyDescent="0.15">
      <c r="A6997" s="5" t="s">
        <v>1</v>
      </c>
      <c r="B6997" s="5" t="s">
        <v>241</v>
      </c>
      <c r="C6997" s="6" t="s">
        <v>58</v>
      </c>
      <c r="D6997" s="6" t="s">
        <v>59</v>
      </c>
      <c r="E6997" s="7">
        <v>1638</v>
      </c>
      <c r="F6997" s="9">
        <v>1624</v>
      </c>
    </row>
    <row r="6998" spans="1:6" x14ac:dyDescent="0.15">
      <c r="A6998" s="5" t="s">
        <v>1</v>
      </c>
      <c r="B6998" s="5" t="s">
        <v>241</v>
      </c>
      <c r="C6998" s="6" t="s">
        <v>58</v>
      </c>
      <c r="D6998" s="6" t="s">
        <v>59</v>
      </c>
      <c r="E6998" s="7">
        <v>1639</v>
      </c>
      <c r="F6998" s="9">
        <v>1640</v>
      </c>
    </row>
    <row r="6999" spans="1:6" x14ac:dyDescent="0.15">
      <c r="A6999" s="5" t="s">
        <v>1</v>
      </c>
      <c r="B6999" s="5" t="s">
        <v>241</v>
      </c>
      <c r="C6999" s="6" t="s">
        <v>58</v>
      </c>
      <c r="D6999" s="6" t="s">
        <v>59</v>
      </c>
      <c r="E6999" s="7">
        <v>1640</v>
      </c>
      <c r="F6999" s="9">
        <v>1683</v>
      </c>
    </row>
    <row r="7000" spans="1:6" x14ac:dyDescent="0.15">
      <c r="A7000" s="5" t="s">
        <v>1</v>
      </c>
      <c r="B7000" s="5" t="s">
        <v>241</v>
      </c>
      <c r="C7000" s="6" t="s">
        <v>58</v>
      </c>
      <c r="D7000" s="6" t="s">
        <v>59</v>
      </c>
      <c r="E7000" s="7">
        <v>1641</v>
      </c>
      <c r="F7000" s="9">
        <v>1499</v>
      </c>
    </row>
    <row r="7001" spans="1:6" x14ac:dyDescent="0.15">
      <c r="A7001" s="5" t="s">
        <v>1</v>
      </c>
      <c r="B7001" s="5" t="s">
        <v>241</v>
      </c>
      <c r="C7001" s="6" t="s">
        <v>58</v>
      </c>
      <c r="D7001" s="6" t="s">
        <v>59</v>
      </c>
      <c r="E7001" s="7">
        <v>1642</v>
      </c>
      <c r="F7001" s="9">
        <v>1635</v>
      </c>
    </row>
    <row r="7002" spans="1:6" x14ac:dyDescent="0.15">
      <c r="A7002" s="5" t="s">
        <v>1</v>
      </c>
      <c r="B7002" s="5" t="s">
        <v>241</v>
      </c>
      <c r="C7002" s="6" t="s">
        <v>58</v>
      </c>
      <c r="D7002" s="6" t="s">
        <v>59</v>
      </c>
      <c r="E7002" s="7">
        <v>1643</v>
      </c>
      <c r="F7002" s="9">
        <v>1725</v>
      </c>
    </row>
    <row r="7003" spans="1:6" x14ac:dyDescent="0.15">
      <c r="A7003" s="5" t="s">
        <v>1</v>
      </c>
      <c r="B7003" s="5" t="s">
        <v>241</v>
      </c>
      <c r="C7003" s="6" t="s">
        <v>58</v>
      </c>
      <c r="D7003" s="6" t="s">
        <v>59</v>
      </c>
      <c r="E7003" s="7">
        <v>1644</v>
      </c>
      <c r="F7003" s="9">
        <v>1745</v>
      </c>
    </row>
    <row r="7004" spans="1:6" x14ac:dyDescent="0.15">
      <c r="A7004" s="5" t="s">
        <v>1</v>
      </c>
      <c r="B7004" s="5" t="s">
        <v>241</v>
      </c>
      <c r="C7004" s="6" t="s">
        <v>58</v>
      </c>
      <c r="D7004" s="6" t="s">
        <v>59</v>
      </c>
      <c r="E7004" s="7">
        <v>1645</v>
      </c>
      <c r="F7004" s="9">
        <v>1511</v>
      </c>
    </row>
    <row r="7005" spans="1:6" x14ac:dyDescent="0.15">
      <c r="A7005" s="5" t="s">
        <v>1</v>
      </c>
      <c r="B7005" s="5" t="s">
        <v>241</v>
      </c>
      <c r="C7005" s="6" t="s">
        <v>58</v>
      </c>
      <c r="D7005" s="6" t="s">
        <v>59</v>
      </c>
      <c r="E7005" s="7">
        <v>1646</v>
      </c>
      <c r="F7005" s="9">
        <v>1524</v>
      </c>
    </row>
    <row r="7006" spans="1:6" x14ac:dyDescent="0.15">
      <c r="A7006" s="5" t="s">
        <v>1</v>
      </c>
      <c r="B7006" s="5" t="s">
        <v>241</v>
      </c>
      <c r="C7006" s="6" t="s">
        <v>58</v>
      </c>
      <c r="D7006" s="6" t="s">
        <v>59</v>
      </c>
      <c r="E7006" s="7">
        <v>1647</v>
      </c>
      <c r="F7006" s="9">
        <v>1515</v>
      </c>
    </row>
    <row r="7007" spans="1:6" x14ac:dyDescent="0.15">
      <c r="A7007" s="5" t="s">
        <v>1</v>
      </c>
      <c r="B7007" s="5" t="s">
        <v>241</v>
      </c>
      <c r="C7007" s="6" t="s">
        <v>58</v>
      </c>
      <c r="D7007" s="6" t="s">
        <v>59</v>
      </c>
      <c r="E7007" s="7">
        <v>1648</v>
      </c>
      <c r="F7007" s="9">
        <v>1535</v>
      </c>
    </row>
    <row r="7008" spans="1:6" x14ac:dyDescent="0.15">
      <c r="A7008" s="5" t="s">
        <v>1</v>
      </c>
      <c r="B7008" s="5" t="s">
        <v>241</v>
      </c>
      <c r="C7008" s="6" t="s">
        <v>58</v>
      </c>
      <c r="D7008" s="6" t="s">
        <v>59</v>
      </c>
      <c r="E7008" s="7">
        <v>1649</v>
      </c>
      <c r="F7008" s="9">
        <v>1508</v>
      </c>
    </row>
    <row r="7009" spans="1:6" x14ac:dyDescent="0.15">
      <c r="A7009" s="5" t="s">
        <v>1</v>
      </c>
      <c r="B7009" s="5" t="s">
        <v>241</v>
      </c>
      <c r="C7009" s="6" t="s">
        <v>58</v>
      </c>
      <c r="D7009" s="6" t="s">
        <v>59</v>
      </c>
      <c r="E7009" s="7">
        <v>1650</v>
      </c>
      <c r="F7009" s="9">
        <v>1446</v>
      </c>
    </row>
    <row r="7010" spans="1:6" x14ac:dyDescent="0.15">
      <c r="A7010" s="5" t="s">
        <v>1</v>
      </c>
      <c r="B7010" s="5" t="s">
        <v>241</v>
      </c>
      <c r="C7010" s="6" t="s">
        <v>58</v>
      </c>
      <c r="D7010" s="6" t="s">
        <v>59</v>
      </c>
      <c r="E7010" s="7">
        <v>1651</v>
      </c>
      <c r="F7010" s="9">
        <v>1527</v>
      </c>
    </row>
    <row r="7011" spans="1:6" x14ac:dyDescent="0.15">
      <c r="A7011" s="5" t="s">
        <v>1</v>
      </c>
      <c r="B7011" s="5" t="s">
        <v>241</v>
      </c>
      <c r="C7011" s="6" t="s">
        <v>58</v>
      </c>
      <c r="D7011" s="6" t="s">
        <v>59</v>
      </c>
      <c r="E7011" s="7">
        <v>1652</v>
      </c>
      <c r="F7011" s="9">
        <v>1720</v>
      </c>
    </row>
    <row r="7012" spans="1:6" x14ac:dyDescent="0.15">
      <c r="A7012" s="5" t="s">
        <v>1</v>
      </c>
      <c r="B7012" s="5" t="s">
        <v>241</v>
      </c>
      <c r="C7012" s="6" t="s">
        <v>58</v>
      </c>
      <c r="D7012" s="6" t="s">
        <v>59</v>
      </c>
      <c r="E7012" s="7">
        <v>1653</v>
      </c>
      <c r="F7012" s="9">
        <v>1920</v>
      </c>
    </row>
    <row r="7013" spans="1:6" x14ac:dyDescent="0.15">
      <c r="A7013" s="5" t="s">
        <v>1</v>
      </c>
      <c r="B7013" s="5" t="s">
        <v>241</v>
      </c>
      <c r="C7013" s="6" t="s">
        <v>58</v>
      </c>
      <c r="D7013" s="6" t="s">
        <v>59</v>
      </c>
      <c r="E7013" s="7">
        <v>1654</v>
      </c>
      <c r="F7013" s="9">
        <v>1903</v>
      </c>
    </row>
    <row r="7014" spans="1:6" x14ac:dyDescent="0.15">
      <c r="A7014" s="5" t="s">
        <v>1</v>
      </c>
      <c r="B7014" s="5" t="s">
        <v>241</v>
      </c>
      <c r="C7014" s="6" t="s">
        <v>58</v>
      </c>
      <c r="D7014" s="6" t="s">
        <v>59</v>
      </c>
      <c r="E7014" s="7">
        <v>1655</v>
      </c>
      <c r="F7014" s="9">
        <v>1982</v>
      </c>
    </row>
    <row r="7015" spans="1:6" x14ac:dyDescent="0.15">
      <c r="A7015" s="5" t="s">
        <v>1</v>
      </c>
      <c r="B7015" s="5" t="s">
        <v>241</v>
      </c>
      <c r="C7015" s="6" t="s">
        <v>58</v>
      </c>
      <c r="D7015" s="6" t="s">
        <v>59</v>
      </c>
      <c r="E7015" s="7">
        <v>1656</v>
      </c>
      <c r="F7015" s="9">
        <v>1835</v>
      </c>
    </row>
    <row r="7016" spans="1:6" x14ac:dyDescent="0.15">
      <c r="A7016" s="5" t="s">
        <v>1</v>
      </c>
      <c r="B7016" s="5" t="s">
        <v>241</v>
      </c>
      <c r="C7016" s="6" t="s">
        <v>58</v>
      </c>
      <c r="D7016" s="6" t="s">
        <v>59</v>
      </c>
      <c r="E7016" s="7">
        <v>1657</v>
      </c>
      <c r="F7016" s="9">
        <v>1727</v>
      </c>
    </row>
    <row r="7017" spans="1:6" x14ac:dyDescent="0.15">
      <c r="A7017" s="5" t="s">
        <v>1</v>
      </c>
      <c r="B7017" s="5" t="s">
        <v>241</v>
      </c>
      <c r="C7017" s="6" t="s">
        <v>58</v>
      </c>
      <c r="D7017" s="6" t="s">
        <v>59</v>
      </c>
      <c r="E7017" s="7">
        <v>1658</v>
      </c>
      <c r="F7017" s="9">
        <v>1702</v>
      </c>
    </row>
    <row r="7018" spans="1:6" x14ac:dyDescent="0.15">
      <c r="A7018" s="5" t="s">
        <v>1</v>
      </c>
      <c r="B7018" s="5" t="s">
        <v>241</v>
      </c>
      <c r="C7018" s="6" t="s">
        <v>58</v>
      </c>
      <c r="D7018" s="6" t="s">
        <v>59</v>
      </c>
      <c r="E7018" s="7">
        <v>1659</v>
      </c>
      <c r="F7018" s="9">
        <v>1441</v>
      </c>
    </row>
    <row r="7019" spans="1:6" x14ac:dyDescent="0.15">
      <c r="A7019" s="5" t="s">
        <v>1</v>
      </c>
      <c r="B7019" s="5" t="s">
        <v>241</v>
      </c>
      <c r="C7019" s="6" t="s">
        <v>58</v>
      </c>
      <c r="D7019" s="6" t="s">
        <v>59</v>
      </c>
      <c r="E7019" s="7">
        <v>1660</v>
      </c>
      <c r="F7019" s="9">
        <v>1578</v>
      </c>
    </row>
    <row r="7020" spans="1:6" x14ac:dyDescent="0.15">
      <c r="A7020" s="5" t="s">
        <v>1</v>
      </c>
      <c r="B7020" s="5" t="s">
        <v>241</v>
      </c>
      <c r="C7020" s="6" t="s">
        <v>58</v>
      </c>
      <c r="D7020" s="6" t="s">
        <v>59</v>
      </c>
      <c r="E7020" s="7">
        <v>1661</v>
      </c>
      <c r="F7020" s="9">
        <v>1610</v>
      </c>
    </row>
    <row r="7021" spans="1:6" x14ac:dyDescent="0.15">
      <c r="A7021" s="5" t="s">
        <v>1</v>
      </c>
      <c r="B7021" s="5" t="s">
        <v>241</v>
      </c>
      <c r="C7021" s="6" t="s">
        <v>58</v>
      </c>
      <c r="D7021" s="6" t="s">
        <v>59</v>
      </c>
      <c r="E7021" s="7">
        <v>1662</v>
      </c>
      <c r="F7021" s="9">
        <v>1664</v>
      </c>
    </row>
    <row r="7022" spans="1:6" x14ac:dyDescent="0.15">
      <c r="A7022" s="5" t="s">
        <v>1</v>
      </c>
      <c r="B7022" s="5" t="s">
        <v>241</v>
      </c>
      <c r="C7022" s="6" t="s">
        <v>58</v>
      </c>
      <c r="D7022" s="6" t="s">
        <v>59</v>
      </c>
      <c r="E7022" s="7">
        <v>1663</v>
      </c>
      <c r="F7022" s="9">
        <v>1959</v>
      </c>
    </row>
    <row r="7023" spans="1:6" x14ac:dyDescent="0.15">
      <c r="A7023" s="5" t="s">
        <v>1</v>
      </c>
      <c r="B7023" s="5" t="s">
        <v>241</v>
      </c>
      <c r="C7023" s="6" t="s">
        <v>58</v>
      </c>
      <c r="D7023" s="6" t="s">
        <v>59</v>
      </c>
      <c r="E7023" s="7">
        <v>1664</v>
      </c>
      <c r="F7023" s="9">
        <v>1828</v>
      </c>
    </row>
    <row r="7024" spans="1:6" x14ac:dyDescent="0.15">
      <c r="A7024" s="5" t="s">
        <v>1</v>
      </c>
      <c r="B7024" s="5" t="s">
        <v>241</v>
      </c>
      <c r="C7024" s="6" t="s">
        <v>58</v>
      </c>
      <c r="D7024" s="6" t="s">
        <v>59</v>
      </c>
      <c r="E7024" s="7">
        <v>1665</v>
      </c>
      <c r="F7024" s="9">
        <v>1907</v>
      </c>
    </row>
    <row r="7025" spans="1:6" x14ac:dyDescent="0.15">
      <c r="A7025" s="5" t="s">
        <v>1</v>
      </c>
      <c r="B7025" s="5" t="s">
        <v>241</v>
      </c>
      <c r="C7025" s="6" t="s">
        <v>58</v>
      </c>
      <c r="D7025" s="6" t="s">
        <v>59</v>
      </c>
      <c r="E7025" s="7">
        <v>1666</v>
      </c>
      <c r="F7025" s="9">
        <v>2135</v>
      </c>
    </row>
    <row r="7026" spans="1:6" x14ac:dyDescent="0.15">
      <c r="A7026" s="5" t="s">
        <v>1</v>
      </c>
      <c r="B7026" s="5" t="s">
        <v>241</v>
      </c>
      <c r="C7026" s="6" t="s">
        <v>58</v>
      </c>
      <c r="D7026" s="6" t="s">
        <v>59</v>
      </c>
      <c r="E7026" s="7">
        <v>1667</v>
      </c>
      <c r="F7026" s="9">
        <v>2196</v>
      </c>
    </row>
    <row r="7027" spans="1:6" x14ac:dyDescent="0.15">
      <c r="A7027" s="5" t="s">
        <v>1</v>
      </c>
      <c r="B7027" s="5" t="s">
        <v>241</v>
      </c>
      <c r="C7027" s="6" t="s">
        <v>58</v>
      </c>
      <c r="D7027" s="6" t="s">
        <v>59</v>
      </c>
      <c r="E7027" s="7">
        <v>1668</v>
      </c>
      <c r="F7027" s="9">
        <v>1940</v>
      </c>
    </row>
    <row r="7028" spans="1:6" x14ac:dyDescent="0.15">
      <c r="A7028" s="5" t="s">
        <v>1</v>
      </c>
      <c r="B7028" s="5" t="s">
        <v>241</v>
      </c>
      <c r="C7028" s="6" t="s">
        <v>58</v>
      </c>
      <c r="D7028" s="6" t="s">
        <v>59</v>
      </c>
      <c r="E7028" s="7">
        <v>1669</v>
      </c>
      <c r="F7028" s="9">
        <v>1991</v>
      </c>
    </row>
    <row r="7029" spans="1:6" x14ac:dyDescent="0.15">
      <c r="A7029" s="5" t="s">
        <v>1</v>
      </c>
      <c r="B7029" s="5" t="s">
        <v>241</v>
      </c>
      <c r="C7029" s="6" t="s">
        <v>58</v>
      </c>
      <c r="D7029" s="6" t="s">
        <v>59</v>
      </c>
      <c r="E7029" s="7">
        <v>1670</v>
      </c>
      <c r="F7029" s="9">
        <v>1934</v>
      </c>
    </row>
    <row r="7030" spans="1:6" x14ac:dyDescent="0.15">
      <c r="A7030" s="5" t="s">
        <v>1</v>
      </c>
      <c r="B7030" s="5" t="s">
        <v>241</v>
      </c>
      <c r="C7030" s="6" t="s">
        <v>58</v>
      </c>
      <c r="D7030" s="6" t="s">
        <v>59</v>
      </c>
      <c r="E7030" s="7">
        <v>1671</v>
      </c>
      <c r="F7030" s="9">
        <v>1873</v>
      </c>
    </row>
    <row r="7031" spans="1:6" x14ac:dyDescent="0.15">
      <c r="A7031" s="5" t="s">
        <v>1</v>
      </c>
      <c r="B7031" s="5" t="s">
        <v>241</v>
      </c>
      <c r="C7031" s="6" t="s">
        <v>58</v>
      </c>
      <c r="D7031" s="6" t="s">
        <v>59</v>
      </c>
      <c r="E7031" s="7">
        <v>1672</v>
      </c>
      <c r="F7031" s="9">
        <v>1860</v>
      </c>
    </row>
    <row r="7032" spans="1:6" x14ac:dyDescent="0.15">
      <c r="A7032" s="5" t="s">
        <v>1</v>
      </c>
      <c r="B7032" s="5" t="s">
        <v>241</v>
      </c>
      <c r="C7032" s="6" t="s">
        <v>58</v>
      </c>
      <c r="D7032" s="6" t="s">
        <v>59</v>
      </c>
      <c r="E7032" s="7">
        <v>1673</v>
      </c>
      <c r="F7032" s="9">
        <v>1897</v>
      </c>
    </row>
    <row r="7033" spans="1:6" x14ac:dyDescent="0.15">
      <c r="A7033" s="5" t="s">
        <v>1</v>
      </c>
      <c r="B7033" s="5" t="s">
        <v>241</v>
      </c>
      <c r="C7033" s="6" t="s">
        <v>58</v>
      </c>
      <c r="D7033" s="6" t="s">
        <v>59</v>
      </c>
      <c r="E7033" s="7">
        <v>1674</v>
      </c>
      <c r="F7033" s="9">
        <v>1806</v>
      </c>
    </row>
    <row r="7034" spans="1:6" x14ac:dyDescent="0.15">
      <c r="A7034" s="5" t="s">
        <v>1</v>
      </c>
      <c r="B7034" s="5" t="s">
        <v>241</v>
      </c>
      <c r="C7034" s="6" t="s">
        <v>58</v>
      </c>
      <c r="D7034" s="6" t="s">
        <v>59</v>
      </c>
      <c r="E7034" s="7">
        <v>1675</v>
      </c>
      <c r="F7034" s="9">
        <v>1853</v>
      </c>
    </row>
    <row r="7035" spans="1:6" x14ac:dyDescent="0.15">
      <c r="A7035" s="5" t="s">
        <v>1</v>
      </c>
      <c r="B7035" s="5" t="s">
        <v>241</v>
      </c>
      <c r="C7035" s="6" t="s">
        <v>58</v>
      </c>
      <c r="D7035" s="6" t="s">
        <v>59</v>
      </c>
      <c r="E7035" s="7">
        <v>1676</v>
      </c>
      <c r="F7035" s="9">
        <v>2191</v>
      </c>
    </row>
    <row r="7036" spans="1:6" x14ac:dyDescent="0.15">
      <c r="A7036" s="5" t="s">
        <v>1</v>
      </c>
      <c r="B7036" s="5" t="s">
        <v>241</v>
      </c>
      <c r="C7036" s="6" t="s">
        <v>58</v>
      </c>
      <c r="D7036" s="6" t="s">
        <v>59</v>
      </c>
      <c r="E7036" s="7">
        <v>1677</v>
      </c>
      <c r="F7036" s="9">
        <v>2029</v>
      </c>
    </row>
    <row r="7037" spans="1:6" x14ac:dyDescent="0.15">
      <c r="A7037" s="5" t="s">
        <v>1</v>
      </c>
      <c r="B7037" s="5" t="s">
        <v>241</v>
      </c>
      <c r="C7037" s="6" t="s">
        <v>58</v>
      </c>
      <c r="D7037" s="6" t="s">
        <v>59</v>
      </c>
      <c r="E7037" s="7">
        <v>1678</v>
      </c>
      <c r="F7037" s="9">
        <v>2103</v>
      </c>
    </row>
    <row r="7038" spans="1:6" x14ac:dyDescent="0.15">
      <c r="A7038" s="5" t="s">
        <v>1</v>
      </c>
      <c r="B7038" s="5" t="s">
        <v>241</v>
      </c>
      <c r="C7038" s="6" t="s">
        <v>58</v>
      </c>
      <c r="D7038" s="6" t="s">
        <v>59</v>
      </c>
      <c r="E7038" s="7">
        <v>1679</v>
      </c>
      <c r="F7038" s="9">
        <v>1963</v>
      </c>
    </row>
    <row r="7039" spans="1:6" x14ac:dyDescent="0.15">
      <c r="A7039" s="5" t="s">
        <v>1</v>
      </c>
      <c r="B7039" s="5" t="s">
        <v>241</v>
      </c>
      <c r="C7039" s="6" t="s">
        <v>58</v>
      </c>
      <c r="D7039" s="6" t="s">
        <v>59</v>
      </c>
      <c r="E7039" s="7">
        <v>1680</v>
      </c>
      <c r="F7039" s="9">
        <v>2209</v>
      </c>
    </row>
    <row r="7040" spans="1:6" x14ac:dyDescent="0.15">
      <c r="A7040" s="5" t="s">
        <v>1</v>
      </c>
      <c r="B7040" s="5" t="s">
        <v>241</v>
      </c>
      <c r="C7040" s="6" t="s">
        <v>58</v>
      </c>
      <c r="D7040" s="6" t="s">
        <v>59</v>
      </c>
      <c r="E7040" s="7">
        <v>1681</v>
      </c>
      <c r="F7040" s="9">
        <v>2004</v>
      </c>
    </row>
    <row r="7041" spans="1:6" x14ac:dyDescent="0.15">
      <c r="A7041" s="5" t="s">
        <v>1</v>
      </c>
      <c r="B7041" s="5" t="s">
        <v>241</v>
      </c>
      <c r="C7041" s="6" t="s">
        <v>58</v>
      </c>
      <c r="D7041" s="6" t="s">
        <v>59</v>
      </c>
      <c r="E7041" s="7">
        <v>1682</v>
      </c>
      <c r="F7041" s="9">
        <v>2150</v>
      </c>
    </row>
    <row r="7042" spans="1:6" x14ac:dyDescent="0.15">
      <c r="A7042" s="5" t="s">
        <v>1</v>
      </c>
      <c r="B7042" s="5" t="s">
        <v>241</v>
      </c>
      <c r="C7042" s="6" t="s">
        <v>58</v>
      </c>
      <c r="D7042" s="6" t="s">
        <v>59</v>
      </c>
      <c r="E7042" s="7">
        <v>1683</v>
      </c>
      <c r="F7042" s="9">
        <v>2323</v>
      </c>
    </row>
    <row r="7043" spans="1:6" x14ac:dyDescent="0.15">
      <c r="A7043" s="5" t="s">
        <v>1</v>
      </c>
      <c r="B7043" s="5" t="s">
        <v>241</v>
      </c>
      <c r="C7043" s="6" t="s">
        <v>58</v>
      </c>
      <c r="D7043" s="6" t="s">
        <v>59</v>
      </c>
      <c r="E7043" s="7">
        <v>1684</v>
      </c>
      <c r="F7043" s="9">
        <v>1946</v>
      </c>
    </row>
    <row r="7044" spans="1:6" x14ac:dyDescent="0.15">
      <c r="A7044" s="5" t="s">
        <v>1</v>
      </c>
      <c r="B7044" s="5" t="s">
        <v>241</v>
      </c>
      <c r="C7044" s="6" t="s">
        <v>58</v>
      </c>
      <c r="D7044" s="6" t="s">
        <v>59</v>
      </c>
      <c r="E7044" s="7">
        <v>1685</v>
      </c>
      <c r="F7044" s="9">
        <v>2110</v>
      </c>
    </row>
    <row r="7045" spans="1:6" x14ac:dyDescent="0.15">
      <c r="A7045" s="5" t="s">
        <v>1</v>
      </c>
      <c r="B7045" s="5" t="s">
        <v>241</v>
      </c>
      <c r="C7045" s="6" t="s">
        <v>58</v>
      </c>
      <c r="D7045" s="6" t="s">
        <v>59</v>
      </c>
      <c r="E7045" s="7">
        <v>1686</v>
      </c>
      <c r="F7045" s="9">
        <v>1949</v>
      </c>
    </row>
    <row r="7046" spans="1:6" x14ac:dyDescent="0.15">
      <c r="A7046" s="5" t="s">
        <v>1</v>
      </c>
      <c r="B7046" s="5" t="s">
        <v>241</v>
      </c>
      <c r="C7046" s="6" t="s">
        <v>58</v>
      </c>
      <c r="D7046" s="6" t="s">
        <v>59</v>
      </c>
      <c r="E7046" s="7">
        <v>1687</v>
      </c>
      <c r="F7046" s="9">
        <v>2169</v>
      </c>
    </row>
    <row r="7047" spans="1:6" x14ac:dyDescent="0.15">
      <c r="A7047" s="5" t="s">
        <v>1</v>
      </c>
      <c r="B7047" s="5" t="s">
        <v>241</v>
      </c>
      <c r="C7047" s="6" t="s">
        <v>58</v>
      </c>
      <c r="D7047" s="6" t="s">
        <v>59</v>
      </c>
      <c r="E7047" s="7">
        <v>1688</v>
      </c>
      <c r="F7047" s="9">
        <v>2333</v>
      </c>
    </row>
    <row r="7048" spans="1:6" x14ac:dyDescent="0.15">
      <c r="A7048" s="5" t="s">
        <v>1</v>
      </c>
      <c r="B7048" s="5" t="s">
        <v>241</v>
      </c>
      <c r="C7048" s="6" t="s">
        <v>58</v>
      </c>
      <c r="D7048" s="6" t="s">
        <v>59</v>
      </c>
      <c r="E7048" s="7">
        <v>1689</v>
      </c>
      <c r="F7048" s="9">
        <v>2233</v>
      </c>
    </row>
    <row r="7049" spans="1:6" x14ac:dyDescent="0.15">
      <c r="A7049" s="5" t="s">
        <v>1</v>
      </c>
      <c r="B7049" s="5" t="s">
        <v>241</v>
      </c>
      <c r="C7049" s="6" t="s">
        <v>58</v>
      </c>
      <c r="D7049" s="6" t="s">
        <v>59</v>
      </c>
      <c r="E7049" s="7">
        <v>1690</v>
      </c>
      <c r="F7049" s="9">
        <v>2386</v>
      </c>
    </row>
    <row r="7050" spans="1:6" x14ac:dyDescent="0.15">
      <c r="A7050" s="5" t="s">
        <v>1</v>
      </c>
      <c r="B7050" s="5" t="s">
        <v>241</v>
      </c>
      <c r="C7050" s="6" t="s">
        <v>58</v>
      </c>
      <c r="D7050" s="6" t="s">
        <v>59</v>
      </c>
      <c r="E7050" s="7">
        <v>1691</v>
      </c>
      <c r="F7050" s="9">
        <v>2400</v>
      </c>
    </row>
    <row r="7051" spans="1:6" x14ac:dyDescent="0.15">
      <c r="A7051" s="5" t="s">
        <v>1</v>
      </c>
      <c r="B7051" s="5" t="s">
        <v>241</v>
      </c>
      <c r="C7051" s="6" t="s">
        <v>58</v>
      </c>
      <c r="D7051" s="6" t="s">
        <v>59</v>
      </c>
      <c r="E7051" s="7">
        <v>1692</v>
      </c>
      <c r="F7051" s="9">
        <v>2595</v>
      </c>
    </row>
    <row r="7052" spans="1:6" x14ac:dyDescent="0.15">
      <c r="A7052" s="5" t="s">
        <v>1</v>
      </c>
      <c r="B7052" s="5" t="s">
        <v>241</v>
      </c>
      <c r="C7052" s="6" t="s">
        <v>58</v>
      </c>
      <c r="D7052" s="6" t="s">
        <v>59</v>
      </c>
      <c r="E7052" s="7">
        <v>1693</v>
      </c>
      <c r="F7052" s="9">
        <v>2197</v>
      </c>
    </row>
    <row r="7053" spans="1:6" x14ac:dyDescent="0.15">
      <c r="A7053" s="5" t="s">
        <v>1</v>
      </c>
      <c r="B7053" s="5" t="s">
        <v>241</v>
      </c>
      <c r="C7053" s="6" t="s">
        <v>58</v>
      </c>
      <c r="D7053" s="6" t="s">
        <v>59</v>
      </c>
      <c r="E7053" s="7">
        <v>1694</v>
      </c>
      <c r="F7053" s="9">
        <v>2616</v>
      </c>
    </row>
    <row r="7054" spans="1:6" x14ac:dyDescent="0.15">
      <c r="A7054" s="5" t="s">
        <v>1</v>
      </c>
      <c r="B7054" s="5" t="s">
        <v>241</v>
      </c>
      <c r="C7054" s="6" t="s">
        <v>58</v>
      </c>
      <c r="D7054" s="6" t="s">
        <v>59</v>
      </c>
      <c r="E7054" s="7">
        <v>1695</v>
      </c>
      <c r="F7054" s="9">
        <v>2502</v>
      </c>
    </row>
    <row r="7055" spans="1:6" x14ac:dyDescent="0.15">
      <c r="A7055" s="5" t="s">
        <v>1</v>
      </c>
      <c r="B7055" s="5" t="s">
        <v>241</v>
      </c>
      <c r="C7055" s="6" t="s">
        <v>58</v>
      </c>
      <c r="D7055" s="6" t="s">
        <v>59</v>
      </c>
      <c r="E7055" s="7">
        <v>1696</v>
      </c>
      <c r="F7055" s="9">
        <v>2392</v>
      </c>
    </row>
    <row r="7056" spans="1:6" x14ac:dyDescent="0.15">
      <c r="A7056" s="5" t="s">
        <v>1</v>
      </c>
      <c r="B7056" s="5" t="s">
        <v>241</v>
      </c>
      <c r="C7056" s="6" t="s">
        <v>58</v>
      </c>
      <c r="D7056" s="6" t="s">
        <v>59</v>
      </c>
      <c r="E7056" s="7">
        <v>1697</v>
      </c>
      <c r="F7056" s="9">
        <v>2361</v>
      </c>
    </row>
    <row r="7057" spans="1:6" x14ac:dyDescent="0.15">
      <c r="A7057" s="5" t="s">
        <v>1</v>
      </c>
      <c r="B7057" s="5" t="s">
        <v>241</v>
      </c>
      <c r="C7057" s="6" t="s">
        <v>58</v>
      </c>
      <c r="D7057" s="6" t="s">
        <v>59</v>
      </c>
      <c r="E7057" s="7">
        <v>1698</v>
      </c>
      <c r="F7057" s="9">
        <v>2417</v>
      </c>
    </row>
    <row r="7058" spans="1:6" x14ac:dyDescent="0.15">
      <c r="A7058" s="5" t="s">
        <v>1</v>
      </c>
      <c r="B7058" s="5" t="s">
        <v>241</v>
      </c>
      <c r="C7058" s="6" t="s">
        <v>58</v>
      </c>
      <c r="D7058" s="6" t="s">
        <v>59</v>
      </c>
      <c r="E7058" s="7">
        <v>1699</v>
      </c>
      <c r="F7058" s="9">
        <v>2324</v>
      </c>
    </row>
    <row r="7059" spans="1:6" x14ac:dyDescent="0.15">
      <c r="A7059" s="5" t="s">
        <v>1</v>
      </c>
      <c r="B7059" s="5" t="s">
        <v>241</v>
      </c>
      <c r="C7059" s="6" t="s">
        <v>58</v>
      </c>
      <c r="D7059" s="6" t="s">
        <v>59</v>
      </c>
      <c r="E7059" s="7">
        <v>1700</v>
      </c>
      <c r="F7059" s="9">
        <v>2412</v>
      </c>
    </row>
    <row r="7060" spans="1:6" x14ac:dyDescent="0.15">
      <c r="A7060" s="5" t="s">
        <v>1</v>
      </c>
      <c r="B7060" s="5" t="s">
        <v>241</v>
      </c>
      <c r="C7060" s="6" t="s">
        <v>58</v>
      </c>
      <c r="D7060" s="6" t="s">
        <v>59</v>
      </c>
      <c r="E7060" s="7">
        <v>1701</v>
      </c>
      <c r="F7060" s="9">
        <v>2613</v>
      </c>
    </row>
    <row r="7061" spans="1:6" x14ac:dyDescent="0.15">
      <c r="A7061" s="5" t="s">
        <v>1</v>
      </c>
      <c r="B7061" s="5" t="s">
        <v>241</v>
      </c>
      <c r="C7061" s="6" t="s">
        <v>58</v>
      </c>
      <c r="D7061" s="6" t="s">
        <v>59</v>
      </c>
      <c r="E7061" s="7">
        <v>1702</v>
      </c>
      <c r="F7061" s="9">
        <v>2526</v>
      </c>
    </row>
    <row r="7062" spans="1:6" x14ac:dyDescent="0.15">
      <c r="A7062" s="5" t="s">
        <v>1</v>
      </c>
      <c r="B7062" s="5" t="s">
        <v>241</v>
      </c>
      <c r="C7062" s="6" t="s">
        <v>58</v>
      </c>
      <c r="D7062" s="6" t="s">
        <v>59</v>
      </c>
      <c r="E7062" s="7">
        <v>1703</v>
      </c>
      <c r="F7062" s="9">
        <v>2345</v>
      </c>
    </row>
    <row r="7063" spans="1:6" x14ac:dyDescent="0.15">
      <c r="A7063" s="5" t="s">
        <v>1</v>
      </c>
      <c r="B7063" s="5" t="s">
        <v>241</v>
      </c>
      <c r="C7063" s="6" t="s">
        <v>58</v>
      </c>
      <c r="D7063" s="6" t="s">
        <v>59</v>
      </c>
      <c r="E7063" s="7">
        <v>1704</v>
      </c>
      <c r="F7063" s="9">
        <v>2778</v>
      </c>
    </row>
    <row r="7064" spans="1:6" x14ac:dyDescent="0.15">
      <c r="A7064" s="5" t="s">
        <v>1</v>
      </c>
      <c r="B7064" s="5" t="s">
        <v>241</v>
      </c>
      <c r="C7064" s="6" t="s">
        <v>58</v>
      </c>
      <c r="D7064" s="6" t="s">
        <v>59</v>
      </c>
      <c r="E7064" s="7">
        <v>1705</v>
      </c>
      <c r="F7064" s="9">
        <v>2630</v>
      </c>
    </row>
    <row r="7065" spans="1:6" x14ac:dyDescent="0.15">
      <c r="A7065" s="5" t="s">
        <v>1</v>
      </c>
      <c r="B7065" s="5" t="s">
        <v>241</v>
      </c>
      <c r="C7065" s="6" t="s">
        <v>58</v>
      </c>
      <c r="D7065" s="6" t="s">
        <v>59</v>
      </c>
      <c r="E7065" s="7">
        <v>1706</v>
      </c>
      <c r="F7065" s="9">
        <v>2220</v>
      </c>
    </row>
    <row r="7066" spans="1:6" x14ac:dyDescent="0.15">
      <c r="A7066" s="5" t="s">
        <v>1</v>
      </c>
      <c r="B7066" s="5" t="s">
        <v>241</v>
      </c>
      <c r="C7066" s="6" t="s">
        <v>58</v>
      </c>
      <c r="D7066" s="6" t="s">
        <v>59</v>
      </c>
      <c r="E7066" s="7">
        <v>1707</v>
      </c>
      <c r="F7066" s="9">
        <v>2485</v>
      </c>
    </row>
    <row r="7067" spans="1:6" x14ac:dyDescent="0.15">
      <c r="A7067" s="5" t="s">
        <v>1</v>
      </c>
      <c r="B7067" s="5" t="s">
        <v>241</v>
      </c>
      <c r="C7067" s="6" t="s">
        <v>58</v>
      </c>
      <c r="D7067" s="6" t="s">
        <v>59</v>
      </c>
      <c r="E7067" s="7">
        <v>1708</v>
      </c>
      <c r="F7067" s="9">
        <v>2636</v>
      </c>
    </row>
    <row r="7068" spans="1:6" x14ac:dyDescent="0.15">
      <c r="A7068" s="5" t="s">
        <v>1</v>
      </c>
      <c r="B7068" s="5" t="s">
        <v>241</v>
      </c>
      <c r="C7068" s="6" t="s">
        <v>58</v>
      </c>
      <c r="D7068" s="6" t="s">
        <v>59</v>
      </c>
      <c r="E7068" s="7">
        <v>1709</v>
      </c>
      <c r="F7068" s="9">
        <v>2278</v>
      </c>
    </row>
    <row r="7069" spans="1:6" x14ac:dyDescent="0.15">
      <c r="A7069" s="5" t="s">
        <v>1</v>
      </c>
      <c r="B7069" s="5" t="s">
        <v>241</v>
      </c>
      <c r="C7069" s="6" t="s">
        <v>58</v>
      </c>
      <c r="D7069" s="6" t="s">
        <v>59</v>
      </c>
      <c r="E7069" s="7">
        <v>1710</v>
      </c>
      <c r="F7069" s="9">
        <v>2066</v>
      </c>
    </row>
    <row r="7070" spans="1:6" x14ac:dyDescent="0.15">
      <c r="A7070" s="5" t="s">
        <v>1</v>
      </c>
      <c r="B7070" s="5" t="s">
        <v>241</v>
      </c>
      <c r="C7070" s="6" t="s">
        <v>58</v>
      </c>
      <c r="D7070" s="6" t="s">
        <v>59</v>
      </c>
      <c r="E7070" s="7">
        <v>1711</v>
      </c>
      <c r="F7070" s="9">
        <v>2255</v>
      </c>
    </row>
    <row r="7071" spans="1:6" x14ac:dyDescent="0.15">
      <c r="A7071" s="5" t="s">
        <v>1</v>
      </c>
      <c r="B7071" s="5" t="s">
        <v>241</v>
      </c>
      <c r="C7071" s="6" t="s">
        <v>58</v>
      </c>
      <c r="D7071" s="6" t="s">
        <v>59</v>
      </c>
      <c r="E7071" s="7">
        <v>1712</v>
      </c>
      <c r="F7071" s="9">
        <v>2257</v>
      </c>
    </row>
    <row r="7072" spans="1:6" x14ac:dyDescent="0.15">
      <c r="A7072" s="5" t="s">
        <v>1</v>
      </c>
      <c r="B7072" s="5" t="s">
        <v>241</v>
      </c>
      <c r="C7072" s="6" t="s">
        <v>58</v>
      </c>
      <c r="D7072" s="6" t="s">
        <v>59</v>
      </c>
      <c r="E7072" s="7">
        <v>1713</v>
      </c>
      <c r="F7072" s="9">
        <v>2157</v>
      </c>
    </row>
    <row r="7073" spans="1:6" x14ac:dyDescent="0.15">
      <c r="A7073" s="5" t="s">
        <v>1</v>
      </c>
      <c r="B7073" s="5" t="s">
        <v>241</v>
      </c>
      <c r="C7073" s="6" t="s">
        <v>58</v>
      </c>
      <c r="D7073" s="6" t="s">
        <v>59</v>
      </c>
      <c r="E7073" s="7">
        <v>1714</v>
      </c>
      <c r="F7073" s="9">
        <v>2364</v>
      </c>
    </row>
    <row r="7074" spans="1:6" x14ac:dyDescent="0.15">
      <c r="A7074" s="5" t="s">
        <v>1</v>
      </c>
      <c r="B7074" s="5" t="s">
        <v>241</v>
      </c>
      <c r="C7074" s="6" t="s">
        <v>58</v>
      </c>
      <c r="D7074" s="6" t="s">
        <v>59</v>
      </c>
      <c r="E7074" s="7">
        <v>1715</v>
      </c>
      <c r="F7074" s="9">
        <v>2294</v>
      </c>
    </row>
    <row r="7075" spans="1:6" x14ac:dyDescent="0.15">
      <c r="A7075" s="5" t="s">
        <v>1</v>
      </c>
      <c r="B7075" s="5" t="s">
        <v>241</v>
      </c>
      <c r="C7075" s="6" t="s">
        <v>58</v>
      </c>
      <c r="D7075" s="6" t="s">
        <v>59</v>
      </c>
      <c r="E7075" s="7">
        <v>1716</v>
      </c>
      <c r="F7075" s="9">
        <v>2367</v>
      </c>
    </row>
    <row r="7076" spans="1:6" x14ac:dyDescent="0.15">
      <c r="A7076" s="5" t="s">
        <v>1</v>
      </c>
      <c r="B7076" s="5" t="s">
        <v>241</v>
      </c>
      <c r="C7076" s="6" t="s">
        <v>58</v>
      </c>
      <c r="D7076" s="6" t="s">
        <v>59</v>
      </c>
      <c r="E7076" s="7">
        <v>1717</v>
      </c>
      <c r="F7076" s="9">
        <v>2483</v>
      </c>
    </row>
    <row r="7077" spans="1:6" x14ac:dyDescent="0.15">
      <c r="A7077" s="5" t="s">
        <v>1</v>
      </c>
      <c r="B7077" s="5" t="s">
        <v>241</v>
      </c>
      <c r="C7077" s="6" t="s">
        <v>58</v>
      </c>
      <c r="D7077" s="6" t="s">
        <v>59</v>
      </c>
      <c r="E7077" s="7">
        <v>1718</v>
      </c>
      <c r="F7077" s="9">
        <v>2606</v>
      </c>
    </row>
    <row r="7078" spans="1:6" x14ac:dyDescent="0.15">
      <c r="A7078" s="5" t="s">
        <v>1</v>
      </c>
      <c r="B7078" s="5" t="s">
        <v>241</v>
      </c>
      <c r="C7078" s="6" t="s">
        <v>58</v>
      </c>
      <c r="D7078" s="6" t="s">
        <v>59</v>
      </c>
      <c r="E7078" s="7">
        <v>1719</v>
      </c>
      <c r="F7078" s="9">
        <v>2542</v>
      </c>
    </row>
    <row r="7079" spans="1:6" x14ac:dyDescent="0.15">
      <c r="A7079" s="5" t="s">
        <v>1</v>
      </c>
      <c r="B7079" s="5" t="s">
        <v>241</v>
      </c>
      <c r="C7079" s="6" t="s">
        <v>58</v>
      </c>
      <c r="D7079" s="6" t="s">
        <v>59</v>
      </c>
      <c r="E7079" s="7">
        <v>1720</v>
      </c>
      <c r="F7079" s="9">
        <v>2715</v>
      </c>
    </row>
    <row r="7080" spans="1:6" x14ac:dyDescent="0.15">
      <c r="A7080" s="5" t="s">
        <v>1</v>
      </c>
      <c r="B7080" s="5" t="s">
        <v>241</v>
      </c>
      <c r="C7080" s="6" t="s">
        <v>58</v>
      </c>
      <c r="D7080" s="6" t="s">
        <v>59</v>
      </c>
      <c r="E7080" s="7">
        <v>1721</v>
      </c>
      <c r="F7080" s="9">
        <v>2611</v>
      </c>
    </row>
    <row r="7081" spans="1:6" x14ac:dyDescent="0.15">
      <c r="A7081" s="5" t="s">
        <v>1</v>
      </c>
      <c r="B7081" s="5" t="s">
        <v>241</v>
      </c>
      <c r="C7081" s="6" t="s">
        <v>58</v>
      </c>
      <c r="D7081" s="6" t="s">
        <v>59</v>
      </c>
      <c r="E7081" s="7">
        <v>1722</v>
      </c>
      <c r="F7081" s="9">
        <v>2636</v>
      </c>
    </row>
    <row r="7082" spans="1:6" x14ac:dyDescent="0.15">
      <c r="A7082" s="5" t="s">
        <v>1</v>
      </c>
      <c r="B7082" s="5" t="s">
        <v>241</v>
      </c>
      <c r="C7082" s="6" t="s">
        <v>58</v>
      </c>
      <c r="D7082" s="6" t="s">
        <v>59</v>
      </c>
      <c r="E7082" s="7">
        <v>1723</v>
      </c>
      <c r="F7082" s="9">
        <v>2563</v>
      </c>
    </row>
    <row r="7083" spans="1:6" x14ac:dyDescent="0.15">
      <c r="A7083" s="5" t="s">
        <v>1</v>
      </c>
      <c r="B7083" s="5" t="s">
        <v>241</v>
      </c>
      <c r="C7083" s="6" t="s">
        <v>58</v>
      </c>
      <c r="D7083" s="6" t="s">
        <v>59</v>
      </c>
      <c r="E7083" s="7">
        <v>1724</v>
      </c>
      <c r="F7083" s="9">
        <v>2528</v>
      </c>
    </row>
    <row r="7084" spans="1:6" x14ac:dyDescent="0.15">
      <c r="A7084" s="5" t="s">
        <v>1</v>
      </c>
      <c r="B7084" s="5" t="s">
        <v>241</v>
      </c>
      <c r="C7084" s="6" t="s">
        <v>58</v>
      </c>
      <c r="D7084" s="6" t="s">
        <v>59</v>
      </c>
      <c r="E7084" s="7">
        <v>1725</v>
      </c>
      <c r="F7084" s="9">
        <v>2585</v>
      </c>
    </row>
    <row r="7085" spans="1:6" x14ac:dyDescent="0.15">
      <c r="A7085" s="5" t="s">
        <v>1</v>
      </c>
      <c r="B7085" s="5" t="s">
        <v>241</v>
      </c>
      <c r="C7085" s="6" t="s">
        <v>58</v>
      </c>
      <c r="D7085" s="6" t="s">
        <v>59</v>
      </c>
      <c r="E7085" s="7">
        <v>1726</v>
      </c>
      <c r="F7085" s="9">
        <v>2483</v>
      </c>
    </row>
    <row r="7086" spans="1:6" x14ac:dyDescent="0.15">
      <c r="A7086" s="5" t="s">
        <v>1</v>
      </c>
      <c r="B7086" s="5" t="s">
        <v>241</v>
      </c>
      <c r="C7086" s="6" t="s">
        <v>58</v>
      </c>
      <c r="D7086" s="6" t="s">
        <v>59</v>
      </c>
      <c r="E7086" s="7">
        <v>1727</v>
      </c>
      <c r="F7086" s="9">
        <v>2455</v>
      </c>
    </row>
    <row r="7087" spans="1:6" x14ac:dyDescent="0.15">
      <c r="A7087" s="5" t="s">
        <v>1</v>
      </c>
      <c r="B7087" s="5" t="s">
        <v>241</v>
      </c>
      <c r="C7087" s="6" t="s">
        <v>58</v>
      </c>
      <c r="D7087" s="6" t="s">
        <v>59</v>
      </c>
      <c r="E7087" s="7">
        <v>1728</v>
      </c>
      <c r="F7087" s="9">
        <v>2554</v>
      </c>
    </row>
    <row r="7088" spans="1:6" x14ac:dyDescent="0.15">
      <c r="A7088" s="5" t="s">
        <v>1</v>
      </c>
      <c r="B7088" s="5" t="s">
        <v>241</v>
      </c>
      <c r="C7088" s="6" t="s">
        <v>58</v>
      </c>
      <c r="D7088" s="6" t="s">
        <v>59</v>
      </c>
      <c r="E7088" s="7">
        <v>1729</v>
      </c>
      <c r="F7088" s="9">
        <v>2452</v>
      </c>
    </row>
    <row r="7089" spans="1:6" x14ac:dyDescent="0.15">
      <c r="A7089" s="5" t="s">
        <v>1</v>
      </c>
      <c r="B7089" s="5" t="s">
        <v>241</v>
      </c>
      <c r="C7089" s="6" t="s">
        <v>58</v>
      </c>
      <c r="D7089" s="6" t="s">
        <v>59</v>
      </c>
      <c r="E7089" s="7">
        <v>1730</v>
      </c>
      <c r="F7089" s="9">
        <v>2538</v>
      </c>
    </row>
    <row r="7090" spans="1:6" x14ac:dyDescent="0.15">
      <c r="A7090" s="5" t="s">
        <v>1</v>
      </c>
      <c r="B7090" s="5" t="s">
        <v>241</v>
      </c>
      <c r="C7090" s="6" t="s">
        <v>58</v>
      </c>
      <c r="D7090" s="6" t="s">
        <v>59</v>
      </c>
      <c r="E7090" s="7">
        <v>1731</v>
      </c>
      <c r="F7090" s="9">
        <v>2499</v>
      </c>
    </row>
    <row r="7091" spans="1:6" x14ac:dyDescent="0.15">
      <c r="A7091" s="5" t="s">
        <v>1</v>
      </c>
      <c r="B7091" s="5" t="s">
        <v>241</v>
      </c>
      <c r="C7091" s="6" t="s">
        <v>58</v>
      </c>
      <c r="D7091" s="6" t="s">
        <v>59</v>
      </c>
      <c r="E7091" s="7">
        <v>1732</v>
      </c>
      <c r="F7091" s="9">
        <v>2654</v>
      </c>
    </row>
    <row r="7092" spans="1:6" x14ac:dyDescent="0.15">
      <c r="A7092" s="5" t="s">
        <v>1</v>
      </c>
      <c r="B7092" s="5" t="s">
        <v>241</v>
      </c>
      <c r="C7092" s="6" t="s">
        <v>58</v>
      </c>
      <c r="D7092" s="6" t="s">
        <v>59</v>
      </c>
      <c r="E7092" s="7">
        <v>1733</v>
      </c>
      <c r="F7092" s="9">
        <v>2699</v>
      </c>
    </row>
    <row r="7093" spans="1:6" x14ac:dyDescent="0.15">
      <c r="A7093" s="5" t="s">
        <v>1</v>
      </c>
      <c r="B7093" s="5" t="s">
        <v>241</v>
      </c>
      <c r="C7093" s="6" t="s">
        <v>58</v>
      </c>
      <c r="D7093" s="6" t="s">
        <v>59</v>
      </c>
      <c r="E7093" s="7">
        <v>1734</v>
      </c>
      <c r="F7093" s="9">
        <v>2662</v>
      </c>
    </row>
    <row r="7094" spans="1:6" x14ac:dyDescent="0.15">
      <c r="A7094" s="5" t="s">
        <v>1</v>
      </c>
      <c r="B7094" s="5" t="s">
        <v>241</v>
      </c>
      <c r="C7094" s="6" t="s">
        <v>58</v>
      </c>
      <c r="D7094" s="6" t="s">
        <v>59</v>
      </c>
      <c r="E7094" s="7">
        <v>1735</v>
      </c>
      <c r="F7094" s="9">
        <v>2576</v>
      </c>
    </row>
    <row r="7095" spans="1:6" x14ac:dyDescent="0.15">
      <c r="A7095" s="5" t="s">
        <v>1</v>
      </c>
      <c r="B7095" s="5" t="s">
        <v>241</v>
      </c>
      <c r="C7095" s="6" t="s">
        <v>58</v>
      </c>
      <c r="D7095" s="6" t="s">
        <v>59</v>
      </c>
      <c r="E7095" s="7">
        <v>1736</v>
      </c>
      <c r="F7095" s="9">
        <v>2745</v>
      </c>
    </row>
    <row r="7096" spans="1:6" x14ac:dyDescent="0.15">
      <c r="A7096" s="5" t="s">
        <v>1</v>
      </c>
      <c r="B7096" s="5" t="s">
        <v>241</v>
      </c>
      <c r="C7096" s="6" t="s">
        <v>58</v>
      </c>
      <c r="D7096" s="6" t="s">
        <v>59</v>
      </c>
      <c r="E7096" s="7">
        <v>1737</v>
      </c>
      <c r="F7096" s="9">
        <v>2582</v>
      </c>
    </row>
    <row r="7097" spans="1:6" x14ac:dyDescent="0.15">
      <c r="A7097" s="5" t="s">
        <v>1</v>
      </c>
      <c r="B7097" s="5" t="s">
        <v>241</v>
      </c>
      <c r="C7097" s="6" t="s">
        <v>58</v>
      </c>
      <c r="D7097" s="6" t="s">
        <v>59</v>
      </c>
      <c r="E7097" s="7">
        <v>1738</v>
      </c>
      <c r="F7097" s="9">
        <v>2619</v>
      </c>
    </row>
    <row r="7098" spans="1:6" x14ac:dyDescent="0.15">
      <c r="A7098" s="5" t="s">
        <v>1</v>
      </c>
      <c r="B7098" s="5" t="s">
        <v>241</v>
      </c>
      <c r="C7098" s="6" t="s">
        <v>58</v>
      </c>
      <c r="D7098" s="6" t="s">
        <v>59</v>
      </c>
      <c r="E7098" s="7">
        <v>1739</v>
      </c>
      <c r="F7098" s="9">
        <v>2584</v>
      </c>
    </row>
    <row r="7099" spans="1:6" x14ac:dyDescent="0.15">
      <c r="A7099" s="5" t="s">
        <v>1</v>
      </c>
      <c r="B7099" s="5" t="s">
        <v>241</v>
      </c>
      <c r="C7099" s="6" t="s">
        <v>58</v>
      </c>
      <c r="D7099" s="6" t="s">
        <v>59</v>
      </c>
      <c r="E7099" s="7">
        <v>1740</v>
      </c>
      <c r="F7099" s="9">
        <v>2526</v>
      </c>
    </row>
    <row r="7100" spans="1:6" x14ac:dyDescent="0.15">
      <c r="A7100" s="5" t="s">
        <v>1</v>
      </c>
      <c r="B7100" s="5" t="s">
        <v>241</v>
      </c>
      <c r="C7100" s="6" t="s">
        <v>58</v>
      </c>
      <c r="D7100" s="6" t="s">
        <v>59</v>
      </c>
      <c r="E7100" s="7">
        <v>1741</v>
      </c>
      <c r="F7100" s="9">
        <v>2595</v>
      </c>
    </row>
    <row r="7101" spans="1:6" x14ac:dyDescent="0.15">
      <c r="A7101" s="5" t="s">
        <v>1</v>
      </c>
      <c r="B7101" s="5" t="s">
        <v>241</v>
      </c>
      <c r="C7101" s="6" t="s">
        <v>58</v>
      </c>
      <c r="D7101" s="6" t="s">
        <v>59</v>
      </c>
      <c r="E7101" s="7">
        <v>1742</v>
      </c>
      <c r="F7101" s="9">
        <v>2683</v>
      </c>
    </row>
    <row r="7102" spans="1:6" x14ac:dyDescent="0.15">
      <c r="A7102" s="5" t="s">
        <v>1</v>
      </c>
      <c r="B7102" s="5" t="s">
        <v>241</v>
      </c>
      <c r="C7102" s="6" t="s">
        <v>58</v>
      </c>
      <c r="D7102" s="6" t="s">
        <v>59</v>
      </c>
      <c r="E7102" s="7">
        <v>1743</v>
      </c>
      <c r="F7102" s="9">
        <v>2621</v>
      </c>
    </row>
    <row r="7103" spans="1:6" x14ac:dyDescent="0.15">
      <c r="A7103" s="5" t="s">
        <v>1</v>
      </c>
      <c r="B7103" s="5" t="s">
        <v>241</v>
      </c>
      <c r="C7103" s="6" t="s">
        <v>58</v>
      </c>
      <c r="D7103" s="6" t="s">
        <v>59</v>
      </c>
      <c r="E7103" s="7">
        <v>1744</v>
      </c>
      <c r="F7103" s="9">
        <v>2565</v>
      </c>
    </row>
    <row r="7104" spans="1:6" x14ac:dyDescent="0.15">
      <c r="A7104" s="5" t="s">
        <v>1</v>
      </c>
      <c r="B7104" s="5" t="s">
        <v>241</v>
      </c>
      <c r="C7104" s="6" t="s">
        <v>58</v>
      </c>
      <c r="D7104" s="6" t="s">
        <v>59</v>
      </c>
      <c r="E7104" s="7">
        <v>1745</v>
      </c>
      <c r="F7104" s="9">
        <v>2577</v>
      </c>
    </row>
    <row r="7105" spans="1:6" x14ac:dyDescent="0.15">
      <c r="A7105" s="5" t="s">
        <v>1</v>
      </c>
      <c r="B7105" s="5" t="s">
        <v>241</v>
      </c>
      <c r="C7105" s="6" t="s">
        <v>58</v>
      </c>
      <c r="D7105" s="6" t="s">
        <v>59</v>
      </c>
      <c r="E7105" s="7">
        <v>1746</v>
      </c>
      <c r="F7105" s="9">
        <v>2641</v>
      </c>
    </row>
    <row r="7106" spans="1:6" x14ac:dyDescent="0.15">
      <c r="A7106" s="5" t="s">
        <v>1</v>
      </c>
      <c r="B7106" s="5" t="s">
        <v>241</v>
      </c>
      <c r="C7106" s="6" t="s">
        <v>58</v>
      </c>
      <c r="D7106" s="6" t="s">
        <v>59</v>
      </c>
      <c r="E7106" s="7">
        <v>1747</v>
      </c>
      <c r="F7106" s="9">
        <v>2750</v>
      </c>
    </row>
    <row r="7107" spans="1:6" x14ac:dyDescent="0.15">
      <c r="A7107" s="5" t="s">
        <v>1</v>
      </c>
      <c r="B7107" s="5" t="s">
        <v>241</v>
      </c>
      <c r="C7107" s="6" t="s">
        <v>58</v>
      </c>
      <c r="D7107" s="6" t="s">
        <v>59</v>
      </c>
      <c r="E7107" s="7">
        <v>1748</v>
      </c>
      <c r="F7107" s="9">
        <v>2713</v>
      </c>
    </row>
    <row r="7108" spans="1:6" x14ac:dyDescent="0.15">
      <c r="A7108" s="5" t="s">
        <v>1</v>
      </c>
      <c r="B7108" s="5" t="s">
        <v>241</v>
      </c>
      <c r="C7108" s="6" t="s">
        <v>58</v>
      </c>
      <c r="D7108" s="6" t="s">
        <v>59</v>
      </c>
      <c r="E7108" s="7">
        <v>1749</v>
      </c>
      <c r="F7108" s="9">
        <v>2681</v>
      </c>
    </row>
    <row r="7109" spans="1:6" x14ac:dyDescent="0.15">
      <c r="A7109" s="5" t="s">
        <v>1</v>
      </c>
      <c r="B7109" s="5" t="s">
        <v>241</v>
      </c>
      <c r="C7109" s="6" t="s">
        <v>58</v>
      </c>
      <c r="D7109" s="6" t="s">
        <v>59</v>
      </c>
      <c r="E7109" s="7">
        <v>1750</v>
      </c>
      <c r="F7109" s="9">
        <v>2702</v>
      </c>
    </row>
    <row r="7110" spans="1:6" x14ac:dyDescent="0.15">
      <c r="A7110" s="5" t="s">
        <v>1</v>
      </c>
      <c r="B7110" s="5" t="s">
        <v>241</v>
      </c>
      <c r="C7110" s="6" t="s">
        <v>58</v>
      </c>
      <c r="D7110" s="6" t="s">
        <v>59</v>
      </c>
      <c r="E7110" s="7">
        <v>1751</v>
      </c>
      <c r="F7110" s="9">
        <v>2627</v>
      </c>
    </row>
    <row r="7111" spans="1:6" x14ac:dyDescent="0.15">
      <c r="A7111" s="5" t="s">
        <v>1</v>
      </c>
      <c r="B7111" s="5" t="s">
        <v>241</v>
      </c>
      <c r="C7111" s="6" t="s">
        <v>58</v>
      </c>
      <c r="D7111" s="6" t="s">
        <v>59</v>
      </c>
      <c r="E7111" s="7">
        <v>1752</v>
      </c>
      <c r="F7111" s="9">
        <v>2738</v>
      </c>
    </row>
    <row r="7112" spans="1:6" x14ac:dyDescent="0.15">
      <c r="A7112" s="5" t="s">
        <v>1</v>
      </c>
      <c r="B7112" s="5" t="s">
        <v>241</v>
      </c>
      <c r="C7112" s="6" t="s">
        <v>58</v>
      </c>
      <c r="D7112" s="6" t="s">
        <v>59</v>
      </c>
      <c r="E7112" s="7">
        <v>1753</v>
      </c>
      <c r="F7112" s="9">
        <v>2743</v>
      </c>
    </row>
    <row r="7113" spans="1:6" x14ac:dyDescent="0.15">
      <c r="A7113" s="5" t="s">
        <v>1</v>
      </c>
      <c r="B7113" s="5" t="s">
        <v>241</v>
      </c>
      <c r="C7113" s="6" t="s">
        <v>58</v>
      </c>
      <c r="D7113" s="6" t="s">
        <v>59</v>
      </c>
      <c r="E7113" s="7">
        <v>1754</v>
      </c>
      <c r="F7113" s="9">
        <v>2648</v>
      </c>
    </row>
    <row r="7114" spans="1:6" x14ac:dyDescent="0.15">
      <c r="A7114" s="5" t="s">
        <v>1</v>
      </c>
      <c r="B7114" s="5" t="s">
        <v>241</v>
      </c>
      <c r="C7114" s="6" t="s">
        <v>58</v>
      </c>
      <c r="D7114" s="6" t="s">
        <v>59</v>
      </c>
      <c r="E7114" s="7">
        <v>1755</v>
      </c>
      <c r="F7114" s="9">
        <v>2710</v>
      </c>
    </row>
    <row r="7115" spans="1:6" x14ac:dyDescent="0.15">
      <c r="A7115" s="5" t="s">
        <v>1</v>
      </c>
      <c r="B7115" s="5" t="s">
        <v>241</v>
      </c>
      <c r="C7115" s="6" t="s">
        <v>58</v>
      </c>
      <c r="D7115" s="6" t="s">
        <v>59</v>
      </c>
      <c r="E7115" s="7">
        <v>1756</v>
      </c>
      <c r="F7115" s="9">
        <v>2643</v>
      </c>
    </row>
    <row r="7116" spans="1:6" x14ac:dyDescent="0.15">
      <c r="A7116" s="5" t="s">
        <v>1</v>
      </c>
      <c r="B7116" s="5" t="s">
        <v>241</v>
      </c>
      <c r="C7116" s="6" t="s">
        <v>58</v>
      </c>
      <c r="D7116" s="6" t="s">
        <v>59</v>
      </c>
      <c r="E7116" s="7">
        <v>1757</v>
      </c>
      <c r="F7116" s="9">
        <v>2783</v>
      </c>
    </row>
    <row r="7117" spans="1:6" x14ac:dyDescent="0.15">
      <c r="A7117" s="5" t="s">
        <v>1</v>
      </c>
      <c r="B7117" s="5" t="s">
        <v>241</v>
      </c>
      <c r="C7117" s="6" t="s">
        <v>58</v>
      </c>
      <c r="D7117" s="6" t="s">
        <v>59</v>
      </c>
      <c r="E7117" s="7">
        <v>1758</v>
      </c>
      <c r="F7117" s="9">
        <v>2815</v>
      </c>
    </row>
    <row r="7118" spans="1:6" x14ac:dyDescent="0.15">
      <c r="A7118" s="5" t="s">
        <v>1</v>
      </c>
      <c r="B7118" s="5" t="s">
        <v>241</v>
      </c>
      <c r="C7118" s="6" t="s">
        <v>58</v>
      </c>
      <c r="D7118" s="6" t="s">
        <v>59</v>
      </c>
      <c r="E7118" s="7">
        <v>1759</v>
      </c>
      <c r="F7118" s="9">
        <v>2850</v>
      </c>
    </row>
    <row r="7119" spans="1:6" x14ac:dyDescent="0.15">
      <c r="A7119" s="5" t="s">
        <v>1</v>
      </c>
      <c r="B7119" s="5" t="s">
        <v>241</v>
      </c>
      <c r="C7119" s="6" t="s">
        <v>58</v>
      </c>
      <c r="D7119" s="6" t="s">
        <v>59</v>
      </c>
      <c r="E7119" s="7">
        <v>1760</v>
      </c>
      <c r="F7119" s="9">
        <v>2915</v>
      </c>
    </row>
    <row r="7120" spans="1:6" x14ac:dyDescent="0.15">
      <c r="A7120" s="5" t="s">
        <v>1</v>
      </c>
      <c r="B7120" s="5" t="s">
        <v>241</v>
      </c>
      <c r="C7120" s="6" t="s">
        <v>58</v>
      </c>
      <c r="D7120" s="6" t="s">
        <v>59</v>
      </c>
      <c r="E7120" s="7">
        <v>1761</v>
      </c>
      <c r="F7120" s="9">
        <v>3011</v>
      </c>
    </row>
    <row r="7121" spans="1:6" x14ac:dyDescent="0.15">
      <c r="A7121" s="5" t="s">
        <v>1</v>
      </c>
      <c r="B7121" s="5" t="s">
        <v>241</v>
      </c>
      <c r="C7121" s="6" t="s">
        <v>58</v>
      </c>
      <c r="D7121" s="6" t="s">
        <v>59</v>
      </c>
      <c r="E7121" s="7">
        <v>1762</v>
      </c>
      <c r="F7121" s="9">
        <v>2917</v>
      </c>
    </row>
    <row r="7122" spans="1:6" x14ac:dyDescent="0.15">
      <c r="A7122" s="5" t="s">
        <v>1</v>
      </c>
      <c r="B7122" s="5" t="s">
        <v>241</v>
      </c>
      <c r="C7122" s="6" t="s">
        <v>58</v>
      </c>
      <c r="D7122" s="6" t="s">
        <v>59</v>
      </c>
      <c r="E7122" s="7">
        <v>1763</v>
      </c>
      <c r="F7122" s="9">
        <v>2914</v>
      </c>
    </row>
    <row r="7123" spans="1:6" x14ac:dyDescent="0.15">
      <c r="A7123" s="5" t="s">
        <v>1</v>
      </c>
      <c r="B7123" s="5" t="s">
        <v>241</v>
      </c>
      <c r="C7123" s="6" t="s">
        <v>58</v>
      </c>
      <c r="D7123" s="6" t="s">
        <v>59</v>
      </c>
      <c r="E7123" s="7">
        <v>1764</v>
      </c>
      <c r="F7123" s="9">
        <v>2898</v>
      </c>
    </row>
    <row r="7124" spans="1:6" x14ac:dyDescent="0.15">
      <c r="A7124" s="5" t="s">
        <v>1</v>
      </c>
      <c r="B7124" s="5" t="s">
        <v>241</v>
      </c>
      <c r="C7124" s="6" t="s">
        <v>58</v>
      </c>
      <c r="D7124" s="6" t="s">
        <v>59</v>
      </c>
      <c r="E7124" s="7">
        <v>1765</v>
      </c>
      <c r="F7124" s="9">
        <v>2853</v>
      </c>
    </row>
    <row r="7125" spans="1:6" x14ac:dyDescent="0.15">
      <c r="A7125" s="5" t="s">
        <v>1</v>
      </c>
      <c r="B7125" s="5" t="s">
        <v>241</v>
      </c>
      <c r="C7125" s="6" t="s">
        <v>58</v>
      </c>
      <c r="D7125" s="6" t="s">
        <v>59</v>
      </c>
      <c r="E7125" s="7">
        <v>1766</v>
      </c>
      <c r="F7125" s="9">
        <v>2879</v>
      </c>
    </row>
    <row r="7126" spans="1:6" x14ac:dyDescent="0.15">
      <c r="A7126" s="5" t="s">
        <v>1</v>
      </c>
      <c r="B7126" s="5" t="s">
        <v>241</v>
      </c>
      <c r="C7126" s="6" t="s">
        <v>58</v>
      </c>
      <c r="D7126" s="6" t="s">
        <v>59</v>
      </c>
      <c r="E7126" s="7">
        <v>1767</v>
      </c>
      <c r="F7126" s="9">
        <v>2891</v>
      </c>
    </row>
    <row r="7127" spans="1:6" x14ac:dyDescent="0.15">
      <c r="A7127" s="5" t="s">
        <v>1</v>
      </c>
      <c r="B7127" s="5" t="s">
        <v>241</v>
      </c>
      <c r="C7127" s="6" t="s">
        <v>58</v>
      </c>
      <c r="D7127" s="6" t="s">
        <v>59</v>
      </c>
      <c r="E7127" s="7">
        <v>1768</v>
      </c>
      <c r="F7127" s="9">
        <v>2911</v>
      </c>
    </row>
    <row r="7128" spans="1:6" x14ac:dyDescent="0.15">
      <c r="A7128" s="5" t="s">
        <v>1</v>
      </c>
      <c r="B7128" s="5" t="s">
        <v>241</v>
      </c>
      <c r="C7128" s="6" t="s">
        <v>58</v>
      </c>
      <c r="D7128" s="6" t="s">
        <v>59</v>
      </c>
      <c r="E7128" s="7">
        <v>1769</v>
      </c>
      <c r="F7128" s="9">
        <v>3056</v>
      </c>
    </row>
    <row r="7129" spans="1:6" x14ac:dyDescent="0.15">
      <c r="A7129" s="5" t="s">
        <v>1</v>
      </c>
      <c r="B7129" s="5" t="s">
        <v>241</v>
      </c>
      <c r="C7129" s="6" t="s">
        <v>58</v>
      </c>
      <c r="D7129" s="6" t="s">
        <v>59</v>
      </c>
      <c r="E7129" s="7">
        <v>1770</v>
      </c>
      <c r="F7129" s="9">
        <v>2952</v>
      </c>
    </row>
    <row r="7130" spans="1:6" x14ac:dyDescent="0.15">
      <c r="A7130" s="5" t="s">
        <v>1</v>
      </c>
      <c r="B7130" s="5" t="s">
        <v>241</v>
      </c>
      <c r="C7130" s="6" t="s">
        <v>58</v>
      </c>
      <c r="D7130" s="6" t="s">
        <v>59</v>
      </c>
      <c r="E7130" s="7">
        <v>1771</v>
      </c>
      <c r="F7130" s="9">
        <v>2989</v>
      </c>
    </row>
    <row r="7131" spans="1:6" x14ac:dyDescent="0.15">
      <c r="A7131" s="5" t="s">
        <v>1</v>
      </c>
      <c r="B7131" s="5" t="s">
        <v>241</v>
      </c>
      <c r="C7131" s="6" t="s">
        <v>58</v>
      </c>
      <c r="D7131" s="6" t="s">
        <v>59</v>
      </c>
      <c r="E7131" s="7">
        <v>1772</v>
      </c>
      <c r="F7131" s="9">
        <v>2890</v>
      </c>
    </row>
    <row r="7132" spans="1:6" x14ac:dyDescent="0.15">
      <c r="A7132" s="5" t="s">
        <v>1</v>
      </c>
      <c r="B7132" s="5" t="s">
        <v>241</v>
      </c>
      <c r="C7132" s="6" t="s">
        <v>58</v>
      </c>
      <c r="D7132" s="6" t="s">
        <v>59</v>
      </c>
      <c r="E7132" s="7">
        <v>1773</v>
      </c>
      <c r="F7132" s="9">
        <v>2920</v>
      </c>
    </row>
    <row r="7133" spans="1:6" x14ac:dyDescent="0.15">
      <c r="A7133" s="5" t="s">
        <v>1</v>
      </c>
      <c r="B7133" s="5" t="s">
        <v>241</v>
      </c>
      <c r="C7133" s="6" t="s">
        <v>58</v>
      </c>
      <c r="D7133" s="6" t="s">
        <v>59</v>
      </c>
      <c r="E7133" s="7">
        <v>1774</v>
      </c>
      <c r="F7133" s="9">
        <v>2834</v>
      </c>
    </row>
    <row r="7134" spans="1:6" x14ac:dyDescent="0.15">
      <c r="A7134" s="5" t="s">
        <v>1</v>
      </c>
      <c r="B7134" s="5" t="s">
        <v>241</v>
      </c>
      <c r="C7134" s="6" t="s">
        <v>58</v>
      </c>
      <c r="D7134" s="6" t="s">
        <v>59</v>
      </c>
      <c r="E7134" s="7">
        <v>1775</v>
      </c>
      <c r="F7134" s="9">
        <v>2895</v>
      </c>
    </row>
    <row r="7135" spans="1:6" x14ac:dyDescent="0.15">
      <c r="A7135" s="5" t="s">
        <v>1</v>
      </c>
      <c r="B7135" s="5" t="s">
        <v>241</v>
      </c>
      <c r="C7135" s="6" t="s">
        <v>58</v>
      </c>
      <c r="D7135" s="6" t="s">
        <v>59</v>
      </c>
      <c r="E7135" s="7">
        <v>1776</v>
      </c>
      <c r="F7135" s="9">
        <v>2962</v>
      </c>
    </row>
    <row r="7136" spans="1:6" x14ac:dyDescent="0.15">
      <c r="A7136" s="5" t="s">
        <v>1</v>
      </c>
      <c r="B7136" s="5" t="s">
        <v>241</v>
      </c>
      <c r="C7136" s="6" t="s">
        <v>58</v>
      </c>
      <c r="D7136" s="6" t="s">
        <v>59</v>
      </c>
      <c r="E7136" s="7">
        <v>1777</v>
      </c>
      <c r="F7136" s="9">
        <v>3017</v>
      </c>
    </row>
    <row r="7137" spans="1:6" x14ac:dyDescent="0.15">
      <c r="A7137" s="5" t="s">
        <v>1</v>
      </c>
      <c r="B7137" s="5" t="s">
        <v>241</v>
      </c>
      <c r="C7137" s="6" t="s">
        <v>58</v>
      </c>
      <c r="D7137" s="6" t="s">
        <v>59</v>
      </c>
      <c r="E7137" s="7">
        <v>1778</v>
      </c>
      <c r="F7137" s="9">
        <v>2966</v>
      </c>
    </row>
    <row r="7138" spans="1:6" x14ac:dyDescent="0.15">
      <c r="A7138" s="5" t="s">
        <v>1</v>
      </c>
      <c r="B7138" s="5" t="s">
        <v>241</v>
      </c>
      <c r="C7138" s="6" t="s">
        <v>58</v>
      </c>
      <c r="D7138" s="6" t="s">
        <v>59</v>
      </c>
      <c r="E7138" s="7">
        <v>1779</v>
      </c>
      <c r="F7138" s="9">
        <v>2931</v>
      </c>
    </row>
    <row r="7139" spans="1:6" x14ac:dyDescent="0.15">
      <c r="A7139" s="5" t="s">
        <v>1</v>
      </c>
      <c r="B7139" s="5" t="s">
        <v>241</v>
      </c>
      <c r="C7139" s="6" t="s">
        <v>58</v>
      </c>
      <c r="D7139" s="6" t="s">
        <v>59</v>
      </c>
      <c r="E7139" s="7">
        <v>1780</v>
      </c>
      <c r="F7139" s="9">
        <v>3049</v>
      </c>
    </row>
    <row r="7140" spans="1:6" x14ac:dyDescent="0.15">
      <c r="A7140" s="5" t="s">
        <v>1</v>
      </c>
      <c r="B7140" s="5" t="s">
        <v>241</v>
      </c>
      <c r="C7140" s="6" t="s">
        <v>58</v>
      </c>
      <c r="D7140" s="6" t="s">
        <v>59</v>
      </c>
      <c r="E7140" s="7">
        <v>1781</v>
      </c>
      <c r="F7140" s="9">
        <v>3102</v>
      </c>
    </row>
    <row r="7141" spans="1:6" x14ac:dyDescent="0.15">
      <c r="A7141" s="5" t="s">
        <v>1</v>
      </c>
      <c r="B7141" s="5" t="s">
        <v>241</v>
      </c>
      <c r="C7141" s="6" t="s">
        <v>58</v>
      </c>
      <c r="D7141" s="6" t="s">
        <v>59</v>
      </c>
      <c r="E7141" s="7">
        <v>1782</v>
      </c>
      <c r="F7141" s="9">
        <v>3048</v>
      </c>
    </row>
    <row r="7142" spans="1:6" x14ac:dyDescent="0.15">
      <c r="A7142" s="5" t="s">
        <v>1</v>
      </c>
      <c r="B7142" s="5" t="s">
        <v>241</v>
      </c>
      <c r="C7142" s="6" t="s">
        <v>58</v>
      </c>
      <c r="D7142" s="6" t="s">
        <v>59</v>
      </c>
      <c r="E7142" s="7">
        <v>1783</v>
      </c>
      <c r="F7142" s="9">
        <v>3027</v>
      </c>
    </row>
    <row r="7143" spans="1:6" x14ac:dyDescent="0.15">
      <c r="A7143" s="5" t="s">
        <v>1</v>
      </c>
      <c r="B7143" s="5" t="s">
        <v>241</v>
      </c>
      <c r="C7143" s="6" t="s">
        <v>58</v>
      </c>
      <c r="D7143" s="6" t="s">
        <v>59</v>
      </c>
      <c r="E7143" s="7">
        <v>1784</v>
      </c>
      <c r="F7143" s="9">
        <v>3009</v>
      </c>
    </row>
    <row r="7144" spans="1:6" x14ac:dyDescent="0.15">
      <c r="A7144" s="5" t="s">
        <v>1</v>
      </c>
      <c r="B7144" s="5" t="s">
        <v>241</v>
      </c>
      <c r="C7144" s="6" t="s">
        <v>58</v>
      </c>
      <c r="D7144" s="6" t="s">
        <v>59</v>
      </c>
      <c r="E7144" s="7">
        <v>1785</v>
      </c>
      <c r="F7144" s="9">
        <v>2962</v>
      </c>
    </row>
    <row r="7145" spans="1:6" x14ac:dyDescent="0.15">
      <c r="A7145" s="5" t="s">
        <v>1</v>
      </c>
      <c r="B7145" s="5" t="s">
        <v>241</v>
      </c>
      <c r="C7145" s="6" t="s">
        <v>58</v>
      </c>
      <c r="D7145" s="6" t="s">
        <v>59</v>
      </c>
      <c r="E7145" s="7">
        <v>1786</v>
      </c>
      <c r="F7145" s="9">
        <v>2981</v>
      </c>
    </row>
    <row r="7146" spans="1:6" x14ac:dyDescent="0.15">
      <c r="A7146" s="5" t="s">
        <v>1</v>
      </c>
      <c r="B7146" s="5" t="s">
        <v>241</v>
      </c>
      <c r="C7146" s="6" t="s">
        <v>58</v>
      </c>
      <c r="D7146" s="6" t="s">
        <v>59</v>
      </c>
      <c r="E7146" s="7">
        <v>1787</v>
      </c>
      <c r="F7146" s="9">
        <v>2898</v>
      </c>
    </row>
    <row r="7147" spans="1:6" x14ac:dyDescent="0.15">
      <c r="A7147" s="5" t="s">
        <v>1</v>
      </c>
      <c r="B7147" s="5" t="s">
        <v>241</v>
      </c>
      <c r="C7147" s="6" t="s">
        <v>58</v>
      </c>
      <c r="D7147" s="6" t="s">
        <v>59</v>
      </c>
      <c r="E7147" s="7">
        <v>1788</v>
      </c>
      <c r="F7147" s="9">
        <v>2861</v>
      </c>
    </row>
    <row r="7148" spans="1:6" x14ac:dyDescent="0.15">
      <c r="A7148" s="5" t="s">
        <v>1</v>
      </c>
      <c r="B7148" s="5" t="s">
        <v>241</v>
      </c>
      <c r="C7148" s="6" t="s">
        <v>58</v>
      </c>
      <c r="D7148" s="6" t="s">
        <v>59</v>
      </c>
      <c r="E7148" s="7">
        <v>1789</v>
      </c>
      <c r="F7148" s="9">
        <v>2888</v>
      </c>
    </row>
    <row r="7149" spans="1:6" x14ac:dyDescent="0.15">
      <c r="A7149" s="5" t="s">
        <v>1</v>
      </c>
      <c r="B7149" s="5" t="s">
        <v>241</v>
      </c>
      <c r="C7149" s="6" t="s">
        <v>58</v>
      </c>
      <c r="D7149" s="6" t="s">
        <v>59</v>
      </c>
      <c r="E7149" s="7">
        <v>1790</v>
      </c>
      <c r="F7149" s="9">
        <v>3072</v>
      </c>
    </row>
    <row r="7150" spans="1:6" x14ac:dyDescent="0.15">
      <c r="A7150" s="5" t="s">
        <v>1</v>
      </c>
      <c r="B7150" s="5" t="s">
        <v>241</v>
      </c>
      <c r="C7150" s="6" t="s">
        <v>58</v>
      </c>
      <c r="D7150" s="6" t="s">
        <v>59</v>
      </c>
      <c r="E7150" s="7">
        <v>1791</v>
      </c>
      <c r="F7150" s="9">
        <v>3046</v>
      </c>
    </row>
    <row r="7151" spans="1:6" x14ac:dyDescent="0.15">
      <c r="A7151" s="5" t="s">
        <v>1</v>
      </c>
      <c r="B7151" s="5" t="s">
        <v>241</v>
      </c>
      <c r="C7151" s="6" t="s">
        <v>58</v>
      </c>
      <c r="D7151" s="6" t="s">
        <v>59</v>
      </c>
      <c r="E7151" s="7">
        <v>1792</v>
      </c>
      <c r="F7151" s="9">
        <v>3134</v>
      </c>
    </row>
    <row r="7152" spans="1:6" x14ac:dyDescent="0.15">
      <c r="A7152" s="5" t="s">
        <v>1</v>
      </c>
      <c r="B7152" s="5" t="s">
        <v>241</v>
      </c>
      <c r="C7152" s="6" t="s">
        <v>58</v>
      </c>
      <c r="D7152" s="6" t="s">
        <v>59</v>
      </c>
      <c r="E7152" s="7">
        <v>1793</v>
      </c>
      <c r="F7152" s="9">
        <v>3051</v>
      </c>
    </row>
    <row r="7153" spans="1:6" x14ac:dyDescent="0.15">
      <c r="A7153" s="5" t="s">
        <v>1</v>
      </c>
      <c r="B7153" s="5" t="s">
        <v>241</v>
      </c>
      <c r="C7153" s="6" t="s">
        <v>58</v>
      </c>
      <c r="D7153" s="6" t="s">
        <v>59</v>
      </c>
      <c r="E7153" s="7">
        <v>1794</v>
      </c>
      <c r="F7153" s="9">
        <v>2925</v>
      </c>
    </row>
    <row r="7154" spans="1:6" x14ac:dyDescent="0.15">
      <c r="A7154" s="5" t="s">
        <v>1</v>
      </c>
      <c r="B7154" s="5" t="s">
        <v>241</v>
      </c>
      <c r="C7154" s="6" t="s">
        <v>58</v>
      </c>
      <c r="D7154" s="6" t="s">
        <v>59</v>
      </c>
      <c r="E7154" s="7">
        <v>1795</v>
      </c>
      <c r="F7154" s="9">
        <v>3207</v>
      </c>
    </row>
    <row r="7155" spans="1:6" x14ac:dyDescent="0.15">
      <c r="A7155" s="5" t="s">
        <v>1</v>
      </c>
      <c r="B7155" s="5" t="s">
        <v>241</v>
      </c>
      <c r="C7155" s="6" t="s">
        <v>58</v>
      </c>
      <c r="D7155" s="6" t="s">
        <v>59</v>
      </c>
      <c r="E7155" s="7">
        <v>1796</v>
      </c>
      <c r="F7155" s="9">
        <v>3233</v>
      </c>
    </row>
    <row r="7156" spans="1:6" x14ac:dyDescent="0.15">
      <c r="A7156" s="5" t="s">
        <v>1</v>
      </c>
      <c r="B7156" s="5" t="s">
        <v>241</v>
      </c>
      <c r="C7156" s="6" t="s">
        <v>58</v>
      </c>
      <c r="D7156" s="6" t="s">
        <v>59</v>
      </c>
      <c r="E7156" s="7">
        <v>1797</v>
      </c>
      <c r="F7156" s="9">
        <v>3167</v>
      </c>
    </row>
    <row r="7157" spans="1:6" x14ac:dyDescent="0.15">
      <c r="A7157" s="5" t="s">
        <v>1</v>
      </c>
      <c r="B7157" s="5" t="s">
        <v>241</v>
      </c>
      <c r="C7157" s="6" t="s">
        <v>58</v>
      </c>
      <c r="D7157" s="6" t="s">
        <v>59</v>
      </c>
      <c r="E7157" s="7">
        <v>1798</v>
      </c>
      <c r="F7157" s="9">
        <v>3161</v>
      </c>
    </row>
    <row r="7158" spans="1:6" x14ac:dyDescent="0.15">
      <c r="A7158" s="5" t="s">
        <v>1</v>
      </c>
      <c r="B7158" s="5" t="s">
        <v>241</v>
      </c>
      <c r="C7158" s="6" t="s">
        <v>58</v>
      </c>
      <c r="D7158" s="6" t="s">
        <v>59</v>
      </c>
      <c r="E7158" s="7">
        <v>1799</v>
      </c>
      <c r="F7158" s="9">
        <v>3207</v>
      </c>
    </row>
    <row r="7159" spans="1:6" x14ac:dyDescent="0.15">
      <c r="A7159" s="5" t="s">
        <v>1</v>
      </c>
      <c r="B7159" s="5" t="s">
        <v>241</v>
      </c>
      <c r="C7159" s="6" t="s">
        <v>58</v>
      </c>
      <c r="D7159" s="6" t="s">
        <v>59</v>
      </c>
      <c r="E7159" s="7">
        <v>1800</v>
      </c>
      <c r="F7159" s="9">
        <v>3343</v>
      </c>
    </row>
    <row r="7160" spans="1:6" x14ac:dyDescent="0.15">
      <c r="A7160" s="5" t="s">
        <v>1</v>
      </c>
      <c r="B7160" s="5" t="s">
        <v>241</v>
      </c>
      <c r="C7160" s="6" t="s">
        <v>58</v>
      </c>
      <c r="D7160" s="6" t="s">
        <v>59</v>
      </c>
      <c r="E7160" s="7">
        <v>1801</v>
      </c>
      <c r="F7160" s="9">
        <v>3351</v>
      </c>
    </row>
    <row r="7161" spans="1:6" x14ac:dyDescent="0.15">
      <c r="A7161" s="5" t="s">
        <v>1</v>
      </c>
      <c r="B7161" s="5" t="s">
        <v>241</v>
      </c>
      <c r="C7161" s="6" t="s">
        <v>58</v>
      </c>
      <c r="D7161" s="6" t="s">
        <v>59</v>
      </c>
      <c r="E7161" s="7">
        <v>1802</v>
      </c>
      <c r="F7161" s="9">
        <v>3360</v>
      </c>
    </row>
    <row r="7162" spans="1:6" x14ac:dyDescent="0.15">
      <c r="A7162" s="5" t="s">
        <v>1</v>
      </c>
      <c r="B7162" s="5" t="s">
        <v>241</v>
      </c>
      <c r="C7162" s="6" t="s">
        <v>58</v>
      </c>
      <c r="D7162" s="6" t="s">
        <v>59</v>
      </c>
      <c r="E7162" s="7">
        <v>1803</v>
      </c>
      <c r="F7162" s="9">
        <v>3252</v>
      </c>
    </row>
    <row r="7163" spans="1:6" x14ac:dyDescent="0.15">
      <c r="A7163" s="5" t="s">
        <v>1</v>
      </c>
      <c r="B7163" s="5" t="s">
        <v>241</v>
      </c>
      <c r="C7163" s="6" t="s">
        <v>58</v>
      </c>
      <c r="D7163" s="6" t="s">
        <v>59</v>
      </c>
      <c r="E7163" s="7">
        <v>1804</v>
      </c>
      <c r="F7163" s="9">
        <v>3204</v>
      </c>
    </row>
    <row r="7164" spans="1:6" x14ac:dyDescent="0.15">
      <c r="A7164" s="5" t="s">
        <v>1</v>
      </c>
      <c r="B7164" s="5" t="s">
        <v>241</v>
      </c>
      <c r="C7164" s="6" t="s">
        <v>58</v>
      </c>
      <c r="D7164" s="6" t="s">
        <v>59</v>
      </c>
      <c r="E7164" s="7">
        <v>1805</v>
      </c>
      <c r="F7164" s="9">
        <v>3347</v>
      </c>
    </row>
    <row r="7165" spans="1:6" x14ac:dyDescent="0.15">
      <c r="A7165" s="5" t="s">
        <v>1</v>
      </c>
      <c r="B7165" s="5" t="s">
        <v>241</v>
      </c>
      <c r="C7165" s="6" t="s">
        <v>58</v>
      </c>
      <c r="D7165" s="6" t="s">
        <v>59</v>
      </c>
      <c r="E7165" s="7">
        <v>1806</v>
      </c>
      <c r="F7165" s="9">
        <v>3287</v>
      </c>
    </row>
    <row r="7166" spans="1:6" x14ac:dyDescent="0.15">
      <c r="A7166" s="5" t="s">
        <v>1</v>
      </c>
      <c r="B7166" s="5" t="s">
        <v>241</v>
      </c>
      <c r="C7166" s="6" t="s">
        <v>58</v>
      </c>
      <c r="D7166" s="6" t="s">
        <v>59</v>
      </c>
      <c r="E7166" s="7">
        <v>1807</v>
      </c>
      <c r="F7166" s="9">
        <v>3454</v>
      </c>
    </row>
    <row r="7167" spans="1:6" x14ac:dyDescent="0.15">
      <c r="A7167" s="5" t="s">
        <v>1</v>
      </c>
      <c r="B7167" s="5" t="s">
        <v>241</v>
      </c>
      <c r="C7167" s="6" t="s">
        <v>58</v>
      </c>
      <c r="D7167" s="6" t="s">
        <v>59</v>
      </c>
      <c r="E7167" s="7">
        <v>1808</v>
      </c>
      <c r="F7167" s="9">
        <v>3250</v>
      </c>
    </row>
    <row r="7168" spans="1:6" x14ac:dyDescent="0.15">
      <c r="A7168" s="5" t="s">
        <v>1</v>
      </c>
      <c r="B7168" s="5" t="s">
        <v>241</v>
      </c>
      <c r="C7168" s="6" t="s">
        <v>58</v>
      </c>
      <c r="D7168" s="6" t="s">
        <v>59</v>
      </c>
      <c r="E7168" s="7">
        <v>1809</v>
      </c>
      <c r="F7168" s="9">
        <v>3309</v>
      </c>
    </row>
    <row r="7169" spans="1:6" x14ac:dyDescent="0.15">
      <c r="A7169" s="5" t="s">
        <v>1</v>
      </c>
      <c r="B7169" s="5" t="s">
        <v>241</v>
      </c>
      <c r="C7169" s="6" t="s">
        <v>58</v>
      </c>
      <c r="D7169" s="6" t="s">
        <v>59</v>
      </c>
      <c r="E7169" s="7">
        <v>1810</v>
      </c>
      <c r="F7169" s="9">
        <v>3478</v>
      </c>
    </row>
    <row r="7170" spans="1:6" x14ac:dyDescent="0.15">
      <c r="A7170" s="5" t="s">
        <v>1</v>
      </c>
      <c r="B7170" s="5" t="s">
        <v>241</v>
      </c>
      <c r="C7170" s="6" t="s">
        <v>58</v>
      </c>
      <c r="D7170" s="6" t="s">
        <v>59</v>
      </c>
      <c r="E7170" s="7">
        <v>1811</v>
      </c>
      <c r="F7170" s="9">
        <v>3397</v>
      </c>
    </row>
    <row r="7171" spans="1:6" x14ac:dyDescent="0.15">
      <c r="A7171" s="5" t="s">
        <v>1</v>
      </c>
      <c r="B7171" s="5" t="s">
        <v>241</v>
      </c>
      <c r="C7171" s="6" t="s">
        <v>58</v>
      </c>
      <c r="D7171" s="6" t="s">
        <v>59</v>
      </c>
      <c r="E7171" s="7">
        <v>1812</v>
      </c>
      <c r="F7171" s="9">
        <v>3207</v>
      </c>
    </row>
    <row r="7172" spans="1:6" x14ac:dyDescent="0.15">
      <c r="A7172" s="5" t="s">
        <v>1</v>
      </c>
      <c r="B7172" s="5" t="s">
        <v>241</v>
      </c>
      <c r="C7172" s="6" t="s">
        <v>58</v>
      </c>
      <c r="D7172" s="6" t="s">
        <v>59</v>
      </c>
      <c r="E7172" s="7">
        <v>1813</v>
      </c>
      <c r="F7172" s="9">
        <v>3328</v>
      </c>
    </row>
    <row r="7173" spans="1:6" x14ac:dyDescent="0.15">
      <c r="A7173" s="5" t="s">
        <v>1</v>
      </c>
      <c r="B7173" s="5" t="s">
        <v>241</v>
      </c>
      <c r="C7173" s="6" t="s">
        <v>58</v>
      </c>
      <c r="D7173" s="6" t="s">
        <v>59</v>
      </c>
      <c r="E7173" s="7">
        <v>1814</v>
      </c>
      <c r="F7173" s="9">
        <v>3204</v>
      </c>
    </row>
    <row r="7174" spans="1:6" x14ac:dyDescent="0.15">
      <c r="A7174" s="5" t="s">
        <v>1</v>
      </c>
      <c r="B7174" s="5" t="s">
        <v>241</v>
      </c>
      <c r="C7174" s="6" t="s">
        <v>58</v>
      </c>
      <c r="D7174" s="6" t="s">
        <v>59</v>
      </c>
      <c r="E7174" s="7">
        <v>1815</v>
      </c>
      <c r="F7174" s="9">
        <v>3489</v>
      </c>
    </row>
    <row r="7175" spans="1:6" x14ac:dyDescent="0.15">
      <c r="A7175" s="5" t="s">
        <v>1</v>
      </c>
      <c r="B7175" s="5" t="s">
        <v>241</v>
      </c>
      <c r="C7175" s="6" t="s">
        <v>58</v>
      </c>
      <c r="D7175" s="6" t="s">
        <v>59</v>
      </c>
      <c r="E7175" s="7">
        <v>1816</v>
      </c>
      <c r="F7175" s="9">
        <v>3250</v>
      </c>
    </row>
    <row r="7176" spans="1:6" x14ac:dyDescent="0.15">
      <c r="A7176" s="5" t="s">
        <v>1</v>
      </c>
      <c r="B7176" s="5" t="s">
        <v>241</v>
      </c>
      <c r="C7176" s="6" t="s">
        <v>58</v>
      </c>
      <c r="D7176" s="6" t="s">
        <v>59</v>
      </c>
      <c r="E7176" s="7">
        <v>1817</v>
      </c>
      <c r="F7176" s="9">
        <v>3253</v>
      </c>
    </row>
    <row r="7177" spans="1:6" x14ac:dyDescent="0.15">
      <c r="A7177" s="5" t="s">
        <v>1</v>
      </c>
      <c r="B7177" s="5" t="s">
        <v>241</v>
      </c>
      <c r="C7177" s="6" t="s">
        <v>58</v>
      </c>
      <c r="D7177" s="6" t="s">
        <v>59</v>
      </c>
      <c r="E7177" s="7">
        <v>1818</v>
      </c>
      <c r="F7177" s="9">
        <v>3201</v>
      </c>
    </row>
    <row r="7178" spans="1:6" x14ac:dyDescent="0.15">
      <c r="A7178" s="5" t="s">
        <v>1</v>
      </c>
      <c r="B7178" s="5" t="s">
        <v>241</v>
      </c>
      <c r="C7178" s="6" t="s">
        <v>58</v>
      </c>
      <c r="D7178" s="6" t="s">
        <v>59</v>
      </c>
      <c r="E7178" s="7">
        <v>1819</v>
      </c>
      <c r="F7178" s="9">
        <v>3103</v>
      </c>
    </row>
    <row r="7179" spans="1:6" x14ac:dyDescent="0.15">
      <c r="A7179" s="5" t="s">
        <v>1</v>
      </c>
      <c r="B7179" s="5" t="s">
        <v>241</v>
      </c>
      <c r="C7179" s="6" t="s">
        <v>58</v>
      </c>
      <c r="D7179" s="6" t="s">
        <v>59</v>
      </c>
      <c r="E7179" s="7">
        <v>1820</v>
      </c>
      <c r="F7179" s="9">
        <v>3306</v>
      </c>
    </row>
    <row r="7180" spans="1:6" x14ac:dyDescent="0.15">
      <c r="A7180" s="5" t="s">
        <v>1</v>
      </c>
      <c r="B7180" s="5" t="s">
        <v>241</v>
      </c>
      <c r="C7180" s="6" t="s">
        <v>58</v>
      </c>
      <c r="D7180" s="6" t="s">
        <v>59</v>
      </c>
      <c r="E7180" s="7">
        <v>1821</v>
      </c>
      <c r="F7180" s="9">
        <v>3308</v>
      </c>
    </row>
    <row r="7181" spans="1:6" x14ac:dyDescent="0.15">
      <c r="A7181" s="5" t="s">
        <v>1</v>
      </c>
      <c r="B7181" s="5" t="s">
        <v>241</v>
      </c>
      <c r="C7181" s="6" t="s">
        <v>58</v>
      </c>
      <c r="D7181" s="6" t="s">
        <v>59</v>
      </c>
      <c r="E7181" s="7">
        <v>1822</v>
      </c>
      <c r="F7181" s="9">
        <v>3315</v>
      </c>
    </row>
    <row r="7182" spans="1:6" x14ac:dyDescent="0.15">
      <c r="A7182" s="5" t="s">
        <v>1</v>
      </c>
      <c r="B7182" s="5" t="s">
        <v>241</v>
      </c>
      <c r="C7182" s="6" t="s">
        <v>58</v>
      </c>
      <c r="D7182" s="6" t="s">
        <v>59</v>
      </c>
      <c r="E7182" s="7">
        <v>1823</v>
      </c>
      <c r="F7182" s="9">
        <v>3359</v>
      </c>
    </row>
    <row r="7183" spans="1:6" x14ac:dyDescent="0.15">
      <c r="A7183" s="5" t="s">
        <v>1</v>
      </c>
      <c r="B7183" s="5" t="s">
        <v>241</v>
      </c>
      <c r="C7183" s="6" t="s">
        <v>58</v>
      </c>
      <c r="D7183" s="6" t="s">
        <v>59</v>
      </c>
      <c r="E7183" s="7">
        <v>1824</v>
      </c>
      <c r="F7183" s="9">
        <v>3492</v>
      </c>
    </row>
    <row r="7184" spans="1:6" x14ac:dyDescent="0.15">
      <c r="A7184" s="5" t="s">
        <v>1</v>
      </c>
      <c r="B7184" s="5" t="s">
        <v>241</v>
      </c>
      <c r="C7184" s="6" t="s">
        <v>58</v>
      </c>
      <c r="D7184" s="6" t="s">
        <v>59</v>
      </c>
      <c r="E7184" s="7">
        <v>1825</v>
      </c>
      <c r="F7184" s="9">
        <v>3521</v>
      </c>
    </row>
    <row r="7185" spans="1:6" x14ac:dyDescent="0.15">
      <c r="A7185" s="5" t="s">
        <v>1</v>
      </c>
      <c r="B7185" s="5" t="s">
        <v>241</v>
      </c>
      <c r="C7185" s="6" t="s">
        <v>58</v>
      </c>
      <c r="D7185" s="6" t="s">
        <v>59</v>
      </c>
      <c r="E7185" s="7">
        <v>1826</v>
      </c>
      <c r="F7185" s="9">
        <v>3290</v>
      </c>
    </row>
    <row r="7186" spans="1:6" x14ac:dyDescent="0.15">
      <c r="A7186" s="5" t="s">
        <v>1</v>
      </c>
      <c r="B7186" s="5" t="s">
        <v>241</v>
      </c>
      <c r="C7186" s="6" t="s">
        <v>58</v>
      </c>
      <c r="D7186" s="6" t="s">
        <v>59</v>
      </c>
      <c r="E7186" s="7">
        <v>1827</v>
      </c>
      <c r="F7186" s="9">
        <v>3499</v>
      </c>
    </row>
    <row r="7187" spans="1:6" x14ac:dyDescent="0.15">
      <c r="A7187" s="5" t="s">
        <v>1</v>
      </c>
      <c r="B7187" s="5" t="s">
        <v>241</v>
      </c>
      <c r="C7187" s="6" t="s">
        <v>58</v>
      </c>
      <c r="D7187" s="6" t="s">
        <v>59</v>
      </c>
      <c r="E7187" s="7">
        <v>1828</v>
      </c>
      <c r="F7187" s="9">
        <v>3461</v>
      </c>
    </row>
    <row r="7188" spans="1:6" x14ac:dyDescent="0.15">
      <c r="A7188" s="5" t="s">
        <v>1</v>
      </c>
      <c r="B7188" s="5" t="s">
        <v>241</v>
      </c>
      <c r="C7188" s="6" t="s">
        <v>58</v>
      </c>
      <c r="D7188" s="6" t="s">
        <v>59</v>
      </c>
      <c r="E7188" s="7">
        <v>1829</v>
      </c>
      <c r="F7188" s="9">
        <v>3443</v>
      </c>
    </row>
    <row r="7189" spans="1:6" x14ac:dyDescent="0.15">
      <c r="A7189" s="5" t="s">
        <v>1</v>
      </c>
      <c r="B7189" s="5" t="s">
        <v>241</v>
      </c>
      <c r="C7189" s="6" t="s">
        <v>58</v>
      </c>
      <c r="D7189" s="6" t="s">
        <v>59</v>
      </c>
      <c r="E7189" s="7">
        <v>1830</v>
      </c>
      <c r="F7189" s="9">
        <v>3550</v>
      </c>
    </row>
    <row r="7190" spans="1:6" x14ac:dyDescent="0.15">
      <c r="A7190" s="5" t="s">
        <v>1</v>
      </c>
      <c r="B7190" s="5" t="s">
        <v>241</v>
      </c>
      <c r="C7190" s="6" t="s">
        <v>58</v>
      </c>
      <c r="D7190" s="6" t="s">
        <v>59</v>
      </c>
      <c r="E7190" s="7">
        <v>1831</v>
      </c>
      <c r="F7190" s="9">
        <v>3545</v>
      </c>
    </row>
    <row r="7191" spans="1:6" x14ac:dyDescent="0.15">
      <c r="A7191" s="5" t="s">
        <v>1</v>
      </c>
      <c r="B7191" s="5" t="s">
        <v>241</v>
      </c>
      <c r="C7191" s="6" t="s">
        <v>58</v>
      </c>
      <c r="D7191" s="6" t="s">
        <v>59</v>
      </c>
      <c r="E7191" s="7">
        <v>1832</v>
      </c>
      <c r="F7191" s="9">
        <v>3612</v>
      </c>
    </row>
    <row r="7192" spans="1:6" x14ac:dyDescent="0.15">
      <c r="A7192" s="5" t="s">
        <v>1</v>
      </c>
      <c r="B7192" s="5" t="s">
        <v>241</v>
      </c>
      <c r="C7192" s="6" t="s">
        <v>58</v>
      </c>
      <c r="D7192" s="6" t="s">
        <v>59</v>
      </c>
      <c r="E7192" s="7">
        <v>1833</v>
      </c>
      <c r="F7192" s="9">
        <v>3599</v>
      </c>
    </row>
    <row r="7193" spans="1:6" x14ac:dyDescent="0.15">
      <c r="A7193" s="5" t="s">
        <v>1</v>
      </c>
      <c r="B7193" s="5" t="s">
        <v>241</v>
      </c>
      <c r="C7193" s="6" t="s">
        <v>58</v>
      </c>
      <c r="D7193" s="6" t="s">
        <v>59</v>
      </c>
      <c r="E7193" s="7">
        <v>1834</v>
      </c>
      <c r="F7193" s="9">
        <v>3639</v>
      </c>
    </row>
    <row r="7194" spans="1:6" x14ac:dyDescent="0.15">
      <c r="A7194" s="5" t="s">
        <v>1</v>
      </c>
      <c r="B7194" s="5" t="s">
        <v>241</v>
      </c>
      <c r="C7194" s="6" t="s">
        <v>58</v>
      </c>
      <c r="D7194" s="6" t="s">
        <v>59</v>
      </c>
      <c r="E7194" s="7">
        <v>1835</v>
      </c>
      <c r="F7194" s="9">
        <v>3861</v>
      </c>
    </row>
    <row r="7195" spans="1:6" x14ac:dyDescent="0.15">
      <c r="A7195" s="5" t="s">
        <v>1</v>
      </c>
      <c r="B7195" s="5" t="s">
        <v>241</v>
      </c>
      <c r="C7195" s="6" t="s">
        <v>58</v>
      </c>
      <c r="D7195" s="6" t="s">
        <v>59</v>
      </c>
      <c r="E7195" s="7">
        <v>1836</v>
      </c>
      <c r="F7195" s="9">
        <v>3937</v>
      </c>
    </row>
    <row r="7196" spans="1:6" x14ac:dyDescent="0.15">
      <c r="A7196" s="5" t="s">
        <v>1</v>
      </c>
      <c r="B7196" s="5" t="s">
        <v>241</v>
      </c>
      <c r="C7196" s="6" t="s">
        <v>58</v>
      </c>
      <c r="D7196" s="6" t="s">
        <v>59</v>
      </c>
      <c r="E7196" s="7">
        <v>1837</v>
      </c>
      <c r="F7196" s="9">
        <v>3857</v>
      </c>
    </row>
    <row r="7197" spans="1:6" x14ac:dyDescent="0.15">
      <c r="A7197" s="5" t="s">
        <v>1</v>
      </c>
      <c r="B7197" s="5" t="s">
        <v>241</v>
      </c>
      <c r="C7197" s="6" t="s">
        <v>58</v>
      </c>
      <c r="D7197" s="6" t="s">
        <v>59</v>
      </c>
      <c r="E7197" s="7">
        <v>1838</v>
      </c>
      <c r="F7197" s="9">
        <v>3963</v>
      </c>
    </row>
    <row r="7198" spans="1:6" x14ac:dyDescent="0.15">
      <c r="A7198" s="5" t="s">
        <v>1</v>
      </c>
      <c r="B7198" s="5" t="s">
        <v>241</v>
      </c>
      <c r="C7198" s="6" t="s">
        <v>58</v>
      </c>
      <c r="D7198" s="6" t="s">
        <v>59</v>
      </c>
      <c r="E7198" s="7">
        <v>1839</v>
      </c>
      <c r="F7198" s="9">
        <v>3881</v>
      </c>
    </row>
    <row r="7199" spans="1:6" x14ac:dyDescent="0.15">
      <c r="A7199" s="5" t="s">
        <v>1</v>
      </c>
      <c r="B7199" s="5" t="s">
        <v>241</v>
      </c>
      <c r="C7199" s="6" t="s">
        <v>58</v>
      </c>
      <c r="D7199" s="6" t="s">
        <v>59</v>
      </c>
      <c r="E7199" s="7">
        <v>1840</v>
      </c>
      <c r="F7199" s="9">
        <v>4018</v>
      </c>
    </row>
    <row r="7200" spans="1:6" x14ac:dyDescent="0.15">
      <c r="A7200" s="5" t="s">
        <v>1</v>
      </c>
      <c r="B7200" s="5" t="s">
        <v>241</v>
      </c>
      <c r="C7200" s="6" t="s">
        <v>58</v>
      </c>
      <c r="D7200" s="6" t="s">
        <v>59</v>
      </c>
      <c r="E7200" s="7">
        <v>1841</v>
      </c>
      <c r="F7200" s="9">
        <v>3894</v>
      </c>
    </row>
    <row r="7201" spans="1:6" x14ac:dyDescent="0.15">
      <c r="A7201" s="5" t="s">
        <v>1</v>
      </c>
      <c r="B7201" s="5" t="s">
        <v>241</v>
      </c>
      <c r="C7201" s="6" t="s">
        <v>58</v>
      </c>
      <c r="D7201" s="6" t="s">
        <v>59</v>
      </c>
      <c r="E7201" s="7">
        <v>1842</v>
      </c>
      <c r="F7201" s="9">
        <v>3808</v>
      </c>
    </row>
    <row r="7202" spans="1:6" x14ac:dyDescent="0.15">
      <c r="A7202" s="5" t="s">
        <v>1</v>
      </c>
      <c r="B7202" s="5" t="s">
        <v>241</v>
      </c>
      <c r="C7202" s="6" t="s">
        <v>58</v>
      </c>
      <c r="D7202" s="6" t="s">
        <v>59</v>
      </c>
      <c r="E7202" s="7">
        <v>1843</v>
      </c>
      <c r="F7202" s="9">
        <v>3950</v>
      </c>
    </row>
    <row r="7203" spans="1:6" x14ac:dyDescent="0.15">
      <c r="A7203" s="5" t="s">
        <v>1</v>
      </c>
      <c r="B7203" s="5" t="s">
        <v>241</v>
      </c>
      <c r="C7203" s="6" t="s">
        <v>58</v>
      </c>
      <c r="D7203" s="6" t="s">
        <v>59</v>
      </c>
      <c r="E7203" s="7">
        <v>1844</v>
      </c>
      <c r="F7203" s="9">
        <v>4245</v>
      </c>
    </row>
    <row r="7204" spans="1:6" x14ac:dyDescent="0.15">
      <c r="A7204" s="5" t="s">
        <v>1</v>
      </c>
      <c r="B7204" s="5" t="s">
        <v>241</v>
      </c>
      <c r="C7204" s="6" t="s">
        <v>58</v>
      </c>
      <c r="D7204" s="6" t="s">
        <v>59</v>
      </c>
      <c r="E7204" s="7">
        <v>1845</v>
      </c>
      <c r="F7204" s="9">
        <v>4387</v>
      </c>
    </row>
    <row r="7205" spans="1:6" x14ac:dyDescent="0.15">
      <c r="A7205" s="5" t="s">
        <v>1</v>
      </c>
      <c r="B7205" s="5" t="s">
        <v>241</v>
      </c>
      <c r="C7205" s="6" t="s">
        <v>58</v>
      </c>
      <c r="D7205" s="6" t="s">
        <v>59</v>
      </c>
      <c r="E7205" s="7">
        <v>1846</v>
      </c>
      <c r="F7205" s="9">
        <v>4334</v>
      </c>
    </row>
    <row r="7206" spans="1:6" x14ac:dyDescent="0.15">
      <c r="A7206" s="5" t="s">
        <v>1</v>
      </c>
      <c r="B7206" s="5" t="s">
        <v>241</v>
      </c>
      <c r="C7206" s="6" t="s">
        <v>58</v>
      </c>
      <c r="D7206" s="6" t="s">
        <v>59</v>
      </c>
      <c r="E7206" s="7">
        <v>1847</v>
      </c>
      <c r="F7206" s="9">
        <v>4234</v>
      </c>
    </row>
    <row r="7207" spans="1:6" x14ac:dyDescent="0.15">
      <c r="A7207" s="5" t="s">
        <v>1</v>
      </c>
      <c r="B7207" s="5" t="s">
        <v>241</v>
      </c>
      <c r="C7207" s="6" t="s">
        <v>58</v>
      </c>
      <c r="D7207" s="6" t="s">
        <v>59</v>
      </c>
      <c r="E7207" s="7">
        <v>1848</v>
      </c>
      <c r="F7207" s="9">
        <v>4361</v>
      </c>
    </row>
    <row r="7208" spans="1:6" x14ac:dyDescent="0.15">
      <c r="A7208" s="5" t="s">
        <v>1</v>
      </c>
      <c r="B7208" s="5" t="s">
        <v>241</v>
      </c>
      <c r="C7208" s="6" t="s">
        <v>58</v>
      </c>
      <c r="D7208" s="6" t="s">
        <v>59</v>
      </c>
      <c r="E7208" s="7">
        <v>1849</v>
      </c>
      <c r="F7208" s="9">
        <v>4422</v>
      </c>
    </row>
    <row r="7209" spans="1:6" x14ac:dyDescent="0.15">
      <c r="A7209" s="5" t="s">
        <v>1</v>
      </c>
      <c r="B7209" s="5" t="s">
        <v>241</v>
      </c>
      <c r="C7209" s="6" t="s">
        <v>58</v>
      </c>
      <c r="D7209" s="6" t="s">
        <v>59</v>
      </c>
      <c r="E7209" s="7">
        <v>1850</v>
      </c>
      <c r="F7209" s="9">
        <v>4332</v>
      </c>
    </row>
    <row r="7210" spans="1:6" x14ac:dyDescent="0.15">
      <c r="A7210" s="5" t="s">
        <v>1</v>
      </c>
      <c r="B7210" s="5" t="s">
        <v>241</v>
      </c>
      <c r="C7210" s="6" t="s">
        <v>58</v>
      </c>
      <c r="D7210" s="6" t="s">
        <v>59</v>
      </c>
      <c r="E7210" s="7">
        <v>1851</v>
      </c>
      <c r="F7210" s="9">
        <v>4477</v>
      </c>
    </row>
    <row r="7211" spans="1:6" x14ac:dyDescent="0.15">
      <c r="A7211" s="5" t="s">
        <v>1</v>
      </c>
      <c r="B7211" s="5" t="s">
        <v>241</v>
      </c>
      <c r="C7211" s="6" t="s">
        <v>58</v>
      </c>
      <c r="D7211" s="6" t="s">
        <v>59</v>
      </c>
      <c r="E7211" s="7">
        <v>1852</v>
      </c>
      <c r="F7211" s="9">
        <v>4626</v>
      </c>
    </row>
    <row r="7212" spans="1:6" x14ac:dyDescent="0.15">
      <c r="A7212" s="5" t="s">
        <v>1</v>
      </c>
      <c r="B7212" s="5" t="s">
        <v>241</v>
      </c>
      <c r="C7212" s="6" t="s">
        <v>58</v>
      </c>
      <c r="D7212" s="6" t="s">
        <v>59</v>
      </c>
      <c r="E7212" s="7">
        <v>1853</v>
      </c>
      <c r="F7212" s="9">
        <v>4734</v>
      </c>
    </row>
    <row r="7213" spans="1:6" x14ac:dyDescent="0.15">
      <c r="A7213" s="5" t="s">
        <v>1</v>
      </c>
      <c r="B7213" s="5" t="s">
        <v>241</v>
      </c>
      <c r="C7213" s="6" t="s">
        <v>58</v>
      </c>
      <c r="D7213" s="6" t="s">
        <v>59</v>
      </c>
      <c r="E7213" s="7">
        <v>1854</v>
      </c>
      <c r="F7213" s="9">
        <v>4909</v>
      </c>
    </row>
    <row r="7214" spans="1:6" x14ac:dyDescent="0.15">
      <c r="A7214" s="5" t="s">
        <v>1</v>
      </c>
      <c r="B7214" s="5" t="s">
        <v>241</v>
      </c>
      <c r="C7214" s="6" t="s">
        <v>58</v>
      </c>
      <c r="D7214" s="6" t="s">
        <v>59</v>
      </c>
      <c r="E7214" s="7">
        <v>1855</v>
      </c>
      <c r="F7214" s="9">
        <v>4748</v>
      </c>
    </row>
    <row r="7215" spans="1:6" x14ac:dyDescent="0.15">
      <c r="A7215" s="5" t="s">
        <v>1</v>
      </c>
      <c r="B7215" s="5" t="s">
        <v>241</v>
      </c>
      <c r="C7215" s="6" t="s">
        <v>58</v>
      </c>
      <c r="D7215" s="6" t="s">
        <v>59</v>
      </c>
      <c r="E7215" s="7">
        <v>1856</v>
      </c>
      <c r="F7215" s="9">
        <v>5013</v>
      </c>
    </row>
    <row r="7216" spans="1:6" x14ac:dyDescent="0.15">
      <c r="A7216" s="5" t="s">
        <v>1</v>
      </c>
      <c r="B7216" s="5" t="s">
        <v>241</v>
      </c>
      <c r="C7216" s="6" t="s">
        <v>58</v>
      </c>
      <c r="D7216" s="6" t="s">
        <v>59</v>
      </c>
      <c r="E7216" s="7">
        <v>1857</v>
      </c>
      <c r="F7216" s="9">
        <v>5019</v>
      </c>
    </row>
    <row r="7217" spans="1:6" x14ac:dyDescent="0.15">
      <c r="A7217" s="5" t="s">
        <v>1</v>
      </c>
      <c r="B7217" s="5" t="s">
        <v>241</v>
      </c>
      <c r="C7217" s="6" t="s">
        <v>58</v>
      </c>
      <c r="D7217" s="6" t="s">
        <v>59</v>
      </c>
      <c r="E7217" s="7">
        <v>1858</v>
      </c>
      <c r="F7217" s="9">
        <v>4879</v>
      </c>
    </row>
    <row r="7218" spans="1:6" x14ac:dyDescent="0.15">
      <c r="A7218" s="5" t="s">
        <v>1</v>
      </c>
      <c r="B7218" s="5" t="s">
        <v>241</v>
      </c>
      <c r="C7218" s="6" t="s">
        <v>58</v>
      </c>
      <c r="D7218" s="6" t="s">
        <v>59</v>
      </c>
      <c r="E7218" s="7">
        <v>1859</v>
      </c>
      <c r="F7218" s="9">
        <v>5031</v>
      </c>
    </row>
    <row r="7219" spans="1:6" x14ac:dyDescent="0.15">
      <c r="A7219" s="5" t="s">
        <v>1</v>
      </c>
      <c r="B7219" s="5" t="s">
        <v>241</v>
      </c>
      <c r="C7219" s="6" t="s">
        <v>58</v>
      </c>
      <c r="D7219" s="6" t="s">
        <v>59</v>
      </c>
      <c r="E7219" s="7">
        <v>1860</v>
      </c>
      <c r="F7219" s="9">
        <v>5086</v>
      </c>
    </row>
    <row r="7220" spans="1:6" x14ac:dyDescent="0.15">
      <c r="A7220" s="5" t="s">
        <v>1</v>
      </c>
      <c r="B7220" s="5" t="s">
        <v>241</v>
      </c>
      <c r="C7220" s="6" t="s">
        <v>58</v>
      </c>
      <c r="D7220" s="6" t="s">
        <v>59</v>
      </c>
      <c r="E7220" s="7">
        <v>1861</v>
      </c>
      <c r="F7220" s="9">
        <v>5024</v>
      </c>
    </row>
    <row r="7221" spans="1:6" x14ac:dyDescent="0.15">
      <c r="A7221" s="5" t="s">
        <v>1</v>
      </c>
      <c r="B7221" s="5" t="s">
        <v>241</v>
      </c>
      <c r="C7221" s="6" t="s">
        <v>58</v>
      </c>
      <c r="D7221" s="6" t="s">
        <v>59</v>
      </c>
      <c r="E7221" s="7">
        <v>1862</v>
      </c>
      <c r="F7221" s="9">
        <v>4764</v>
      </c>
    </row>
    <row r="7222" spans="1:6" x14ac:dyDescent="0.15">
      <c r="A7222" s="5" t="s">
        <v>1</v>
      </c>
      <c r="B7222" s="5" t="s">
        <v>241</v>
      </c>
      <c r="C7222" s="6" t="s">
        <v>58</v>
      </c>
      <c r="D7222" s="6" t="s">
        <v>59</v>
      </c>
      <c r="E7222" s="7">
        <v>1863</v>
      </c>
      <c r="F7222" s="9">
        <v>5165</v>
      </c>
    </row>
    <row r="7223" spans="1:6" x14ac:dyDescent="0.15">
      <c r="A7223" s="5" t="s">
        <v>1</v>
      </c>
      <c r="B7223" s="5" t="s">
        <v>241</v>
      </c>
      <c r="C7223" s="6" t="s">
        <v>58</v>
      </c>
      <c r="D7223" s="6" t="s">
        <v>59</v>
      </c>
      <c r="E7223" s="7">
        <v>1864</v>
      </c>
      <c r="F7223" s="9">
        <v>5255</v>
      </c>
    </row>
    <row r="7224" spans="1:6" x14ac:dyDescent="0.15">
      <c r="A7224" s="5" t="s">
        <v>1</v>
      </c>
      <c r="B7224" s="5" t="s">
        <v>241</v>
      </c>
      <c r="C7224" s="6" t="s">
        <v>58</v>
      </c>
      <c r="D7224" s="6" t="s">
        <v>59</v>
      </c>
      <c r="E7224" s="7">
        <v>1865</v>
      </c>
      <c r="F7224" s="9">
        <v>5333</v>
      </c>
    </row>
    <row r="7225" spans="1:6" x14ac:dyDescent="0.15">
      <c r="A7225" s="5" t="s">
        <v>1</v>
      </c>
      <c r="B7225" s="5" t="s">
        <v>241</v>
      </c>
      <c r="C7225" s="6" t="s">
        <v>58</v>
      </c>
      <c r="D7225" s="6" t="s">
        <v>59</v>
      </c>
      <c r="E7225" s="7">
        <v>1866</v>
      </c>
      <c r="F7225" s="9">
        <v>5451</v>
      </c>
    </row>
    <row r="7226" spans="1:6" x14ac:dyDescent="0.15">
      <c r="A7226" s="5" t="s">
        <v>1</v>
      </c>
      <c r="B7226" s="5" t="s">
        <v>241</v>
      </c>
      <c r="C7226" s="6" t="s">
        <v>58</v>
      </c>
      <c r="D7226" s="6" t="s">
        <v>59</v>
      </c>
      <c r="E7226" s="7">
        <v>1867</v>
      </c>
      <c r="F7226" s="9">
        <v>5424</v>
      </c>
    </row>
    <row r="7227" spans="1:6" x14ac:dyDescent="0.15">
      <c r="A7227" s="5" t="s">
        <v>1</v>
      </c>
      <c r="B7227" s="5" t="s">
        <v>241</v>
      </c>
      <c r="C7227" s="6" t="s">
        <v>58</v>
      </c>
      <c r="D7227" s="6" t="s">
        <v>59</v>
      </c>
      <c r="E7227" s="7">
        <v>1868</v>
      </c>
      <c r="F7227" s="9">
        <v>5636</v>
      </c>
    </row>
    <row r="7228" spans="1:6" x14ac:dyDescent="0.15">
      <c r="A7228" s="5" t="s">
        <v>1</v>
      </c>
      <c r="B7228" s="5" t="s">
        <v>241</v>
      </c>
      <c r="C7228" s="6" t="s">
        <v>58</v>
      </c>
      <c r="D7228" s="6" t="s">
        <v>59</v>
      </c>
      <c r="E7228" s="7">
        <v>1869</v>
      </c>
      <c r="F7228" s="9">
        <v>5635</v>
      </c>
    </row>
    <row r="7229" spans="1:6" x14ac:dyDescent="0.15">
      <c r="A7229" s="5" t="s">
        <v>1</v>
      </c>
      <c r="B7229" s="5" t="s">
        <v>241</v>
      </c>
      <c r="C7229" s="6" t="s">
        <v>58</v>
      </c>
      <c r="D7229" s="6" t="s">
        <v>59</v>
      </c>
      <c r="E7229" s="7">
        <v>1870</v>
      </c>
      <c r="F7229" s="9">
        <v>5829</v>
      </c>
    </row>
    <row r="7230" spans="1:6" x14ac:dyDescent="0.15">
      <c r="A7230" s="5" t="s">
        <v>1</v>
      </c>
      <c r="B7230" s="5" t="s">
        <v>241</v>
      </c>
      <c r="C7230" s="6" t="s">
        <v>58</v>
      </c>
      <c r="D7230" s="6" t="s">
        <v>59</v>
      </c>
      <c r="E7230" s="7">
        <v>1871</v>
      </c>
      <c r="F7230" s="9">
        <v>5797</v>
      </c>
    </row>
    <row r="7231" spans="1:6" x14ac:dyDescent="0.15">
      <c r="A7231" s="5" t="s">
        <v>1</v>
      </c>
      <c r="B7231" s="5" t="s">
        <v>241</v>
      </c>
      <c r="C7231" s="6" t="s">
        <v>58</v>
      </c>
      <c r="D7231" s="6" t="s">
        <v>59</v>
      </c>
      <c r="E7231" s="7">
        <v>1872</v>
      </c>
      <c r="F7231" s="9">
        <v>5769</v>
      </c>
    </row>
    <row r="7232" spans="1:6" x14ac:dyDescent="0.15">
      <c r="A7232" s="5" t="s">
        <v>1</v>
      </c>
      <c r="B7232" s="5" t="s">
        <v>241</v>
      </c>
      <c r="C7232" s="6" t="s">
        <v>58</v>
      </c>
      <c r="D7232" s="6" t="s">
        <v>59</v>
      </c>
      <c r="E7232" s="7">
        <v>1873</v>
      </c>
      <c r="F7232" s="9">
        <v>5842</v>
      </c>
    </row>
    <row r="7233" spans="1:6" x14ac:dyDescent="0.15">
      <c r="A7233" s="5" t="s">
        <v>1</v>
      </c>
      <c r="B7233" s="5" t="s">
        <v>241</v>
      </c>
      <c r="C7233" s="6" t="s">
        <v>58</v>
      </c>
      <c r="D7233" s="6" t="s">
        <v>59</v>
      </c>
      <c r="E7233" s="7">
        <v>1874</v>
      </c>
      <c r="F7233" s="9">
        <v>5874</v>
      </c>
    </row>
    <row r="7234" spans="1:6" x14ac:dyDescent="0.15">
      <c r="A7234" s="5" t="s">
        <v>1</v>
      </c>
      <c r="B7234" s="5" t="s">
        <v>241</v>
      </c>
      <c r="C7234" s="6" t="s">
        <v>58</v>
      </c>
      <c r="D7234" s="6" t="s">
        <v>59</v>
      </c>
      <c r="E7234" s="7">
        <v>1875</v>
      </c>
      <c r="F7234" s="9">
        <v>5950</v>
      </c>
    </row>
    <row r="7235" spans="1:6" x14ac:dyDescent="0.15">
      <c r="A7235" s="5" t="s">
        <v>1</v>
      </c>
      <c r="B7235" s="5" t="s">
        <v>241</v>
      </c>
      <c r="C7235" s="6" t="s">
        <v>58</v>
      </c>
      <c r="D7235" s="6" t="s">
        <v>59</v>
      </c>
      <c r="E7235" s="7">
        <v>1876</v>
      </c>
      <c r="F7235" s="9">
        <v>5938</v>
      </c>
    </row>
    <row r="7236" spans="1:6" x14ac:dyDescent="0.15">
      <c r="A7236" s="5" t="s">
        <v>1</v>
      </c>
      <c r="B7236" s="5" t="s">
        <v>241</v>
      </c>
      <c r="C7236" s="6" t="s">
        <v>58</v>
      </c>
      <c r="D7236" s="6" t="s">
        <v>59</v>
      </c>
      <c r="E7236" s="7">
        <v>1877</v>
      </c>
      <c r="F7236" s="9">
        <v>5923</v>
      </c>
    </row>
    <row r="7237" spans="1:6" x14ac:dyDescent="0.15">
      <c r="A7237" s="5" t="s">
        <v>1</v>
      </c>
      <c r="B7237" s="5" t="s">
        <v>241</v>
      </c>
      <c r="C7237" s="6" t="s">
        <v>58</v>
      </c>
      <c r="D7237" s="6" t="s">
        <v>59</v>
      </c>
      <c r="E7237" s="7">
        <v>1878</v>
      </c>
      <c r="F7237" s="9">
        <v>5879</v>
      </c>
    </row>
    <row r="7238" spans="1:6" x14ac:dyDescent="0.15">
      <c r="A7238" s="5" t="s">
        <v>1</v>
      </c>
      <c r="B7238" s="5" t="s">
        <v>241</v>
      </c>
      <c r="C7238" s="6" t="s">
        <v>58</v>
      </c>
      <c r="D7238" s="6" t="s">
        <v>59</v>
      </c>
      <c r="E7238" s="7">
        <v>1879</v>
      </c>
      <c r="F7238" s="9">
        <v>5786</v>
      </c>
    </row>
    <row r="7239" spans="1:6" x14ac:dyDescent="0.15">
      <c r="A7239" s="5" t="s">
        <v>1</v>
      </c>
      <c r="B7239" s="5" t="s">
        <v>241</v>
      </c>
      <c r="C7239" s="6" t="s">
        <v>58</v>
      </c>
      <c r="D7239" s="6" t="s">
        <v>59</v>
      </c>
      <c r="E7239" s="7">
        <v>1880</v>
      </c>
      <c r="F7239" s="9">
        <v>5997</v>
      </c>
    </row>
    <row r="7240" spans="1:6" x14ac:dyDescent="0.15">
      <c r="A7240" s="5" t="s">
        <v>1</v>
      </c>
      <c r="B7240" s="5" t="s">
        <v>241</v>
      </c>
      <c r="C7240" s="6" t="s">
        <v>58</v>
      </c>
      <c r="D7240" s="6" t="s">
        <v>59</v>
      </c>
      <c r="E7240" s="7">
        <v>1881</v>
      </c>
      <c r="F7240" s="9">
        <v>6146</v>
      </c>
    </row>
    <row r="7241" spans="1:6" x14ac:dyDescent="0.15">
      <c r="A7241" s="5" t="s">
        <v>1</v>
      </c>
      <c r="B7241" s="5" t="s">
        <v>241</v>
      </c>
      <c r="C7241" s="6" t="s">
        <v>58</v>
      </c>
      <c r="D7241" s="6" t="s">
        <v>59</v>
      </c>
      <c r="E7241" s="7">
        <v>1882</v>
      </c>
      <c r="F7241" s="9">
        <v>6269</v>
      </c>
    </row>
    <row r="7242" spans="1:6" x14ac:dyDescent="0.15">
      <c r="A7242" s="5" t="s">
        <v>1</v>
      </c>
      <c r="B7242" s="5" t="s">
        <v>241</v>
      </c>
      <c r="C7242" s="6" t="s">
        <v>58</v>
      </c>
      <c r="D7242" s="6" t="s">
        <v>59</v>
      </c>
      <c r="E7242" s="7">
        <v>1883</v>
      </c>
      <c r="F7242" s="9">
        <v>6264</v>
      </c>
    </row>
    <row r="7243" spans="1:6" x14ac:dyDescent="0.15">
      <c r="A7243" s="5" t="s">
        <v>1</v>
      </c>
      <c r="B7243" s="5" t="s">
        <v>241</v>
      </c>
      <c r="C7243" s="6" t="s">
        <v>58</v>
      </c>
      <c r="D7243" s="6" t="s">
        <v>59</v>
      </c>
      <c r="E7243" s="7">
        <v>1884</v>
      </c>
      <c r="F7243" s="9">
        <v>6220</v>
      </c>
    </row>
    <row r="7244" spans="1:6" x14ac:dyDescent="0.15">
      <c r="A7244" s="5" t="s">
        <v>1</v>
      </c>
      <c r="B7244" s="5" t="s">
        <v>241</v>
      </c>
      <c r="C7244" s="6" t="s">
        <v>58</v>
      </c>
      <c r="D7244" s="6" t="s">
        <v>59</v>
      </c>
      <c r="E7244" s="7">
        <v>1885</v>
      </c>
      <c r="F7244" s="9">
        <v>6132</v>
      </c>
    </row>
    <row r="7245" spans="1:6" x14ac:dyDescent="0.15">
      <c r="A7245" s="5" t="s">
        <v>1</v>
      </c>
      <c r="B7245" s="5" t="s">
        <v>241</v>
      </c>
      <c r="C7245" s="6" t="s">
        <v>58</v>
      </c>
      <c r="D7245" s="6" t="s">
        <v>59</v>
      </c>
      <c r="E7245" s="7">
        <v>1886</v>
      </c>
      <c r="F7245" s="9">
        <v>6170</v>
      </c>
    </row>
    <row r="7246" spans="1:6" x14ac:dyDescent="0.15">
      <c r="A7246" s="5" t="s">
        <v>1</v>
      </c>
      <c r="B7246" s="5" t="s">
        <v>241</v>
      </c>
      <c r="C7246" s="6" t="s">
        <v>58</v>
      </c>
      <c r="D7246" s="6" t="s">
        <v>59</v>
      </c>
      <c r="E7246" s="7">
        <v>1887</v>
      </c>
      <c r="F7246" s="9">
        <v>6358</v>
      </c>
    </row>
    <row r="7247" spans="1:6" x14ac:dyDescent="0.15">
      <c r="A7247" s="5" t="s">
        <v>1</v>
      </c>
      <c r="B7247" s="5" t="s">
        <v>241</v>
      </c>
      <c r="C7247" s="6" t="s">
        <v>58</v>
      </c>
      <c r="D7247" s="6" t="s">
        <v>59</v>
      </c>
      <c r="E7247" s="7">
        <v>1888</v>
      </c>
      <c r="F7247" s="9">
        <v>6585</v>
      </c>
    </row>
    <row r="7248" spans="1:6" x14ac:dyDescent="0.15">
      <c r="A7248" s="5" t="s">
        <v>1</v>
      </c>
      <c r="B7248" s="5" t="s">
        <v>241</v>
      </c>
      <c r="C7248" s="6" t="s">
        <v>58</v>
      </c>
      <c r="D7248" s="6" t="s">
        <v>59</v>
      </c>
      <c r="E7248" s="7">
        <v>1889</v>
      </c>
      <c r="F7248" s="9">
        <v>6876</v>
      </c>
    </row>
    <row r="7249" spans="1:6" x14ac:dyDescent="0.15">
      <c r="A7249" s="5" t="s">
        <v>1</v>
      </c>
      <c r="B7249" s="5" t="s">
        <v>241</v>
      </c>
      <c r="C7249" s="6" t="s">
        <v>58</v>
      </c>
      <c r="D7249" s="6" t="s">
        <v>59</v>
      </c>
      <c r="E7249" s="7">
        <v>1890</v>
      </c>
      <c r="F7249" s="9">
        <v>6845</v>
      </c>
    </row>
    <row r="7250" spans="1:6" x14ac:dyDescent="0.15">
      <c r="A7250" s="5" t="s">
        <v>1</v>
      </c>
      <c r="B7250" s="5" t="s">
        <v>241</v>
      </c>
      <c r="C7250" s="6" t="s">
        <v>58</v>
      </c>
      <c r="D7250" s="6" t="s">
        <v>59</v>
      </c>
      <c r="E7250" s="7">
        <v>1891</v>
      </c>
      <c r="F7250" s="9">
        <v>6781</v>
      </c>
    </row>
    <row r="7251" spans="1:6" x14ac:dyDescent="0.15">
      <c r="A7251" s="5" t="s">
        <v>1</v>
      </c>
      <c r="B7251" s="5" t="s">
        <v>241</v>
      </c>
      <c r="C7251" s="6" t="s">
        <v>58</v>
      </c>
      <c r="D7251" s="6" t="s">
        <v>59</v>
      </c>
      <c r="E7251" s="7">
        <v>1892</v>
      </c>
      <c r="F7251" s="9">
        <v>6553</v>
      </c>
    </row>
    <row r="7252" spans="1:6" x14ac:dyDescent="0.15">
      <c r="A7252" s="5" t="s">
        <v>1</v>
      </c>
      <c r="B7252" s="5" t="s">
        <v>241</v>
      </c>
      <c r="C7252" s="6" t="s">
        <v>58</v>
      </c>
      <c r="D7252" s="6" t="s">
        <v>59</v>
      </c>
      <c r="E7252" s="7">
        <v>1893</v>
      </c>
      <c r="F7252" s="9">
        <v>6486</v>
      </c>
    </row>
    <row r="7253" spans="1:6" x14ac:dyDescent="0.15">
      <c r="A7253" s="5" t="s">
        <v>1</v>
      </c>
      <c r="B7253" s="5" t="s">
        <v>241</v>
      </c>
      <c r="C7253" s="6" t="s">
        <v>58</v>
      </c>
      <c r="D7253" s="6" t="s">
        <v>59</v>
      </c>
      <c r="E7253" s="7">
        <v>1894</v>
      </c>
      <c r="F7253" s="9">
        <v>6851</v>
      </c>
    </row>
    <row r="7254" spans="1:6" x14ac:dyDescent="0.15">
      <c r="A7254" s="5" t="s">
        <v>1</v>
      </c>
      <c r="B7254" s="5" t="s">
        <v>241</v>
      </c>
      <c r="C7254" s="6" t="s">
        <v>58</v>
      </c>
      <c r="D7254" s="6" t="s">
        <v>59</v>
      </c>
      <c r="E7254" s="7">
        <v>1895</v>
      </c>
      <c r="F7254" s="9">
        <v>6996</v>
      </c>
    </row>
    <row r="7255" spans="1:6" x14ac:dyDescent="0.15">
      <c r="A7255" s="5" t="s">
        <v>1</v>
      </c>
      <c r="B7255" s="5" t="s">
        <v>241</v>
      </c>
      <c r="C7255" s="6" t="s">
        <v>58</v>
      </c>
      <c r="D7255" s="6" t="s">
        <v>59</v>
      </c>
      <c r="E7255" s="7">
        <v>1896</v>
      </c>
      <c r="F7255" s="9">
        <v>7211</v>
      </c>
    </row>
    <row r="7256" spans="1:6" x14ac:dyDescent="0.15">
      <c r="A7256" s="5" t="s">
        <v>1</v>
      </c>
      <c r="B7256" s="5" t="s">
        <v>241</v>
      </c>
      <c r="C7256" s="6" t="s">
        <v>58</v>
      </c>
      <c r="D7256" s="6" t="s">
        <v>59</v>
      </c>
      <c r="E7256" s="7">
        <v>1897</v>
      </c>
      <c r="F7256" s="9">
        <v>7229</v>
      </c>
    </row>
    <row r="7257" spans="1:6" x14ac:dyDescent="0.15">
      <c r="A7257" s="5" t="s">
        <v>1</v>
      </c>
      <c r="B7257" s="5" t="s">
        <v>241</v>
      </c>
      <c r="C7257" s="6" t="s">
        <v>58</v>
      </c>
      <c r="D7257" s="6" t="s">
        <v>59</v>
      </c>
      <c r="E7257" s="7">
        <v>1898</v>
      </c>
      <c r="F7257" s="9">
        <v>7500</v>
      </c>
    </row>
    <row r="7258" spans="1:6" x14ac:dyDescent="0.15">
      <c r="A7258" s="5" t="s">
        <v>1</v>
      </c>
      <c r="B7258" s="5" t="s">
        <v>241</v>
      </c>
      <c r="C7258" s="6" t="s">
        <v>58</v>
      </c>
      <c r="D7258" s="6" t="s">
        <v>59</v>
      </c>
      <c r="E7258" s="7">
        <v>1899</v>
      </c>
      <c r="F7258" s="9">
        <v>7729</v>
      </c>
    </row>
    <row r="7259" spans="1:6" x14ac:dyDescent="0.15">
      <c r="A7259" s="5" t="s">
        <v>1</v>
      </c>
      <c r="B7259" s="5" t="s">
        <v>241</v>
      </c>
      <c r="C7259" s="6" t="s">
        <v>58</v>
      </c>
      <c r="D7259" s="6" t="s">
        <v>59</v>
      </c>
      <c r="E7259" s="7">
        <v>1900</v>
      </c>
      <c r="F7259" s="9">
        <v>7594</v>
      </c>
    </row>
    <row r="7260" spans="1:6" x14ac:dyDescent="0.15">
      <c r="A7260" s="5" t="s">
        <v>1</v>
      </c>
      <c r="B7260" s="5" t="s">
        <v>241</v>
      </c>
      <c r="C7260" s="6" t="s">
        <v>58</v>
      </c>
      <c r="D7260" s="6" t="s">
        <v>59</v>
      </c>
      <c r="E7260" s="7">
        <v>1901</v>
      </c>
      <c r="F7260" s="9">
        <v>7516</v>
      </c>
    </row>
    <row r="7261" spans="1:6" x14ac:dyDescent="0.15">
      <c r="A7261" s="5" t="s">
        <v>1</v>
      </c>
      <c r="B7261" s="5" t="s">
        <v>241</v>
      </c>
      <c r="C7261" s="6" t="s">
        <v>58</v>
      </c>
      <c r="D7261" s="6" t="s">
        <v>59</v>
      </c>
      <c r="E7261" s="7">
        <v>1902</v>
      </c>
      <c r="F7261" s="9">
        <v>7635</v>
      </c>
    </row>
    <row r="7262" spans="1:6" x14ac:dyDescent="0.15">
      <c r="A7262" s="5" t="s">
        <v>1</v>
      </c>
      <c r="B7262" s="5" t="s">
        <v>241</v>
      </c>
      <c r="C7262" s="6" t="s">
        <v>58</v>
      </c>
      <c r="D7262" s="6" t="s">
        <v>59</v>
      </c>
      <c r="E7262" s="7">
        <v>1903</v>
      </c>
      <c r="F7262" s="9">
        <v>7482</v>
      </c>
    </row>
    <row r="7263" spans="1:6" x14ac:dyDescent="0.15">
      <c r="A7263" s="5" t="s">
        <v>1</v>
      </c>
      <c r="B7263" s="5" t="s">
        <v>241</v>
      </c>
      <c r="C7263" s="6" t="s">
        <v>58</v>
      </c>
      <c r="D7263" s="6" t="s">
        <v>59</v>
      </c>
      <c r="E7263" s="7">
        <v>1904</v>
      </c>
      <c r="F7263" s="9">
        <v>7455</v>
      </c>
    </row>
    <row r="7264" spans="1:6" x14ac:dyDescent="0.15">
      <c r="A7264" s="5" t="s">
        <v>1</v>
      </c>
      <c r="B7264" s="5" t="s">
        <v>241</v>
      </c>
      <c r="C7264" s="6" t="s">
        <v>58</v>
      </c>
      <c r="D7264" s="6" t="s">
        <v>59</v>
      </c>
      <c r="E7264" s="7">
        <v>1905</v>
      </c>
      <c r="F7264" s="9">
        <v>7603</v>
      </c>
    </row>
    <row r="7265" spans="1:6" x14ac:dyDescent="0.15">
      <c r="A7265" s="5" t="s">
        <v>1</v>
      </c>
      <c r="B7265" s="5" t="s">
        <v>241</v>
      </c>
      <c r="C7265" s="6" t="s">
        <v>58</v>
      </c>
      <c r="D7265" s="6" t="s">
        <v>59</v>
      </c>
      <c r="E7265" s="7">
        <v>1906</v>
      </c>
      <c r="F7265" s="9">
        <v>7782</v>
      </c>
    </row>
    <row r="7266" spans="1:6" x14ac:dyDescent="0.15">
      <c r="A7266" s="5" t="s">
        <v>1</v>
      </c>
      <c r="B7266" s="5" t="s">
        <v>241</v>
      </c>
      <c r="C7266" s="6" t="s">
        <v>58</v>
      </c>
      <c r="D7266" s="6" t="s">
        <v>59</v>
      </c>
      <c r="E7266" s="7">
        <v>1907</v>
      </c>
      <c r="F7266" s="9">
        <v>7855</v>
      </c>
    </row>
    <row r="7267" spans="1:6" x14ac:dyDescent="0.15">
      <c r="A7267" s="5" t="s">
        <v>1</v>
      </c>
      <c r="B7267" s="5" t="s">
        <v>241</v>
      </c>
      <c r="C7267" s="6" t="s">
        <v>58</v>
      </c>
      <c r="D7267" s="6" t="s">
        <v>59</v>
      </c>
      <c r="E7267" s="7">
        <v>1908</v>
      </c>
      <c r="F7267" s="9">
        <v>7461</v>
      </c>
    </row>
    <row r="7268" spans="1:6" x14ac:dyDescent="0.15">
      <c r="A7268" s="5" t="s">
        <v>1</v>
      </c>
      <c r="B7268" s="5" t="s">
        <v>241</v>
      </c>
      <c r="C7268" s="6" t="s">
        <v>58</v>
      </c>
      <c r="D7268" s="6" t="s">
        <v>59</v>
      </c>
      <c r="E7268" s="7">
        <v>1909</v>
      </c>
      <c r="F7268" s="9">
        <v>7557</v>
      </c>
    </row>
    <row r="7269" spans="1:6" x14ac:dyDescent="0.15">
      <c r="A7269" s="5" t="s">
        <v>1</v>
      </c>
      <c r="B7269" s="5" t="s">
        <v>241</v>
      </c>
      <c r="C7269" s="6" t="s">
        <v>58</v>
      </c>
      <c r="D7269" s="6" t="s">
        <v>59</v>
      </c>
      <c r="E7269" s="7">
        <v>1910</v>
      </c>
      <c r="F7269" s="9">
        <v>7718</v>
      </c>
    </row>
    <row r="7270" spans="1:6" x14ac:dyDescent="0.15">
      <c r="A7270" s="5" t="s">
        <v>1</v>
      </c>
      <c r="B7270" s="5" t="s">
        <v>241</v>
      </c>
      <c r="C7270" s="6" t="s">
        <v>58</v>
      </c>
      <c r="D7270" s="6" t="s">
        <v>59</v>
      </c>
      <c r="E7270" s="7">
        <v>1911</v>
      </c>
      <c r="F7270" s="9">
        <v>7874</v>
      </c>
    </row>
    <row r="7271" spans="1:6" x14ac:dyDescent="0.15">
      <c r="A7271" s="5" t="s">
        <v>1</v>
      </c>
      <c r="B7271" s="5" t="s">
        <v>241</v>
      </c>
      <c r="C7271" s="6" t="s">
        <v>58</v>
      </c>
      <c r="D7271" s="6" t="s">
        <v>59</v>
      </c>
      <c r="E7271" s="7">
        <v>1912</v>
      </c>
      <c r="F7271" s="9">
        <v>7954</v>
      </c>
    </row>
    <row r="7272" spans="1:6" x14ac:dyDescent="0.15">
      <c r="A7272" s="5" t="s">
        <v>1</v>
      </c>
      <c r="B7272" s="5" t="s">
        <v>241</v>
      </c>
      <c r="C7272" s="6" t="s">
        <v>58</v>
      </c>
      <c r="D7272" s="6" t="s">
        <v>59</v>
      </c>
      <c r="E7272" s="7">
        <v>1913</v>
      </c>
      <c r="F7272" s="9">
        <v>8212</v>
      </c>
    </row>
    <row r="7273" spans="1:6" x14ac:dyDescent="0.15">
      <c r="A7273" s="5" t="s">
        <v>1</v>
      </c>
      <c r="B7273" s="5" t="s">
        <v>241</v>
      </c>
      <c r="C7273" s="6" t="s">
        <v>58</v>
      </c>
      <c r="D7273" s="6" t="s">
        <v>59</v>
      </c>
      <c r="E7273" s="7">
        <v>1914</v>
      </c>
      <c r="F7273" s="9">
        <v>8131</v>
      </c>
    </row>
    <row r="7274" spans="1:6" x14ac:dyDescent="0.15">
      <c r="A7274" s="5" t="s">
        <v>1</v>
      </c>
      <c r="B7274" s="5" t="s">
        <v>241</v>
      </c>
      <c r="C7274" s="6" t="s">
        <v>58</v>
      </c>
      <c r="D7274" s="6" t="s">
        <v>59</v>
      </c>
      <c r="E7274" s="7">
        <v>1915</v>
      </c>
      <c r="F7274" s="9">
        <v>8639</v>
      </c>
    </row>
    <row r="7275" spans="1:6" x14ac:dyDescent="0.15">
      <c r="A7275" s="5" t="s">
        <v>1</v>
      </c>
      <c r="B7275" s="5" t="s">
        <v>241</v>
      </c>
      <c r="C7275" s="6" t="s">
        <v>58</v>
      </c>
      <c r="D7275" s="6" t="s">
        <v>59</v>
      </c>
      <c r="E7275" s="7">
        <v>1916</v>
      </c>
      <c r="F7275" s="9">
        <v>8702</v>
      </c>
    </row>
    <row r="7276" spans="1:6" x14ac:dyDescent="0.15">
      <c r="A7276" s="5" t="s">
        <v>1</v>
      </c>
      <c r="B7276" s="5" t="s">
        <v>241</v>
      </c>
      <c r="C7276" s="6" t="s">
        <v>58</v>
      </c>
      <c r="D7276" s="6" t="s">
        <v>59</v>
      </c>
      <c r="E7276" s="7">
        <v>1917</v>
      </c>
      <c r="F7276" s="9">
        <v>8665</v>
      </c>
    </row>
    <row r="7277" spans="1:6" x14ac:dyDescent="0.15">
      <c r="A7277" s="5" t="s">
        <v>1</v>
      </c>
      <c r="B7277" s="5" t="s">
        <v>241</v>
      </c>
      <c r="C7277" s="6" t="s">
        <v>58</v>
      </c>
      <c r="D7277" s="6" t="s">
        <v>59</v>
      </c>
      <c r="E7277" s="7">
        <v>1918</v>
      </c>
      <c r="F7277" s="9">
        <v>8630</v>
      </c>
    </row>
    <row r="7278" spans="1:6" x14ac:dyDescent="0.15">
      <c r="A7278" s="5" t="s">
        <v>1</v>
      </c>
      <c r="B7278" s="5" t="s">
        <v>241</v>
      </c>
      <c r="C7278" s="6" t="s">
        <v>58</v>
      </c>
      <c r="D7278" s="6" t="s">
        <v>59</v>
      </c>
      <c r="E7278" s="7">
        <v>1919</v>
      </c>
      <c r="F7278" s="9">
        <v>7605</v>
      </c>
    </row>
    <row r="7279" spans="1:6" x14ac:dyDescent="0.15">
      <c r="A7279" s="5" t="s">
        <v>1</v>
      </c>
      <c r="B7279" s="5" t="s">
        <v>241</v>
      </c>
      <c r="C7279" s="6" t="s">
        <v>58</v>
      </c>
      <c r="D7279" s="6" t="s">
        <v>59</v>
      </c>
      <c r="E7279" s="7">
        <v>1920</v>
      </c>
      <c r="F7279" s="9">
        <v>7017</v>
      </c>
    </row>
    <row r="7280" spans="1:6" x14ac:dyDescent="0.15">
      <c r="A7280" s="5" t="s">
        <v>1</v>
      </c>
      <c r="B7280" s="5" t="s">
        <v>241</v>
      </c>
      <c r="C7280" s="6" t="s">
        <v>58</v>
      </c>
      <c r="D7280" s="6" t="s">
        <v>59</v>
      </c>
      <c r="E7280" s="7">
        <v>1921</v>
      </c>
      <c r="F7280" s="9">
        <v>6792</v>
      </c>
    </row>
    <row r="7281" spans="1:6" x14ac:dyDescent="0.15">
      <c r="A7281" s="5" t="s">
        <v>1</v>
      </c>
      <c r="B7281" s="5" t="s">
        <v>241</v>
      </c>
      <c r="C7281" s="6" t="s">
        <v>58</v>
      </c>
      <c r="D7281" s="6" t="s">
        <v>59</v>
      </c>
      <c r="E7281" s="7">
        <v>1922</v>
      </c>
      <c r="F7281" s="9">
        <v>7391</v>
      </c>
    </row>
    <row r="7282" spans="1:6" x14ac:dyDescent="0.15">
      <c r="A7282" s="5" t="s">
        <v>1</v>
      </c>
      <c r="B7282" s="5" t="s">
        <v>241</v>
      </c>
      <c r="C7282" s="6" t="s">
        <v>58</v>
      </c>
      <c r="D7282" s="6" t="s">
        <v>59</v>
      </c>
      <c r="E7282" s="7">
        <v>1923</v>
      </c>
      <c r="F7282" s="9">
        <v>7587</v>
      </c>
    </row>
    <row r="7283" spans="1:6" x14ac:dyDescent="0.15">
      <c r="A7283" s="5" t="s">
        <v>1</v>
      </c>
      <c r="B7283" s="5" t="s">
        <v>241</v>
      </c>
      <c r="C7283" s="6" t="s">
        <v>58</v>
      </c>
      <c r="D7283" s="6" t="s">
        <v>59</v>
      </c>
      <c r="E7283" s="7">
        <v>1924</v>
      </c>
      <c r="F7283" s="9">
        <v>7844</v>
      </c>
    </row>
    <row r="7284" spans="1:6" x14ac:dyDescent="0.15">
      <c r="A7284" s="5" t="s">
        <v>1</v>
      </c>
      <c r="B7284" s="5" t="s">
        <v>241</v>
      </c>
      <c r="C7284" s="6" t="s">
        <v>58</v>
      </c>
      <c r="D7284" s="6" t="s">
        <v>59</v>
      </c>
      <c r="E7284" s="7">
        <v>1925</v>
      </c>
      <c r="F7284" s="9">
        <v>8199</v>
      </c>
    </row>
    <row r="7285" spans="1:6" x14ac:dyDescent="0.15">
      <c r="A7285" s="5" t="s">
        <v>1</v>
      </c>
      <c r="B7285" s="5" t="s">
        <v>241</v>
      </c>
      <c r="C7285" s="6" t="s">
        <v>58</v>
      </c>
      <c r="D7285" s="6" t="s">
        <v>59</v>
      </c>
      <c r="E7285" s="7">
        <v>1926</v>
      </c>
      <c r="F7285" s="9">
        <v>7868</v>
      </c>
    </row>
    <row r="7286" spans="1:6" x14ac:dyDescent="0.15">
      <c r="A7286" s="5" t="s">
        <v>1</v>
      </c>
      <c r="B7286" s="5" t="s">
        <v>241</v>
      </c>
      <c r="C7286" s="6" t="s">
        <v>58</v>
      </c>
      <c r="D7286" s="6" t="s">
        <v>59</v>
      </c>
      <c r="E7286" s="7">
        <v>1927</v>
      </c>
      <c r="F7286" s="9">
        <v>8472</v>
      </c>
    </row>
    <row r="7287" spans="1:6" x14ac:dyDescent="0.15">
      <c r="A7287" s="5" t="s">
        <v>1</v>
      </c>
      <c r="B7287" s="5" t="s">
        <v>241</v>
      </c>
      <c r="C7287" s="6" t="s">
        <v>58</v>
      </c>
      <c r="D7287" s="6" t="s">
        <v>59</v>
      </c>
      <c r="E7287" s="7">
        <v>1928</v>
      </c>
      <c r="F7287" s="9">
        <v>8539</v>
      </c>
    </row>
    <row r="7288" spans="1:6" x14ac:dyDescent="0.15">
      <c r="A7288" s="5" t="s">
        <v>1</v>
      </c>
      <c r="B7288" s="5" t="s">
        <v>241</v>
      </c>
      <c r="C7288" s="6" t="s">
        <v>58</v>
      </c>
      <c r="D7288" s="6" t="s">
        <v>59</v>
      </c>
      <c r="E7288" s="7">
        <v>1929</v>
      </c>
      <c r="F7288" s="9">
        <v>8772</v>
      </c>
    </row>
    <row r="7289" spans="1:6" x14ac:dyDescent="0.15">
      <c r="A7289" s="5" t="s">
        <v>1</v>
      </c>
      <c r="B7289" s="5" t="s">
        <v>241</v>
      </c>
      <c r="C7289" s="6" t="s">
        <v>58</v>
      </c>
      <c r="D7289" s="6" t="s">
        <v>59</v>
      </c>
      <c r="E7289" s="7">
        <v>1930</v>
      </c>
      <c r="F7289" s="9">
        <v>8673</v>
      </c>
    </row>
    <row r="7290" spans="1:6" x14ac:dyDescent="0.15">
      <c r="A7290" s="5" t="s">
        <v>1</v>
      </c>
      <c r="B7290" s="5" t="s">
        <v>241</v>
      </c>
      <c r="C7290" s="6" t="s">
        <v>58</v>
      </c>
      <c r="D7290" s="6" t="s">
        <v>59</v>
      </c>
      <c r="E7290" s="7">
        <v>1931</v>
      </c>
      <c r="F7290" s="9">
        <v>8190</v>
      </c>
    </row>
    <row r="7291" spans="1:6" x14ac:dyDescent="0.15">
      <c r="A7291" s="5" t="s">
        <v>1</v>
      </c>
      <c r="B7291" s="5" t="s">
        <v>241</v>
      </c>
      <c r="C7291" s="6" t="s">
        <v>58</v>
      </c>
      <c r="D7291" s="6" t="s">
        <v>59</v>
      </c>
      <c r="E7291" s="7">
        <v>1932</v>
      </c>
      <c r="F7291" s="9">
        <v>8206</v>
      </c>
    </row>
    <row r="7292" spans="1:6" x14ac:dyDescent="0.15">
      <c r="A7292" s="5" t="s">
        <v>1</v>
      </c>
      <c r="B7292" s="5" t="s">
        <v>241</v>
      </c>
      <c r="C7292" s="6" t="s">
        <v>58</v>
      </c>
      <c r="D7292" s="6" t="s">
        <v>59</v>
      </c>
      <c r="E7292" s="7">
        <v>1933</v>
      </c>
      <c r="F7292" s="9">
        <v>8411</v>
      </c>
    </row>
    <row r="7293" spans="1:6" x14ac:dyDescent="0.15">
      <c r="A7293" s="5" t="s">
        <v>1</v>
      </c>
      <c r="B7293" s="5" t="s">
        <v>241</v>
      </c>
      <c r="C7293" s="6" t="s">
        <v>58</v>
      </c>
      <c r="D7293" s="6" t="s">
        <v>59</v>
      </c>
      <c r="E7293" s="7">
        <v>1934</v>
      </c>
      <c r="F7293" s="9">
        <v>8939</v>
      </c>
    </row>
    <row r="7294" spans="1:6" x14ac:dyDescent="0.15">
      <c r="A7294" s="5" t="s">
        <v>1</v>
      </c>
      <c r="B7294" s="5" t="s">
        <v>241</v>
      </c>
      <c r="C7294" s="6" t="s">
        <v>58</v>
      </c>
      <c r="D7294" s="6" t="s">
        <v>59</v>
      </c>
      <c r="E7294" s="7">
        <v>1935</v>
      </c>
      <c r="F7294" s="9">
        <v>9244</v>
      </c>
    </row>
    <row r="7295" spans="1:6" x14ac:dyDescent="0.15">
      <c r="A7295" s="5" t="s">
        <v>1</v>
      </c>
      <c r="B7295" s="5" t="s">
        <v>241</v>
      </c>
      <c r="C7295" s="6" t="s">
        <v>58</v>
      </c>
      <c r="D7295" s="6" t="s">
        <v>59</v>
      </c>
      <c r="E7295" s="7">
        <v>1936</v>
      </c>
      <c r="F7295" s="9">
        <v>9620</v>
      </c>
    </row>
    <row r="7296" spans="1:6" x14ac:dyDescent="0.15">
      <c r="A7296" s="5" t="s">
        <v>1</v>
      </c>
      <c r="B7296" s="5" t="s">
        <v>241</v>
      </c>
      <c r="C7296" s="6" t="s">
        <v>58</v>
      </c>
      <c r="D7296" s="6" t="s">
        <v>59</v>
      </c>
      <c r="E7296" s="7">
        <v>1937</v>
      </c>
      <c r="F7296" s="9">
        <v>9911</v>
      </c>
    </row>
    <row r="7297" spans="1:6" x14ac:dyDescent="0.15">
      <c r="A7297" s="5" t="s">
        <v>1</v>
      </c>
      <c r="B7297" s="5" t="s">
        <v>241</v>
      </c>
      <c r="C7297" s="6" t="s">
        <v>58</v>
      </c>
      <c r="D7297" s="6" t="s">
        <v>59</v>
      </c>
      <c r="E7297" s="7">
        <v>1938</v>
      </c>
      <c r="F7297" s="9">
        <v>9988</v>
      </c>
    </row>
    <row r="7298" spans="1:6" x14ac:dyDescent="0.15">
      <c r="A7298" s="5" t="s">
        <v>1</v>
      </c>
      <c r="B7298" s="5" t="s">
        <v>241</v>
      </c>
      <c r="C7298" s="6" t="s">
        <v>58</v>
      </c>
      <c r="D7298" s="6" t="s">
        <v>59</v>
      </c>
      <c r="E7298" s="7">
        <v>1939</v>
      </c>
      <c r="F7298" s="9">
        <v>9982</v>
      </c>
    </row>
    <row r="7299" spans="1:6" x14ac:dyDescent="0.15">
      <c r="A7299" s="5" t="s">
        <v>1</v>
      </c>
      <c r="B7299" s="5" t="s">
        <v>241</v>
      </c>
      <c r="C7299" s="6" t="s">
        <v>58</v>
      </c>
      <c r="D7299" s="6" t="s">
        <v>59</v>
      </c>
      <c r="E7299" s="7">
        <v>1940</v>
      </c>
      <c r="F7299" s="9">
        <v>10928</v>
      </c>
    </row>
    <row r="7300" spans="1:6" x14ac:dyDescent="0.15">
      <c r="A7300" s="5" t="s">
        <v>1</v>
      </c>
      <c r="B7300" s="5" t="s">
        <v>241</v>
      </c>
      <c r="C7300" s="6" t="s">
        <v>58</v>
      </c>
      <c r="D7300" s="6" t="s">
        <v>59</v>
      </c>
      <c r="E7300" s="7">
        <v>1941</v>
      </c>
      <c r="F7300" s="9">
        <v>11926</v>
      </c>
    </row>
    <row r="7301" spans="1:6" x14ac:dyDescent="0.15">
      <c r="A7301" s="5" t="s">
        <v>1</v>
      </c>
      <c r="B7301" s="5" t="s">
        <v>241</v>
      </c>
      <c r="C7301" s="6" t="s">
        <v>58</v>
      </c>
      <c r="D7301" s="6" t="s">
        <v>59</v>
      </c>
      <c r="E7301" s="7">
        <v>1942</v>
      </c>
      <c r="F7301" s="9">
        <v>12176</v>
      </c>
    </row>
    <row r="7302" spans="1:6" x14ac:dyDescent="0.15">
      <c r="A7302" s="5" t="s">
        <v>1</v>
      </c>
      <c r="B7302" s="5" t="s">
        <v>241</v>
      </c>
      <c r="C7302" s="6" t="s">
        <v>58</v>
      </c>
      <c r="D7302" s="6" t="s">
        <v>59</v>
      </c>
      <c r="E7302" s="7">
        <v>1943</v>
      </c>
      <c r="F7302" s="9">
        <v>12344</v>
      </c>
    </row>
    <row r="7303" spans="1:6" x14ac:dyDescent="0.15">
      <c r="A7303" s="5" t="s">
        <v>1</v>
      </c>
      <c r="B7303" s="5" t="s">
        <v>241</v>
      </c>
      <c r="C7303" s="6" t="s">
        <v>58</v>
      </c>
      <c r="D7303" s="6" t="s">
        <v>59</v>
      </c>
      <c r="E7303" s="7">
        <v>1944</v>
      </c>
      <c r="F7303" s="9">
        <v>11803</v>
      </c>
    </row>
    <row r="7304" spans="1:6" x14ac:dyDescent="0.15">
      <c r="A7304" s="5" t="s">
        <v>1</v>
      </c>
      <c r="B7304" s="5" t="s">
        <v>241</v>
      </c>
      <c r="C7304" s="6" t="s">
        <v>58</v>
      </c>
      <c r="D7304" s="6" t="s">
        <v>59</v>
      </c>
      <c r="E7304" s="7">
        <v>1945</v>
      </c>
      <c r="F7304" s="9">
        <v>11247</v>
      </c>
    </row>
    <row r="7305" spans="1:6" x14ac:dyDescent="0.15">
      <c r="A7305" s="5" t="s">
        <v>1</v>
      </c>
      <c r="B7305" s="5" t="s">
        <v>241</v>
      </c>
      <c r="C7305" s="6" t="s">
        <v>58</v>
      </c>
      <c r="D7305" s="6" t="s">
        <v>59</v>
      </c>
      <c r="E7305" s="7">
        <v>1946</v>
      </c>
      <c r="F7305" s="9">
        <v>10751</v>
      </c>
    </row>
    <row r="7306" spans="1:6" x14ac:dyDescent="0.15">
      <c r="A7306" s="5" t="s">
        <v>1</v>
      </c>
      <c r="B7306" s="5" t="s">
        <v>241</v>
      </c>
      <c r="C7306" s="6" t="s">
        <v>58</v>
      </c>
      <c r="D7306" s="6" t="s">
        <v>59</v>
      </c>
      <c r="E7306" s="7">
        <v>1947</v>
      </c>
      <c r="F7306" s="9">
        <v>10527</v>
      </c>
    </row>
    <row r="7307" spans="1:6" x14ac:dyDescent="0.15">
      <c r="A7307" s="5" t="s">
        <v>1</v>
      </c>
      <c r="B7307" s="5" t="s">
        <v>241</v>
      </c>
      <c r="C7307" s="6" t="s">
        <v>58</v>
      </c>
      <c r="D7307" s="6" t="s">
        <v>59</v>
      </c>
      <c r="E7307" s="7">
        <v>1948</v>
      </c>
      <c r="F7307" s="9">
        <v>10753</v>
      </c>
    </row>
    <row r="7308" spans="1:6" x14ac:dyDescent="0.15">
      <c r="A7308" s="5" t="s">
        <v>1</v>
      </c>
      <c r="B7308" s="5" t="s">
        <v>241</v>
      </c>
      <c r="C7308" s="6" t="s">
        <v>58</v>
      </c>
      <c r="D7308" s="6" t="s">
        <v>59</v>
      </c>
      <c r="E7308" s="7">
        <v>1949</v>
      </c>
      <c r="F7308" s="9">
        <v>11088</v>
      </c>
    </row>
    <row r="7309" spans="1:6" x14ac:dyDescent="0.15">
      <c r="A7309" s="5" t="s">
        <v>1</v>
      </c>
      <c r="B7309" s="5" t="s">
        <v>241</v>
      </c>
      <c r="C7309" s="6" t="s">
        <v>58</v>
      </c>
      <c r="D7309" s="6" t="s">
        <v>59</v>
      </c>
      <c r="E7309" s="7">
        <v>1950</v>
      </c>
      <c r="F7309" s="9">
        <v>11061</v>
      </c>
    </row>
    <row r="7310" spans="1:6" x14ac:dyDescent="0.15">
      <c r="A7310" s="5" t="s">
        <v>1</v>
      </c>
      <c r="B7310" s="5" t="s">
        <v>241</v>
      </c>
      <c r="C7310" s="6" t="s">
        <v>58</v>
      </c>
      <c r="D7310" s="6" t="s">
        <v>59</v>
      </c>
      <c r="E7310" s="7">
        <v>1951</v>
      </c>
      <c r="F7310" s="9">
        <v>11354</v>
      </c>
    </row>
    <row r="7311" spans="1:6" x14ac:dyDescent="0.15">
      <c r="A7311" s="5" t="s">
        <v>1</v>
      </c>
      <c r="B7311" s="5" t="s">
        <v>241</v>
      </c>
      <c r="C7311" s="6" t="s">
        <v>58</v>
      </c>
      <c r="D7311" s="6" t="s">
        <v>59</v>
      </c>
      <c r="E7311" s="7">
        <v>1952</v>
      </c>
      <c r="F7311" s="9">
        <v>11303</v>
      </c>
    </row>
    <row r="7312" spans="1:6" x14ac:dyDescent="0.15">
      <c r="A7312" s="5" t="s">
        <v>1</v>
      </c>
      <c r="B7312" s="5" t="s">
        <v>241</v>
      </c>
      <c r="C7312" s="6" t="s">
        <v>58</v>
      </c>
      <c r="D7312" s="6" t="s">
        <v>59</v>
      </c>
      <c r="E7312" s="7">
        <v>1953</v>
      </c>
      <c r="F7312" s="9">
        <v>11709</v>
      </c>
    </row>
    <row r="7313" spans="1:6" x14ac:dyDescent="0.15">
      <c r="A7313" s="5" t="s">
        <v>1</v>
      </c>
      <c r="B7313" s="5" t="s">
        <v>241</v>
      </c>
      <c r="C7313" s="6" t="s">
        <v>58</v>
      </c>
      <c r="D7313" s="6" t="s">
        <v>59</v>
      </c>
      <c r="E7313" s="7">
        <v>1954</v>
      </c>
      <c r="F7313" s="9">
        <v>12145</v>
      </c>
    </row>
    <row r="7314" spans="1:6" x14ac:dyDescent="0.15">
      <c r="A7314" s="5" t="s">
        <v>1</v>
      </c>
      <c r="B7314" s="5" t="s">
        <v>241</v>
      </c>
      <c r="C7314" s="6" t="s">
        <v>58</v>
      </c>
      <c r="D7314" s="6" t="s">
        <v>59</v>
      </c>
      <c r="E7314" s="7">
        <v>1955</v>
      </c>
      <c r="F7314" s="9">
        <v>12541</v>
      </c>
    </row>
    <row r="7315" spans="1:6" x14ac:dyDescent="0.15">
      <c r="A7315" s="5" t="s">
        <v>1</v>
      </c>
      <c r="B7315" s="5" t="s">
        <v>241</v>
      </c>
      <c r="C7315" s="6" t="s">
        <v>58</v>
      </c>
      <c r="D7315" s="6" t="s">
        <v>59</v>
      </c>
      <c r="E7315" s="7">
        <v>1956</v>
      </c>
      <c r="F7315" s="9">
        <v>12639</v>
      </c>
    </row>
    <row r="7316" spans="1:6" x14ac:dyDescent="0.15">
      <c r="A7316" s="5" t="s">
        <v>1</v>
      </c>
      <c r="B7316" s="5" t="s">
        <v>241</v>
      </c>
      <c r="C7316" s="6" t="s">
        <v>58</v>
      </c>
      <c r="D7316" s="6" t="s">
        <v>59</v>
      </c>
      <c r="E7316" s="7">
        <v>1957</v>
      </c>
      <c r="F7316" s="9">
        <v>12779</v>
      </c>
    </row>
    <row r="7317" spans="1:6" x14ac:dyDescent="0.15">
      <c r="A7317" s="5" t="s">
        <v>1</v>
      </c>
      <c r="B7317" s="5" t="s">
        <v>241</v>
      </c>
      <c r="C7317" s="6" t="s">
        <v>58</v>
      </c>
      <c r="D7317" s="6" t="s">
        <v>59</v>
      </c>
      <c r="E7317" s="7">
        <v>1958</v>
      </c>
      <c r="F7317" s="9">
        <v>12698</v>
      </c>
    </row>
    <row r="7318" spans="1:6" x14ac:dyDescent="0.15">
      <c r="A7318" s="5" t="s">
        <v>1</v>
      </c>
      <c r="B7318" s="5" t="s">
        <v>241</v>
      </c>
      <c r="C7318" s="6" t="s">
        <v>58</v>
      </c>
      <c r="D7318" s="6" t="s">
        <v>59</v>
      </c>
      <c r="E7318" s="7">
        <v>1959</v>
      </c>
      <c r="F7318" s="9">
        <v>13134</v>
      </c>
    </row>
    <row r="7319" spans="1:6" x14ac:dyDescent="0.15">
      <c r="A7319" s="5" t="s">
        <v>1</v>
      </c>
      <c r="B7319" s="5" t="s">
        <v>241</v>
      </c>
      <c r="C7319" s="6" t="s">
        <v>58</v>
      </c>
      <c r="D7319" s="6" t="s">
        <v>59</v>
      </c>
      <c r="E7319" s="7">
        <v>1960</v>
      </c>
      <c r="F7319" s="9">
        <v>13780</v>
      </c>
    </row>
    <row r="7320" spans="1:6" x14ac:dyDescent="0.15">
      <c r="A7320" s="5" t="s">
        <v>1</v>
      </c>
      <c r="B7320" s="5" t="s">
        <v>241</v>
      </c>
      <c r="C7320" s="6" t="s">
        <v>58</v>
      </c>
      <c r="D7320" s="6" t="s">
        <v>59</v>
      </c>
      <c r="E7320" s="7">
        <v>1961</v>
      </c>
      <c r="F7320" s="9">
        <v>14118</v>
      </c>
    </row>
    <row r="7321" spans="1:6" x14ac:dyDescent="0.15">
      <c r="A7321" s="5" t="s">
        <v>1</v>
      </c>
      <c r="B7321" s="5" t="s">
        <v>241</v>
      </c>
      <c r="C7321" s="6" t="s">
        <v>58</v>
      </c>
      <c r="D7321" s="6" t="s">
        <v>59</v>
      </c>
      <c r="E7321" s="7">
        <v>1962</v>
      </c>
      <c r="F7321" s="9">
        <v>14131</v>
      </c>
    </row>
    <row r="7322" spans="1:6" x14ac:dyDescent="0.15">
      <c r="A7322" s="5" t="s">
        <v>1</v>
      </c>
      <c r="B7322" s="5" t="s">
        <v>241</v>
      </c>
      <c r="C7322" s="6" t="s">
        <v>58</v>
      </c>
      <c r="D7322" s="6" t="s">
        <v>59</v>
      </c>
      <c r="E7322" s="7">
        <v>1963</v>
      </c>
      <c r="F7322" s="9">
        <v>14583</v>
      </c>
    </row>
    <row r="7323" spans="1:6" x14ac:dyDescent="0.15">
      <c r="A7323" s="5" t="s">
        <v>1</v>
      </c>
      <c r="B7323" s="5" t="s">
        <v>241</v>
      </c>
      <c r="C7323" s="6" t="s">
        <v>58</v>
      </c>
      <c r="D7323" s="6" t="s">
        <v>59</v>
      </c>
      <c r="E7323" s="7">
        <v>1964</v>
      </c>
      <c r="F7323" s="9">
        <v>15251</v>
      </c>
    </row>
    <row r="7324" spans="1:6" x14ac:dyDescent="0.15">
      <c r="A7324" s="5" t="s">
        <v>1</v>
      </c>
      <c r="B7324" s="5" t="s">
        <v>241</v>
      </c>
      <c r="C7324" s="6" t="s">
        <v>58</v>
      </c>
      <c r="D7324" s="6" t="s">
        <v>59</v>
      </c>
      <c r="E7324" s="7">
        <v>1965</v>
      </c>
      <c r="F7324" s="9">
        <v>15545</v>
      </c>
    </row>
    <row r="7325" spans="1:6" x14ac:dyDescent="0.15">
      <c r="A7325" s="5" t="s">
        <v>1</v>
      </c>
      <c r="B7325" s="5" t="s">
        <v>241</v>
      </c>
      <c r="C7325" s="6" t="s">
        <v>58</v>
      </c>
      <c r="D7325" s="6" t="s">
        <v>59</v>
      </c>
      <c r="E7325" s="7">
        <v>1966</v>
      </c>
      <c r="F7325" s="9">
        <v>15757</v>
      </c>
    </row>
    <row r="7326" spans="1:6" x14ac:dyDescent="0.15">
      <c r="A7326" s="5" t="s">
        <v>1</v>
      </c>
      <c r="B7326" s="5" t="s">
        <v>241</v>
      </c>
      <c r="C7326" s="6" t="s">
        <v>58</v>
      </c>
      <c r="D7326" s="6" t="s">
        <v>59</v>
      </c>
      <c r="E7326" s="7">
        <v>1967</v>
      </c>
      <c r="F7326" s="9">
        <v>16018</v>
      </c>
    </row>
    <row r="7327" spans="1:6" x14ac:dyDescent="0.15">
      <c r="A7327" s="5" t="s">
        <v>1</v>
      </c>
      <c r="B7327" s="5" t="s">
        <v>241</v>
      </c>
      <c r="C7327" s="6" t="s">
        <v>58</v>
      </c>
      <c r="D7327" s="6" t="s">
        <v>59</v>
      </c>
      <c r="E7327" s="7">
        <v>1968</v>
      </c>
      <c r="F7327" s="9">
        <v>16593</v>
      </c>
    </row>
    <row r="7328" spans="1:6" x14ac:dyDescent="0.15">
      <c r="A7328" s="5" t="s">
        <v>1</v>
      </c>
      <c r="B7328" s="5" t="s">
        <v>241</v>
      </c>
      <c r="C7328" s="6" t="s">
        <v>58</v>
      </c>
      <c r="D7328" s="6" t="s">
        <v>59</v>
      </c>
      <c r="E7328" s="7">
        <v>1969</v>
      </c>
      <c r="F7328" s="9">
        <v>16820</v>
      </c>
    </row>
    <row r="7329" spans="1:6" x14ac:dyDescent="0.15">
      <c r="A7329" s="5" t="s">
        <v>1</v>
      </c>
      <c r="B7329" s="5" t="s">
        <v>241</v>
      </c>
      <c r="C7329" s="6" t="s">
        <v>58</v>
      </c>
      <c r="D7329" s="6" t="s">
        <v>59</v>
      </c>
      <c r="E7329" s="7">
        <v>1970</v>
      </c>
      <c r="F7329" s="9">
        <v>17162</v>
      </c>
    </row>
    <row r="7330" spans="1:6" x14ac:dyDescent="0.15">
      <c r="A7330" s="5" t="s">
        <v>1</v>
      </c>
      <c r="B7330" s="5" t="s">
        <v>241</v>
      </c>
      <c r="C7330" s="6" t="s">
        <v>58</v>
      </c>
      <c r="D7330" s="6" t="s">
        <v>59</v>
      </c>
      <c r="E7330" s="7">
        <v>1971</v>
      </c>
      <c r="F7330" s="9">
        <v>17440</v>
      </c>
    </row>
    <row r="7331" spans="1:6" x14ac:dyDescent="0.15">
      <c r="A7331" s="5" t="s">
        <v>1</v>
      </c>
      <c r="B7331" s="5" t="s">
        <v>241</v>
      </c>
      <c r="C7331" s="6" t="s">
        <v>58</v>
      </c>
      <c r="D7331" s="6" t="s">
        <v>59</v>
      </c>
      <c r="E7331" s="7">
        <v>1972</v>
      </c>
      <c r="F7331" s="9">
        <v>18002</v>
      </c>
    </row>
    <row r="7332" spans="1:6" x14ac:dyDescent="0.15">
      <c r="A7332" s="5" t="s">
        <v>1</v>
      </c>
      <c r="B7332" s="5" t="s">
        <v>241</v>
      </c>
      <c r="C7332" s="6" t="s">
        <v>58</v>
      </c>
      <c r="D7332" s="6" t="s">
        <v>59</v>
      </c>
      <c r="E7332" s="7">
        <v>1973</v>
      </c>
      <c r="F7332" s="9">
        <v>19168</v>
      </c>
    </row>
    <row r="7333" spans="1:6" x14ac:dyDescent="0.15">
      <c r="A7333" s="5" t="s">
        <v>1</v>
      </c>
      <c r="B7333" s="5" t="s">
        <v>241</v>
      </c>
      <c r="C7333" s="6" t="s">
        <v>58</v>
      </c>
      <c r="D7333" s="6" t="s">
        <v>59</v>
      </c>
      <c r="E7333" s="7">
        <v>1974</v>
      </c>
      <c r="F7333" s="9">
        <v>18903</v>
      </c>
    </row>
    <row r="7334" spans="1:6" x14ac:dyDescent="0.15">
      <c r="A7334" s="5" t="s">
        <v>1</v>
      </c>
      <c r="B7334" s="5" t="s">
        <v>241</v>
      </c>
      <c r="C7334" s="6" t="s">
        <v>58</v>
      </c>
      <c r="D7334" s="6" t="s">
        <v>59</v>
      </c>
      <c r="E7334" s="7">
        <v>1975</v>
      </c>
      <c r="F7334" s="9">
        <v>18884</v>
      </c>
    </row>
    <row r="7335" spans="1:6" x14ac:dyDescent="0.15">
      <c r="A7335" s="5" t="s">
        <v>1</v>
      </c>
      <c r="B7335" s="5" t="s">
        <v>241</v>
      </c>
      <c r="C7335" s="6" t="s">
        <v>58</v>
      </c>
      <c r="D7335" s="6" t="s">
        <v>59</v>
      </c>
      <c r="E7335" s="7">
        <v>1976</v>
      </c>
      <c r="F7335" s="9">
        <v>19311</v>
      </c>
    </row>
    <row r="7336" spans="1:6" x14ac:dyDescent="0.15">
      <c r="A7336" s="5" t="s">
        <v>1</v>
      </c>
      <c r="B7336" s="5" t="s">
        <v>241</v>
      </c>
      <c r="C7336" s="6" t="s">
        <v>58</v>
      </c>
      <c r="D7336" s="6" t="s">
        <v>59</v>
      </c>
      <c r="E7336" s="7">
        <v>1977</v>
      </c>
      <c r="F7336" s="9">
        <v>19740</v>
      </c>
    </row>
    <row r="7337" spans="1:6" x14ac:dyDescent="0.15">
      <c r="A7337" s="5" t="s">
        <v>1</v>
      </c>
      <c r="B7337" s="5" t="s">
        <v>241</v>
      </c>
      <c r="C7337" s="6" t="s">
        <v>58</v>
      </c>
      <c r="D7337" s="6" t="s">
        <v>59</v>
      </c>
      <c r="E7337" s="7">
        <v>1978</v>
      </c>
      <c r="F7337" s="9">
        <v>20448</v>
      </c>
    </row>
    <row r="7338" spans="1:6" x14ac:dyDescent="0.15">
      <c r="A7338" s="5" t="s">
        <v>1</v>
      </c>
      <c r="B7338" s="5" t="s">
        <v>241</v>
      </c>
      <c r="C7338" s="6" t="s">
        <v>58</v>
      </c>
      <c r="D7338" s="6" t="s">
        <v>59</v>
      </c>
      <c r="E7338" s="7">
        <v>1979</v>
      </c>
      <c r="F7338" s="9">
        <v>20988</v>
      </c>
    </row>
    <row r="7339" spans="1:6" x14ac:dyDescent="0.15">
      <c r="A7339" s="5" t="s">
        <v>1</v>
      </c>
      <c r="B7339" s="5" t="s">
        <v>241</v>
      </c>
      <c r="C7339" s="6" t="s">
        <v>58</v>
      </c>
      <c r="D7339" s="6" t="s">
        <v>59</v>
      </c>
      <c r="E7339" s="7">
        <v>1980</v>
      </c>
      <c r="F7339" s="9">
        <v>20612</v>
      </c>
    </row>
    <row r="7340" spans="1:6" x14ac:dyDescent="0.15">
      <c r="A7340" s="5" t="s">
        <v>1</v>
      </c>
      <c r="B7340" s="5" t="s">
        <v>241</v>
      </c>
      <c r="C7340" s="6" t="s">
        <v>58</v>
      </c>
      <c r="D7340" s="6" t="s">
        <v>59</v>
      </c>
      <c r="E7340" s="7">
        <v>1981</v>
      </c>
      <c r="F7340" s="9">
        <v>20319</v>
      </c>
    </row>
    <row r="7341" spans="1:6" x14ac:dyDescent="0.15">
      <c r="A7341" s="5" t="s">
        <v>1</v>
      </c>
      <c r="B7341" s="5" t="s">
        <v>241</v>
      </c>
      <c r="C7341" s="6" t="s">
        <v>58</v>
      </c>
      <c r="D7341" s="6" t="s">
        <v>59</v>
      </c>
      <c r="E7341" s="7">
        <v>1982</v>
      </c>
      <c r="F7341" s="9">
        <v>20650</v>
      </c>
    </row>
    <row r="7342" spans="1:6" x14ac:dyDescent="0.15">
      <c r="A7342" s="5" t="s">
        <v>1</v>
      </c>
      <c r="B7342" s="5" t="s">
        <v>241</v>
      </c>
      <c r="C7342" s="6" t="s">
        <v>58</v>
      </c>
      <c r="D7342" s="6" t="s">
        <v>59</v>
      </c>
      <c r="E7342" s="7">
        <v>1983</v>
      </c>
      <c r="F7342" s="9">
        <v>21366</v>
      </c>
    </row>
    <row r="7343" spans="1:6" x14ac:dyDescent="0.15">
      <c r="A7343" s="5" t="s">
        <v>1</v>
      </c>
      <c r="B7343" s="5" t="s">
        <v>241</v>
      </c>
      <c r="C7343" s="6" t="s">
        <v>58</v>
      </c>
      <c r="D7343" s="6" t="s">
        <v>59</v>
      </c>
      <c r="E7343" s="7">
        <v>1984</v>
      </c>
      <c r="F7343" s="9">
        <v>21869</v>
      </c>
    </row>
    <row r="7344" spans="1:6" x14ac:dyDescent="0.15">
      <c r="A7344" s="5" t="s">
        <v>1</v>
      </c>
      <c r="B7344" s="5" t="s">
        <v>241</v>
      </c>
      <c r="C7344" s="6" t="s">
        <v>58</v>
      </c>
      <c r="D7344" s="6" t="s">
        <v>59</v>
      </c>
      <c r="E7344" s="7">
        <v>1985</v>
      </c>
      <c r="F7344" s="9">
        <v>22579</v>
      </c>
    </row>
    <row r="7345" spans="1:6" x14ac:dyDescent="0.15">
      <c r="A7345" s="5" t="s">
        <v>1</v>
      </c>
      <c r="B7345" s="5" t="s">
        <v>241</v>
      </c>
      <c r="C7345" s="6" t="s">
        <v>58</v>
      </c>
      <c r="D7345" s="6" t="s">
        <v>59</v>
      </c>
      <c r="E7345" s="7">
        <v>1986</v>
      </c>
      <c r="F7345" s="9">
        <v>23498</v>
      </c>
    </row>
    <row r="7346" spans="1:6" x14ac:dyDescent="0.15">
      <c r="A7346" s="5" t="s">
        <v>1</v>
      </c>
      <c r="B7346" s="5" t="s">
        <v>241</v>
      </c>
      <c r="C7346" s="6" t="s">
        <v>58</v>
      </c>
      <c r="D7346" s="6" t="s">
        <v>59</v>
      </c>
      <c r="E7346" s="7">
        <v>1987</v>
      </c>
      <c r="F7346" s="9">
        <v>24536</v>
      </c>
    </row>
    <row r="7347" spans="1:6" x14ac:dyDescent="0.15">
      <c r="A7347" s="5" t="s">
        <v>1</v>
      </c>
      <c r="B7347" s="5" t="s">
        <v>241</v>
      </c>
      <c r="C7347" s="6" t="s">
        <v>58</v>
      </c>
      <c r="D7347" s="6" t="s">
        <v>59</v>
      </c>
      <c r="E7347" s="7">
        <v>1988</v>
      </c>
      <c r="F7347" s="9">
        <v>25679</v>
      </c>
    </row>
    <row r="7348" spans="1:6" x14ac:dyDescent="0.15">
      <c r="A7348" s="5" t="s">
        <v>1</v>
      </c>
      <c r="B7348" s="5" t="s">
        <v>241</v>
      </c>
      <c r="C7348" s="6" t="s">
        <v>58</v>
      </c>
      <c r="D7348" s="6" t="s">
        <v>59</v>
      </c>
      <c r="E7348" s="7">
        <v>1989</v>
      </c>
      <c r="F7348" s="9">
        <v>26164</v>
      </c>
    </row>
    <row r="7349" spans="1:6" x14ac:dyDescent="0.15">
      <c r="A7349" s="5" t="s">
        <v>1</v>
      </c>
      <c r="B7349" s="5" t="s">
        <v>241</v>
      </c>
      <c r="C7349" s="6" t="s">
        <v>58</v>
      </c>
      <c r="D7349" s="6" t="s">
        <v>59</v>
      </c>
      <c r="E7349" s="7">
        <v>1990</v>
      </c>
      <c r="F7349" s="9">
        <v>26189</v>
      </c>
    </row>
    <row r="7350" spans="1:6" x14ac:dyDescent="0.15">
      <c r="A7350" s="5" t="s">
        <v>1</v>
      </c>
      <c r="B7350" s="5" t="s">
        <v>241</v>
      </c>
      <c r="C7350" s="6" t="s">
        <v>58</v>
      </c>
      <c r="D7350" s="6" t="s">
        <v>59</v>
      </c>
      <c r="E7350" s="7">
        <v>1991</v>
      </c>
      <c r="F7350" s="9">
        <v>25792.013999999999</v>
      </c>
    </row>
    <row r="7351" spans="1:6" x14ac:dyDescent="0.15">
      <c r="A7351" s="5" t="s">
        <v>1</v>
      </c>
      <c r="B7351" s="5" t="s">
        <v>241</v>
      </c>
      <c r="C7351" s="6" t="s">
        <v>58</v>
      </c>
      <c r="D7351" s="6" t="s">
        <v>59</v>
      </c>
      <c r="E7351" s="7">
        <v>1992</v>
      </c>
      <c r="F7351" s="9">
        <v>25790.186000000002</v>
      </c>
    </row>
    <row r="7352" spans="1:6" x14ac:dyDescent="0.15">
      <c r="A7352" s="5" t="s">
        <v>1</v>
      </c>
      <c r="B7352" s="5" t="s">
        <v>241</v>
      </c>
      <c r="C7352" s="6" t="s">
        <v>58</v>
      </c>
      <c r="D7352" s="6" t="s">
        <v>59</v>
      </c>
      <c r="E7352" s="7">
        <v>1993</v>
      </c>
      <c r="F7352" s="9">
        <v>26349.342000000001</v>
      </c>
    </row>
    <row r="7353" spans="1:6" x14ac:dyDescent="0.15">
      <c r="A7353" s="5" t="s">
        <v>1</v>
      </c>
      <c r="B7353" s="5" t="s">
        <v>241</v>
      </c>
      <c r="C7353" s="6" t="s">
        <v>58</v>
      </c>
      <c r="D7353" s="6" t="s">
        <v>59</v>
      </c>
      <c r="E7353" s="7">
        <v>1994</v>
      </c>
      <c r="F7353" s="9">
        <v>27277.543000000001</v>
      </c>
    </row>
    <row r="7354" spans="1:6" x14ac:dyDescent="0.15">
      <c r="A7354" s="5" t="s">
        <v>1</v>
      </c>
      <c r="B7354" s="5" t="s">
        <v>241</v>
      </c>
      <c r="C7354" s="6" t="s">
        <v>58</v>
      </c>
      <c r="D7354" s="6" t="s">
        <v>59</v>
      </c>
      <c r="E7354" s="7">
        <v>1995</v>
      </c>
      <c r="F7354" s="9">
        <v>27861.215</v>
      </c>
    </row>
    <row r="7355" spans="1:6" x14ac:dyDescent="0.15">
      <c r="A7355" s="5" t="s">
        <v>1</v>
      </c>
      <c r="B7355" s="5" t="s">
        <v>241</v>
      </c>
      <c r="C7355" s="6" t="s">
        <v>58</v>
      </c>
      <c r="D7355" s="6" t="s">
        <v>59</v>
      </c>
      <c r="E7355" s="7">
        <v>1996</v>
      </c>
      <c r="F7355" s="9">
        <v>28472.248</v>
      </c>
    </row>
    <row r="7356" spans="1:6" x14ac:dyDescent="0.15">
      <c r="A7356" s="5" t="s">
        <v>1</v>
      </c>
      <c r="B7356" s="5" t="s">
        <v>241</v>
      </c>
      <c r="C7356" s="6" t="s">
        <v>58</v>
      </c>
      <c r="D7356" s="6" t="s">
        <v>59</v>
      </c>
      <c r="E7356" s="7">
        <v>1997</v>
      </c>
      <c r="F7356" s="9">
        <v>29259.763999999999</v>
      </c>
    </row>
    <row r="7357" spans="1:6" x14ac:dyDescent="0.15">
      <c r="A7357" s="5" t="s">
        <v>1</v>
      </c>
      <c r="B7357" s="5" t="s">
        <v>241</v>
      </c>
      <c r="C7357" s="6" t="s">
        <v>58</v>
      </c>
      <c r="D7357" s="6" t="s">
        <v>59</v>
      </c>
      <c r="E7357" s="7">
        <v>1998</v>
      </c>
      <c r="F7357" s="9">
        <v>30077.384999999998</v>
      </c>
    </row>
    <row r="7358" spans="1:6" x14ac:dyDescent="0.15">
      <c r="A7358" s="5" t="s">
        <v>1</v>
      </c>
      <c r="B7358" s="5" t="s">
        <v>241</v>
      </c>
      <c r="C7358" s="6" t="s">
        <v>58</v>
      </c>
      <c r="D7358" s="6" t="s">
        <v>59</v>
      </c>
      <c r="E7358" s="7">
        <v>1999</v>
      </c>
      <c r="F7358" s="9">
        <v>30932.537</v>
      </c>
    </row>
    <row r="7359" spans="1:6" x14ac:dyDescent="0.15">
      <c r="A7359" s="5" t="s">
        <v>1</v>
      </c>
      <c r="B7359" s="5" t="s">
        <v>241</v>
      </c>
      <c r="C7359" s="6" t="s">
        <v>58</v>
      </c>
      <c r="D7359" s="6" t="s">
        <v>59</v>
      </c>
      <c r="E7359" s="7">
        <v>2000</v>
      </c>
      <c r="F7359" s="9">
        <v>31946.037</v>
      </c>
    </row>
    <row r="7360" spans="1:6" x14ac:dyDescent="0.15">
      <c r="A7360" s="5" t="s">
        <v>1</v>
      </c>
      <c r="B7360" s="5" t="s">
        <v>241</v>
      </c>
      <c r="C7360" s="6" t="s">
        <v>58</v>
      </c>
      <c r="D7360" s="6" t="s">
        <v>59</v>
      </c>
      <c r="E7360" s="7">
        <v>2001</v>
      </c>
      <c r="F7360" s="9">
        <v>32660.440999999999</v>
      </c>
    </row>
    <row r="7361" spans="1:6" x14ac:dyDescent="0.15">
      <c r="A7361" s="5" t="s">
        <v>1</v>
      </c>
      <c r="B7361" s="5" t="s">
        <v>241</v>
      </c>
      <c r="C7361" s="6" t="s">
        <v>58</v>
      </c>
      <c r="D7361" s="6" t="s">
        <v>59</v>
      </c>
      <c r="E7361" s="7">
        <v>2002</v>
      </c>
      <c r="F7361" s="9">
        <v>33271.300000000003</v>
      </c>
    </row>
    <row r="7362" spans="1:6" x14ac:dyDescent="0.15">
      <c r="A7362" s="5" t="s">
        <v>1</v>
      </c>
      <c r="B7362" s="5" t="s">
        <v>241</v>
      </c>
      <c r="C7362" s="6" t="s">
        <v>58</v>
      </c>
      <c r="D7362" s="6" t="s">
        <v>59</v>
      </c>
      <c r="E7362" s="7">
        <v>2003</v>
      </c>
      <c r="F7362" s="9">
        <v>34232.425999999999</v>
      </c>
    </row>
    <row r="7363" spans="1:6" x14ac:dyDescent="0.15">
      <c r="A7363" s="5" t="s">
        <v>1</v>
      </c>
      <c r="B7363" s="5" t="s">
        <v>241</v>
      </c>
      <c r="C7363" s="6" t="s">
        <v>58</v>
      </c>
      <c r="D7363" s="6" t="s">
        <v>59</v>
      </c>
      <c r="E7363" s="7">
        <v>2004</v>
      </c>
      <c r="F7363" s="9">
        <v>34865.78</v>
      </c>
    </row>
    <row r="7364" spans="1:6" x14ac:dyDescent="0.15">
      <c r="A7364" s="5" t="s">
        <v>1</v>
      </c>
      <c r="B7364" s="5" t="s">
        <v>241</v>
      </c>
      <c r="C7364" s="6" t="s">
        <v>58</v>
      </c>
      <c r="D7364" s="6" t="s">
        <v>59</v>
      </c>
      <c r="E7364" s="7">
        <v>2005</v>
      </c>
      <c r="F7364" s="9">
        <v>35623.625</v>
      </c>
    </row>
    <row r="7365" spans="1:6" x14ac:dyDescent="0.15">
      <c r="A7365" s="5" t="s">
        <v>1</v>
      </c>
      <c r="B7365" s="5" t="s">
        <v>241</v>
      </c>
      <c r="C7365" s="6" t="s">
        <v>58</v>
      </c>
      <c r="D7365" s="6" t="s">
        <v>59</v>
      </c>
      <c r="E7365" s="7">
        <v>2006</v>
      </c>
      <c r="F7365" s="9">
        <v>36214.07</v>
      </c>
    </row>
    <row r="7366" spans="1:6" x14ac:dyDescent="0.15">
      <c r="A7366" s="5" t="s">
        <v>1</v>
      </c>
      <c r="B7366" s="5" t="s">
        <v>241</v>
      </c>
      <c r="C7366" s="6" t="s">
        <v>58</v>
      </c>
      <c r="D7366" s="6" t="s">
        <v>59</v>
      </c>
      <c r="E7366" s="7">
        <v>2007</v>
      </c>
      <c r="F7366" s="9">
        <v>36816.675999999999</v>
      </c>
    </row>
    <row r="7367" spans="1:6" x14ac:dyDescent="0.15">
      <c r="A7367" s="5" t="s">
        <v>1</v>
      </c>
      <c r="B7367" s="5" t="s">
        <v>241</v>
      </c>
      <c r="C7367" s="6" t="s">
        <v>58</v>
      </c>
      <c r="D7367" s="6" t="s">
        <v>59</v>
      </c>
      <c r="E7367" s="7">
        <v>2008</v>
      </c>
      <c r="F7367" s="9">
        <v>36264.79</v>
      </c>
    </row>
    <row r="7368" spans="1:6" x14ac:dyDescent="0.15">
      <c r="A7368" s="5" t="s">
        <v>1</v>
      </c>
      <c r="B7368" s="5" t="s">
        <v>241</v>
      </c>
      <c r="C7368" s="6" t="s">
        <v>58</v>
      </c>
      <c r="D7368" s="6" t="s">
        <v>59</v>
      </c>
      <c r="E7368" s="7">
        <v>2009</v>
      </c>
      <c r="F7368" s="9">
        <v>34402.36</v>
      </c>
    </row>
    <row r="7369" spans="1:6" x14ac:dyDescent="0.15">
      <c r="A7369" s="5" t="s">
        <v>1</v>
      </c>
      <c r="B7369" s="5" t="s">
        <v>241</v>
      </c>
      <c r="C7369" s="6" t="s">
        <v>58</v>
      </c>
      <c r="D7369" s="6" t="s">
        <v>59</v>
      </c>
      <c r="E7369" s="7">
        <v>2010</v>
      </c>
      <c r="F7369" s="9">
        <v>34754.472999999998</v>
      </c>
    </row>
    <row r="7370" spans="1:6" x14ac:dyDescent="0.15">
      <c r="A7370" s="5" t="s">
        <v>1</v>
      </c>
      <c r="B7370" s="5" t="s">
        <v>241</v>
      </c>
      <c r="C7370" s="6" t="s">
        <v>58</v>
      </c>
      <c r="D7370" s="6" t="s">
        <v>59</v>
      </c>
      <c r="E7370" s="7">
        <v>2011</v>
      </c>
      <c r="F7370" s="9">
        <v>34971</v>
      </c>
    </row>
    <row r="7371" spans="1:6" x14ac:dyDescent="0.15">
      <c r="A7371" s="5" t="s">
        <v>1</v>
      </c>
      <c r="B7371" s="5" t="s">
        <v>241</v>
      </c>
      <c r="C7371" s="6" t="s">
        <v>58</v>
      </c>
      <c r="D7371" s="6" t="s">
        <v>59</v>
      </c>
      <c r="E7371" s="7">
        <v>2012</v>
      </c>
      <c r="F7371" s="9">
        <v>35243.64</v>
      </c>
    </row>
    <row r="7372" spans="1:6" x14ac:dyDescent="0.15">
      <c r="A7372" s="5" t="s">
        <v>1</v>
      </c>
      <c r="B7372" s="5" t="s">
        <v>241</v>
      </c>
      <c r="C7372" s="6" t="s">
        <v>58</v>
      </c>
      <c r="D7372" s="6" t="s">
        <v>59</v>
      </c>
      <c r="E7372" s="7">
        <v>2013</v>
      </c>
      <c r="F7372" s="9">
        <v>35660.559999999998</v>
      </c>
    </row>
    <row r="7373" spans="1:6" x14ac:dyDescent="0.15">
      <c r="A7373" s="5" t="s">
        <v>1</v>
      </c>
      <c r="B7373" s="5" t="s">
        <v>241</v>
      </c>
      <c r="C7373" s="6" t="s">
        <v>58</v>
      </c>
      <c r="D7373" s="6" t="s">
        <v>59</v>
      </c>
      <c r="E7373" s="7">
        <v>2014</v>
      </c>
      <c r="F7373" s="9">
        <v>36521.86</v>
      </c>
    </row>
    <row r="7374" spans="1:6" x14ac:dyDescent="0.15">
      <c r="A7374" s="5" t="s">
        <v>1</v>
      </c>
      <c r="B7374" s="5" t="s">
        <v>241</v>
      </c>
      <c r="C7374" s="6" t="s">
        <v>58</v>
      </c>
      <c r="D7374" s="6" t="s">
        <v>59</v>
      </c>
      <c r="E7374" s="7">
        <v>2015</v>
      </c>
      <c r="F7374" s="9">
        <v>37101.226999999999</v>
      </c>
    </row>
    <row r="7375" spans="1:6" x14ac:dyDescent="0.15">
      <c r="A7375" s="5" t="s">
        <v>1</v>
      </c>
      <c r="B7375" s="5" t="s">
        <v>241</v>
      </c>
      <c r="C7375" s="6" t="s">
        <v>58</v>
      </c>
      <c r="D7375" s="6" t="s">
        <v>59</v>
      </c>
      <c r="E7375" s="7">
        <v>2016</v>
      </c>
      <c r="F7375" s="9">
        <v>37593.906000000003</v>
      </c>
    </row>
    <row r="7376" spans="1:6" x14ac:dyDescent="0.15">
      <c r="A7376" s="5" t="s">
        <v>1</v>
      </c>
      <c r="B7376" s="5" t="s">
        <v>241</v>
      </c>
      <c r="C7376" s="6" t="s">
        <v>58</v>
      </c>
      <c r="D7376" s="6" t="s">
        <v>59</v>
      </c>
      <c r="E7376" s="7">
        <v>2017</v>
      </c>
      <c r="F7376" s="9">
        <v>38283.938000000002</v>
      </c>
    </row>
    <row r="7377" spans="1:6" x14ac:dyDescent="0.15">
      <c r="A7377" s="5" t="s">
        <v>1</v>
      </c>
      <c r="B7377" s="5" t="s">
        <v>241</v>
      </c>
      <c r="C7377" s="6" t="s">
        <v>58</v>
      </c>
      <c r="D7377" s="6" t="s">
        <v>59</v>
      </c>
      <c r="E7377" s="7">
        <v>2018</v>
      </c>
      <c r="F7377" s="9">
        <v>38704.6</v>
      </c>
    </row>
    <row r="7378" spans="1:6" x14ac:dyDescent="0.15">
      <c r="A7378" s="5" t="s">
        <v>1</v>
      </c>
      <c r="B7378" s="5" t="s">
        <v>241</v>
      </c>
      <c r="C7378" s="6" t="s">
        <v>58</v>
      </c>
      <c r="D7378" s="6" t="s">
        <v>59</v>
      </c>
      <c r="E7378" s="7">
        <v>2019</v>
      </c>
      <c r="F7378" s="9">
        <v>39113.01</v>
      </c>
    </row>
    <row r="7379" spans="1:6" x14ac:dyDescent="0.15">
      <c r="A7379" s="5" t="s">
        <v>1</v>
      </c>
      <c r="B7379" s="5" t="s">
        <v>241</v>
      </c>
      <c r="C7379" s="6" t="s">
        <v>58</v>
      </c>
      <c r="D7379" s="6" t="s">
        <v>59</v>
      </c>
      <c r="E7379" s="7">
        <v>2020</v>
      </c>
      <c r="F7379" s="9">
        <v>34651.184000000001</v>
      </c>
    </row>
    <row r="7380" spans="1:6" x14ac:dyDescent="0.15">
      <c r="A7380" s="5" t="s">
        <v>1</v>
      </c>
      <c r="B7380" s="5" t="s">
        <v>241</v>
      </c>
      <c r="C7380" s="6" t="s">
        <v>58</v>
      </c>
      <c r="D7380" s="6" t="s">
        <v>59</v>
      </c>
      <c r="E7380" s="7">
        <v>2021</v>
      </c>
      <c r="F7380" s="9">
        <v>37134.33</v>
      </c>
    </row>
    <row r="7381" spans="1:6" x14ac:dyDescent="0.15">
      <c r="A7381" s="5" t="s">
        <v>1</v>
      </c>
      <c r="B7381" s="5" t="s">
        <v>241</v>
      </c>
      <c r="C7381" s="6" t="s">
        <v>58</v>
      </c>
      <c r="D7381" s="6" t="s">
        <v>59</v>
      </c>
      <c r="E7381" s="7">
        <v>2022</v>
      </c>
      <c r="F7381" s="9">
        <v>38406.53</v>
      </c>
    </row>
    <row r="7382" spans="1:6" x14ac:dyDescent="0.15">
      <c r="A7382" s="5" t="s">
        <v>1</v>
      </c>
      <c r="B7382" s="5" t="s">
        <v>241</v>
      </c>
      <c r="C7382" s="6" t="s">
        <v>60</v>
      </c>
      <c r="D7382" s="6" t="s">
        <v>61</v>
      </c>
      <c r="E7382" s="7">
        <v>1650</v>
      </c>
      <c r="F7382" s="9">
        <v>897</v>
      </c>
    </row>
    <row r="7383" spans="1:6" x14ac:dyDescent="0.15">
      <c r="A7383" s="5" t="s">
        <v>1</v>
      </c>
      <c r="B7383" s="5" t="s">
        <v>241</v>
      </c>
      <c r="C7383" s="6" t="s">
        <v>60</v>
      </c>
      <c r="D7383" s="6" t="s">
        <v>61</v>
      </c>
      <c r="E7383" s="7">
        <v>1720</v>
      </c>
      <c r="F7383" s="9">
        <v>1768.9856</v>
      </c>
    </row>
    <row r="7384" spans="1:6" x14ac:dyDescent="0.15">
      <c r="A7384" s="5" t="s">
        <v>1</v>
      </c>
      <c r="B7384" s="5" t="s">
        <v>241</v>
      </c>
      <c r="C7384" s="6" t="s">
        <v>60</v>
      </c>
      <c r="D7384" s="6" t="s">
        <v>61</v>
      </c>
      <c r="E7384" s="7">
        <v>1775</v>
      </c>
      <c r="F7384" s="9">
        <v>2419</v>
      </c>
    </row>
    <row r="7385" spans="1:6" x14ac:dyDescent="0.15">
      <c r="A7385" s="5" t="s">
        <v>1</v>
      </c>
      <c r="B7385" s="5" t="s">
        <v>241</v>
      </c>
      <c r="C7385" s="6" t="s">
        <v>60</v>
      </c>
      <c r="D7385" s="6" t="s">
        <v>61</v>
      </c>
      <c r="E7385" s="7">
        <v>1800</v>
      </c>
      <c r="F7385" s="9">
        <v>2545.4879999999998</v>
      </c>
    </row>
    <row r="7386" spans="1:6" x14ac:dyDescent="0.15">
      <c r="A7386" s="5" t="s">
        <v>1</v>
      </c>
      <c r="B7386" s="5" t="s">
        <v>241</v>
      </c>
      <c r="C7386" s="6" t="s">
        <v>60</v>
      </c>
      <c r="D7386" s="6" t="s">
        <v>61</v>
      </c>
      <c r="E7386" s="7">
        <v>1801</v>
      </c>
      <c r="F7386" s="9">
        <v>2591.7694999999999</v>
      </c>
    </row>
    <row r="7387" spans="1:6" x14ac:dyDescent="0.15">
      <c r="A7387" s="5" t="s">
        <v>1</v>
      </c>
      <c r="B7387" s="5" t="s">
        <v>241</v>
      </c>
      <c r="C7387" s="6" t="s">
        <v>60</v>
      </c>
      <c r="D7387" s="6" t="s">
        <v>61</v>
      </c>
      <c r="E7387" s="7">
        <v>1802</v>
      </c>
      <c r="F7387" s="9">
        <v>2635.48</v>
      </c>
    </row>
    <row r="7388" spans="1:6" x14ac:dyDescent="0.15">
      <c r="A7388" s="5" t="s">
        <v>1</v>
      </c>
      <c r="B7388" s="5" t="s">
        <v>241</v>
      </c>
      <c r="C7388" s="6" t="s">
        <v>60</v>
      </c>
      <c r="D7388" s="6" t="s">
        <v>61</v>
      </c>
      <c r="E7388" s="7">
        <v>1803</v>
      </c>
      <c r="F7388" s="9">
        <v>2590.4839999999999</v>
      </c>
    </row>
    <row r="7389" spans="1:6" x14ac:dyDescent="0.15">
      <c r="A7389" s="5" t="s">
        <v>1</v>
      </c>
      <c r="B7389" s="5" t="s">
        <v>241</v>
      </c>
      <c r="C7389" s="6" t="s">
        <v>60</v>
      </c>
      <c r="D7389" s="6" t="s">
        <v>61</v>
      </c>
      <c r="E7389" s="7">
        <v>1804</v>
      </c>
      <c r="F7389" s="9">
        <v>2587.9128000000001</v>
      </c>
    </row>
    <row r="7390" spans="1:6" x14ac:dyDescent="0.15">
      <c r="A7390" s="5" t="s">
        <v>1</v>
      </c>
      <c r="B7390" s="5" t="s">
        <v>241</v>
      </c>
      <c r="C7390" s="6" t="s">
        <v>60</v>
      </c>
      <c r="D7390" s="6" t="s">
        <v>61</v>
      </c>
      <c r="E7390" s="7">
        <v>1805</v>
      </c>
      <c r="F7390" s="9">
        <v>2643.1936000000001</v>
      </c>
    </row>
    <row r="7391" spans="1:6" x14ac:dyDescent="0.15">
      <c r="A7391" s="5" t="s">
        <v>1</v>
      </c>
      <c r="B7391" s="5" t="s">
        <v>241</v>
      </c>
      <c r="C7391" s="6" t="s">
        <v>60</v>
      </c>
      <c r="D7391" s="6" t="s">
        <v>61</v>
      </c>
      <c r="E7391" s="7">
        <v>1806</v>
      </c>
      <c r="F7391" s="9">
        <v>2690.7606999999998</v>
      </c>
    </row>
    <row r="7392" spans="1:6" x14ac:dyDescent="0.15">
      <c r="A7392" s="5" t="s">
        <v>1</v>
      </c>
      <c r="B7392" s="5" t="s">
        <v>241</v>
      </c>
      <c r="C7392" s="6" t="s">
        <v>60</v>
      </c>
      <c r="D7392" s="6" t="s">
        <v>61</v>
      </c>
      <c r="E7392" s="7">
        <v>1807</v>
      </c>
      <c r="F7392" s="9">
        <v>2717.7583</v>
      </c>
    </row>
    <row r="7393" spans="1:6" x14ac:dyDescent="0.15">
      <c r="A7393" s="5" t="s">
        <v>1</v>
      </c>
      <c r="B7393" s="5" t="s">
        <v>241</v>
      </c>
      <c r="C7393" s="6" t="s">
        <v>60</v>
      </c>
      <c r="D7393" s="6" t="s">
        <v>61</v>
      </c>
      <c r="E7393" s="7">
        <v>1808</v>
      </c>
      <c r="F7393" s="9">
        <v>2526.2040000000002</v>
      </c>
    </row>
    <row r="7394" spans="1:6" x14ac:dyDescent="0.15">
      <c r="A7394" s="5" t="s">
        <v>1</v>
      </c>
      <c r="B7394" s="5" t="s">
        <v>241</v>
      </c>
      <c r="C7394" s="6" t="s">
        <v>60</v>
      </c>
      <c r="D7394" s="6" t="s">
        <v>61</v>
      </c>
      <c r="E7394" s="7">
        <v>1809</v>
      </c>
      <c r="F7394" s="9">
        <v>2652.1929</v>
      </c>
    </row>
    <row r="7395" spans="1:6" x14ac:dyDescent="0.15">
      <c r="A7395" s="5" t="s">
        <v>1</v>
      </c>
      <c r="B7395" s="5" t="s">
        <v>241</v>
      </c>
      <c r="C7395" s="6" t="s">
        <v>60</v>
      </c>
      <c r="D7395" s="6" t="s">
        <v>61</v>
      </c>
      <c r="E7395" s="7">
        <v>1810</v>
      </c>
      <c r="F7395" s="9">
        <v>2725.4720000000002</v>
      </c>
    </row>
    <row r="7396" spans="1:6" x14ac:dyDescent="0.15">
      <c r="A7396" s="5" t="s">
        <v>1</v>
      </c>
      <c r="B7396" s="5" t="s">
        <v>241</v>
      </c>
      <c r="C7396" s="6" t="s">
        <v>60</v>
      </c>
      <c r="D7396" s="6" t="s">
        <v>61</v>
      </c>
      <c r="E7396" s="7">
        <v>1811</v>
      </c>
      <c r="F7396" s="9">
        <v>2780.7527</v>
      </c>
    </row>
    <row r="7397" spans="1:6" x14ac:dyDescent="0.15">
      <c r="A7397" s="5" t="s">
        <v>1</v>
      </c>
      <c r="B7397" s="5" t="s">
        <v>241</v>
      </c>
      <c r="C7397" s="6" t="s">
        <v>60</v>
      </c>
      <c r="D7397" s="6" t="s">
        <v>61</v>
      </c>
      <c r="E7397" s="7">
        <v>1812</v>
      </c>
      <c r="F7397" s="9">
        <v>2731.9</v>
      </c>
    </row>
    <row r="7398" spans="1:6" x14ac:dyDescent="0.15">
      <c r="A7398" s="5" t="s">
        <v>1</v>
      </c>
      <c r="B7398" s="5" t="s">
        <v>241</v>
      </c>
      <c r="C7398" s="6" t="s">
        <v>60</v>
      </c>
      <c r="D7398" s="6" t="s">
        <v>61</v>
      </c>
      <c r="E7398" s="7">
        <v>1813</v>
      </c>
      <c r="F7398" s="9">
        <v>2762.7543999999998</v>
      </c>
    </row>
    <row r="7399" spans="1:6" x14ac:dyDescent="0.15">
      <c r="A7399" s="5" t="s">
        <v>1</v>
      </c>
      <c r="B7399" s="5" t="s">
        <v>241</v>
      </c>
      <c r="C7399" s="6" t="s">
        <v>60</v>
      </c>
      <c r="D7399" s="6" t="s">
        <v>61</v>
      </c>
      <c r="E7399" s="7">
        <v>1814</v>
      </c>
      <c r="F7399" s="9">
        <v>2815.4639999999999</v>
      </c>
    </row>
    <row r="7400" spans="1:6" x14ac:dyDescent="0.15">
      <c r="A7400" s="5" t="s">
        <v>1</v>
      </c>
      <c r="B7400" s="5" t="s">
        <v>241</v>
      </c>
      <c r="C7400" s="6" t="s">
        <v>60</v>
      </c>
      <c r="D7400" s="6" t="s">
        <v>61</v>
      </c>
      <c r="E7400" s="7">
        <v>1815</v>
      </c>
      <c r="F7400" s="9">
        <v>2803.8935999999999</v>
      </c>
    </row>
    <row r="7401" spans="1:6" x14ac:dyDescent="0.15">
      <c r="A7401" s="5" t="s">
        <v>1</v>
      </c>
      <c r="B7401" s="5" t="s">
        <v>241</v>
      </c>
      <c r="C7401" s="6" t="s">
        <v>60</v>
      </c>
      <c r="D7401" s="6" t="s">
        <v>61</v>
      </c>
      <c r="E7401" s="7">
        <v>1816</v>
      </c>
      <c r="F7401" s="9">
        <v>2690.7606999999998</v>
      </c>
    </row>
    <row r="7402" spans="1:6" x14ac:dyDescent="0.15">
      <c r="A7402" s="5" t="s">
        <v>1</v>
      </c>
      <c r="B7402" s="5" t="s">
        <v>241</v>
      </c>
      <c r="C7402" s="6" t="s">
        <v>60</v>
      </c>
      <c r="D7402" s="6" t="s">
        <v>61</v>
      </c>
      <c r="E7402" s="7">
        <v>1817</v>
      </c>
      <c r="F7402" s="9">
        <v>2688.1896999999999</v>
      </c>
    </row>
    <row r="7403" spans="1:6" x14ac:dyDescent="0.15">
      <c r="A7403" s="5" t="s">
        <v>1</v>
      </c>
      <c r="B7403" s="5" t="s">
        <v>241</v>
      </c>
      <c r="C7403" s="6" t="s">
        <v>60</v>
      </c>
      <c r="D7403" s="6" t="s">
        <v>61</v>
      </c>
      <c r="E7403" s="7">
        <v>1818</v>
      </c>
      <c r="F7403" s="9">
        <v>2694.6176999999998</v>
      </c>
    </row>
    <row r="7404" spans="1:6" x14ac:dyDescent="0.15">
      <c r="A7404" s="5" t="s">
        <v>1</v>
      </c>
      <c r="B7404" s="5" t="s">
        <v>241</v>
      </c>
      <c r="C7404" s="6" t="s">
        <v>60</v>
      </c>
      <c r="D7404" s="6" t="s">
        <v>61</v>
      </c>
      <c r="E7404" s="7">
        <v>1819</v>
      </c>
      <c r="F7404" s="9">
        <v>2690.7606999999998</v>
      </c>
    </row>
    <row r="7405" spans="1:6" x14ac:dyDescent="0.15">
      <c r="A7405" s="5" t="s">
        <v>1</v>
      </c>
      <c r="B7405" s="5" t="s">
        <v>241</v>
      </c>
      <c r="C7405" s="6" t="s">
        <v>60</v>
      </c>
      <c r="D7405" s="6" t="s">
        <v>61</v>
      </c>
      <c r="E7405" s="7">
        <v>1820</v>
      </c>
      <c r="F7405" s="9">
        <v>2674.0479999999998</v>
      </c>
    </row>
    <row r="7406" spans="1:6" x14ac:dyDescent="0.15">
      <c r="A7406" s="5" t="s">
        <v>1</v>
      </c>
      <c r="B7406" s="5" t="s">
        <v>241</v>
      </c>
      <c r="C7406" s="6" t="s">
        <v>60</v>
      </c>
      <c r="D7406" s="6" t="s">
        <v>61</v>
      </c>
      <c r="E7406" s="7">
        <v>1821</v>
      </c>
      <c r="F7406" s="9">
        <v>2715.1873000000001</v>
      </c>
    </row>
    <row r="7407" spans="1:6" x14ac:dyDescent="0.15">
      <c r="A7407" s="5" t="s">
        <v>1</v>
      </c>
      <c r="B7407" s="5" t="s">
        <v>241</v>
      </c>
      <c r="C7407" s="6" t="s">
        <v>60</v>
      </c>
      <c r="D7407" s="6" t="s">
        <v>61</v>
      </c>
      <c r="E7407" s="7">
        <v>1822</v>
      </c>
      <c r="F7407" s="9">
        <v>2791.0376000000001</v>
      </c>
    </row>
    <row r="7408" spans="1:6" x14ac:dyDescent="0.15">
      <c r="A7408" s="5" t="s">
        <v>1</v>
      </c>
      <c r="B7408" s="5" t="s">
        <v>241</v>
      </c>
      <c r="C7408" s="6" t="s">
        <v>60</v>
      </c>
      <c r="D7408" s="6" t="s">
        <v>61</v>
      </c>
      <c r="E7408" s="7">
        <v>1823</v>
      </c>
      <c r="F7408" s="9">
        <v>2760.183</v>
      </c>
    </row>
    <row r="7409" spans="1:6" x14ac:dyDescent="0.15">
      <c r="A7409" s="5" t="s">
        <v>1</v>
      </c>
      <c r="B7409" s="5" t="s">
        <v>241</v>
      </c>
      <c r="C7409" s="6" t="s">
        <v>60</v>
      </c>
      <c r="D7409" s="6" t="s">
        <v>61</v>
      </c>
      <c r="E7409" s="7">
        <v>1824</v>
      </c>
      <c r="F7409" s="9">
        <v>2836.0337</v>
      </c>
    </row>
    <row r="7410" spans="1:6" x14ac:dyDescent="0.15">
      <c r="A7410" s="5" t="s">
        <v>1</v>
      </c>
      <c r="B7410" s="5" t="s">
        <v>241</v>
      </c>
      <c r="C7410" s="6" t="s">
        <v>60</v>
      </c>
      <c r="D7410" s="6" t="s">
        <v>61</v>
      </c>
      <c r="E7410" s="7">
        <v>1825</v>
      </c>
      <c r="F7410" s="9">
        <v>2897.7424000000001</v>
      </c>
    </row>
    <row r="7411" spans="1:6" x14ac:dyDescent="0.15">
      <c r="A7411" s="5" t="s">
        <v>1</v>
      </c>
      <c r="B7411" s="5" t="s">
        <v>241</v>
      </c>
      <c r="C7411" s="6" t="s">
        <v>60</v>
      </c>
      <c r="D7411" s="6" t="s">
        <v>61</v>
      </c>
      <c r="E7411" s="7">
        <v>1826</v>
      </c>
      <c r="F7411" s="9">
        <v>2918.3119999999999</v>
      </c>
    </row>
    <row r="7412" spans="1:6" x14ac:dyDescent="0.15">
      <c r="A7412" s="5" t="s">
        <v>1</v>
      </c>
      <c r="B7412" s="5" t="s">
        <v>241</v>
      </c>
      <c r="C7412" s="6" t="s">
        <v>60</v>
      </c>
      <c r="D7412" s="6" t="s">
        <v>61</v>
      </c>
      <c r="E7412" s="7">
        <v>1827</v>
      </c>
      <c r="F7412" s="9">
        <v>2929.8823000000002</v>
      </c>
    </row>
    <row r="7413" spans="1:6" x14ac:dyDescent="0.15">
      <c r="A7413" s="5" t="s">
        <v>1</v>
      </c>
      <c r="B7413" s="5" t="s">
        <v>241</v>
      </c>
      <c r="C7413" s="6" t="s">
        <v>60</v>
      </c>
      <c r="D7413" s="6" t="s">
        <v>61</v>
      </c>
      <c r="E7413" s="7">
        <v>1828</v>
      </c>
      <c r="F7413" s="9">
        <v>2929.8823000000002</v>
      </c>
    </row>
    <row r="7414" spans="1:6" x14ac:dyDescent="0.15">
      <c r="A7414" s="5" t="s">
        <v>1</v>
      </c>
      <c r="B7414" s="5" t="s">
        <v>241</v>
      </c>
      <c r="C7414" s="6" t="s">
        <v>60</v>
      </c>
      <c r="D7414" s="6" t="s">
        <v>61</v>
      </c>
      <c r="E7414" s="7">
        <v>1829</v>
      </c>
      <c r="F7414" s="9">
        <v>2833.4623999999999</v>
      </c>
    </row>
    <row r="7415" spans="1:6" x14ac:dyDescent="0.15">
      <c r="A7415" s="5" t="s">
        <v>1</v>
      </c>
      <c r="B7415" s="5" t="s">
        <v>241</v>
      </c>
      <c r="C7415" s="6" t="s">
        <v>60</v>
      </c>
      <c r="D7415" s="6" t="s">
        <v>61</v>
      </c>
      <c r="E7415" s="7">
        <v>1830</v>
      </c>
      <c r="F7415" s="9">
        <v>3039.1583999999998</v>
      </c>
    </row>
    <row r="7416" spans="1:6" x14ac:dyDescent="0.15">
      <c r="A7416" s="5" t="s">
        <v>1</v>
      </c>
      <c r="B7416" s="5" t="s">
        <v>241</v>
      </c>
      <c r="C7416" s="6" t="s">
        <v>60</v>
      </c>
      <c r="D7416" s="6" t="s">
        <v>61</v>
      </c>
      <c r="E7416" s="7">
        <v>1831</v>
      </c>
      <c r="F7416" s="9">
        <v>3225.5702999999999</v>
      </c>
    </row>
    <row r="7417" spans="1:6" x14ac:dyDescent="0.15">
      <c r="A7417" s="5" t="s">
        <v>1</v>
      </c>
      <c r="B7417" s="5" t="s">
        <v>241</v>
      </c>
      <c r="C7417" s="6" t="s">
        <v>60</v>
      </c>
      <c r="D7417" s="6" t="s">
        <v>61</v>
      </c>
      <c r="E7417" s="7">
        <v>1832</v>
      </c>
      <c r="F7417" s="9">
        <v>3342.56</v>
      </c>
    </row>
    <row r="7418" spans="1:6" x14ac:dyDescent="0.15">
      <c r="A7418" s="5" t="s">
        <v>1</v>
      </c>
      <c r="B7418" s="5" t="s">
        <v>241</v>
      </c>
      <c r="C7418" s="6" t="s">
        <v>60</v>
      </c>
      <c r="D7418" s="6" t="s">
        <v>61</v>
      </c>
      <c r="E7418" s="7">
        <v>1833</v>
      </c>
      <c r="F7418" s="9">
        <v>3459.5495999999998</v>
      </c>
    </row>
    <row r="7419" spans="1:6" x14ac:dyDescent="0.15">
      <c r="A7419" s="5" t="s">
        <v>1</v>
      </c>
      <c r="B7419" s="5" t="s">
        <v>241</v>
      </c>
      <c r="C7419" s="6" t="s">
        <v>60</v>
      </c>
      <c r="D7419" s="6" t="s">
        <v>61</v>
      </c>
      <c r="E7419" s="7">
        <v>1834</v>
      </c>
      <c r="F7419" s="9">
        <v>3294.9929999999999</v>
      </c>
    </row>
    <row r="7420" spans="1:6" x14ac:dyDescent="0.15">
      <c r="A7420" s="5" t="s">
        <v>1</v>
      </c>
      <c r="B7420" s="5" t="s">
        <v>241</v>
      </c>
      <c r="C7420" s="6" t="s">
        <v>60</v>
      </c>
      <c r="D7420" s="6" t="s">
        <v>61</v>
      </c>
      <c r="E7420" s="7">
        <v>1835</v>
      </c>
      <c r="F7420" s="9">
        <v>3419.6959999999999</v>
      </c>
    </row>
    <row r="7421" spans="1:6" x14ac:dyDescent="0.15">
      <c r="A7421" s="5" t="s">
        <v>1</v>
      </c>
      <c r="B7421" s="5" t="s">
        <v>241</v>
      </c>
      <c r="C7421" s="6" t="s">
        <v>60</v>
      </c>
      <c r="D7421" s="6" t="s">
        <v>61</v>
      </c>
      <c r="E7421" s="7">
        <v>1836</v>
      </c>
      <c r="F7421" s="9">
        <v>3469.8344999999999</v>
      </c>
    </row>
    <row r="7422" spans="1:6" x14ac:dyDescent="0.15">
      <c r="A7422" s="5" t="s">
        <v>1</v>
      </c>
      <c r="B7422" s="5" t="s">
        <v>241</v>
      </c>
      <c r="C7422" s="6" t="s">
        <v>60</v>
      </c>
      <c r="D7422" s="6" t="s">
        <v>61</v>
      </c>
      <c r="E7422" s="7">
        <v>1837</v>
      </c>
      <c r="F7422" s="9">
        <v>3360.5583000000001</v>
      </c>
    </row>
    <row r="7423" spans="1:6" x14ac:dyDescent="0.15">
      <c r="A7423" s="5" t="s">
        <v>1</v>
      </c>
      <c r="B7423" s="5" t="s">
        <v>241</v>
      </c>
      <c r="C7423" s="6" t="s">
        <v>60</v>
      </c>
      <c r="D7423" s="6" t="s">
        <v>61</v>
      </c>
      <c r="E7423" s="7">
        <v>1838</v>
      </c>
      <c r="F7423" s="9">
        <v>3329.7040000000002</v>
      </c>
    </row>
    <row r="7424" spans="1:6" x14ac:dyDescent="0.15">
      <c r="A7424" s="5" t="s">
        <v>1</v>
      </c>
      <c r="B7424" s="5" t="s">
        <v>241</v>
      </c>
      <c r="C7424" s="6" t="s">
        <v>60</v>
      </c>
      <c r="D7424" s="6" t="s">
        <v>61</v>
      </c>
      <c r="E7424" s="7">
        <v>1839</v>
      </c>
      <c r="F7424" s="9">
        <v>3491.6896999999999</v>
      </c>
    </row>
    <row r="7425" spans="1:6" x14ac:dyDescent="0.15">
      <c r="A7425" s="5" t="s">
        <v>1</v>
      </c>
      <c r="B7425" s="5" t="s">
        <v>241</v>
      </c>
      <c r="C7425" s="6" t="s">
        <v>60</v>
      </c>
      <c r="D7425" s="6" t="s">
        <v>61</v>
      </c>
      <c r="E7425" s="7">
        <v>1840</v>
      </c>
      <c r="F7425" s="9">
        <v>3319.4191999999998</v>
      </c>
    </row>
    <row r="7426" spans="1:6" x14ac:dyDescent="0.15">
      <c r="A7426" s="5" t="s">
        <v>1</v>
      </c>
      <c r="B7426" s="5" t="s">
        <v>241</v>
      </c>
      <c r="C7426" s="6" t="s">
        <v>60</v>
      </c>
      <c r="D7426" s="6" t="s">
        <v>61</v>
      </c>
      <c r="E7426" s="7">
        <v>1841</v>
      </c>
      <c r="F7426" s="9">
        <v>3252.5680000000002</v>
      </c>
    </row>
    <row r="7427" spans="1:6" x14ac:dyDescent="0.15">
      <c r="A7427" s="5" t="s">
        <v>1</v>
      </c>
      <c r="B7427" s="5" t="s">
        <v>241</v>
      </c>
      <c r="C7427" s="6" t="s">
        <v>60</v>
      </c>
      <c r="D7427" s="6" t="s">
        <v>61</v>
      </c>
      <c r="E7427" s="7">
        <v>1842</v>
      </c>
      <c r="F7427" s="9">
        <v>3222.9992999999999</v>
      </c>
    </row>
    <row r="7428" spans="1:6" x14ac:dyDescent="0.15">
      <c r="A7428" s="5" t="s">
        <v>1</v>
      </c>
      <c r="B7428" s="5" t="s">
        <v>241</v>
      </c>
      <c r="C7428" s="6" t="s">
        <v>60</v>
      </c>
      <c r="D7428" s="6" t="s">
        <v>61</v>
      </c>
      <c r="E7428" s="7">
        <v>1843</v>
      </c>
      <c r="F7428" s="9">
        <v>3274.4229999999998</v>
      </c>
    </row>
    <row r="7429" spans="1:6" x14ac:dyDescent="0.15">
      <c r="A7429" s="5" t="s">
        <v>1</v>
      </c>
      <c r="B7429" s="5" t="s">
        <v>241</v>
      </c>
      <c r="C7429" s="6" t="s">
        <v>60</v>
      </c>
      <c r="D7429" s="6" t="s">
        <v>61</v>
      </c>
      <c r="E7429" s="7">
        <v>1844</v>
      </c>
      <c r="F7429" s="9">
        <v>3453.1215999999999</v>
      </c>
    </row>
    <row r="7430" spans="1:6" x14ac:dyDescent="0.15">
      <c r="A7430" s="5" t="s">
        <v>1</v>
      </c>
      <c r="B7430" s="5" t="s">
        <v>241</v>
      </c>
      <c r="C7430" s="6" t="s">
        <v>60</v>
      </c>
      <c r="D7430" s="6" t="s">
        <v>61</v>
      </c>
      <c r="E7430" s="7">
        <v>1845</v>
      </c>
      <c r="F7430" s="9">
        <v>3505.8312999999998</v>
      </c>
    </row>
    <row r="7431" spans="1:6" x14ac:dyDescent="0.15">
      <c r="A7431" s="5" t="s">
        <v>1</v>
      </c>
      <c r="B7431" s="5" t="s">
        <v>241</v>
      </c>
      <c r="C7431" s="6" t="s">
        <v>60</v>
      </c>
      <c r="D7431" s="6" t="s">
        <v>61</v>
      </c>
      <c r="E7431" s="7">
        <v>1846</v>
      </c>
      <c r="F7431" s="9">
        <v>3526.4009999999998</v>
      </c>
    </row>
    <row r="7432" spans="1:6" x14ac:dyDescent="0.15">
      <c r="A7432" s="5" t="s">
        <v>1</v>
      </c>
      <c r="B7432" s="5" t="s">
        <v>241</v>
      </c>
      <c r="C7432" s="6" t="s">
        <v>60</v>
      </c>
      <c r="D7432" s="6" t="s">
        <v>61</v>
      </c>
      <c r="E7432" s="7">
        <v>1847</v>
      </c>
      <c r="F7432" s="9">
        <v>3618.9639999999999</v>
      </c>
    </row>
    <row r="7433" spans="1:6" x14ac:dyDescent="0.15">
      <c r="A7433" s="5" t="s">
        <v>1</v>
      </c>
      <c r="B7433" s="5" t="s">
        <v>241</v>
      </c>
      <c r="C7433" s="6" t="s">
        <v>60</v>
      </c>
      <c r="D7433" s="6" t="s">
        <v>61</v>
      </c>
      <c r="E7433" s="7">
        <v>1848</v>
      </c>
      <c r="F7433" s="9">
        <v>3712.8126999999999</v>
      </c>
    </row>
    <row r="7434" spans="1:6" x14ac:dyDescent="0.15">
      <c r="A7434" s="5" t="s">
        <v>1</v>
      </c>
      <c r="B7434" s="5" t="s">
        <v>241</v>
      </c>
      <c r="C7434" s="6" t="s">
        <v>60</v>
      </c>
      <c r="D7434" s="6" t="s">
        <v>61</v>
      </c>
      <c r="E7434" s="7">
        <v>1849</v>
      </c>
      <c r="F7434" s="9">
        <v>3616.3928000000001</v>
      </c>
    </row>
    <row r="7435" spans="1:6" x14ac:dyDescent="0.15">
      <c r="A7435" s="5" t="s">
        <v>1</v>
      </c>
      <c r="B7435" s="5" t="s">
        <v>241</v>
      </c>
      <c r="C7435" s="6" t="s">
        <v>60</v>
      </c>
      <c r="D7435" s="6" t="s">
        <v>61</v>
      </c>
      <c r="E7435" s="7">
        <v>1850</v>
      </c>
      <c r="F7435" s="9">
        <v>3631.82</v>
      </c>
    </row>
    <row r="7436" spans="1:6" x14ac:dyDescent="0.15">
      <c r="A7436" s="5" t="s">
        <v>1</v>
      </c>
      <c r="B7436" s="5" t="s">
        <v>241</v>
      </c>
      <c r="C7436" s="6" t="s">
        <v>60</v>
      </c>
      <c r="D7436" s="6" t="s">
        <v>61</v>
      </c>
      <c r="E7436" s="7">
        <v>1851</v>
      </c>
      <c r="F7436" s="9">
        <v>3778.3784000000001</v>
      </c>
    </row>
    <row r="7437" spans="1:6" x14ac:dyDescent="0.15">
      <c r="A7437" s="5" t="s">
        <v>1</v>
      </c>
      <c r="B7437" s="5" t="s">
        <v>241</v>
      </c>
      <c r="C7437" s="6" t="s">
        <v>60</v>
      </c>
      <c r="D7437" s="6" t="s">
        <v>61</v>
      </c>
      <c r="E7437" s="7">
        <v>1852</v>
      </c>
      <c r="F7437" s="9">
        <v>3971.2184999999999</v>
      </c>
    </row>
    <row r="7438" spans="1:6" x14ac:dyDescent="0.15">
      <c r="A7438" s="5" t="s">
        <v>1</v>
      </c>
      <c r="B7438" s="5" t="s">
        <v>241</v>
      </c>
      <c r="C7438" s="6" t="s">
        <v>60</v>
      </c>
      <c r="D7438" s="6" t="s">
        <v>61</v>
      </c>
      <c r="E7438" s="7">
        <v>1853</v>
      </c>
      <c r="F7438" s="9">
        <v>4242.4799999999996</v>
      </c>
    </row>
    <row r="7439" spans="1:6" x14ac:dyDescent="0.15">
      <c r="A7439" s="5" t="s">
        <v>1</v>
      </c>
      <c r="B7439" s="5" t="s">
        <v>241</v>
      </c>
      <c r="C7439" s="6" t="s">
        <v>60</v>
      </c>
      <c r="D7439" s="6" t="s">
        <v>61</v>
      </c>
      <c r="E7439" s="7">
        <v>1854</v>
      </c>
      <c r="F7439" s="9">
        <v>4254.0502999999999</v>
      </c>
    </row>
    <row r="7440" spans="1:6" x14ac:dyDescent="0.15">
      <c r="A7440" s="5" t="s">
        <v>1</v>
      </c>
      <c r="B7440" s="5" t="s">
        <v>241</v>
      </c>
      <c r="C7440" s="6" t="s">
        <v>60</v>
      </c>
      <c r="D7440" s="6" t="s">
        <v>61</v>
      </c>
      <c r="E7440" s="7">
        <v>1855</v>
      </c>
      <c r="F7440" s="9">
        <v>4161.4872999999998</v>
      </c>
    </row>
    <row r="7441" spans="1:6" x14ac:dyDescent="0.15">
      <c r="A7441" s="5" t="s">
        <v>1</v>
      </c>
      <c r="B7441" s="5" t="s">
        <v>241</v>
      </c>
      <c r="C7441" s="6" t="s">
        <v>60</v>
      </c>
      <c r="D7441" s="6" t="s">
        <v>61</v>
      </c>
      <c r="E7441" s="7">
        <v>1856</v>
      </c>
      <c r="F7441" s="9">
        <v>4247.6225999999997</v>
      </c>
    </row>
    <row r="7442" spans="1:6" x14ac:dyDescent="0.15">
      <c r="A7442" s="5" t="s">
        <v>1</v>
      </c>
      <c r="B7442" s="5" t="s">
        <v>241</v>
      </c>
      <c r="C7442" s="6" t="s">
        <v>60</v>
      </c>
      <c r="D7442" s="6" t="s">
        <v>61</v>
      </c>
      <c r="E7442" s="7">
        <v>1857</v>
      </c>
      <c r="F7442" s="9">
        <v>4156.3446999999996</v>
      </c>
    </row>
    <row r="7443" spans="1:6" x14ac:dyDescent="0.15">
      <c r="A7443" s="5" t="s">
        <v>1</v>
      </c>
      <c r="B7443" s="5" t="s">
        <v>241</v>
      </c>
      <c r="C7443" s="6" t="s">
        <v>60</v>
      </c>
      <c r="D7443" s="6" t="s">
        <v>61</v>
      </c>
      <c r="E7443" s="7">
        <v>1858</v>
      </c>
      <c r="F7443" s="9">
        <v>4176.9146000000001</v>
      </c>
    </row>
    <row r="7444" spans="1:6" x14ac:dyDescent="0.15">
      <c r="A7444" s="5" t="s">
        <v>1</v>
      </c>
      <c r="B7444" s="5" t="s">
        <v>241</v>
      </c>
      <c r="C7444" s="6" t="s">
        <v>60</v>
      </c>
      <c r="D7444" s="6" t="s">
        <v>61</v>
      </c>
      <c r="E7444" s="7">
        <v>1859</v>
      </c>
      <c r="F7444" s="9">
        <v>4288.7617</v>
      </c>
    </row>
    <row r="7445" spans="1:6" x14ac:dyDescent="0.15">
      <c r="A7445" s="5" t="s">
        <v>1</v>
      </c>
      <c r="B7445" s="5" t="s">
        <v>241</v>
      </c>
      <c r="C7445" s="6" t="s">
        <v>60</v>
      </c>
      <c r="D7445" s="6" t="s">
        <v>61</v>
      </c>
      <c r="E7445" s="7">
        <v>1860</v>
      </c>
      <c r="F7445" s="9">
        <v>4401.8945000000003</v>
      </c>
    </row>
    <row r="7446" spans="1:6" x14ac:dyDescent="0.15">
      <c r="A7446" s="5" t="s">
        <v>1</v>
      </c>
      <c r="B7446" s="5" t="s">
        <v>241</v>
      </c>
      <c r="C7446" s="6" t="s">
        <v>60</v>
      </c>
      <c r="D7446" s="6" t="s">
        <v>61</v>
      </c>
      <c r="E7446" s="7">
        <v>1861</v>
      </c>
      <c r="F7446" s="9">
        <v>4311.9022999999997</v>
      </c>
    </row>
    <row r="7447" spans="1:6" x14ac:dyDescent="0.15">
      <c r="A7447" s="5" t="s">
        <v>1</v>
      </c>
      <c r="B7447" s="5" t="s">
        <v>241</v>
      </c>
      <c r="C7447" s="6" t="s">
        <v>60</v>
      </c>
      <c r="D7447" s="6" t="s">
        <v>61</v>
      </c>
      <c r="E7447" s="7">
        <v>1862</v>
      </c>
      <c r="F7447" s="9">
        <v>4446.8905999999997</v>
      </c>
    </row>
    <row r="7448" spans="1:6" x14ac:dyDescent="0.15">
      <c r="A7448" s="5" t="s">
        <v>1</v>
      </c>
      <c r="B7448" s="5" t="s">
        <v>241</v>
      </c>
      <c r="C7448" s="6" t="s">
        <v>60</v>
      </c>
      <c r="D7448" s="6" t="s">
        <v>61</v>
      </c>
      <c r="E7448" s="7">
        <v>1863</v>
      </c>
      <c r="F7448" s="9">
        <v>4733.5789999999997</v>
      </c>
    </row>
    <row r="7449" spans="1:6" x14ac:dyDescent="0.15">
      <c r="A7449" s="5" t="s">
        <v>1</v>
      </c>
      <c r="B7449" s="5" t="s">
        <v>241</v>
      </c>
      <c r="C7449" s="6" t="s">
        <v>60</v>
      </c>
      <c r="D7449" s="6" t="s">
        <v>61</v>
      </c>
      <c r="E7449" s="7">
        <v>1864</v>
      </c>
      <c r="F7449" s="9">
        <v>4889.1367</v>
      </c>
    </row>
    <row r="7450" spans="1:6" x14ac:dyDescent="0.15">
      <c r="A7450" s="5" t="s">
        <v>1</v>
      </c>
      <c r="B7450" s="5" t="s">
        <v>241</v>
      </c>
      <c r="C7450" s="6" t="s">
        <v>60</v>
      </c>
      <c r="D7450" s="6" t="s">
        <v>61</v>
      </c>
      <c r="E7450" s="7">
        <v>1865</v>
      </c>
      <c r="F7450" s="9">
        <v>4637.1589999999997</v>
      </c>
    </row>
    <row r="7451" spans="1:6" x14ac:dyDescent="0.15">
      <c r="A7451" s="5" t="s">
        <v>1</v>
      </c>
      <c r="B7451" s="5" t="s">
        <v>241</v>
      </c>
      <c r="C7451" s="6" t="s">
        <v>60</v>
      </c>
      <c r="D7451" s="6" t="s">
        <v>61</v>
      </c>
      <c r="E7451" s="7">
        <v>1866</v>
      </c>
      <c r="F7451" s="9">
        <v>4599.8770000000004</v>
      </c>
    </row>
    <row r="7452" spans="1:6" x14ac:dyDescent="0.15">
      <c r="A7452" s="5" t="s">
        <v>1</v>
      </c>
      <c r="B7452" s="5" t="s">
        <v>241</v>
      </c>
      <c r="C7452" s="6" t="s">
        <v>60</v>
      </c>
      <c r="D7452" s="6" t="s">
        <v>61</v>
      </c>
      <c r="E7452" s="7">
        <v>1867</v>
      </c>
      <c r="F7452" s="9">
        <v>4751.5775999999996</v>
      </c>
    </row>
    <row r="7453" spans="1:6" x14ac:dyDescent="0.15">
      <c r="A7453" s="5" t="s">
        <v>1</v>
      </c>
      <c r="B7453" s="5" t="s">
        <v>241</v>
      </c>
      <c r="C7453" s="6" t="s">
        <v>60</v>
      </c>
      <c r="D7453" s="6" t="s">
        <v>61</v>
      </c>
      <c r="E7453" s="7">
        <v>1868</v>
      </c>
      <c r="F7453" s="9">
        <v>4815.8573999999999</v>
      </c>
    </row>
    <row r="7454" spans="1:6" x14ac:dyDescent="0.15">
      <c r="A7454" s="5" t="s">
        <v>1</v>
      </c>
      <c r="B7454" s="5" t="s">
        <v>241</v>
      </c>
      <c r="C7454" s="6" t="s">
        <v>60</v>
      </c>
      <c r="D7454" s="6" t="s">
        <v>61</v>
      </c>
      <c r="E7454" s="7">
        <v>1869</v>
      </c>
      <c r="F7454" s="9">
        <v>4943.1319999999996</v>
      </c>
    </row>
    <row r="7455" spans="1:6" x14ac:dyDescent="0.15">
      <c r="A7455" s="5" t="s">
        <v>1</v>
      </c>
      <c r="B7455" s="5" t="s">
        <v>241</v>
      </c>
      <c r="C7455" s="6" t="s">
        <v>60</v>
      </c>
      <c r="D7455" s="6" t="s">
        <v>61</v>
      </c>
      <c r="E7455" s="7">
        <v>1870</v>
      </c>
      <c r="F7455" s="9">
        <v>4803.0015000000003</v>
      </c>
    </row>
    <row r="7456" spans="1:6" x14ac:dyDescent="0.15">
      <c r="A7456" s="5" t="s">
        <v>1</v>
      </c>
      <c r="B7456" s="5" t="s">
        <v>241</v>
      </c>
      <c r="C7456" s="6" t="s">
        <v>60</v>
      </c>
      <c r="D7456" s="6" t="s">
        <v>61</v>
      </c>
      <c r="E7456" s="7">
        <v>1871</v>
      </c>
      <c r="F7456" s="9">
        <v>4918.7056000000002</v>
      </c>
    </row>
    <row r="7457" spans="1:6" x14ac:dyDescent="0.15">
      <c r="A7457" s="5" t="s">
        <v>1</v>
      </c>
      <c r="B7457" s="5" t="s">
        <v>241</v>
      </c>
      <c r="C7457" s="6" t="s">
        <v>60</v>
      </c>
      <c r="D7457" s="6" t="s">
        <v>61</v>
      </c>
      <c r="E7457" s="7">
        <v>1872</v>
      </c>
      <c r="F7457" s="9">
        <v>4991.9849999999997</v>
      </c>
    </row>
    <row r="7458" spans="1:6" x14ac:dyDescent="0.15">
      <c r="A7458" s="5" t="s">
        <v>1</v>
      </c>
      <c r="B7458" s="5" t="s">
        <v>241</v>
      </c>
      <c r="C7458" s="6" t="s">
        <v>60</v>
      </c>
      <c r="D7458" s="6" t="s">
        <v>61</v>
      </c>
      <c r="E7458" s="7">
        <v>1873</v>
      </c>
      <c r="F7458" s="9">
        <v>5116.6880000000001</v>
      </c>
    </row>
    <row r="7459" spans="1:6" x14ac:dyDescent="0.15">
      <c r="A7459" s="5" t="s">
        <v>1</v>
      </c>
      <c r="B7459" s="5" t="s">
        <v>241</v>
      </c>
      <c r="C7459" s="6" t="s">
        <v>60</v>
      </c>
      <c r="D7459" s="6" t="s">
        <v>61</v>
      </c>
      <c r="E7459" s="7">
        <v>1874</v>
      </c>
      <c r="F7459" s="9">
        <v>4964.9872999999998</v>
      </c>
    </row>
    <row r="7460" spans="1:6" x14ac:dyDescent="0.15">
      <c r="A7460" s="5" t="s">
        <v>1</v>
      </c>
      <c r="B7460" s="5" t="s">
        <v>241</v>
      </c>
      <c r="C7460" s="6" t="s">
        <v>60</v>
      </c>
      <c r="D7460" s="6" t="s">
        <v>61</v>
      </c>
      <c r="E7460" s="7">
        <v>1875</v>
      </c>
      <c r="F7460" s="9">
        <v>5105.1176999999998</v>
      </c>
    </row>
    <row r="7461" spans="1:6" x14ac:dyDescent="0.15">
      <c r="A7461" s="5" t="s">
        <v>1</v>
      </c>
      <c r="B7461" s="5" t="s">
        <v>241</v>
      </c>
      <c r="C7461" s="6" t="s">
        <v>60</v>
      </c>
      <c r="D7461" s="6" t="s">
        <v>61</v>
      </c>
      <c r="E7461" s="7">
        <v>1876</v>
      </c>
      <c r="F7461" s="9">
        <v>5049.8370000000004</v>
      </c>
    </row>
    <row r="7462" spans="1:6" x14ac:dyDescent="0.15">
      <c r="A7462" s="5" t="s">
        <v>1</v>
      </c>
      <c r="B7462" s="5" t="s">
        <v>241</v>
      </c>
      <c r="C7462" s="6" t="s">
        <v>60</v>
      </c>
      <c r="D7462" s="6" t="s">
        <v>61</v>
      </c>
      <c r="E7462" s="7">
        <v>1877</v>
      </c>
      <c r="F7462" s="9">
        <v>5098.6895000000004</v>
      </c>
    </row>
    <row r="7463" spans="1:6" x14ac:dyDescent="0.15">
      <c r="A7463" s="5" t="s">
        <v>1</v>
      </c>
      <c r="B7463" s="5" t="s">
        <v>241</v>
      </c>
      <c r="C7463" s="6" t="s">
        <v>60</v>
      </c>
      <c r="D7463" s="6" t="s">
        <v>61</v>
      </c>
      <c r="E7463" s="7">
        <v>1878</v>
      </c>
      <c r="F7463" s="9">
        <v>5198.9663</v>
      </c>
    </row>
    <row r="7464" spans="1:6" x14ac:dyDescent="0.15">
      <c r="A7464" s="5" t="s">
        <v>1</v>
      </c>
      <c r="B7464" s="5" t="s">
        <v>241</v>
      </c>
      <c r="C7464" s="6" t="s">
        <v>60</v>
      </c>
      <c r="D7464" s="6" t="s">
        <v>61</v>
      </c>
      <c r="E7464" s="7">
        <v>1879</v>
      </c>
      <c r="F7464" s="9">
        <v>5715.7780000000002</v>
      </c>
    </row>
    <row r="7465" spans="1:6" x14ac:dyDescent="0.15">
      <c r="A7465" s="5" t="s">
        <v>1</v>
      </c>
      <c r="B7465" s="5" t="s">
        <v>241</v>
      </c>
      <c r="C7465" s="6" t="s">
        <v>60</v>
      </c>
      <c r="D7465" s="6" t="s">
        <v>61</v>
      </c>
      <c r="E7465" s="7">
        <v>1880</v>
      </c>
      <c r="F7465" s="9">
        <v>6255.7295000000004</v>
      </c>
    </row>
    <row r="7466" spans="1:6" x14ac:dyDescent="0.15">
      <c r="A7466" s="5" t="s">
        <v>1</v>
      </c>
      <c r="B7466" s="5" t="s">
        <v>241</v>
      </c>
      <c r="C7466" s="6" t="s">
        <v>60</v>
      </c>
      <c r="D7466" s="6" t="s">
        <v>61</v>
      </c>
      <c r="E7466" s="7">
        <v>1881</v>
      </c>
      <c r="F7466" s="9">
        <v>6317.4385000000002</v>
      </c>
    </row>
    <row r="7467" spans="1:6" x14ac:dyDescent="0.15">
      <c r="A7467" s="5" t="s">
        <v>1</v>
      </c>
      <c r="B7467" s="5" t="s">
        <v>241</v>
      </c>
      <c r="C7467" s="6" t="s">
        <v>60</v>
      </c>
      <c r="D7467" s="6" t="s">
        <v>61</v>
      </c>
      <c r="E7467" s="7">
        <v>1882</v>
      </c>
      <c r="F7467" s="9">
        <v>6557.8456999999999</v>
      </c>
    </row>
    <row r="7468" spans="1:6" x14ac:dyDescent="0.15">
      <c r="A7468" s="5" t="s">
        <v>1</v>
      </c>
      <c r="B7468" s="5" t="s">
        <v>241</v>
      </c>
      <c r="C7468" s="6" t="s">
        <v>60</v>
      </c>
      <c r="D7468" s="6" t="s">
        <v>61</v>
      </c>
      <c r="E7468" s="7">
        <v>1883</v>
      </c>
      <c r="F7468" s="9">
        <v>6559.1313</v>
      </c>
    </row>
    <row r="7469" spans="1:6" x14ac:dyDescent="0.15">
      <c r="A7469" s="5" t="s">
        <v>1</v>
      </c>
      <c r="B7469" s="5" t="s">
        <v>241</v>
      </c>
      <c r="C7469" s="6" t="s">
        <v>60</v>
      </c>
      <c r="D7469" s="6" t="s">
        <v>61</v>
      </c>
      <c r="E7469" s="7">
        <v>1884</v>
      </c>
      <c r="F7469" s="9">
        <v>6523.1342999999997</v>
      </c>
    </row>
    <row r="7470" spans="1:6" x14ac:dyDescent="0.15">
      <c r="A7470" s="5" t="s">
        <v>1</v>
      </c>
      <c r="B7470" s="5" t="s">
        <v>241</v>
      </c>
      <c r="C7470" s="6" t="s">
        <v>60</v>
      </c>
      <c r="D7470" s="6" t="s">
        <v>61</v>
      </c>
      <c r="E7470" s="7">
        <v>1885</v>
      </c>
      <c r="F7470" s="9">
        <v>6424.143</v>
      </c>
    </row>
    <row r="7471" spans="1:6" x14ac:dyDescent="0.15">
      <c r="A7471" s="5" t="s">
        <v>1</v>
      </c>
      <c r="B7471" s="5" t="s">
        <v>241</v>
      </c>
      <c r="C7471" s="6" t="s">
        <v>60</v>
      </c>
      <c r="D7471" s="6" t="s">
        <v>61</v>
      </c>
      <c r="E7471" s="7">
        <v>1886</v>
      </c>
      <c r="F7471" s="9">
        <v>6471.7103999999999</v>
      </c>
    </row>
    <row r="7472" spans="1:6" x14ac:dyDescent="0.15">
      <c r="A7472" s="5" t="s">
        <v>1</v>
      </c>
      <c r="B7472" s="5" t="s">
        <v>241</v>
      </c>
      <c r="C7472" s="6" t="s">
        <v>60</v>
      </c>
      <c r="D7472" s="6" t="s">
        <v>61</v>
      </c>
      <c r="E7472" s="7">
        <v>1887</v>
      </c>
      <c r="F7472" s="9">
        <v>6616.9834000000001</v>
      </c>
    </row>
    <row r="7473" spans="1:6" x14ac:dyDescent="0.15">
      <c r="A7473" s="5" t="s">
        <v>1</v>
      </c>
      <c r="B7473" s="5" t="s">
        <v>241</v>
      </c>
      <c r="C7473" s="6" t="s">
        <v>60</v>
      </c>
      <c r="D7473" s="6" t="s">
        <v>61</v>
      </c>
      <c r="E7473" s="7">
        <v>1888</v>
      </c>
      <c r="F7473" s="9">
        <v>6447.2839999999997</v>
      </c>
    </row>
    <row r="7474" spans="1:6" x14ac:dyDescent="0.15">
      <c r="A7474" s="5" t="s">
        <v>1</v>
      </c>
      <c r="B7474" s="5" t="s">
        <v>241</v>
      </c>
      <c r="C7474" s="6" t="s">
        <v>60</v>
      </c>
      <c r="D7474" s="6" t="s">
        <v>61</v>
      </c>
      <c r="E7474" s="7">
        <v>1889</v>
      </c>
      <c r="F7474" s="9">
        <v>6705.6895000000004</v>
      </c>
    </row>
    <row r="7475" spans="1:6" x14ac:dyDescent="0.15">
      <c r="A7475" s="5" t="s">
        <v>1</v>
      </c>
      <c r="B7475" s="5" t="s">
        <v>241</v>
      </c>
      <c r="C7475" s="6" t="s">
        <v>60</v>
      </c>
      <c r="D7475" s="6" t="s">
        <v>61</v>
      </c>
      <c r="E7475" s="7">
        <v>1890</v>
      </c>
      <c r="F7475" s="9">
        <v>6664.5502999999999</v>
      </c>
    </row>
    <row r="7476" spans="1:6" x14ac:dyDescent="0.15">
      <c r="A7476" s="5" t="s">
        <v>1</v>
      </c>
      <c r="B7476" s="5" t="s">
        <v>241</v>
      </c>
      <c r="C7476" s="6" t="s">
        <v>60</v>
      </c>
      <c r="D7476" s="6" t="s">
        <v>61</v>
      </c>
      <c r="E7476" s="7">
        <v>1891</v>
      </c>
      <c r="F7476" s="9">
        <v>6811.1090000000004</v>
      </c>
    </row>
    <row r="7477" spans="1:6" x14ac:dyDescent="0.15">
      <c r="A7477" s="5" t="s">
        <v>1</v>
      </c>
      <c r="B7477" s="5" t="s">
        <v>241</v>
      </c>
      <c r="C7477" s="6" t="s">
        <v>60</v>
      </c>
      <c r="D7477" s="6" t="s">
        <v>61</v>
      </c>
      <c r="E7477" s="7">
        <v>1892</v>
      </c>
      <c r="F7477" s="9">
        <v>7324.0630000000001</v>
      </c>
    </row>
    <row r="7478" spans="1:6" x14ac:dyDescent="0.15">
      <c r="A7478" s="5" t="s">
        <v>1</v>
      </c>
      <c r="B7478" s="5" t="s">
        <v>241</v>
      </c>
      <c r="C7478" s="6" t="s">
        <v>60</v>
      </c>
      <c r="D7478" s="6" t="s">
        <v>61</v>
      </c>
      <c r="E7478" s="7">
        <v>1893</v>
      </c>
      <c r="F7478" s="9">
        <v>6834.2494999999999</v>
      </c>
    </row>
    <row r="7479" spans="1:6" x14ac:dyDescent="0.15">
      <c r="A7479" s="5" t="s">
        <v>1</v>
      </c>
      <c r="B7479" s="5" t="s">
        <v>241</v>
      </c>
      <c r="C7479" s="6" t="s">
        <v>60</v>
      </c>
      <c r="D7479" s="6" t="s">
        <v>61</v>
      </c>
      <c r="E7479" s="7">
        <v>1894</v>
      </c>
      <c r="F7479" s="9">
        <v>6510.2782999999999</v>
      </c>
    </row>
    <row r="7480" spans="1:6" x14ac:dyDescent="0.15">
      <c r="A7480" s="5" t="s">
        <v>1</v>
      </c>
      <c r="B7480" s="5" t="s">
        <v>241</v>
      </c>
      <c r="C7480" s="6" t="s">
        <v>60</v>
      </c>
      <c r="D7480" s="6" t="s">
        <v>61</v>
      </c>
      <c r="E7480" s="7">
        <v>1895</v>
      </c>
      <c r="F7480" s="9">
        <v>7159.5063</v>
      </c>
    </row>
    <row r="7481" spans="1:6" x14ac:dyDescent="0.15">
      <c r="A7481" s="5" t="s">
        <v>1</v>
      </c>
      <c r="B7481" s="5" t="s">
        <v>241</v>
      </c>
      <c r="C7481" s="6" t="s">
        <v>60</v>
      </c>
      <c r="D7481" s="6" t="s">
        <v>61</v>
      </c>
      <c r="E7481" s="7">
        <v>1896</v>
      </c>
      <c r="F7481" s="9">
        <v>6885.674</v>
      </c>
    </row>
    <row r="7482" spans="1:6" x14ac:dyDescent="0.15">
      <c r="A7482" s="5" t="s">
        <v>1</v>
      </c>
      <c r="B7482" s="5" t="s">
        <v>241</v>
      </c>
      <c r="C7482" s="6" t="s">
        <v>60</v>
      </c>
      <c r="D7482" s="6" t="s">
        <v>61</v>
      </c>
      <c r="E7482" s="7">
        <v>1897</v>
      </c>
      <c r="F7482" s="9">
        <v>7406.3419999999996</v>
      </c>
    </row>
    <row r="7483" spans="1:6" x14ac:dyDescent="0.15">
      <c r="A7483" s="5" t="s">
        <v>1</v>
      </c>
      <c r="B7483" s="5" t="s">
        <v>241</v>
      </c>
      <c r="C7483" s="6" t="s">
        <v>60</v>
      </c>
      <c r="D7483" s="6" t="s">
        <v>61</v>
      </c>
      <c r="E7483" s="7">
        <v>1898</v>
      </c>
      <c r="F7483" s="9">
        <v>7426.9110000000001</v>
      </c>
    </row>
    <row r="7484" spans="1:6" x14ac:dyDescent="0.15">
      <c r="A7484" s="5" t="s">
        <v>1</v>
      </c>
      <c r="B7484" s="5" t="s">
        <v>241</v>
      </c>
      <c r="C7484" s="6" t="s">
        <v>60</v>
      </c>
      <c r="D7484" s="6" t="s">
        <v>61</v>
      </c>
      <c r="E7484" s="7">
        <v>1899</v>
      </c>
      <c r="F7484" s="9">
        <v>7959.1494000000002</v>
      </c>
    </row>
    <row r="7485" spans="1:6" x14ac:dyDescent="0.15">
      <c r="A7485" s="5" t="s">
        <v>1</v>
      </c>
      <c r="B7485" s="5" t="s">
        <v>241</v>
      </c>
      <c r="C7485" s="6" t="s">
        <v>60</v>
      </c>
      <c r="D7485" s="6" t="s">
        <v>61</v>
      </c>
      <c r="E7485" s="7">
        <v>1900</v>
      </c>
      <c r="F7485" s="9">
        <v>8037.5712999999996</v>
      </c>
    </row>
    <row r="7486" spans="1:6" x14ac:dyDescent="0.15">
      <c r="A7486" s="5" t="s">
        <v>1</v>
      </c>
      <c r="B7486" s="5" t="s">
        <v>241</v>
      </c>
      <c r="C7486" s="6" t="s">
        <v>60</v>
      </c>
      <c r="D7486" s="6" t="s">
        <v>61</v>
      </c>
      <c r="E7486" s="7">
        <v>1901</v>
      </c>
      <c r="F7486" s="9">
        <v>8770.3629999999994</v>
      </c>
    </row>
    <row r="7487" spans="1:6" x14ac:dyDescent="0.15">
      <c r="A7487" s="5" t="s">
        <v>1</v>
      </c>
      <c r="B7487" s="5" t="s">
        <v>241</v>
      </c>
      <c r="C7487" s="6" t="s">
        <v>60</v>
      </c>
      <c r="D7487" s="6" t="s">
        <v>61</v>
      </c>
      <c r="E7487" s="7">
        <v>1902</v>
      </c>
      <c r="F7487" s="9">
        <v>8684.2279999999992</v>
      </c>
    </row>
    <row r="7488" spans="1:6" x14ac:dyDescent="0.15">
      <c r="A7488" s="5" t="s">
        <v>1</v>
      </c>
      <c r="B7488" s="5" t="s">
        <v>241</v>
      </c>
      <c r="C7488" s="6" t="s">
        <v>60</v>
      </c>
      <c r="D7488" s="6" t="s">
        <v>61</v>
      </c>
      <c r="E7488" s="7">
        <v>1903</v>
      </c>
      <c r="F7488" s="9">
        <v>8941.348</v>
      </c>
    </row>
    <row r="7489" spans="1:6" x14ac:dyDescent="0.15">
      <c r="A7489" s="5" t="s">
        <v>1</v>
      </c>
      <c r="B7489" s="5" t="s">
        <v>241</v>
      </c>
      <c r="C7489" s="6" t="s">
        <v>60</v>
      </c>
      <c r="D7489" s="6" t="s">
        <v>61</v>
      </c>
      <c r="E7489" s="7">
        <v>1904</v>
      </c>
      <c r="F7489" s="9">
        <v>8663.6579999999994</v>
      </c>
    </row>
    <row r="7490" spans="1:6" x14ac:dyDescent="0.15">
      <c r="A7490" s="5" t="s">
        <v>1</v>
      </c>
      <c r="B7490" s="5" t="s">
        <v>241</v>
      </c>
      <c r="C7490" s="6" t="s">
        <v>60</v>
      </c>
      <c r="D7490" s="6" t="s">
        <v>61</v>
      </c>
      <c r="E7490" s="7">
        <v>1905</v>
      </c>
      <c r="F7490" s="9">
        <v>9121.3320000000003</v>
      </c>
    </row>
    <row r="7491" spans="1:6" x14ac:dyDescent="0.15">
      <c r="A7491" s="5" t="s">
        <v>1</v>
      </c>
      <c r="B7491" s="5" t="s">
        <v>241</v>
      </c>
      <c r="C7491" s="6" t="s">
        <v>60</v>
      </c>
      <c r="D7491" s="6" t="s">
        <v>61</v>
      </c>
      <c r="E7491" s="7">
        <v>1906</v>
      </c>
      <c r="F7491" s="9">
        <v>9980.1129999999994</v>
      </c>
    </row>
    <row r="7492" spans="1:6" x14ac:dyDescent="0.15">
      <c r="A7492" s="5" t="s">
        <v>1</v>
      </c>
      <c r="B7492" s="5" t="s">
        <v>241</v>
      </c>
      <c r="C7492" s="6" t="s">
        <v>60</v>
      </c>
      <c r="D7492" s="6" t="s">
        <v>61</v>
      </c>
      <c r="E7492" s="7">
        <v>1907</v>
      </c>
      <c r="F7492" s="9">
        <v>9950.5439999999999</v>
      </c>
    </row>
    <row r="7493" spans="1:6" x14ac:dyDescent="0.15">
      <c r="A7493" s="5" t="s">
        <v>1</v>
      </c>
      <c r="B7493" s="5" t="s">
        <v>241</v>
      </c>
      <c r="C7493" s="6" t="s">
        <v>60</v>
      </c>
      <c r="D7493" s="6" t="s">
        <v>61</v>
      </c>
      <c r="E7493" s="7">
        <v>1908</v>
      </c>
      <c r="F7493" s="9">
        <v>8975.9760000000006</v>
      </c>
    </row>
    <row r="7494" spans="1:6" x14ac:dyDescent="0.15">
      <c r="A7494" s="5" t="s">
        <v>1</v>
      </c>
      <c r="B7494" s="5" t="s">
        <v>241</v>
      </c>
      <c r="C7494" s="6" t="s">
        <v>60</v>
      </c>
      <c r="D7494" s="6" t="s">
        <v>61</v>
      </c>
      <c r="E7494" s="7">
        <v>1909</v>
      </c>
      <c r="F7494" s="9">
        <v>9798.1180000000004</v>
      </c>
    </row>
    <row r="7495" spans="1:6" x14ac:dyDescent="0.15">
      <c r="A7495" s="5" t="s">
        <v>1</v>
      </c>
      <c r="B7495" s="5" t="s">
        <v>241</v>
      </c>
      <c r="C7495" s="6" t="s">
        <v>60</v>
      </c>
      <c r="D7495" s="6" t="s">
        <v>61</v>
      </c>
      <c r="E7495" s="7">
        <v>1910</v>
      </c>
      <c r="F7495" s="9">
        <v>9636.7829999999994</v>
      </c>
    </row>
    <row r="7496" spans="1:6" x14ac:dyDescent="0.15">
      <c r="A7496" s="5" t="s">
        <v>1</v>
      </c>
      <c r="B7496" s="5" t="s">
        <v>241</v>
      </c>
      <c r="C7496" s="6" t="s">
        <v>60</v>
      </c>
      <c r="D7496" s="6" t="s">
        <v>61</v>
      </c>
      <c r="E7496" s="7">
        <v>1911</v>
      </c>
      <c r="F7496" s="9">
        <v>9735.89</v>
      </c>
    </row>
    <row r="7497" spans="1:6" x14ac:dyDescent="0.15">
      <c r="A7497" s="5" t="s">
        <v>1</v>
      </c>
      <c r="B7497" s="5" t="s">
        <v>241</v>
      </c>
      <c r="C7497" s="6" t="s">
        <v>60</v>
      </c>
      <c r="D7497" s="6" t="s">
        <v>61</v>
      </c>
      <c r="E7497" s="7">
        <v>1912</v>
      </c>
      <c r="F7497" s="9">
        <v>9976.5669999999991</v>
      </c>
    </row>
    <row r="7498" spans="1:6" x14ac:dyDescent="0.15">
      <c r="A7498" s="5" t="s">
        <v>1</v>
      </c>
      <c r="B7498" s="5" t="s">
        <v>241</v>
      </c>
      <c r="C7498" s="6" t="s">
        <v>60</v>
      </c>
      <c r="D7498" s="6" t="s">
        <v>61</v>
      </c>
      <c r="E7498" s="7">
        <v>1913</v>
      </c>
      <c r="F7498" s="9">
        <v>10107.969999999999</v>
      </c>
    </row>
    <row r="7499" spans="1:6" x14ac:dyDescent="0.15">
      <c r="A7499" s="5" t="s">
        <v>1</v>
      </c>
      <c r="B7499" s="5" t="s">
        <v>241</v>
      </c>
      <c r="C7499" s="6" t="s">
        <v>60</v>
      </c>
      <c r="D7499" s="6" t="s">
        <v>61</v>
      </c>
      <c r="E7499" s="7">
        <v>1914</v>
      </c>
      <c r="F7499" s="9">
        <v>9096.3719999999994</v>
      </c>
    </row>
    <row r="7500" spans="1:6" x14ac:dyDescent="0.15">
      <c r="A7500" s="5" t="s">
        <v>1</v>
      </c>
      <c r="B7500" s="5" t="s">
        <v>241</v>
      </c>
      <c r="C7500" s="6" t="s">
        <v>60</v>
      </c>
      <c r="D7500" s="6" t="s">
        <v>61</v>
      </c>
      <c r="E7500" s="7">
        <v>1915</v>
      </c>
      <c r="F7500" s="9">
        <v>9164.1769999999997</v>
      </c>
    </row>
    <row r="7501" spans="1:6" x14ac:dyDescent="0.15">
      <c r="A7501" s="5" t="s">
        <v>1</v>
      </c>
      <c r="B7501" s="5" t="s">
        <v>241</v>
      </c>
      <c r="C7501" s="6" t="s">
        <v>60</v>
      </c>
      <c r="D7501" s="6" t="s">
        <v>61</v>
      </c>
      <c r="E7501" s="7">
        <v>1916</v>
      </c>
      <c r="F7501" s="9">
        <v>10222.32</v>
      </c>
    </row>
    <row r="7502" spans="1:6" x14ac:dyDescent="0.15">
      <c r="A7502" s="5" t="s">
        <v>1</v>
      </c>
      <c r="B7502" s="5" t="s">
        <v>241</v>
      </c>
      <c r="C7502" s="6" t="s">
        <v>60</v>
      </c>
      <c r="D7502" s="6" t="s">
        <v>61</v>
      </c>
      <c r="E7502" s="7">
        <v>1917</v>
      </c>
      <c r="F7502" s="9">
        <v>9769.0779999999995</v>
      </c>
    </row>
    <row r="7503" spans="1:6" x14ac:dyDescent="0.15">
      <c r="A7503" s="5" t="s">
        <v>1</v>
      </c>
      <c r="B7503" s="5" t="s">
        <v>241</v>
      </c>
      <c r="C7503" s="6" t="s">
        <v>60</v>
      </c>
      <c r="D7503" s="6" t="s">
        <v>61</v>
      </c>
      <c r="E7503" s="7">
        <v>1918</v>
      </c>
      <c r="F7503" s="8">
        <v>10471.306</v>
      </c>
    </row>
    <row r="7504" spans="1:6" x14ac:dyDescent="0.15">
      <c r="A7504" s="5" t="s">
        <v>1</v>
      </c>
      <c r="B7504" s="5" t="s">
        <v>241</v>
      </c>
      <c r="C7504" s="6" t="s">
        <v>60</v>
      </c>
      <c r="D7504" s="6" t="s">
        <v>61</v>
      </c>
      <c r="E7504" s="7">
        <v>1919</v>
      </c>
      <c r="F7504" s="8">
        <v>10449.780000000001</v>
      </c>
    </row>
    <row r="7505" spans="1:6" x14ac:dyDescent="0.15">
      <c r="A7505" s="5" t="s">
        <v>1</v>
      </c>
      <c r="B7505" s="5" t="s">
        <v>241</v>
      </c>
      <c r="C7505" s="6" t="s">
        <v>60</v>
      </c>
      <c r="D7505" s="6" t="s">
        <v>61</v>
      </c>
      <c r="E7505" s="7">
        <v>1920</v>
      </c>
      <c r="F7505" s="8">
        <v>10152.927</v>
      </c>
    </row>
    <row r="7506" spans="1:6" x14ac:dyDescent="0.15">
      <c r="A7506" s="5" t="s">
        <v>1</v>
      </c>
      <c r="B7506" s="5" t="s">
        <v>241</v>
      </c>
      <c r="C7506" s="6" t="s">
        <v>60</v>
      </c>
      <c r="D7506" s="6" t="s">
        <v>61</v>
      </c>
      <c r="E7506" s="7">
        <v>1921</v>
      </c>
      <c r="F7506" s="8">
        <v>9674.8809999999994</v>
      </c>
    </row>
    <row r="7507" spans="1:6" x14ac:dyDescent="0.15">
      <c r="A7507" s="5" t="s">
        <v>1</v>
      </c>
      <c r="B7507" s="5" t="s">
        <v>241</v>
      </c>
      <c r="C7507" s="6" t="s">
        <v>60</v>
      </c>
      <c r="D7507" s="6" t="s">
        <v>61</v>
      </c>
      <c r="E7507" s="7">
        <v>1922</v>
      </c>
      <c r="F7507" s="8">
        <v>10009.715</v>
      </c>
    </row>
    <row r="7508" spans="1:6" x14ac:dyDescent="0.15">
      <c r="A7508" s="5" t="s">
        <v>1</v>
      </c>
      <c r="B7508" s="5" t="s">
        <v>241</v>
      </c>
      <c r="C7508" s="6" t="s">
        <v>60</v>
      </c>
      <c r="D7508" s="6" t="s">
        <v>61</v>
      </c>
      <c r="E7508" s="7">
        <v>1923</v>
      </c>
      <c r="F7508" s="8">
        <v>11071.243</v>
      </c>
    </row>
    <row r="7509" spans="1:6" x14ac:dyDescent="0.15">
      <c r="A7509" s="5" t="s">
        <v>1</v>
      </c>
      <c r="B7509" s="5" t="s">
        <v>241</v>
      </c>
      <c r="C7509" s="6" t="s">
        <v>60</v>
      </c>
      <c r="D7509" s="6" t="s">
        <v>61</v>
      </c>
      <c r="E7509" s="7">
        <v>1924</v>
      </c>
      <c r="F7509" s="8">
        <v>11126.713</v>
      </c>
    </row>
    <row r="7510" spans="1:6" x14ac:dyDescent="0.15">
      <c r="A7510" s="5" t="s">
        <v>1</v>
      </c>
      <c r="B7510" s="5" t="s">
        <v>241</v>
      </c>
      <c r="C7510" s="6" t="s">
        <v>60</v>
      </c>
      <c r="D7510" s="6" t="s">
        <v>61</v>
      </c>
      <c r="E7510" s="7">
        <v>1925</v>
      </c>
      <c r="F7510" s="8">
        <v>11149.772000000001</v>
      </c>
    </row>
    <row r="7511" spans="1:6" x14ac:dyDescent="0.15">
      <c r="A7511" s="5" t="s">
        <v>1</v>
      </c>
      <c r="B7511" s="5" t="s">
        <v>241</v>
      </c>
      <c r="C7511" s="6" t="s">
        <v>60</v>
      </c>
      <c r="D7511" s="6" t="s">
        <v>61</v>
      </c>
      <c r="E7511" s="7">
        <v>1926</v>
      </c>
      <c r="F7511" s="8">
        <v>11647.768</v>
      </c>
    </row>
    <row r="7512" spans="1:6" x14ac:dyDescent="0.15">
      <c r="A7512" s="5" t="s">
        <v>1</v>
      </c>
      <c r="B7512" s="5" t="s">
        <v>241</v>
      </c>
      <c r="C7512" s="6" t="s">
        <v>60</v>
      </c>
      <c r="D7512" s="6" t="s">
        <v>61</v>
      </c>
      <c r="E7512" s="7">
        <v>1927</v>
      </c>
      <c r="F7512" s="8">
        <v>11532.397000000001</v>
      </c>
    </row>
    <row r="7513" spans="1:6" x14ac:dyDescent="0.15">
      <c r="A7513" s="5" t="s">
        <v>1</v>
      </c>
      <c r="B7513" s="5" t="s">
        <v>241</v>
      </c>
      <c r="C7513" s="6" t="s">
        <v>60</v>
      </c>
      <c r="D7513" s="6" t="s">
        <v>61</v>
      </c>
      <c r="E7513" s="7">
        <v>1928</v>
      </c>
      <c r="F7513" s="8">
        <v>11451.069</v>
      </c>
    </row>
    <row r="7514" spans="1:6" x14ac:dyDescent="0.15">
      <c r="A7514" s="5" t="s">
        <v>1</v>
      </c>
      <c r="B7514" s="5" t="s">
        <v>241</v>
      </c>
      <c r="C7514" s="6" t="s">
        <v>60</v>
      </c>
      <c r="D7514" s="6" t="s">
        <v>61</v>
      </c>
      <c r="E7514" s="7">
        <v>1929</v>
      </c>
      <c r="F7514" s="8">
        <v>11954.235000000001</v>
      </c>
    </row>
    <row r="7515" spans="1:6" x14ac:dyDescent="0.15">
      <c r="A7515" s="5" t="s">
        <v>1</v>
      </c>
      <c r="B7515" s="5" t="s">
        <v>241</v>
      </c>
      <c r="C7515" s="6" t="s">
        <v>60</v>
      </c>
      <c r="D7515" s="6" t="s">
        <v>61</v>
      </c>
      <c r="E7515" s="7">
        <v>1930</v>
      </c>
      <c r="F7515" s="8">
        <v>10694.982</v>
      </c>
    </row>
    <row r="7516" spans="1:6" x14ac:dyDescent="0.15">
      <c r="A7516" s="5" t="s">
        <v>1</v>
      </c>
      <c r="B7516" s="5" t="s">
        <v>241</v>
      </c>
      <c r="C7516" s="6" t="s">
        <v>60</v>
      </c>
      <c r="D7516" s="6" t="s">
        <v>61</v>
      </c>
      <c r="E7516" s="7">
        <v>1931</v>
      </c>
      <c r="F7516" s="8">
        <v>9930.9639999999999</v>
      </c>
    </row>
    <row r="7517" spans="1:6" x14ac:dyDescent="0.15">
      <c r="A7517" s="5" t="s">
        <v>1</v>
      </c>
      <c r="B7517" s="5" t="s">
        <v>241</v>
      </c>
      <c r="C7517" s="6" t="s">
        <v>60</v>
      </c>
      <c r="D7517" s="6" t="s">
        <v>61</v>
      </c>
      <c r="E7517" s="7">
        <v>1932</v>
      </c>
      <c r="F7517" s="8">
        <v>8380.5040000000008</v>
      </c>
    </row>
    <row r="7518" spans="1:6" x14ac:dyDescent="0.15">
      <c r="A7518" s="5" t="s">
        <v>1</v>
      </c>
      <c r="B7518" s="5" t="s">
        <v>241</v>
      </c>
      <c r="C7518" s="6" t="s">
        <v>60</v>
      </c>
      <c r="D7518" s="6" t="s">
        <v>61</v>
      </c>
      <c r="E7518" s="7">
        <v>1933</v>
      </c>
      <c r="F7518" s="8">
        <v>8048.2245999999996</v>
      </c>
    </row>
    <row r="7519" spans="1:6" x14ac:dyDescent="0.15">
      <c r="A7519" s="5" t="s">
        <v>1</v>
      </c>
      <c r="B7519" s="5" t="s">
        <v>241</v>
      </c>
      <c r="C7519" s="6" t="s">
        <v>60</v>
      </c>
      <c r="D7519" s="6" t="s">
        <v>61</v>
      </c>
      <c r="E7519" s="7">
        <v>1934</v>
      </c>
      <c r="F7519" s="8">
        <v>8667.0920000000006</v>
      </c>
    </row>
    <row r="7520" spans="1:6" x14ac:dyDescent="0.15">
      <c r="A7520" s="5" t="s">
        <v>1</v>
      </c>
      <c r="B7520" s="5" t="s">
        <v>241</v>
      </c>
      <c r="C7520" s="6" t="s">
        <v>60</v>
      </c>
      <c r="D7520" s="6" t="s">
        <v>61</v>
      </c>
      <c r="E7520" s="7">
        <v>1935</v>
      </c>
      <c r="F7520" s="8">
        <v>9680.8389999999999</v>
      </c>
    </row>
    <row r="7521" spans="1:6" x14ac:dyDescent="0.15">
      <c r="A7521" s="5" t="s">
        <v>1</v>
      </c>
      <c r="B7521" s="5" t="s">
        <v>241</v>
      </c>
      <c r="C7521" s="6" t="s">
        <v>60</v>
      </c>
      <c r="D7521" s="6" t="s">
        <v>61</v>
      </c>
      <c r="E7521" s="7">
        <v>1936</v>
      </c>
      <c r="F7521" s="8">
        <v>10568.013000000001</v>
      </c>
    </row>
    <row r="7522" spans="1:6" x14ac:dyDescent="0.15">
      <c r="A7522" s="5" t="s">
        <v>1</v>
      </c>
      <c r="B7522" s="5" t="s">
        <v>241</v>
      </c>
      <c r="C7522" s="6" t="s">
        <v>60</v>
      </c>
      <c r="D7522" s="6" t="s">
        <v>61</v>
      </c>
      <c r="E7522" s="7">
        <v>1937</v>
      </c>
      <c r="F7522" s="8">
        <v>11295.099</v>
      </c>
    </row>
    <row r="7523" spans="1:6" x14ac:dyDescent="0.15">
      <c r="A7523" s="5" t="s">
        <v>1</v>
      </c>
      <c r="B7523" s="5" t="s">
        <v>241</v>
      </c>
      <c r="C7523" s="6" t="s">
        <v>60</v>
      </c>
      <c r="D7523" s="6" t="s">
        <v>61</v>
      </c>
      <c r="E7523" s="7">
        <v>1938</v>
      </c>
      <c r="F7523" s="8">
        <v>10526.134</v>
      </c>
    </row>
    <row r="7524" spans="1:6" x14ac:dyDescent="0.15">
      <c r="A7524" s="5" t="s">
        <v>1</v>
      </c>
      <c r="B7524" s="5" t="s">
        <v>241</v>
      </c>
      <c r="C7524" s="6" t="s">
        <v>60</v>
      </c>
      <c r="D7524" s="6" t="s">
        <v>61</v>
      </c>
      <c r="E7524" s="7">
        <v>1939</v>
      </c>
      <c r="F7524" s="8">
        <v>11171.448</v>
      </c>
    </row>
    <row r="7525" spans="1:6" x14ac:dyDescent="0.15">
      <c r="A7525" s="5" t="s">
        <v>1</v>
      </c>
      <c r="B7525" s="5" t="s">
        <v>241</v>
      </c>
      <c r="C7525" s="6" t="s">
        <v>60</v>
      </c>
      <c r="D7525" s="6" t="s">
        <v>61</v>
      </c>
      <c r="E7525" s="7">
        <v>1940</v>
      </c>
      <c r="F7525" s="8">
        <v>12005.094999999999</v>
      </c>
    </row>
    <row r="7526" spans="1:6" x14ac:dyDescent="0.15">
      <c r="A7526" s="5" t="s">
        <v>1</v>
      </c>
      <c r="B7526" s="5" t="s">
        <v>241</v>
      </c>
      <c r="C7526" s="6" t="s">
        <v>60</v>
      </c>
      <c r="D7526" s="6" t="s">
        <v>61</v>
      </c>
      <c r="E7526" s="7">
        <v>1941</v>
      </c>
      <c r="F7526" s="8">
        <v>13553.401</v>
      </c>
    </row>
    <row r="7527" spans="1:6" x14ac:dyDescent="0.15">
      <c r="A7527" s="5" t="s">
        <v>1</v>
      </c>
      <c r="B7527" s="5" t="s">
        <v>241</v>
      </c>
      <c r="C7527" s="6" t="s">
        <v>60</v>
      </c>
      <c r="D7527" s="6" t="s">
        <v>61</v>
      </c>
      <c r="E7527" s="7">
        <v>1942</v>
      </c>
      <c r="F7527" s="8">
        <v>14869.861000000001</v>
      </c>
    </row>
    <row r="7528" spans="1:6" x14ac:dyDescent="0.15">
      <c r="A7528" s="5" t="s">
        <v>1</v>
      </c>
      <c r="B7528" s="5" t="s">
        <v>241</v>
      </c>
      <c r="C7528" s="6" t="s">
        <v>60</v>
      </c>
      <c r="D7528" s="6" t="s">
        <v>61</v>
      </c>
      <c r="E7528" s="7">
        <v>1943</v>
      </c>
      <c r="F7528" s="8">
        <v>16050.218000000001</v>
      </c>
    </row>
    <row r="7529" spans="1:6" x14ac:dyDescent="0.15">
      <c r="A7529" s="5" t="s">
        <v>1</v>
      </c>
      <c r="B7529" s="5" t="s">
        <v>241</v>
      </c>
      <c r="C7529" s="6" t="s">
        <v>60</v>
      </c>
      <c r="D7529" s="6" t="s">
        <v>61</v>
      </c>
      <c r="E7529" s="7">
        <v>1944</v>
      </c>
      <c r="F7529" s="8">
        <v>16999.328000000001</v>
      </c>
    </row>
    <row r="7530" spans="1:6" x14ac:dyDescent="0.15">
      <c r="A7530" s="5" t="s">
        <v>1</v>
      </c>
      <c r="B7530" s="5" t="s">
        <v>241</v>
      </c>
      <c r="C7530" s="6" t="s">
        <v>60</v>
      </c>
      <c r="D7530" s="6" t="s">
        <v>61</v>
      </c>
      <c r="E7530" s="7">
        <v>1945</v>
      </c>
      <c r="F7530" s="8">
        <v>16477.553</v>
      </c>
    </row>
    <row r="7531" spans="1:6" x14ac:dyDescent="0.15">
      <c r="A7531" s="5" t="s">
        <v>1</v>
      </c>
      <c r="B7531" s="5" t="s">
        <v>241</v>
      </c>
      <c r="C7531" s="6" t="s">
        <v>60</v>
      </c>
      <c r="D7531" s="6" t="s">
        <v>61</v>
      </c>
      <c r="E7531" s="7">
        <v>1946</v>
      </c>
      <c r="F7531" s="8">
        <v>14822.467000000001</v>
      </c>
    </row>
    <row r="7532" spans="1:6" x14ac:dyDescent="0.15">
      <c r="A7532" s="5" t="s">
        <v>1</v>
      </c>
      <c r="B7532" s="5" t="s">
        <v>241</v>
      </c>
      <c r="C7532" s="6" t="s">
        <v>60</v>
      </c>
      <c r="D7532" s="6" t="s">
        <v>61</v>
      </c>
      <c r="E7532" s="7">
        <v>1947</v>
      </c>
      <c r="F7532" s="8">
        <v>14311.547</v>
      </c>
    </row>
    <row r="7533" spans="1:6" x14ac:dyDescent="0.15">
      <c r="A7533" s="5" t="s">
        <v>1</v>
      </c>
      <c r="B7533" s="5" t="s">
        <v>241</v>
      </c>
      <c r="C7533" s="6" t="s">
        <v>60</v>
      </c>
      <c r="D7533" s="6" t="s">
        <v>61</v>
      </c>
      <c r="E7533" s="7">
        <v>1948</v>
      </c>
      <c r="F7533" s="8">
        <v>14734.232</v>
      </c>
    </row>
    <row r="7534" spans="1:6" x14ac:dyDescent="0.15">
      <c r="A7534" s="5" t="s">
        <v>1</v>
      </c>
      <c r="B7534" s="5" t="s">
        <v>241</v>
      </c>
      <c r="C7534" s="6" t="s">
        <v>60</v>
      </c>
      <c r="D7534" s="6" t="s">
        <v>61</v>
      </c>
      <c r="E7534" s="7">
        <v>1949</v>
      </c>
      <c r="F7534" s="8">
        <v>14196.672</v>
      </c>
    </row>
    <row r="7535" spans="1:6" x14ac:dyDescent="0.15">
      <c r="A7535" s="5" t="s">
        <v>1</v>
      </c>
      <c r="B7535" s="5" t="s">
        <v>241</v>
      </c>
      <c r="C7535" s="6" t="s">
        <v>60</v>
      </c>
      <c r="D7535" s="6" t="s">
        <v>61</v>
      </c>
      <c r="E7535" s="7">
        <v>1950</v>
      </c>
      <c r="F7535" s="8">
        <v>15240</v>
      </c>
    </row>
    <row r="7536" spans="1:6" x14ac:dyDescent="0.15">
      <c r="A7536" s="5" t="s">
        <v>1</v>
      </c>
      <c r="B7536" s="5" t="s">
        <v>241</v>
      </c>
      <c r="C7536" s="6" t="s">
        <v>60</v>
      </c>
      <c r="D7536" s="6" t="s">
        <v>61</v>
      </c>
      <c r="E7536" s="7">
        <v>1951</v>
      </c>
      <c r="F7536" s="8">
        <v>16125</v>
      </c>
    </row>
    <row r="7537" spans="1:6" x14ac:dyDescent="0.15">
      <c r="A7537" s="5" t="s">
        <v>1</v>
      </c>
      <c r="B7537" s="5" t="s">
        <v>241</v>
      </c>
      <c r="C7537" s="6" t="s">
        <v>60</v>
      </c>
      <c r="D7537" s="6" t="s">
        <v>61</v>
      </c>
      <c r="E7537" s="7">
        <v>1952</v>
      </c>
      <c r="F7537" s="8">
        <v>16444</v>
      </c>
    </row>
    <row r="7538" spans="1:6" x14ac:dyDescent="0.15">
      <c r="A7538" s="5" t="s">
        <v>1</v>
      </c>
      <c r="B7538" s="5" t="s">
        <v>241</v>
      </c>
      <c r="C7538" s="6" t="s">
        <v>60</v>
      </c>
      <c r="D7538" s="6" t="s">
        <v>61</v>
      </c>
      <c r="E7538" s="7">
        <v>1953</v>
      </c>
      <c r="F7538" s="8">
        <v>16917</v>
      </c>
    </row>
    <row r="7539" spans="1:6" x14ac:dyDescent="0.15">
      <c r="A7539" s="5" t="s">
        <v>1</v>
      </c>
      <c r="B7539" s="5" t="s">
        <v>241</v>
      </c>
      <c r="C7539" s="6" t="s">
        <v>60</v>
      </c>
      <c r="D7539" s="6" t="s">
        <v>61</v>
      </c>
      <c r="E7539" s="7">
        <v>1954</v>
      </c>
      <c r="F7539" s="8">
        <v>16512</v>
      </c>
    </row>
    <row r="7540" spans="1:6" x14ac:dyDescent="0.15">
      <c r="A7540" s="5" t="s">
        <v>1</v>
      </c>
      <c r="B7540" s="5" t="s">
        <v>241</v>
      </c>
      <c r="C7540" s="6" t="s">
        <v>60</v>
      </c>
      <c r="D7540" s="6" t="s">
        <v>61</v>
      </c>
      <c r="E7540" s="7">
        <v>1955</v>
      </c>
      <c r="F7540" s="8">
        <v>17370</v>
      </c>
    </row>
    <row r="7541" spans="1:6" x14ac:dyDescent="0.15">
      <c r="A7541" s="5" t="s">
        <v>1</v>
      </c>
      <c r="B7541" s="5" t="s">
        <v>241</v>
      </c>
      <c r="C7541" s="6" t="s">
        <v>60</v>
      </c>
      <c r="D7541" s="6" t="s">
        <v>61</v>
      </c>
      <c r="E7541" s="7">
        <v>1956</v>
      </c>
      <c r="F7541" s="8">
        <v>17397</v>
      </c>
    </row>
    <row r="7542" spans="1:6" x14ac:dyDescent="0.15">
      <c r="A7542" s="5" t="s">
        <v>1</v>
      </c>
      <c r="B7542" s="5" t="s">
        <v>241</v>
      </c>
      <c r="C7542" s="6" t="s">
        <v>60</v>
      </c>
      <c r="D7542" s="6" t="s">
        <v>61</v>
      </c>
      <c r="E7542" s="7">
        <v>1957</v>
      </c>
      <c r="F7542" s="8">
        <v>17406</v>
      </c>
    </row>
    <row r="7543" spans="1:6" x14ac:dyDescent="0.15">
      <c r="A7543" s="5" t="s">
        <v>1</v>
      </c>
      <c r="B7543" s="5" t="s">
        <v>241</v>
      </c>
      <c r="C7543" s="6" t="s">
        <v>60</v>
      </c>
      <c r="D7543" s="6" t="s">
        <v>61</v>
      </c>
      <c r="E7543" s="7">
        <v>1958</v>
      </c>
      <c r="F7543" s="8">
        <v>16946</v>
      </c>
    </row>
    <row r="7544" spans="1:6" x14ac:dyDescent="0.15">
      <c r="A7544" s="5" t="s">
        <v>1</v>
      </c>
      <c r="B7544" s="5" t="s">
        <v>241</v>
      </c>
      <c r="C7544" s="6" t="s">
        <v>60</v>
      </c>
      <c r="D7544" s="6" t="s">
        <v>61</v>
      </c>
      <c r="E7544" s="7">
        <v>1959</v>
      </c>
      <c r="F7544" s="8">
        <v>17900</v>
      </c>
    </row>
    <row r="7545" spans="1:6" x14ac:dyDescent="0.15">
      <c r="A7545" s="5" t="s">
        <v>1</v>
      </c>
      <c r="B7545" s="5" t="s">
        <v>241</v>
      </c>
      <c r="C7545" s="6" t="s">
        <v>60</v>
      </c>
      <c r="D7545" s="6" t="s">
        <v>61</v>
      </c>
      <c r="E7545" s="7">
        <v>1960</v>
      </c>
      <c r="F7545" s="8">
        <v>18057</v>
      </c>
    </row>
    <row r="7546" spans="1:6" x14ac:dyDescent="0.15">
      <c r="A7546" s="5" t="s">
        <v>1</v>
      </c>
      <c r="B7546" s="5" t="s">
        <v>241</v>
      </c>
      <c r="C7546" s="6" t="s">
        <v>60</v>
      </c>
      <c r="D7546" s="6" t="s">
        <v>61</v>
      </c>
      <c r="E7546" s="7">
        <v>1961</v>
      </c>
      <c r="F7546" s="8">
        <v>18175</v>
      </c>
    </row>
    <row r="7547" spans="1:6" x14ac:dyDescent="0.15">
      <c r="A7547" s="5" t="s">
        <v>1</v>
      </c>
      <c r="B7547" s="5" t="s">
        <v>241</v>
      </c>
      <c r="C7547" s="6" t="s">
        <v>60</v>
      </c>
      <c r="D7547" s="6" t="s">
        <v>61</v>
      </c>
      <c r="E7547" s="7">
        <v>1962</v>
      </c>
      <c r="F7547" s="8">
        <v>18976</v>
      </c>
    </row>
    <row r="7548" spans="1:6" x14ac:dyDescent="0.15">
      <c r="A7548" s="5" t="s">
        <v>1</v>
      </c>
      <c r="B7548" s="5" t="s">
        <v>241</v>
      </c>
      <c r="C7548" s="6" t="s">
        <v>60</v>
      </c>
      <c r="D7548" s="6" t="s">
        <v>61</v>
      </c>
      <c r="E7548" s="7">
        <v>1963</v>
      </c>
      <c r="F7548" s="8">
        <v>19514</v>
      </c>
    </row>
    <row r="7549" spans="1:6" x14ac:dyDescent="0.15">
      <c r="A7549" s="5" t="s">
        <v>1</v>
      </c>
      <c r="B7549" s="5" t="s">
        <v>241</v>
      </c>
      <c r="C7549" s="6" t="s">
        <v>60</v>
      </c>
      <c r="D7549" s="6" t="s">
        <v>61</v>
      </c>
      <c r="E7549" s="7">
        <v>1964</v>
      </c>
      <c r="F7549" s="8">
        <v>20360</v>
      </c>
    </row>
    <row r="7550" spans="1:6" x14ac:dyDescent="0.15">
      <c r="A7550" s="5" t="s">
        <v>1</v>
      </c>
      <c r="B7550" s="5" t="s">
        <v>241</v>
      </c>
      <c r="C7550" s="6" t="s">
        <v>60</v>
      </c>
      <c r="D7550" s="6" t="s">
        <v>61</v>
      </c>
      <c r="E7550" s="7">
        <v>1965</v>
      </c>
      <c r="F7550" s="8">
        <v>21390</v>
      </c>
    </row>
    <row r="7551" spans="1:6" x14ac:dyDescent="0.15">
      <c r="A7551" s="5" t="s">
        <v>1</v>
      </c>
      <c r="B7551" s="5" t="s">
        <v>241</v>
      </c>
      <c r="C7551" s="6" t="s">
        <v>60</v>
      </c>
      <c r="D7551" s="6" t="s">
        <v>61</v>
      </c>
      <c r="E7551" s="7">
        <v>1966</v>
      </c>
      <c r="F7551" s="8">
        <v>22529</v>
      </c>
    </row>
    <row r="7552" spans="1:6" x14ac:dyDescent="0.15">
      <c r="A7552" s="5" t="s">
        <v>1</v>
      </c>
      <c r="B7552" s="5" t="s">
        <v>241</v>
      </c>
      <c r="C7552" s="6" t="s">
        <v>60</v>
      </c>
      <c r="D7552" s="6" t="s">
        <v>61</v>
      </c>
      <c r="E7552" s="7">
        <v>1967</v>
      </c>
      <c r="F7552" s="8">
        <v>22842</v>
      </c>
    </row>
    <row r="7553" spans="1:6" x14ac:dyDescent="0.15">
      <c r="A7553" s="5" t="s">
        <v>1</v>
      </c>
      <c r="B7553" s="5" t="s">
        <v>241</v>
      </c>
      <c r="C7553" s="6" t="s">
        <v>60</v>
      </c>
      <c r="D7553" s="6" t="s">
        <v>61</v>
      </c>
      <c r="E7553" s="7">
        <v>1968</v>
      </c>
      <c r="F7553" s="8">
        <v>23691</v>
      </c>
    </row>
    <row r="7554" spans="1:6" x14ac:dyDescent="0.15">
      <c r="A7554" s="5" t="s">
        <v>1</v>
      </c>
      <c r="B7554" s="5" t="s">
        <v>241</v>
      </c>
      <c r="C7554" s="6" t="s">
        <v>60</v>
      </c>
      <c r="D7554" s="6" t="s">
        <v>61</v>
      </c>
      <c r="E7554" s="7">
        <v>1969</v>
      </c>
      <c r="F7554" s="8">
        <v>24195</v>
      </c>
    </row>
    <row r="7555" spans="1:6" x14ac:dyDescent="0.15">
      <c r="A7555" s="5" t="s">
        <v>1</v>
      </c>
      <c r="B7555" s="5" t="s">
        <v>241</v>
      </c>
      <c r="C7555" s="6" t="s">
        <v>60</v>
      </c>
      <c r="D7555" s="6" t="s">
        <v>61</v>
      </c>
      <c r="E7555" s="7">
        <v>1970</v>
      </c>
      <c r="F7555" s="8">
        <v>23958</v>
      </c>
    </row>
    <row r="7556" spans="1:6" x14ac:dyDescent="0.15">
      <c r="A7556" s="5" t="s">
        <v>1</v>
      </c>
      <c r="B7556" s="5" t="s">
        <v>241</v>
      </c>
      <c r="C7556" s="6" t="s">
        <v>60</v>
      </c>
      <c r="D7556" s="6" t="s">
        <v>61</v>
      </c>
      <c r="E7556" s="7">
        <v>1971</v>
      </c>
      <c r="F7556" s="8">
        <v>24394</v>
      </c>
    </row>
    <row r="7557" spans="1:6" x14ac:dyDescent="0.15">
      <c r="A7557" s="5" t="s">
        <v>1</v>
      </c>
      <c r="B7557" s="5" t="s">
        <v>241</v>
      </c>
      <c r="C7557" s="6" t="s">
        <v>60</v>
      </c>
      <c r="D7557" s="6" t="s">
        <v>61</v>
      </c>
      <c r="E7557" s="7">
        <v>1972</v>
      </c>
      <c r="F7557" s="8">
        <v>25414</v>
      </c>
    </row>
    <row r="7558" spans="1:6" x14ac:dyDescent="0.15">
      <c r="A7558" s="5" t="s">
        <v>1</v>
      </c>
      <c r="B7558" s="5" t="s">
        <v>241</v>
      </c>
      <c r="C7558" s="6" t="s">
        <v>60</v>
      </c>
      <c r="D7558" s="6" t="s">
        <v>61</v>
      </c>
      <c r="E7558" s="7">
        <v>1973</v>
      </c>
      <c r="F7558" s="8">
        <v>26602</v>
      </c>
    </row>
    <row r="7559" spans="1:6" x14ac:dyDescent="0.15">
      <c r="A7559" s="5" t="s">
        <v>1</v>
      </c>
      <c r="B7559" s="5" t="s">
        <v>241</v>
      </c>
      <c r="C7559" s="6" t="s">
        <v>60</v>
      </c>
      <c r="D7559" s="6" t="s">
        <v>61</v>
      </c>
      <c r="E7559" s="7">
        <v>1974</v>
      </c>
      <c r="F7559" s="8">
        <v>26286</v>
      </c>
    </row>
    <row r="7560" spans="1:6" x14ac:dyDescent="0.15">
      <c r="A7560" s="5" t="s">
        <v>1</v>
      </c>
      <c r="B7560" s="5" t="s">
        <v>241</v>
      </c>
      <c r="C7560" s="6" t="s">
        <v>60</v>
      </c>
      <c r="D7560" s="6" t="s">
        <v>61</v>
      </c>
      <c r="E7560" s="7">
        <v>1975</v>
      </c>
      <c r="F7560" s="8">
        <v>25956</v>
      </c>
    </row>
    <row r="7561" spans="1:6" x14ac:dyDescent="0.15">
      <c r="A7561" s="5" t="s">
        <v>1</v>
      </c>
      <c r="B7561" s="5" t="s">
        <v>241</v>
      </c>
      <c r="C7561" s="6" t="s">
        <v>60</v>
      </c>
      <c r="D7561" s="6" t="s">
        <v>61</v>
      </c>
      <c r="E7561" s="7">
        <v>1976</v>
      </c>
      <c r="F7561" s="8">
        <v>27058</v>
      </c>
    </row>
    <row r="7562" spans="1:6" x14ac:dyDescent="0.15">
      <c r="A7562" s="5" t="s">
        <v>1</v>
      </c>
      <c r="B7562" s="5" t="s">
        <v>241</v>
      </c>
      <c r="C7562" s="6" t="s">
        <v>60</v>
      </c>
      <c r="D7562" s="6" t="s">
        <v>61</v>
      </c>
      <c r="E7562" s="7">
        <v>1977</v>
      </c>
      <c r="F7562" s="8">
        <v>28001</v>
      </c>
    </row>
    <row r="7563" spans="1:6" x14ac:dyDescent="0.15">
      <c r="A7563" s="5" t="s">
        <v>1</v>
      </c>
      <c r="B7563" s="5" t="s">
        <v>241</v>
      </c>
      <c r="C7563" s="6" t="s">
        <v>60</v>
      </c>
      <c r="D7563" s="6" t="s">
        <v>61</v>
      </c>
      <c r="E7563" s="7">
        <v>1978</v>
      </c>
      <c r="F7563" s="8">
        <v>29286</v>
      </c>
    </row>
    <row r="7564" spans="1:6" x14ac:dyDescent="0.15">
      <c r="A7564" s="5" t="s">
        <v>1</v>
      </c>
      <c r="B7564" s="5" t="s">
        <v>241</v>
      </c>
      <c r="C7564" s="6" t="s">
        <v>60</v>
      </c>
      <c r="D7564" s="6" t="s">
        <v>61</v>
      </c>
      <c r="E7564" s="7">
        <v>1979</v>
      </c>
      <c r="F7564" s="8">
        <v>29949</v>
      </c>
    </row>
    <row r="7565" spans="1:6" x14ac:dyDescent="0.15">
      <c r="A7565" s="5" t="s">
        <v>1</v>
      </c>
      <c r="B7565" s="5" t="s">
        <v>241</v>
      </c>
      <c r="C7565" s="6" t="s">
        <v>60</v>
      </c>
      <c r="D7565" s="6" t="s">
        <v>61</v>
      </c>
      <c r="E7565" s="7">
        <v>1980</v>
      </c>
      <c r="F7565" s="8">
        <v>29611</v>
      </c>
    </row>
    <row r="7566" spans="1:6" x14ac:dyDescent="0.15">
      <c r="A7566" s="5" t="s">
        <v>1</v>
      </c>
      <c r="B7566" s="5" t="s">
        <v>241</v>
      </c>
      <c r="C7566" s="6" t="s">
        <v>60</v>
      </c>
      <c r="D7566" s="6" t="s">
        <v>61</v>
      </c>
      <c r="E7566" s="7">
        <v>1981</v>
      </c>
      <c r="F7566" s="8">
        <v>30056</v>
      </c>
    </row>
    <row r="7567" spans="1:6" x14ac:dyDescent="0.15">
      <c r="A7567" s="5" t="s">
        <v>1</v>
      </c>
      <c r="B7567" s="5" t="s">
        <v>241</v>
      </c>
      <c r="C7567" s="6" t="s">
        <v>60</v>
      </c>
      <c r="D7567" s="6" t="s">
        <v>61</v>
      </c>
      <c r="E7567" s="7">
        <v>1982</v>
      </c>
      <c r="F7567" s="8">
        <v>29210</v>
      </c>
    </row>
    <row r="7568" spans="1:6" x14ac:dyDescent="0.15">
      <c r="A7568" s="5" t="s">
        <v>1</v>
      </c>
      <c r="B7568" s="5" t="s">
        <v>241</v>
      </c>
      <c r="C7568" s="6" t="s">
        <v>60</v>
      </c>
      <c r="D7568" s="6" t="s">
        <v>61</v>
      </c>
      <c r="E7568" s="7">
        <v>1983</v>
      </c>
      <c r="F7568" s="8">
        <v>30158</v>
      </c>
    </row>
    <row r="7569" spans="1:6" x14ac:dyDescent="0.15">
      <c r="A7569" s="5" t="s">
        <v>1</v>
      </c>
      <c r="B7569" s="5" t="s">
        <v>241</v>
      </c>
      <c r="C7569" s="6" t="s">
        <v>60</v>
      </c>
      <c r="D7569" s="6" t="s">
        <v>61</v>
      </c>
      <c r="E7569" s="7">
        <v>1984</v>
      </c>
      <c r="F7569" s="8">
        <v>32076</v>
      </c>
    </row>
    <row r="7570" spans="1:6" x14ac:dyDescent="0.15">
      <c r="A7570" s="5" t="s">
        <v>1</v>
      </c>
      <c r="B7570" s="5" t="s">
        <v>241</v>
      </c>
      <c r="C7570" s="6" t="s">
        <v>60</v>
      </c>
      <c r="D7570" s="6" t="s">
        <v>61</v>
      </c>
      <c r="E7570" s="7">
        <v>1985</v>
      </c>
      <c r="F7570" s="8">
        <v>33023</v>
      </c>
    </row>
    <row r="7571" spans="1:6" x14ac:dyDescent="0.15">
      <c r="A7571" s="5" t="s">
        <v>1</v>
      </c>
      <c r="B7571" s="5" t="s">
        <v>241</v>
      </c>
      <c r="C7571" s="6" t="s">
        <v>60</v>
      </c>
      <c r="D7571" s="6" t="s">
        <v>61</v>
      </c>
      <c r="E7571" s="7">
        <v>1986</v>
      </c>
      <c r="F7571" s="8">
        <v>33850</v>
      </c>
    </row>
    <row r="7572" spans="1:6" x14ac:dyDescent="0.15">
      <c r="A7572" s="5" t="s">
        <v>1</v>
      </c>
      <c r="B7572" s="5" t="s">
        <v>241</v>
      </c>
      <c r="C7572" s="6" t="s">
        <v>60</v>
      </c>
      <c r="D7572" s="6" t="s">
        <v>61</v>
      </c>
      <c r="E7572" s="7">
        <v>1987</v>
      </c>
      <c r="F7572" s="8">
        <v>34730</v>
      </c>
    </row>
    <row r="7573" spans="1:6" x14ac:dyDescent="0.15">
      <c r="A7573" s="5" t="s">
        <v>1</v>
      </c>
      <c r="B7573" s="5" t="s">
        <v>241</v>
      </c>
      <c r="C7573" s="6" t="s">
        <v>60</v>
      </c>
      <c r="D7573" s="6" t="s">
        <v>61</v>
      </c>
      <c r="E7573" s="7">
        <v>1988</v>
      </c>
      <c r="F7573" s="8">
        <v>35863</v>
      </c>
    </row>
    <row r="7574" spans="1:6" x14ac:dyDescent="0.15">
      <c r="A7574" s="5" t="s">
        <v>1</v>
      </c>
      <c r="B7574" s="5" t="s">
        <v>241</v>
      </c>
      <c r="C7574" s="6" t="s">
        <v>60</v>
      </c>
      <c r="D7574" s="6" t="s">
        <v>61</v>
      </c>
      <c r="E7574" s="7">
        <v>1989</v>
      </c>
      <c r="F7574" s="8">
        <v>36756</v>
      </c>
    </row>
    <row r="7575" spans="1:6" x14ac:dyDescent="0.15">
      <c r="A7575" s="5" t="s">
        <v>1</v>
      </c>
      <c r="B7575" s="5" t="s">
        <v>241</v>
      </c>
      <c r="C7575" s="6" t="s">
        <v>60</v>
      </c>
      <c r="D7575" s="6" t="s">
        <v>61</v>
      </c>
      <c r="E7575" s="7">
        <v>1990</v>
      </c>
      <c r="F7575" s="8">
        <v>36982</v>
      </c>
    </row>
    <row r="7576" spans="1:6" x14ac:dyDescent="0.15">
      <c r="A7576" s="5" t="s">
        <v>1</v>
      </c>
      <c r="B7576" s="5" t="s">
        <v>241</v>
      </c>
      <c r="C7576" s="6" t="s">
        <v>60</v>
      </c>
      <c r="D7576" s="6" t="s">
        <v>61</v>
      </c>
      <c r="E7576" s="7">
        <v>1991</v>
      </c>
      <c r="F7576" s="8">
        <v>36463.957000000002</v>
      </c>
    </row>
    <row r="7577" spans="1:6" x14ac:dyDescent="0.15">
      <c r="A7577" s="5" t="s">
        <v>1</v>
      </c>
      <c r="B7577" s="5" t="s">
        <v>241</v>
      </c>
      <c r="C7577" s="6" t="s">
        <v>60</v>
      </c>
      <c r="D7577" s="6" t="s">
        <v>61</v>
      </c>
      <c r="E7577" s="7">
        <v>1992</v>
      </c>
      <c r="F7577" s="8">
        <v>37240.300000000003</v>
      </c>
    </row>
    <row r="7578" spans="1:6" x14ac:dyDescent="0.15">
      <c r="A7578" s="5" t="s">
        <v>1</v>
      </c>
      <c r="B7578" s="5" t="s">
        <v>241</v>
      </c>
      <c r="C7578" s="6" t="s">
        <v>60</v>
      </c>
      <c r="D7578" s="6" t="s">
        <v>61</v>
      </c>
      <c r="E7578" s="7">
        <v>1993</v>
      </c>
      <c r="F7578" s="8">
        <v>37761.535000000003</v>
      </c>
    </row>
    <row r="7579" spans="1:6" x14ac:dyDescent="0.15">
      <c r="A7579" s="5" t="s">
        <v>1</v>
      </c>
      <c r="B7579" s="5" t="s">
        <v>241</v>
      </c>
      <c r="C7579" s="6" t="s">
        <v>60</v>
      </c>
      <c r="D7579" s="6" t="s">
        <v>61</v>
      </c>
      <c r="E7579" s="7">
        <v>1994</v>
      </c>
      <c r="F7579" s="8">
        <v>38807.279999999999</v>
      </c>
    </row>
    <row r="7580" spans="1:6" x14ac:dyDescent="0.15">
      <c r="A7580" s="5" t="s">
        <v>1</v>
      </c>
      <c r="B7580" s="5" t="s">
        <v>241</v>
      </c>
      <c r="C7580" s="6" t="s">
        <v>60</v>
      </c>
      <c r="D7580" s="6" t="s">
        <v>61</v>
      </c>
      <c r="E7580" s="7">
        <v>1995</v>
      </c>
      <c r="F7580" s="8">
        <v>39390.625</v>
      </c>
    </row>
    <row r="7581" spans="1:6" x14ac:dyDescent="0.15">
      <c r="A7581" s="5" t="s">
        <v>1</v>
      </c>
      <c r="B7581" s="5" t="s">
        <v>241</v>
      </c>
      <c r="C7581" s="6" t="s">
        <v>60</v>
      </c>
      <c r="D7581" s="6" t="s">
        <v>61</v>
      </c>
      <c r="E7581" s="7">
        <v>1996</v>
      </c>
      <c r="F7581" s="8">
        <v>40412.75</v>
      </c>
    </row>
    <row r="7582" spans="1:6" x14ac:dyDescent="0.15">
      <c r="A7582" s="5" t="s">
        <v>1</v>
      </c>
      <c r="B7582" s="5" t="s">
        <v>241</v>
      </c>
      <c r="C7582" s="6" t="s">
        <v>60</v>
      </c>
      <c r="D7582" s="6" t="s">
        <v>61</v>
      </c>
      <c r="E7582" s="7">
        <v>1997</v>
      </c>
      <c r="F7582" s="8">
        <v>41722.67</v>
      </c>
    </row>
    <row r="7583" spans="1:6" x14ac:dyDescent="0.15">
      <c r="A7583" s="5" t="s">
        <v>1</v>
      </c>
      <c r="B7583" s="5" t="s">
        <v>241</v>
      </c>
      <c r="C7583" s="6" t="s">
        <v>60</v>
      </c>
      <c r="D7583" s="6" t="s">
        <v>61</v>
      </c>
      <c r="E7583" s="7">
        <v>1998</v>
      </c>
      <c r="F7583" s="8">
        <v>43072.758000000002</v>
      </c>
    </row>
    <row r="7584" spans="1:6" x14ac:dyDescent="0.15">
      <c r="A7584" s="5" t="s">
        <v>1</v>
      </c>
      <c r="B7584" s="5" t="s">
        <v>241</v>
      </c>
      <c r="C7584" s="6" t="s">
        <v>60</v>
      </c>
      <c r="D7584" s="6" t="s">
        <v>61</v>
      </c>
      <c r="E7584" s="7">
        <v>1999</v>
      </c>
      <c r="F7584" s="8">
        <v>44575.847999999998</v>
      </c>
    </row>
    <row r="7585" spans="1:6" x14ac:dyDescent="0.15">
      <c r="A7585" s="5" t="s">
        <v>1</v>
      </c>
      <c r="B7585" s="5" t="s">
        <v>241</v>
      </c>
      <c r="C7585" s="6" t="s">
        <v>60</v>
      </c>
      <c r="D7585" s="6" t="s">
        <v>61</v>
      </c>
      <c r="E7585" s="7">
        <v>2000</v>
      </c>
      <c r="F7585" s="8">
        <v>45886.47</v>
      </c>
    </row>
    <row r="7586" spans="1:6" x14ac:dyDescent="0.15">
      <c r="A7586" s="5" t="s">
        <v>1</v>
      </c>
      <c r="B7586" s="5" t="s">
        <v>241</v>
      </c>
      <c r="C7586" s="6" t="s">
        <v>60</v>
      </c>
      <c r="D7586" s="6" t="s">
        <v>61</v>
      </c>
      <c r="E7586" s="7">
        <v>2001</v>
      </c>
      <c r="F7586" s="8">
        <v>45878.008000000002</v>
      </c>
    </row>
    <row r="7587" spans="1:6" x14ac:dyDescent="0.15">
      <c r="A7587" s="5" t="s">
        <v>1</v>
      </c>
      <c r="B7587" s="5" t="s">
        <v>241</v>
      </c>
      <c r="C7587" s="6" t="s">
        <v>60</v>
      </c>
      <c r="D7587" s="6" t="s">
        <v>61</v>
      </c>
      <c r="E7587" s="7">
        <v>2002</v>
      </c>
      <c r="F7587" s="8">
        <v>46266.296999999999</v>
      </c>
    </row>
    <row r="7588" spans="1:6" x14ac:dyDescent="0.15">
      <c r="A7588" s="5" t="s">
        <v>1</v>
      </c>
      <c r="B7588" s="5" t="s">
        <v>241</v>
      </c>
      <c r="C7588" s="6" t="s">
        <v>60</v>
      </c>
      <c r="D7588" s="6" t="s">
        <v>61</v>
      </c>
      <c r="E7588" s="7">
        <v>2003</v>
      </c>
      <c r="F7588" s="8">
        <v>47157.995999999999</v>
      </c>
    </row>
    <row r="7589" spans="1:6" x14ac:dyDescent="0.15">
      <c r="A7589" s="5" t="s">
        <v>1</v>
      </c>
      <c r="B7589" s="5" t="s">
        <v>241</v>
      </c>
      <c r="C7589" s="6" t="s">
        <v>60</v>
      </c>
      <c r="D7589" s="6" t="s">
        <v>61</v>
      </c>
      <c r="E7589" s="7">
        <v>2004</v>
      </c>
      <c r="F7589" s="8">
        <v>48492.72</v>
      </c>
    </row>
    <row r="7590" spans="1:6" x14ac:dyDescent="0.15">
      <c r="A7590" s="5" t="s">
        <v>1</v>
      </c>
      <c r="B7590" s="5" t="s">
        <v>241</v>
      </c>
      <c r="C7590" s="6" t="s">
        <v>60</v>
      </c>
      <c r="D7590" s="6" t="s">
        <v>61</v>
      </c>
      <c r="E7590" s="7">
        <v>2005</v>
      </c>
      <c r="F7590" s="8">
        <v>49654.76</v>
      </c>
    </row>
    <row r="7591" spans="1:6" x14ac:dyDescent="0.15">
      <c r="A7591" s="5" t="s">
        <v>1</v>
      </c>
      <c r="B7591" s="5" t="s">
        <v>241</v>
      </c>
      <c r="C7591" s="6" t="s">
        <v>60</v>
      </c>
      <c r="D7591" s="6" t="s">
        <v>61</v>
      </c>
      <c r="E7591" s="7">
        <v>2006</v>
      </c>
      <c r="F7591" s="8">
        <v>50489.86</v>
      </c>
    </row>
    <row r="7592" spans="1:6" x14ac:dyDescent="0.15">
      <c r="A7592" s="5" t="s">
        <v>1</v>
      </c>
      <c r="B7592" s="5" t="s">
        <v>241</v>
      </c>
      <c r="C7592" s="6" t="s">
        <v>60</v>
      </c>
      <c r="D7592" s="6" t="s">
        <v>61</v>
      </c>
      <c r="E7592" s="7">
        <v>2007</v>
      </c>
      <c r="F7592" s="8">
        <v>50901.745999999999</v>
      </c>
    </row>
    <row r="7593" spans="1:6" x14ac:dyDescent="0.15">
      <c r="A7593" s="5" t="s">
        <v>1</v>
      </c>
      <c r="B7593" s="5" t="s">
        <v>241</v>
      </c>
      <c r="C7593" s="6" t="s">
        <v>60</v>
      </c>
      <c r="D7593" s="6" t="s">
        <v>61</v>
      </c>
      <c r="E7593" s="7">
        <v>2008</v>
      </c>
      <c r="F7593" s="8">
        <v>50275.745999999999</v>
      </c>
    </row>
    <row r="7594" spans="1:6" x14ac:dyDescent="0.15">
      <c r="A7594" s="5" t="s">
        <v>1</v>
      </c>
      <c r="B7594" s="5" t="s">
        <v>241</v>
      </c>
      <c r="C7594" s="6" t="s">
        <v>60</v>
      </c>
      <c r="D7594" s="6" t="s">
        <v>61</v>
      </c>
      <c r="E7594" s="7">
        <v>2009</v>
      </c>
      <c r="F7594" s="8">
        <v>48452.934000000001</v>
      </c>
    </row>
    <row r="7595" spans="1:6" x14ac:dyDescent="0.15">
      <c r="A7595" s="5" t="s">
        <v>1</v>
      </c>
      <c r="B7595" s="5" t="s">
        <v>241</v>
      </c>
      <c r="C7595" s="6" t="s">
        <v>60</v>
      </c>
      <c r="D7595" s="6" t="s">
        <v>61</v>
      </c>
      <c r="E7595" s="7">
        <v>2010</v>
      </c>
      <c r="F7595" s="8">
        <v>49266.913999999997</v>
      </c>
    </row>
    <row r="7596" spans="1:6" x14ac:dyDescent="0.15">
      <c r="A7596" s="5" t="s">
        <v>1</v>
      </c>
      <c r="B7596" s="5" t="s">
        <v>241</v>
      </c>
      <c r="C7596" s="6" t="s">
        <v>60</v>
      </c>
      <c r="D7596" s="6" t="s">
        <v>61</v>
      </c>
      <c r="E7596" s="7">
        <v>2011</v>
      </c>
      <c r="F7596" s="8">
        <v>49675</v>
      </c>
    </row>
    <row r="7597" spans="1:6" x14ac:dyDescent="0.15">
      <c r="A7597" s="5" t="s">
        <v>1</v>
      </c>
      <c r="B7597" s="5" t="s">
        <v>241</v>
      </c>
      <c r="C7597" s="6" t="s">
        <v>60</v>
      </c>
      <c r="D7597" s="6" t="s">
        <v>61</v>
      </c>
      <c r="E7597" s="7">
        <v>2012</v>
      </c>
      <c r="F7597" s="8">
        <v>50436.434000000001</v>
      </c>
    </row>
    <row r="7598" spans="1:6" x14ac:dyDescent="0.15">
      <c r="A7598" s="5" t="s">
        <v>1</v>
      </c>
      <c r="B7598" s="5" t="s">
        <v>241</v>
      </c>
      <c r="C7598" s="6" t="s">
        <v>60</v>
      </c>
      <c r="D7598" s="6" t="s">
        <v>61</v>
      </c>
      <c r="E7598" s="7">
        <v>2013</v>
      </c>
      <c r="F7598" s="8">
        <v>51010.796999999999</v>
      </c>
    </row>
    <row r="7599" spans="1:6" x14ac:dyDescent="0.15">
      <c r="A7599" s="5" t="s">
        <v>1</v>
      </c>
      <c r="B7599" s="5" t="s">
        <v>241</v>
      </c>
      <c r="C7599" s="6" t="s">
        <v>60</v>
      </c>
      <c r="D7599" s="6" t="s">
        <v>61</v>
      </c>
      <c r="E7599" s="7">
        <v>2014</v>
      </c>
      <c r="F7599" s="8">
        <v>51796.62</v>
      </c>
    </row>
    <row r="7600" spans="1:6" x14ac:dyDescent="0.15">
      <c r="A7600" s="5" t="s">
        <v>1</v>
      </c>
      <c r="B7600" s="5" t="s">
        <v>241</v>
      </c>
      <c r="C7600" s="6" t="s">
        <v>60</v>
      </c>
      <c r="D7600" s="6" t="s">
        <v>61</v>
      </c>
      <c r="E7600" s="7">
        <v>2015</v>
      </c>
      <c r="F7600" s="8">
        <v>52808.152000000002</v>
      </c>
    </row>
    <row r="7601" spans="1:6" x14ac:dyDescent="0.15">
      <c r="A7601" s="5" t="s">
        <v>1</v>
      </c>
      <c r="B7601" s="5" t="s">
        <v>241</v>
      </c>
      <c r="C7601" s="6" t="s">
        <v>60</v>
      </c>
      <c r="D7601" s="6" t="s">
        <v>61</v>
      </c>
      <c r="E7601" s="7">
        <v>2016</v>
      </c>
      <c r="F7601" s="8">
        <v>53301.016000000003</v>
      </c>
    </row>
    <row r="7602" spans="1:6" x14ac:dyDescent="0.15">
      <c r="A7602" s="5" t="s">
        <v>1</v>
      </c>
      <c r="B7602" s="5" t="s">
        <v>241</v>
      </c>
      <c r="C7602" s="6" t="s">
        <v>60</v>
      </c>
      <c r="D7602" s="6" t="s">
        <v>61</v>
      </c>
      <c r="E7602" s="7">
        <v>2017</v>
      </c>
      <c r="F7602" s="8">
        <v>54152.362999999998</v>
      </c>
    </row>
    <row r="7603" spans="1:6" x14ac:dyDescent="0.15">
      <c r="A7603" s="5" t="s">
        <v>1</v>
      </c>
      <c r="B7603" s="5" t="s">
        <v>241</v>
      </c>
      <c r="C7603" s="6" t="s">
        <v>60</v>
      </c>
      <c r="D7603" s="6" t="s">
        <v>61</v>
      </c>
      <c r="E7603" s="7">
        <v>2018</v>
      </c>
      <c r="F7603" s="8">
        <v>55454.667999999998</v>
      </c>
    </row>
    <row r="7604" spans="1:6" x14ac:dyDescent="0.15">
      <c r="A7604" s="5" t="s">
        <v>1</v>
      </c>
      <c r="B7604" s="5" t="s">
        <v>241</v>
      </c>
      <c r="C7604" s="6" t="s">
        <v>60</v>
      </c>
      <c r="D7604" s="6" t="s">
        <v>61</v>
      </c>
      <c r="E7604" s="7">
        <v>2019</v>
      </c>
      <c r="F7604" s="8">
        <v>56469.26</v>
      </c>
    </row>
    <row r="7605" spans="1:6" x14ac:dyDescent="0.15">
      <c r="A7605" s="5" t="s">
        <v>1</v>
      </c>
      <c r="B7605" s="5" t="s">
        <v>241</v>
      </c>
      <c r="C7605" s="6" t="s">
        <v>60</v>
      </c>
      <c r="D7605" s="6" t="s">
        <v>61</v>
      </c>
      <c r="E7605" s="7">
        <v>2020</v>
      </c>
      <c r="F7605" s="8">
        <v>54379.207000000002</v>
      </c>
    </row>
    <row r="7606" spans="1:6" x14ac:dyDescent="0.15">
      <c r="A7606" s="5" t="s">
        <v>1</v>
      </c>
      <c r="B7606" s="5" t="s">
        <v>241</v>
      </c>
      <c r="C7606" s="6" t="s">
        <v>60</v>
      </c>
      <c r="D7606" s="6" t="s">
        <v>61</v>
      </c>
      <c r="E7606" s="7">
        <v>2021</v>
      </c>
      <c r="F7606" s="8">
        <v>57522.703000000001</v>
      </c>
    </row>
    <row r="7607" spans="1:6" x14ac:dyDescent="0.15">
      <c r="A7607" s="5" t="s">
        <v>1</v>
      </c>
      <c r="B7607" s="5" t="s">
        <v>241</v>
      </c>
      <c r="C7607" s="6" t="s">
        <v>60</v>
      </c>
      <c r="D7607" s="10" t="s">
        <v>61</v>
      </c>
      <c r="E7607" s="11">
        <v>2022</v>
      </c>
      <c r="F7607" s="12">
        <v>58487.464999999997</v>
      </c>
    </row>
    <row r="7608" spans="1:6" x14ac:dyDescent="0.15">
      <c r="A7608" s="5" t="s">
        <v>1</v>
      </c>
      <c r="B7608" s="5" t="s">
        <v>241</v>
      </c>
      <c r="C7608" s="6" t="s">
        <v>247</v>
      </c>
      <c r="D7608" s="6" t="s">
        <v>250</v>
      </c>
      <c r="E7608" s="7">
        <v>1400</v>
      </c>
      <c r="F7608" s="9">
        <v>956</v>
      </c>
    </row>
    <row r="7609" spans="1:6" x14ac:dyDescent="0.15">
      <c r="A7609" s="5" t="s">
        <v>1</v>
      </c>
      <c r="B7609" s="5" t="s">
        <v>241</v>
      </c>
      <c r="C7609" s="6" t="s">
        <v>247</v>
      </c>
      <c r="D7609" s="6" t="s">
        <v>250</v>
      </c>
      <c r="E7609" s="7">
        <v>1409</v>
      </c>
      <c r="F7609" s="9">
        <v>894</v>
      </c>
    </row>
    <row r="7610" spans="1:6" x14ac:dyDescent="0.15">
      <c r="A7610" s="5" t="s">
        <v>1</v>
      </c>
      <c r="B7610" s="5" t="s">
        <v>241</v>
      </c>
      <c r="C7610" s="6" t="s">
        <v>247</v>
      </c>
      <c r="D7610" s="6" t="s">
        <v>250</v>
      </c>
      <c r="E7610" s="7">
        <v>1410</v>
      </c>
      <c r="F7610" s="9">
        <v>896</v>
      </c>
    </row>
    <row r="7611" spans="1:6" x14ac:dyDescent="0.15">
      <c r="A7611" s="5" t="s">
        <v>1</v>
      </c>
      <c r="B7611" s="5" t="s">
        <v>241</v>
      </c>
      <c r="C7611" s="6" t="s">
        <v>247</v>
      </c>
      <c r="D7611" s="6" t="s">
        <v>250</v>
      </c>
      <c r="E7611" s="7">
        <v>1411</v>
      </c>
      <c r="F7611" s="9">
        <v>897</v>
      </c>
    </row>
    <row r="7612" spans="1:6" x14ac:dyDescent="0.15">
      <c r="A7612" s="5" t="s">
        <v>1</v>
      </c>
      <c r="B7612" s="5" t="s">
        <v>241</v>
      </c>
      <c r="C7612" s="6" t="s">
        <v>247</v>
      </c>
      <c r="D7612" s="6" t="s">
        <v>250</v>
      </c>
      <c r="E7612" s="7">
        <v>1412</v>
      </c>
      <c r="F7612" s="9">
        <v>899</v>
      </c>
    </row>
    <row r="7613" spans="1:6" x14ac:dyDescent="0.15">
      <c r="A7613" s="5" t="s">
        <v>1</v>
      </c>
      <c r="B7613" s="5" t="s">
        <v>241</v>
      </c>
      <c r="C7613" s="6" t="s">
        <v>247</v>
      </c>
      <c r="D7613" s="6" t="s">
        <v>250</v>
      </c>
      <c r="E7613" s="7">
        <v>1413</v>
      </c>
      <c r="F7613" s="9">
        <v>899</v>
      </c>
    </row>
    <row r="7614" spans="1:6" x14ac:dyDescent="0.15">
      <c r="A7614" s="5" t="s">
        <v>1</v>
      </c>
      <c r="B7614" s="5" t="s">
        <v>241</v>
      </c>
      <c r="C7614" s="6" t="s">
        <v>247</v>
      </c>
      <c r="D7614" s="6" t="s">
        <v>250</v>
      </c>
      <c r="E7614" s="7">
        <v>1414</v>
      </c>
      <c r="F7614" s="9">
        <v>902</v>
      </c>
    </row>
    <row r="7615" spans="1:6" x14ac:dyDescent="0.15">
      <c r="A7615" s="5" t="s">
        <v>1</v>
      </c>
      <c r="B7615" s="5" t="s">
        <v>241</v>
      </c>
      <c r="C7615" s="6" t="s">
        <v>247</v>
      </c>
      <c r="D7615" s="6" t="s">
        <v>250</v>
      </c>
      <c r="E7615" s="7">
        <v>1415</v>
      </c>
      <c r="F7615" s="9">
        <v>928</v>
      </c>
    </row>
    <row r="7616" spans="1:6" x14ac:dyDescent="0.15">
      <c r="A7616" s="5" t="s">
        <v>1</v>
      </c>
      <c r="B7616" s="5" t="s">
        <v>241</v>
      </c>
      <c r="C7616" s="6" t="s">
        <v>247</v>
      </c>
      <c r="D7616" s="6" t="s">
        <v>250</v>
      </c>
      <c r="E7616" s="7">
        <v>1416</v>
      </c>
      <c r="F7616" s="9">
        <v>939</v>
      </c>
    </row>
    <row r="7617" spans="1:6" x14ac:dyDescent="0.15">
      <c r="A7617" s="5" t="s">
        <v>1</v>
      </c>
      <c r="B7617" s="5" t="s">
        <v>241</v>
      </c>
      <c r="C7617" s="6" t="s">
        <v>247</v>
      </c>
      <c r="D7617" s="6" t="s">
        <v>250</v>
      </c>
      <c r="E7617" s="7">
        <v>1417</v>
      </c>
      <c r="F7617" s="9">
        <v>948</v>
      </c>
    </row>
    <row r="7618" spans="1:6" x14ac:dyDescent="0.15">
      <c r="A7618" s="5" t="s">
        <v>1</v>
      </c>
      <c r="B7618" s="5" t="s">
        <v>241</v>
      </c>
      <c r="C7618" s="6" t="s">
        <v>247</v>
      </c>
      <c r="D7618" s="6" t="s">
        <v>250</v>
      </c>
      <c r="E7618" s="7">
        <v>1418</v>
      </c>
      <c r="F7618" s="9">
        <v>960</v>
      </c>
    </row>
    <row r="7619" spans="1:6" x14ac:dyDescent="0.15">
      <c r="A7619" s="5" t="s">
        <v>1</v>
      </c>
      <c r="B7619" s="5" t="s">
        <v>241</v>
      </c>
      <c r="C7619" s="6" t="s">
        <v>247</v>
      </c>
      <c r="D7619" s="6" t="s">
        <v>250</v>
      </c>
      <c r="E7619" s="7">
        <v>1419</v>
      </c>
      <c r="F7619" s="9">
        <v>969</v>
      </c>
    </row>
    <row r="7620" spans="1:6" x14ac:dyDescent="0.15">
      <c r="A7620" s="5" t="s">
        <v>1</v>
      </c>
      <c r="B7620" s="5" t="s">
        <v>241</v>
      </c>
      <c r="C7620" s="6" t="s">
        <v>247</v>
      </c>
      <c r="D7620" s="6" t="s">
        <v>250</v>
      </c>
      <c r="E7620" s="7">
        <v>1420</v>
      </c>
      <c r="F7620" s="9">
        <v>980</v>
      </c>
    </row>
    <row r="7621" spans="1:6" x14ac:dyDescent="0.15">
      <c r="A7621" s="5" t="s">
        <v>1</v>
      </c>
      <c r="B7621" s="5" t="s">
        <v>241</v>
      </c>
      <c r="C7621" s="6" t="s">
        <v>247</v>
      </c>
      <c r="D7621" s="6" t="s">
        <v>250</v>
      </c>
      <c r="E7621" s="7">
        <v>1421</v>
      </c>
      <c r="F7621" s="9">
        <v>988</v>
      </c>
    </row>
    <row r="7622" spans="1:6" x14ac:dyDescent="0.15">
      <c r="A7622" s="5" t="s">
        <v>1</v>
      </c>
      <c r="B7622" s="5" t="s">
        <v>241</v>
      </c>
      <c r="C7622" s="6" t="s">
        <v>247</v>
      </c>
      <c r="D7622" s="6" t="s">
        <v>250</v>
      </c>
      <c r="E7622" s="7">
        <v>1422</v>
      </c>
      <c r="F7622" s="9">
        <v>998</v>
      </c>
    </row>
    <row r="7623" spans="1:6" x14ac:dyDescent="0.15">
      <c r="A7623" s="5" t="s">
        <v>1</v>
      </c>
      <c r="B7623" s="5" t="s">
        <v>241</v>
      </c>
      <c r="C7623" s="6" t="s">
        <v>247</v>
      </c>
      <c r="D7623" s="6" t="s">
        <v>250</v>
      </c>
      <c r="E7623" s="7">
        <v>1423</v>
      </c>
      <c r="F7623" s="9">
        <v>1007</v>
      </c>
    </row>
    <row r="7624" spans="1:6" x14ac:dyDescent="0.15">
      <c r="A7624" s="5" t="s">
        <v>1</v>
      </c>
      <c r="B7624" s="5" t="s">
        <v>241</v>
      </c>
      <c r="C7624" s="6" t="s">
        <v>247</v>
      </c>
      <c r="D7624" s="6" t="s">
        <v>250</v>
      </c>
      <c r="E7624" s="7">
        <v>1424</v>
      </c>
      <c r="F7624" s="9">
        <v>1020</v>
      </c>
    </row>
    <row r="7625" spans="1:6" x14ac:dyDescent="0.15">
      <c r="A7625" s="5" t="s">
        <v>1</v>
      </c>
      <c r="B7625" s="5" t="s">
        <v>241</v>
      </c>
      <c r="C7625" s="6" t="s">
        <v>247</v>
      </c>
      <c r="D7625" s="6" t="s">
        <v>250</v>
      </c>
      <c r="E7625" s="7">
        <v>1425</v>
      </c>
      <c r="F7625" s="9">
        <v>1030</v>
      </c>
    </row>
    <row r="7626" spans="1:6" x14ac:dyDescent="0.15">
      <c r="A7626" s="5" t="s">
        <v>1</v>
      </c>
      <c r="B7626" s="5" t="s">
        <v>241</v>
      </c>
      <c r="C7626" s="6" t="s">
        <v>247</v>
      </c>
      <c r="D7626" s="6" t="s">
        <v>250</v>
      </c>
      <c r="E7626" s="7">
        <v>1426</v>
      </c>
      <c r="F7626" s="9">
        <v>1019</v>
      </c>
    </row>
    <row r="7627" spans="1:6" x14ac:dyDescent="0.15">
      <c r="A7627" s="5" t="s">
        <v>1</v>
      </c>
      <c r="B7627" s="5" t="s">
        <v>241</v>
      </c>
      <c r="C7627" s="6" t="s">
        <v>247</v>
      </c>
      <c r="D7627" s="6" t="s">
        <v>250</v>
      </c>
      <c r="E7627" s="7">
        <v>1427</v>
      </c>
      <c r="F7627" s="9">
        <v>1020</v>
      </c>
    </row>
    <row r="7628" spans="1:6" x14ac:dyDescent="0.15">
      <c r="A7628" s="5" t="s">
        <v>1</v>
      </c>
      <c r="B7628" s="5" t="s">
        <v>241</v>
      </c>
      <c r="C7628" s="6" t="s">
        <v>247</v>
      </c>
      <c r="D7628" s="6" t="s">
        <v>250</v>
      </c>
      <c r="E7628" s="7">
        <v>1428</v>
      </c>
      <c r="F7628" s="9">
        <v>1022</v>
      </c>
    </row>
    <row r="7629" spans="1:6" x14ac:dyDescent="0.15">
      <c r="A7629" s="5" t="s">
        <v>1</v>
      </c>
      <c r="B7629" s="5" t="s">
        <v>241</v>
      </c>
      <c r="C7629" s="6" t="s">
        <v>247</v>
      </c>
      <c r="D7629" s="6" t="s">
        <v>250</v>
      </c>
      <c r="E7629" s="7">
        <v>1429</v>
      </c>
      <c r="F7629" s="9">
        <v>1020</v>
      </c>
    </row>
    <row r="7630" spans="1:6" x14ac:dyDescent="0.15">
      <c r="A7630" s="5" t="s">
        <v>1</v>
      </c>
      <c r="B7630" s="5" t="s">
        <v>241</v>
      </c>
      <c r="C7630" s="6" t="s">
        <v>247</v>
      </c>
      <c r="D7630" s="6" t="s">
        <v>250</v>
      </c>
      <c r="E7630" s="7">
        <v>1430</v>
      </c>
      <c r="F7630" s="9">
        <v>1019</v>
      </c>
    </row>
    <row r="7631" spans="1:6" x14ac:dyDescent="0.15">
      <c r="A7631" s="5" t="s">
        <v>1</v>
      </c>
      <c r="B7631" s="5" t="s">
        <v>241</v>
      </c>
      <c r="C7631" s="6" t="s">
        <v>247</v>
      </c>
      <c r="D7631" s="6" t="s">
        <v>250</v>
      </c>
      <c r="E7631" s="7">
        <v>1431</v>
      </c>
      <c r="F7631" s="9">
        <v>1017</v>
      </c>
    </row>
    <row r="7632" spans="1:6" x14ac:dyDescent="0.15">
      <c r="A7632" s="5" t="s">
        <v>1</v>
      </c>
      <c r="B7632" s="5" t="s">
        <v>241</v>
      </c>
      <c r="C7632" s="6" t="s">
        <v>247</v>
      </c>
      <c r="D7632" s="6" t="s">
        <v>250</v>
      </c>
      <c r="E7632" s="7">
        <v>1432</v>
      </c>
      <c r="F7632" s="9">
        <v>1014</v>
      </c>
    </row>
    <row r="7633" spans="1:6" x14ac:dyDescent="0.15">
      <c r="A7633" s="5" t="s">
        <v>1</v>
      </c>
      <c r="B7633" s="5" t="s">
        <v>241</v>
      </c>
      <c r="C7633" s="6" t="s">
        <v>247</v>
      </c>
      <c r="D7633" s="6" t="s">
        <v>250</v>
      </c>
      <c r="E7633" s="7">
        <v>1433</v>
      </c>
      <c r="F7633" s="9">
        <v>1009</v>
      </c>
    </row>
    <row r="7634" spans="1:6" x14ac:dyDescent="0.15">
      <c r="A7634" s="5" t="s">
        <v>1</v>
      </c>
      <c r="B7634" s="5" t="s">
        <v>241</v>
      </c>
      <c r="C7634" s="6" t="s">
        <v>247</v>
      </c>
      <c r="D7634" s="6" t="s">
        <v>250</v>
      </c>
      <c r="E7634" s="7">
        <v>1434</v>
      </c>
      <c r="F7634" s="9">
        <v>1006</v>
      </c>
    </row>
    <row r="7635" spans="1:6" x14ac:dyDescent="0.15">
      <c r="A7635" s="5" t="s">
        <v>1</v>
      </c>
      <c r="B7635" s="5" t="s">
        <v>241</v>
      </c>
      <c r="C7635" s="6" t="s">
        <v>247</v>
      </c>
      <c r="D7635" s="6" t="s">
        <v>250</v>
      </c>
      <c r="E7635" s="7">
        <v>1435</v>
      </c>
      <c r="F7635" s="9">
        <v>996</v>
      </c>
    </row>
    <row r="7636" spans="1:6" x14ac:dyDescent="0.15">
      <c r="A7636" s="5" t="s">
        <v>1</v>
      </c>
      <c r="B7636" s="5" t="s">
        <v>241</v>
      </c>
      <c r="C7636" s="6" t="s">
        <v>247</v>
      </c>
      <c r="D7636" s="6" t="s">
        <v>250</v>
      </c>
      <c r="E7636" s="7">
        <v>1436</v>
      </c>
      <c r="F7636" s="9">
        <v>990</v>
      </c>
    </row>
    <row r="7637" spans="1:6" x14ac:dyDescent="0.15">
      <c r="A7637" s="5" t="s">
        <v>1</v>
      </c>
      <c r="B7637" s="5" t="s">
        <v>241</v>
      </c>
      <c r="C7637" s="6" t="s">
        <v>247</v>
      </c>
      <c r="D7637" s="6" t="s">
        <v>250</v>
      </c>
      <c r="E7637" s="7">
        <v>1437</v>
      </c>
      <c r="F7637" s="9">
        <v>980</v>
      </c>
    </row>
    <row r="7638" spans="1:6" x14ac:dyDescent="0.15">
      <c r="A7638" s="5" t="s">
        <v>1</v>
      </c>
      <c r="B7638" s="5" t="s">
        <v>241</v>
      </c>
      <c r="C7638" s="6" t="s">
        <v>247</v>
      </c>
      <c r="D7638" s="6" t="s">
        <v>250</v>
      </c>
      <c r="E7638" s="7">
        <v>1438</v>
      </c>
      <c r="F7638" s="9">
        <v>969</v>
      </c>
    </row>
    <row r="7639" spans="1:6" x14ac:dyDescent="0.15">
      <c r="A7639" s="5" t="s">
        <v>1</v>
      </c>
      <c r="B7639" s="5" t="s">
        <v>241</v>
      </c>
      <c r="C7639" s="6" t="s">
        <v>247</v>
      </c>
      <c r="D7639" s="6" t="s">
        <v>250</v>
      </c>
      <c r="E7639" s="7">
        <v>1439</v>
      </c>
      <c r="F7639" s="9">
        <v>958</v>
      </c>
    </row>
    <row r="7640" spans="1:6" x14ac:dyDescent="0.15">
      <c r="A7640" s="5" t="s">
        <v>1</v>
      </c>
      <c r="B7640" s="5" t="s">
        <v>241</v>
      </c>
      <c r="C7640" s="6" t="s">
        <v>247</v>
      </c>
      <c r="D7640" s="6" t="s">
        <v>250</v>
      </c>
      <c r="E7640" s="7">
        <v>1440</v>
      </c>
      <c r="F7640" s="9">
        <v>948</v>
      </c>
    </row>
    <row r="7641" spans="1:6" x14ac:dyDescent="0.15">
      <c r="A7641" s="5" t="s">
        <v>1</v>
      </c>
      <c r="B7641" s="5" t="s">
        <v>241</v>
      </c>
      <c r="C7641" s="6" t="s">
        <v>247</v>
      </c>
      <c r="D7641" s="6" t="s">
        <v>250</v>
      </c>
      <c r="E7641" s="7">
        <v>1441</v>
      </c>
      <c r="F7641" s="9">
        <v>940</v>
      </c>
    </row>
    <row r="7642" spans="1:6" x14ac:dyDescent="0.15">
      <c r="A7642" s="5" t="s">
        <v>1</v>
      </c>
      <c r="B7642" s="5" t="s">
        <v>241</v>
      </c>
      <c r="C7642" s="6" t="s">
        <v>247</v>
      </c>
      <c r="D7642" s="6" t="s">
        <v>250</v>
      </c>
      <c r="E7642" s="7">
        <v>1442</v>
      </c>
      <c r="F7642" s="9">
        <v>931</v>
      </c>
    </row>
    <row r="7643" spans="1:6" x14ac:dyDescent="0.15">
      <c r="A7643" s="5" t="s">
        <v>1</v>
      </c>
      <c r="B7643" s="5" t="s">
        <v>241</v>
      </c>
      <c r="C7643" s="6" t="s">
        <v>247</v>
      </c>
      <c r="D7643" s="6" t="s">
        <v>250</v>
      </c>
      <c r="E7643" s="7">
        <v>1443</v>
      </c>
      <c r="F7643" s="9">
        <v>925</v>
      </c>
    </row>
    <row r="7644" spans="1:6" x14ac:dyDescent="0.15">
      <c r="A7644" s="5" t="s">
        <v>1</v>
      </c>
      <c r="B7644" s="5" t="s">
        <v>241</v>
      </c>
      <c r="C7644" s="6" t="s">
        <v>247</v>
      </c>
      <c r="D7644" s="6" t="s">
        <v>250</v>
      </c>
      <c r="E7644" s="7">
        <v>1444</v>
      </c>
      <c r="F7644" s="9">
        <v>920</v>
      </c>
    </row>
    <row r="7645" spans="1:6" x14ac:dyDescent="0.15">
      <c r="A7645" s="5" t="s">
        <v>1</v>
      </c>
      <c r="B7645" s="5" t="s">
        <v>241</v>
      </c>
      <c r="C7645" s="6" t="s">
        <v>247</v>
      </c>
      <c r="D7645" s="6" t="s">
        <v>250</v>
      </c>
      <c r="E7645" s="7">
        <v>1445</v>
      </c>
      <c r="F7645" s="9">
        <v>913</v>
      </c>
    </row>
    <row r="7646" spans="1:6" x14ac:dyDescent="0.15">
      <c r="A7646" s="5" t="s">
        <v>1</v>
      </c>
      <c r="B7646" s="5" t="s">
        <v>241</v>
      </c>
      <c r="C7646" s="6" t="s">
        <v>247</v>
      </c>
      <c r="D7646" s="6" t="s">
        <v>250</v>
      </c>
      <c r="E7646" s="7">
        <v>1446</v>
      </c>
      <c r="F7646" s="9">
        <v>909</v>
      </c>
    </row>
    <row r="7647" spans="1:6" x14ac:dyDescent="0.15">
      <c r="A7647" s="5" t="s">
        <v>1</v>
      </c>
      <c r="B7647" s="5" t="s">
        <v>241</v>
      </c>
      <c r="C7647" s="6" t="s">
        <v>247</v>
      </c>
      <c r="D7647" s="6" t="s">
        <v>250</v>
      </c>
      <c r="E7647" s="7">
        <v>1447</v>
      </c>
      <c r="F7647" s="9">
        <v>905</v>
      </c>
    </row>
    <row r="7648" spans="1:6" x14ac:dyDescent="0.15">
      <c r="A7648" s="5" t="s">
        <v>1</v>
      </c>
      <c r="B7648" s="5" t="s">
        <v>241</v>
      </c>
      <c r="C7648" s="6" t="s">
        <v>247</v>
      </c>
      <c r="D7648" s="6" t="s">
        <v>250</v>
      </c>
      <c r="E7648" s="7">
        <v>1448</v>
      </c>
      <c r="F7648" s="9">
        <v>904</v>
      </c>
    </row>
    <row r="7649" spans="1:6" x14ac:dyDescent="0.15">
      <c r="A7649" s="5" t="s">
        <v>1</v>
      </c>
      <c r="B7649" s="5" t="s">
        <v>241</v>
      </c>
      <c r="C7649" s="6" t="s">
        <v>247</v>
      </c>
      <c r="D7649" s="6" t="s">
        <v>250</v>
      </c>
      <c r="E7649" s="7">
        <v>1449</v>
      </c>
      <c r="F7649" s="9">
        <v>905</v>
      </c>
    </row>
    <row r="7650" spans="1:6" x14ac:dyDescent="0.15">
      <c r="A7650" s="5" t="s">
        <v>1</v>
      </c>
      <c r="B7650" s="5" t="s">
        <v>241</v>
      </c>
      <c r="C7650" s="6" t="s">
        <v>247</v>
      </c>
      <c r="D7650" s="6" t="s">
        <v>250</v>
      </c>
      <c r="E7650" s="7">
        <v>1450</v>
      </c>
      <c r="F7650" s="9">
        <v>905</v>
      </c>
    </row>
    <row r="7651" spans="1:6" x14ac:dyDescent="0.15">
      <c r="A7651" s="5" t="s">
        <v>1</v>
      </c>
      <c r="B7651" s="5" t="s">
        <v>241</v>
      </c>
      <c r="C7651" s="6" t="s">
        <v>247</v>
      </c>
      <c r="D7651" s="6" t="s">
        <v>250</v>
      </c>
      <c r="E7651" s="7">
        <v>1451</v>
      </c>
      <c r="F7651" s="9">
        <v>907</v>
      </c>
    </row>
    <row r="7652" spans="1:6" x14ac:dyDescent="0.15">
      <c r="A7652" s="5" t="s">
        <v>1</v>
      </c>
      <c r="B7652" s="5" t="s">
        <v>241</v>
      </c>
      <c r="C7652" s="6" t="s">
        <v>247</v>
      </c>
      <c r="D7652" s="6" t="s">
        <v>250</v>
      </c>
      <c r="E7652" s="7">
        <v>1452</v>
      </c>
      <c r="F7652" s="9">
        <v>907</v>
      </c>
    </row>
    <row r="7653" spans="1:6" x14ac:dyDescent="0.15">
      <c r="A7653" s="5" t="s">
        <v>1</v>
      </c>
      <c r="B7653" s="5" t="s">
        <v>241</v>
      </c>
      <c r="C7653" s="6" t="s">
        <v>247</v>
      </c>
      <c r="D7653" s="6" t="s">
        <v>250</v>
      </c>
      <c r="E7653" s="7">
        <v>1453</v>
      </c>
      <c r="F7653" s="9">
        <v>909</v>
      </c>
    </row>
    <row r="7654" spans="1:6" x14ac:dyDescent="0.15">
      <c r="A7654" s="5" t="s">
        <v>1</v>
      </c>
      <c r="B7654" s="5" t="s">
        <v>241</v>
      </c>
      <c r="C7654" s="6" t="s">
        <v>247</v>
      </c>
      <c r="D7654" s="6" t="s">
        <v>250</v>
      </c>
      <c r="E7654" s="7">
        <v>1454</v>
      </c>
      <c r="F7654" s="9">
        <v>910</v>
      </c>
    </row>
    <row r="7655" spans="1:6" x14ac:dyDescent="0.15">
      <c r="A7655" s="5" t="s">
        <v>1</v>
      </c>
      <c r="B7655" s="5" t="s">
        <v>241</v>
      </c>
      <c r="C7655" s="6" t="s">
        <v>247</v>
      </c>
      <c r="D7655" s="6" t="s">
        <v>250</v>
      </c>
      <c r="E7655" s="7">
        <v>1455</v>
      </c>
      <c r="F7655" s="9">
        <v>910</v>
      </c>
    </row>
    <row r="7656" spans="1:6" x14ac:dyDescent="0.15">
      <c r="A7656" s="5" t="s">
        <v>1</v>
      </c>
      <c r="B7656" s="5" t="s">
        <v>241</v>
      </c>
      <c r="C7656" s="6" t="s">
        <v>247</v>
      </c>
      <c r="D7656" s="6" t="s">
        <v>250</v>
      </c>
      <c r="E7656" s="7">
        <v>1456</v>
      </c>
      <c r="F7656" s="9">
        <v>901</v>
      </c>
    </row>
    <row r="7657" spans="1:6" x14ac:dyDescent="0.15">
      <c r="A7657" s="5" t="s">
        <v>1</v>
      </c>
      <c r="B7657" s="5" t="s">
        <v>241</v>
      </c>
      <c r="C7657" s="6" t="s">
        <v>247</v>
      </c>
      <c r="D7657" s="6" t="s">
        <v>250</v>
      </c>
      <c r="E7657" s="7">
        <v>1457</v>
      </c>
      <c r="F7657" s="9">
        <v>889</v>
      </c>
    </row>
    <row r="7658" spans="1:6" x14ac:dyDescent="0.15">
      <c r="A7658" s="5" t="s">
        <v>1</v>
      </c>
      <c r="B7658" s="5" t="s">
        <v>241</v>
      </c>
      <c r="C7658" s="6" t="s">
        <v>247</v>
      </c>
      <c r="D7658" s="6" t="s">
        <v>250</v>
      </c>
      <c r="E7658" s="7">
        <v>1458</v>
      </c>
      <c r="F7658" s="9">
        <v>878</v>
      </c>
    </row>
    <row r="7659" spans="1:6" x14ac:dyDescent="0.15">
      <c r="A7659" s="5" t="s">
        <v>1</v>
      </c>
      <c r="B7659" s="5" t="s">
        <v>241</v>
      </c>
      <c r="C7659" s="6" t="s">
        <v>247</v>
      </c>
      <c r="D7659" s="6" t="s">
        <v>250</v>
      </c>
      <c r="E7659" s="7">
        <v>1459</v>
      </c>
      <c r="F7659" s="9">
        <v>869</v>
      </c>
    </row>
    <row r="7660" spans="1:6" x14ac:dyDescent="0.15">
      <c r="A7660" s="5" t="s">
        <v>1</v>
      </c>
      <c r="B7660" s="5" t="s">
        <v>241</v>
      </c>
      <c r="C7660" s="6" t="s">
        <v>247</v>
      </c>
      <c r="D7660" s="6" t="s">
        <v>250</v>
      </c>
      <c r="E7660" s="7">
        <v>1460</v>
      </c>
      <c r="F7660" s="9">
        <v>858</v>
      </c>
    </row>
    <row r="7661" spans="1:6" x14ac:dyDescent="0.15">
      <c r="A7661" s="5" t="s">
        <v>1</v>
      </c>
      <c r="B7661" s="5" t="s">
        <v>241</v>
      </c>
      <c r="C7661" s="6" t="s">
        <v>247</v>
      </c>
      <c r="D7661" s="6" t="s">
        <v>250</v>
      </c>
      <c r="E7661" s="7">
        <v>1461</v>
      </c>
      <c r="F7661" s="9">
        <v>846</v>
      </c>
    </row>
    <row r="7662" spans="1:6" x14ac:dyDescent="0.15">
      <c r="A7662" s="5" t="s">
        <v>1</v>
      </c>
      <c r="B7662" s="5" t="s">
        <v>241</v>
      </c>
      <c r="C7662" s="6" t="s">
        <v>247</v>
      </c>
      <c r="D7662" s="6" t="s">
        <v>250</v>
      </c>
      <c r="E7662" s="7">
        <v>1462</v>
      </c>
      <c r="F7662" s="9">
        <v>835</v>
      </c>
    </row>
    <row r="7663" spans="1:6" x14ac:dyDescent="0.15">
      <c r="A7663" s="5" t="s">
        <v>1</v>
      </c>
      <c r="B7663" s="5" t="s">
        <v>241</v>
      </c>
      <c r="C7663" s="6" t="s">
        <v>247</v>
      </c>
      <c r="D7663" s="6" t="s">
        <v>250</v>
      </c>
      <c r="E7663" s="7">
        <v>1463</v>
      </c>
      <c r="F7663" s="9">
        <v>822</v>
      </c>
    </row>
    <row r="7664" spans="1:6" x14ac:dyDescent="0.15">
      <c r="A7664" s="5" t="s">
        <v>1</v>
      </c>
      <c r="B7664" s="5" t="s">
        <v>241</v>
      </c>
      <c r="C7664" s="6" t="s">
        <v>247</v>
      </c>
      <c r="D7664" s="6" t="s">
        <v>250</v>
      </c>
      <c r="E7664" s="7">
        <v>1464</v>
      </c>
      <c r="F7664" s="9">
        <v>811</v>
      </c>
    </row>
    <row r="7665" spans="1:6" x14ac:dyDescent="0.15">
      <c r="A7665" s="5" t="s">
        <v>1</v>
      </c>
      <c r="B7665" s="5" t="s">
        <v>241</v>
      </c>
      <c r="C7665" s="6" t="s">
        <v>247</v>
      </c>
      <c r="D7665" s="6" t="s">
        <v>250</v>
      </c>
      <c r="E7665" s="7">
        <v>1465</v>
      </c>
      <c r="F7665" s="9">
        <v>800</v>
      </c>
    </row>
    <row r="7666" spans="1:6" x14ac:dyDescent="0.15">
      <c r="A7666" s="5" t="s">
        <v>1</v>
      </c>
      <c r="B7666" s="5" t="s">
        <v>241</v>
      </c>
      <c r="C7666" s="6" t="s">
        <v>247</v>
      </c>
      <c r="D7666" s="6" t="s">
        <v>250</v>
      </c>
      <c r="E7666" s="7">
        <v>1466</v>
      </c>
      <c r="F7666" s="9">
        <v>789</v>
      </c>
    </row>
    <row r="7667" spans="1:6" x14ac:dyDescent="0.15">
      <c r="A7667" s="5" t="s">
        <v>1</v>
      </c>
      <c r="B7667" s="5" t="s">
        <v>241</v>
      </c>
      <c r="C7667" s="6" t="s">
        <v>247</v>
      </c>
      <c r="D7667" s="6" t="s">
        <v>250</v>
      </c>
      <c r="E7667" s="7">
        <v>1467</v>
      </c>
      <c r="F7667" s="9">
        <v>789</v>
      </c>
    </row>
    <row r="7668" spans="1:6" x14ac:dyDescent="0.15">
      <c r="A7668" s="5" t="s">
        <v>1</v>
      </c>
      <c r="B7668" s="5" t="s">
        <v>241</v>
      </c>
      <c r="C7668" s="6" t="s">
        <v>247</v>
      </c>
      <c r="D7668" s="6" t="s">
        <v>250</v>
      </c>
      <c r="E7668" s="7">
        <v>1468</v>
      </c>
      <c r="F7668" s="9">
        <v>791</v>
      </c>
    </row>
    <row r="7669" spans="1:6" x14ac:dyDescent="0.15">
      <c r="A7669" s="5" t="s">
        <v>1</v>
      </c>
      <c r="B7669" s="5" t="s">
        <v>241</v>
      </c>
      <c r="C7669" s="6" t="s">
        <v>247</v>
      </c>
      <c r="D7669" s="6" t="s">
        <v>250</v>
      </c>
      <c r="E7669" s="7">
        <v>1469</v>
      </c>
      <c r="F7669" s="9">
        <v>791</v>
      </c>
    </row>
    <row r="7670" spans="1:6" x14ac:dyDescent="0.15">
      <c r="A7670" s="5" t="s">
        <v>1</v>
      </c>
      <c r="B7670" s="5" t="s">
        <v>241</v>
      </c>
      <c r="C7670" s="6" t="s">
        <v>247</v>
      </c>
      <c r="D7670" s="6" t="s">
        <v>250</v>
      </c>
      <c r="E7670" s="7">
        <v>1470</v>
      </c>
      <c r="F7670" s="9">
        <v>791</v>
      </c>
    </row>
    <row r="7671" spans="1:6" x14ac:dyDescent="0.15">
      <c r="A7671" s="5" t="s">
        <v>1</v>
      </c>
      <c r="B7671" s="5" t="s">
        <v>241</v>
      </c>
      <c r="C7671" s="6" t="s">
        <v>247</v>
      </c>
      <c r="D7671" s="6" t="s">
        <v>250</v>
      </c>
      <c r="E7671" s="7">
        <v>1471</v>
      </c>
      <c r="F7671" s="9">
        <v>789</v>
      </c>
    </row>
    <row r="7672" spans="1:6" x14ac:dyDescent="0.15">
      <c r="A7672" s="5" t="s">
        <v>1</v>
      </c>
      <c r="B7672" s="5" t="s">
        <v>241</v>
      </c>
      <c r="C7672" s="6" t="s">
        <v>247</v>
      </c>
      <c r="D7672" s="6" t="s">
        <v>250</v>
      </c>
      <c r="E7672" s="7">
        <v>1472</v>
      </c>
      <c r="F7672" s="9">
        <v>792</v>
      </c>
    </row>
    <row r="7673" spans="1:6" x14ac:dyDescent="0.15">
      <c r="A7673" s="5" t="s">
        <v>1</v>
      </c>
      <c r="B7673" s="5" t="s">
        <v>241</v>
      </c>
      <c r="C7673" s="6" t="s">
        <v>247</v>
      </c>
      <c r="D7673" s="6" t="s">
        <v>250</v>
      </c>
      <c r="E7673" s="7">
        <v>1473</v>
      </c>
      <c r="F7673" s="9">
        <v>802</v>
      </c>
    </row>
    <row r="7674" spans="1:6" x14ac:dyDescent="0.15">
      <c r="A7674" s="5" t="s">
        <v>1</v>
      </c>
      <c r="B7674" s="5" t="s">
        <v>241</v>
      </c>
      <c r="C7674" s="6" t="s">
        <v>247</v>
      </c>
      <c r="D7674" s="6" t="s">
        <v>250</v>
      </c>
      <c r="E7674" s="7">
        <v>1474</v>
      </c>
      <c r="F7674" s="9">
        <v>810</v>
      </c>
    </row>
    <row r="7675" spans="1:6" x14ac:dyDescent="0.15">
      <c r="A7675" s="5" t="s">
        <v>1</v>
      </c>
      <c r="B7675" s="5" t="s">
        <v>241</v>
      </c>
      <c r="C7675" s="6" t="s">
        <v>247</v>
      </c>
      <c r="D7675" s="6" t="s">
        <v>250</v>
      </c>
      <c r="E7675" s="7">
        <v>1475</v>
      </c>
      <c r="F7675" s="9">
        <v>818</v>
      </c>
    </row>
    <row r="7676" spans="1:6" x14ac:dyDescent="0.15">
      <c r="A7676" s="5" t="s">
        <v>1</v>
      </c>
      <c r="B7676" s="5" t="s">
        <v>241</v>
      </c>
      <c r="C7676" s="6" t="s">
        <v>247</v>
      </c>
      <c r="D7676" s="6" t="s">
        <v>250</v>
      </c>
      <c r="E7676" s="7">
        <v>1476</v>
      </c>
      <c r="F7676" s="9">
        <v>826</v>
      </c>
    </row>
    <row r="7677" spans="1:6" x14ac:dyDescent="0.15">
      <c r="A7677" s="5" t="s">
        <v>1</v>
      </c>
      <c r="B7677" s="5" t="s">
        <v>241</v>
      </c>
      <c r="C7677" s="6" t="s">
        <v>247</v>
      </c>
      <c r="D7677" s="6" t="s">
        <v>250</v>
      </c>
      <c r="E7677" s="7">
        <v>1477</v>
      </c>
      <c r="F7677" s="9">
        <v>837</v>
      </c>
    </row>
    <row r="7678" spans="1:6" x14ac:dyDescent="0.15">
      <c r="A7678" s="5" t="s">
        <v>1</v>
      </c>
      <c r="B7678" s="5" t="s">
        <v>241</v>
      </c>
      <c r="C7678" s="6" t="s">
        <v>247</v>
      </c>
      <c r="D7678" s="6" t="s">
        <v>250</v>
      </c>
      <c r="E7678" s="7">
        <v>1478</v>
      </c>
      <c r="F7678" s="9">
        <v>845</v>
      </c>
    </row>
    <row r="7679" spans="1:6" x14ac:dyDescent="0.15">
      <c r="A7679" s="5" t="s">
        <v>1</v>
      </c>
      <c r="B7679" s="5" t="s">
        <v>241</v>
      </c>
      <c r="C7679" s="6" t="s">
        <v>247</v>
      </c>
      <c r="D7679" s="6" t="s">
        <v>250</v>
      </c>
      <c r="E7679" s="7">
        <v>1479</v>
      </c>
      <c r="F7679" s="9">
        <v>850</v>
      </c>
    </row>
    <row r="7680" spans="1:6" x14ac:dyDescent="0.15">
      <c r="A7680" s="5" t="s">
        <v>1</v>
      </c>
      <c r="B7680" s="5" t="s">
        <v>241</v>
      </c>
      <c r="C7680" s="6" t="s">
        <v>247</v>
      </c>
      <c r="D7680" s="6" t="s">
        <v>250</v>
      </c>
      <c r="E7680" s="7">
        <v>1480</v>
      </c>
      <c r="F7680" s="9">
        <v>856</v>
      </c>
    </row>
    <row r="7681" spans="1:6" x14ac:dyDescent="0.15">
      <c r="A7681" s="5" t="s">
        <v>1</v>
      </c>
      <c r="B7681" s="5" t="s">
        <v>241</v>
      </c>
      <c r="C7681" s="6" t="s">
        <v>247</v>
      </c>
      <c r="D7681" s="6" t="s">
        <v>250</v>
      </c>
      <c r="E7681" s="7">
        <v>1481</v>
      </c>
      <c r="F7681" s="9">
        <v>866</v>
      </c>
    </row>
    <row r="7682" spans="1:6" x14ac:dyDescent="0.15">
      <c r="A7682" s="5" t="s">
        <v>1</v>
      </c>
      <c r="B7682" s="5" t="s">
        <v>241</v>
      </c>
      <c r="C7682" s="6" t="s">
        <v>247</v>
      </c>
      <c r="D7682" s="6" t="s">
        <v>250</v>
      </c>
      <c r="E7682" s="7">
        <v>1482</v>
      </c>
      <c r="F7682" s="9">
        <v>885</v>
      </c>
    </row>
    <row r="7683" spans="1:6" x14ac:dyDescent="0.15">
      <c r="A7683" s="5" t="s">
        <v>1</v>
      </c>
      <c r="B7683" s="5" t="s">
        <v>241</v>
      </c>
      <c r="C7683" s="6" t="s">
        <v>247</v>
      </c>
      <c r="D7683" s="6" t="s">
        <v>250</v>
      </c>
      <c r="E7683" s="7">
        <v>1483</v>
      </c>
      <c r="F7683" s="9">
        <v>878</v>
      </c>
    </row>
    <row r="7684" spans="1:6" x14ac:dyDescent="0.15">
      <c r="A7684" s="5" t="s">
        <v>1</v>
      </c>
      <c r="B7684" s="5" t="s">
        <v>241</v>
      </c>
      <c r="C7684" s="6" t="s">
        <v>247</v>
      </c>
      <c r="D7684" s="6" t="s">
        <v>250</v>
      </c>
      <c r="E7684" s="7">
        <v>1484</v>
      </c>
      <c r="F7684" s="9">
        <v>869</v>
      </c>
    </row>
    <row r="7685" spans="1:6" x14ac:dyDescent="0.15">
      <c r="A7685" s="5" t="s">
        <v>1</v>
      </c>
      <c r="B7685" s="5" t="s">
        <v>241</v>
      </c>
      <c r="C7685" s="6" t="s">
        <v>247</v>
      </c>
      <c r="D7685" s="6" t="s">
        <v>250</v>
      </c>
      <c r="E7685" s="7">
        <v>1485</v>
      </c>
      <c r="F7685" s="9">
        <v>861</v>
      </c>
    </row>
    <row r="7686" spans="1:6" x14ac:dyDescent="0.15">
      <c r="A7686" s="5" t="s">
        <v>1</v>
      </c>
      <c r="B7686" s="5" t="s">
        <v>241</v>
      </c>
      <c r="C7686" s="6" t="s">
        <v>247</v>
      </c>
      <c r="D7686" s="6" t="s">
        <v>250</v>
      </c>
      <c r="E7686" s="7">
        <v>1486</v>
      </c>
      <c r="F7686" s="9">
        <v>850</v>
      </c>
    </row>
    <row r="7687" spans="1:6" x14ac:dyDescent="0.15">
      <c r="A7687" s="5" t="s">
        <v>1</v>
      </c>
      <c r="B7687" s="5" t="s">
        <v>241</v>
      </c>
      <c r="C7687" s="6" t="s">
        <v>247</v>
      </c>
      <c r="D7687" s="6" t="s">
        <v>250</v>
      </c>
      <c r="E7687" s="7">
        <v>1487</v>
      </c>
      <c r="F7687" s="9">
        <v>845</v>
      </c>
    </row>
    <row r="7688" spans="1:6" x14ac:dyDescent="0.15">
      <c r="A7688" s="5" t="s">
        <v>1</v>
      </c>
      <c r="B7688" s="5" t="s">
        <v>241</v>
      </c>
      <c r="C7688" s="6" t="s">
        <v>247</v>
      </c>
      <c r="D7688" s="6" t="s">
        <v>250</v>
      </c>
      <c r="E7688" s="7">
        <v>1488</v>
      </c>
      <c r="F7688" s="9">
        <v>845</v>
      </c>
    </row>
    <row r="7689" spans="1:6" x14ac:dyDescent="0.15">
      <c r="A7689" s="5" t="s">
        <v>1</v>
      </c>
      <c r="B7689" s="5" t="s">
        <v>241</v>
      </c>
      <c r="C7689" s="6" t="s">
        <v>247</v>
      </c>
      <c r="D7689" s="6" t="s">
        <v>250</v>
      </c>
      <c r="E7689" s="7">
        <v>1489</v>
      </c>
      <c r="F7689" s="9">
        <v>842</v>
      </c>
    </row>
    <row r="7690" spans="1:6" x14ac:dyDescent="0.15">
      <c r="A7690" s="5" t="s">
        <v>1</v>
      </c>
      <c r="B7690" s="5" t="s">
        <v>241</v>
      </c>
      <c r="C7690" s="6" t="s">
        <v>247</v>
      </c>
      <c r="D7690" s="6" t="s">
        <v>250</v>
      </c>
      <c r="E7690" s="7">
        <v>1490</v>
      </c>
      <c r="F7690" s="9">
        <v>845</v>
      </c>
    </row>
    <row r="7691" spans="1:6" x14ac:dyDescent="0.15">
      <c r="A7691" s="5" t="s">
        <v>1</v>
      </c>
      <c r="B7691" s="5" t="s">
        <v>241</v>
      </c>
      <c r="C7691" s="6" t="s">
        <v>247</v>
      </c>
      <c r="D7691" s="6" t="s">
        <v>250</v>
      </c>
      <c r="E7691" s="7">
        <v>1491</v>
      </c>
      <c r="F7691" s="9">
        <v>846</v>
      </c>
    </row>
    <row r="7692" spans="1:6" x14ac:dyDescent="0.15">
      <c r="A7692" s="5" t="s">
        <v>1</v>
      </c>
      <c r="B7692" s="5" t="s">
        <v>241</v>
      </c>
      <c r="C7692" s="6" t="s">
        <v>247</v>
      </c>
      <c r="D7692" s="6" t="s">
        <v>250</v>
      </c>
      <c r="E7692" s="7">
        <v>1492</v>
      </c>
      <c r="F7692" s="9">
        <v>850</v>
      </c>
    </row>
    <row r="7693" spans="1:6" x14ac:dyDescent="0.15">
      <c r="A7693" s="5" t="s">
        <v>1</v>
      </c>
      <c r="B7693" s="5" t="s">
        <v>241</v>
      </c>
      <c r="C7693" s="6" t="s">
        <v>247</v>
      </c>
      <c r="D7693" s="6" t="s">
        <v>250</v>
      </c>
      <c r="E7693" s="7">
        <v>1493</v>
      </c>
      <c r="F7693" s="9">
        <v>846</v>
      </c>
    </row>
    <row r="7694" spans="1:6" x14ac:dyDescent="0.15">
      <c r="A7694" s="5" t="s">
        <v>1</v>
      </c>
      <c r="B7694" s="5" t="s">
        <v>241</v>
      </c>
      <c r="C7694" s="6" t="s">
        <v>247</v>
      </c>
      <c r="D7694" s="6" t="s">
        <v>250</v>
      </c>
      <c r="E7694" s="7">
        <v>1494</v>
      </c>
      <c r="F7694" s="9">
        <v>866</v>
      </c>
    </row>
    <row r="7695" spans="1:6" x14ac:dyDescent="0.15">
      <c r="A7695" s="5" t="s">
        <v>1</v>
      </c>
      <c r="B7695" s="5" t="s">
        <v>241</v>
      </c>
      <c r="C7695" s="6" t="s">
        <v>247</v>
      </c>
      <c r="D7695" s="6" t="s">
        <v>250</v>
      </c>
      <c r="E7695" s="7">
        <v>1495</v>
      </c>
      <c r="F7695" s="9">
        <v>885</v>
      </c>
    </row>
    <row r="7696" spans="1:6" x14ac:dyDescent="0.15">
      <c r="A7696" s="5" t="s">
        <v>1</v>
      </c>
      <c r="B7696" s="5" t="s">
        <v>241</v>
      </c>
      <c r="C7696" s="6" t="s">
        <v>247</v>
      </c>
      <c r="D7696" s="6" t="s">
        <v>250</v>
      </c>
      <c r="E7696" s="7">
        <v>1496</v>
      </c>
      <c r="F7696" s="9">
        <v>897</v>
      </c>
    </row>
    <row r="7697" spans="1:6" x14ac:dyDescent="0.15">
      <c r="A7697" s="5" t="s">
        <v>1</v>
      </c>
      <c r="B7697" s="5" t="s">
        <v>241</v>
      </c>
      <c r="C7697" s="6" t="s">
        <v>247</v>
      </c>
      <c r="D7697" s="6" t="s">
        <v>250</v>
      </c>
      <c r="E7697" s="7">
        <v>1497</v>
      </c>
      <c r="F7697" s="9">
        <v>918</v>
      </c>
    </row>
    <row r="7698" spans="1:6" x14ac:dyDescent="0.15">
      <c r="A7698" s="5" t="s">
        <v>1</v>
      </c>
      <c r="B7698" s="5" t="s">
        <v>241</v>
      </c>
      <c r="C7698" s="6" t="s">
        <v>247</v>
      </c>
      <c r="D7698" s="6" t="s">
        <v>250</v>
      </c>
      <c r="E7698" s="7">
        <v>1498</v>
      </c>
      <c r="F7698" s="9">
        <v>931</v>
      </c>
    </row>
    <row r="7699" spans="1:6" x14ac:dyDescent="0.15">
      <c r="A7699" s="5" t="s">
        <v>1</v>
      </c>
      <c r="B7699" s="5" t="s">
        <v>241</v>
      </c>
      <c r="C7699" s="6" t="s">
        <v>247</v>
      </c>
      <c r="D7699" s="6" t="s">
        <v>250</v>
      </c>
      <c r="E7699" s="7">
        <v>1499</v>
      </c>
      <c r="F7699" s="9">
        <v>932</v>
      </c>
    </row>
    <row r="7700" spans="1:6" x14ac:dyDescent="0.15">
      <c r="A7700" s="5" t="s">
        <v>1</v>
      </c>
      <c r="B7700" s="5" t="s">
        <v>241</v>
      </c>
      <c r="C7700" s="6" t="s">
        <v>247</v>
      </c>
      <c r="D7700" s="6" t="s">
        <v>250</v>
      </c>
      <c r="E7700" s="7">
        <v>1500</v>
      </c>
      <c r="F7700" s="9">
        <v>944</v>
      </c>
    </row>
    <row r="7701" spans="1:6" x14ac:dyDescent="0.15">
      <c r="A7701" s="5" t="s">
        <v>1</v>
      </c>
      <c r="B7701" s="5" t="s">
        <v>241</v>
      </c>
      <c r="C7701" s="6" t="s">
        <v>247</v>
      </c>
      <c r="D7701" s="6" t="s">
        <v>250</v>
      </c>
      <c r="E7701" s="7">
        <v>1501</v>
      </c>
      <c r="F7701" s="9">
        <v>952</v>
      </c>
    </row>
    <row r="7702" spans="1:6" x14ac:dyDescent="0.15">
      <c r="A7702" s="5" t="s">
        <v>1</v>
      </c>
      <c r="B7702" s="5" t="s">
        <v>241</v>
      </c>
      <c r="C7702" s="6" t="s">
        <v>247</v>
      </c>
      <c r="D7702" s="6" t="s">
        <v>250</v>
      </c>
      <c r="E7702" s="7">
        <v>1502</v>
      </c>
      <c r="F7702" s="9">
        <v>960</v>
      </c>
    </row>
    <row r="7703" spans="1:6" x14ac:dyDescent="0.15">
      <c r="A7703" s="5" t="s">
        <v>1</v>
      </c>
      <c r="B7703" s="5" t="s">
        <v>241</v>
      </c>
      <c r="C7703" s="6" t="s">
        <v>247</v>
      </c>
      <c r="D7703" s="6" t="s">
        <v>250</v>
      </c>
      <c r="E7703" s="7">
        <v>1503</v>
      </c>
      <c r="F7703" s="9">
        <v>948</v>
      </c>
    </row>
    <row r="7704" spans="1:6" x14ac:dyDescent="0.15">
      <c r="A7704" s="5" t="s">
        <v>1</v>
      </c>
      <c r="B7704" s="5" t="s">
        <v>241</v>
      </c>
      <c r="C7704" s="6" t="s">
        <v>247</v>
      </c>
      <c r="D7704" s="6" t="s">
        <v>250</v>
      </c>
      <c r="E7704" s="7">
        <v>1504</v>
      </c>
      <c r="F7704" s="9">
        <v>929</v>
      </c>
    </row>
    <row r="7705" spans="1:6" x14ac:dyDescent="0.15">
      <c r="A7705" s="5" t="s">
        <v>1</v>
      </c>
      <c r="B7705" s="5" t="s">
        <v>241</v>
      </c>
      <c r="C7705" s="6" t="s">
        <v>247</v>
      </c>
      <c r="D7705" s="6" t="s">
        <v>250</v>
      </c>
      <c r="E7705" s="7">
        <v>1505</v>
      </c>
      <c r="F7705" s="9">
        <v>931</v>
      </c>
    </row>
    <row r="7706" spans="1:6" x14ac:dyDescent="0.15">
      <c r="A7706" s="5" t="s">
        <v>1</v>
      </c>
      <c r="B7706" s="5" t="s">
        <v>241</v>
      </c>
      <c r="C7706" s="6" t="s">
        <v>247</v>
      </c>
      <c r="D7706" s="6" t="s">
        <v>250</v>
      </c>
      <c r="E7706" s="7">
        <v>1506</v>
      </c>
      <c r="F7706" s="9">
        <v>932</v>
      </c>
    </row>
    <row r="7707" spans="1:6" x14ac:dyDescent="0.15">
      <c r="A7707" s="5" t="s">
        <v>1</v>
      </c>
      <c r="B7707" s="5" t="s">
        <v>241</v>
      </c>
      <c r="C7707" s="6" t="s">
        <v>247</v>
      </c>
      <c r="D7707" s="6" t="s">
        <v>250</v>
      </c>
      <c r="E7707" s="7">
        <v>1507</v>
      </c>
      <c r="F7707" s="9">
        <v>936</v>
      </c>
    </row>
    <row r="7708" spans="1:6" x14ac:dyDescent="0.15">
      <c r="A7708" s="5" t="s">
        <v>1</v>
      </c>
      <c r="B7708" s="5" t="s">
        <v>241</v>
      </c>
      <c r="C7708" s="6" t="s">
        <v>247</v>
      </c>
      <c r="D7708" s="6" t="s">
        <v>250</v>
      </c>
      <c r="E7708" s="7">
        <v>1508</v>
      </c>
      <c r="F7708" s="9">
        <v>937</v>
      </c>
    </row>
    <row r="7709" spans="1:6" x14ac:dyDescent="0.15">
      <c r="A7709" s="5" t="s">
        <v>1</v>
      </c>
      <c r="B7709" s="5" t="s">
        <v>241</v>
      </c>
      <c r="C7709" s="6" t="s">
        <v>247</v>
      </c>
      <c r="D7709" s="6" t="s">
        <v>250</v>
      </c>
      <c r="E7709" s="7">
        <v>1509</v>
      </c>
      <c r="F7709" s="9">
        <v>942</v>
      </c>
    </row>
    <row r="7710" spans="1:6" x14ac:dyDescent="0.15">
      <c r="A7710" s="5" t="s">
        <v>1</v>
      </c>
      <c r="B7710" s="5" t="s">
        <v>241</v>
      </c>
      <c r="C7710" s="6" t="s">
        <v>247</v>
      </c>
      <c r="D7710" s="6" t="s">
        <v>250</v>
      </c>
      <c r="E7710" s="7">
        <v>1510</v>
      </c>
      <c r="F7710" s="9">
        <v>948</v>
      </c>
    </row>
    <row r="7711" spans="1:6" x14ac:dyDescent="0.15">
      <c r="A7711" s="5" t="s">
        <v>1</v>
      </c>
      <c r="B7711" s="5" t="s">
        <v>241</v>
      </c>
      <c r="C7711" s="6" t="s">
        <v>247</v>
      </c>
      <c r="D7711" s="6" t="s">
        <v>250</v>
      </c>
      <c r="E7711" s="7">
        <v>1511</v>
      </c>
      <c r="F7711" s="9">
        <v>952</v>
      </c>
    </row>
    <row r="7712" spans="1:6" x14ac:dyDescent="0.15">
      <c r="A7712" s="5" t="s">
        <v>1</v>
      </c>
      <c r="B7712" s="5" t="s">
        <v>241</v>
      </c>
      <c r="C7712" s="6" t="s">
        <v>247</v>
      </c>
      <c r="D7712" s="6" t="s">
        <v>250</v>
      </c>
      <c r="E7712" s="7">
        <v>1512</v>
      </c>
      <c r="F7712" s="9">
        <v>952</v>
      </c>
    </row>
    <row r="7713" spans="1:6" x14ac:dyDescent="0.15">
      <c r="A7713" s="5" t="s">
        <v>1</v>
      </c>
      <c r="B7713" s="5" t="s">
        <v>241</v>
      </c>
      <c r="C7713" s="6" t="s">
        <v>247</v>
      </c>
      <c r="D7713" s="6" t="s">
        <v>250</v>
      </c>
      <c r="E7713" s="7">
        <v>1513</v>
      </c>
      <c r="F7713" s="9">
        <v>953</v>
      </c>
    </row>
    <row r="7714" spans="1:6" x14ac:dyDescent="0.15">
      <c r="A7714" s="5" t="s">
        <v>1</v>
      </c>
      <c r="B7714" s="5" t="s">
        <v>241</v>
      </c>
      <c r="C7714" s="6" t="s">
        <v>247</v>
      </c>
      <c r="D7714" s="6" t="s">
        <v>250</v>
      </c>
      <c r="E7714" s="7">
        <v>1514</v>
      </c>
      <c r="F7714" s="9">
        <v>971</v>
      </c>
    </row>
    <row r="7715" spans="1:6" x14ac:dyDescent="0.15">
      <c r="A7715" s="5" t="s">
        <v>1</v>
      </c>
      <c r="B7715" s="5" t="s">
        <v>241</v>
      </c>
      <c r="C7715" s="6" t="s">
        <v>247</v>
      </c>
      <c r="D7715" s="6" t="s">
        <v>250</v>
      </c>
      <c r="E7715" s="7">
        <v>1515</v>
      </c>
      <c r="F7715" s="9">
        <v>972</v>
      </c>
    </row>
    <row r="7716" spans="1:6" x14ac:dyDescent="0.15">
      <c r="A7716" s="5" t="s">
        <v>1</v>
      </c>
      <c r="B7716" s="5" t="s">
        <v>241</v>
      </c>
      <c r="C7716" s="6" t="s">
        <v>247</v>
      </c>
      <c r="D7716" s="6" t="s">
        <v>250</v>
      </c>
      <c r="E7716" s="7">
        <v>1516</v>
      </c>
      <c r="F7716" s="9">
        <v>974</v>
      </c>
    </row>
    <row r="7717" spans="1:6" x14ac:dyDescent="0.15">
      <c r="A7717" s="5" t="s">
        <v>1</v>
      </c>
      <c r="B7717" s="5" t="s">
        <v>241</v>
      </c>
      <c r="C7717" s="6" t="s">
        <v>247</v>
      </c>
      <c r="D7717" s="6" t="s">
        <v>250</v>
      </c>
      <c r="E7717" s="7">
        <v>1517</v>
      </c>
      <c r="F7717" s="9">
        <v>976</v>
      </c>
    </row>
    <row r="7718" spans="1:6" x14ac:dyDescent="0.15">
      <c r="A7718" s="5" t="s">
        <v>1</v>
      </c>
      <c r="B7718" s="5" t="s">
        <v>241</v>
      </c>
      <c r="C7718" s="6" t="s">
        <v>247</v>
      </c>
      <c r="D7718" s="6" t="s">
        <v>250</v>
      </c>
      <c r="E7718" s="7">
        <v>1518</v>
      </c>
      <c r="F7718" s="9">
        <v>976</v>
      </c>
    </row>
    <row r="7719" spans="1:6" x14ac:dyDescent="0.15">
      <c r="A7719" s="5" t="s">
        <v>1</v>
      </c>
      <c r="B7719" s="5" t="s">
        <v>241</v>
      </c>
      <c r="C7719" s="6" t="s">
        <v>247</v>
      </c>
      <c r="D7719" s="6" t="s">
        <v>250</v>
      </c>
      <c r="E7719" s="7">
        <v>1519</v>
      </c>
      <c r="F7719" s="9">
        <v>976</v>
      </c>
    </row>
    <row r="7720" spans="1:6" x14ac:dyDescent="0.15">
      <c r="A7720" s="5" t="s">
        <v>1</v>
      </c>
      <c r="B7720" s="5" t="s">
        <v>241</v>
      </c>
      <c r="C7720" s="6" t="s">
        <v>247</v>
      </c>
      <c r="D7720" s="6" t="s">
        <v>250</v>
      </c>
      <c r="E7720" s="7">
        <v>1520</v>
      </c>
      <c r="F7720" s="9">
        <v>983</v>
      </c>
    </row>
    <row r="7721" spans="1:6" x14ac:dyDescent="0.15">
      <c r="A7721" s="5" t="s">
        <v>1</v>
      </c>
      <c r="B7721" s="5" t="s">
        <v>241</v>
      </c>
      <c r="C7721" s="6" t="s">
        <v>247</v>
      </c>
      <c r="D7721" s="6" t="s">
        <v>250</v>
      </c>
      <c r="E7721" s="7">
        <v>1521</v>
      </c>
      <c r="F7721" s="9">
        <v>982</v>
      </c>
    </row>
    <row r="7722" spans="1:6" x14ac:dyDescent="0.15">
      <c r="A7722" s="5" t="s">
        <v>1</v>
      </c>
      <c r="B7722" s="5" t="s">
        <v>241</v>
      </c>
      <c r="C7722" s="6" t="s">
        <v>247</v>
      </c>
      <c r="D7722" s="6" t="s">
        <v>250</v>
      </c>
      <c r="E7722" s="7">
        <v>1522</v>
      </c>
      <c r="F7722" s="9">
        <v>982</v>
      </c>
    </row>
    <row r="7723" spans="1:6" x14ac:dyDescent="0.15">
      <c r="A7723" s="5" t="s">
        <v>1</v>
      </c>
      <c r="B7723" s="5" t="s">
        <v>241</v>
      </c>
      <c r="C7723" s="6" t="s">
        <v>247</v>
      </c>
      <c r="D7723" s="6" t="s">
        <v>250</v>
      </c>
      <c r="E7723" s="7">
        <v>1523</v>
      </c>
      <c r="F7723" s="9">
        <v>980</v>
      </c>
    </row>
    <row r="7724" spans="1:6" x14ac:dyDescent="0.15">
      <c r="A7724" s="5" t="s">
        <v>1</v>
      </c>
      <c r="B7724" s="5" t="s">
        <v>241</v>
      </c>
      <c r="C7724" s="6" t="s">
        <v>247</v>
      </c>
      <c r="D7724" s="6" t="s">
        <v>250</v>
      </c>
      <c r="E7724" s="7">
        <v>1524</v>
      </c>
      <c r="F7724" s="9">
        <v>979</v>
      </c>
    </row>
    <row r="7725" spans="1:6" x14ac:dyDescent="0.15">
      <c r="A7725" s="5" t="s">
        <v>1</v>
      </c>
      <c r="B7725" s="5" t="s">
        <v>241</v>
      </c>
      <c r="C7725" s="6" t="s">
        <v>247</v>
      </c>
      <c r="D7725" s="6" t="s">
        <v>250</v>
      </c>
      <c r="E7725" s="7">
        <v>1525</v>
      </c>
      <c r="F7725" s="9">
        <v>976</v>
      </c>
    </row>
    <row r="7726" spans="1:6" x14ac:dyDescent="0.15">
      <c r="A7726" s="5" t="s">
        <v>1</v>
      </c>
      <c r="B7726" s="5" t="s">
        <v>241</v>
      </c>
      <c r="C7726" s="6" t="s">
        <v>247</v>
      </c>
      <c r="D7726" s="6" t="s">
        <v>250</v>
      </c>
      <c r="E7726" s="7">
        <v>1526</v>
      </c>
      <c r="F7726" s="9">
        <v>969</v>
      </c>
    </row>
    <row r="7727" spans="1:6" x14ac:dyDescent="0.15">
      <c r="A7727" s="5" t="s">
        <v>1</v>
      </c>
      <c r="B7727" s="5" t="s">
        <v>241</v>
      </c>
      <c r="C7727" s="6" t="s">
        <v>247</v>
      </c>
      <c r="D7727" s="6" t="s">
        <v>250</v>
      </c>
      <c r="E7727" s="7">
        <v>1527</v>
      </c>
      <c r="F7727" s="9">
        <v>968</v>
      </c>
    </row>
    <row r="7728" spans="1:6" x14ac:dyDescent="0.15">
      <c r="A7728" s="5" t="s">
        <v>1</v>
      </c>
      <c r="B7728" s="5" t="s">
        <v>241</v>
      </c>
      <c r="C7728" s="6" t="s">
        <v>247</v>
      </c>
      <c r="D7728" s="6" t="s">
        <v>250</v>
      </c>
      <c r="E7728" s="7">
        <v>1528</v>
      </c>
      <c r="F7728" s="9">
        <v>969</v>
      </c>
    </row>
    <row r="7729" spans="1:6" x14ac:dyDescent="0.15">
      <c r="A7729" s="5" t="s">
        <v>1</v>
      </c>
      <c r="B7729" s="5" t="s">
        <v>241</v>
      </c>
      <c r="C7729" s="6" t="s">
        <v>247</v>
      </c>
      <c r="D7729" s="6" t="s">
        <v>250</v>
      </c>
      <c r="E7729" s="7">
        <v>1529</v>
      </c>
      <c r="F7729" s="9">
        <v>969</v>
      </c>
    </row>
    <row r="7730" spans="1:6" x14ac:dyDescent="0.15">
      <c r="A7730" s="5" t="s">
        <v>1</v>
      </c>
      <c r="B7730" s="5" t="s">
        <v>241</v>
      </c>
      <c r="C7730" s="6" t="s">
        <v>247</v>
      </c>
      <c r="D7730" s="6" t="s">
        <v>250</v>
      </c>
      <c r="E7730" s="7">
        <v>1530</v>
      </c>
      <c r="F7730" s="9">
        <v>961</v>
      </c>
    </row>
    <row r="7731" spans="1:6" x14ac:dyDescent="0.15">
      <c r="A7731" s="5" t="s">
        <v>1</v>
      </c>
      <c r="B7731" s="5" t="s">
        <v>241</v>
      </c>
      <c r="C7731" s="6" t="s">
        <v>247</v>
      </c>
      <c r="D7731" s="6" t="s">
        <v>250</v>
      </c>
      <c r="E7731" s="7">
        <v>1531</v>
      </c>
      <c r="F7731" s="9">
        <v>956</v>
      </c>
    </row>
    <row r="7732" spans="1:6" x14ac:dyDescent="0.15">
      <c r="A7732" s="5" t="s">
        <v>1</v>
      </c>
      <c r="B7732" s="5" t="s">
        <v>241</v>
      </c>
      <c r="C7732" s="6" t="s">
        <v>247</v>
      </c>
      <c r="D7732" s="6" t="s">
        <v>250</v>
      </c>
      <c r="E7732" s="7">
        <v>1532</v>
      </c>
      <c r="F7732" s="9">
        <v>948</v>
      </c>
    </row>
    <row r="7733" spans="1:6" x14ac:dyDescent="0.15">
      <c r="A7733" s="5" t="s">
        <v>1</v>
      </c>
      <c r="B7733" s="5" t="s">
        <v>241</v>
      </c>
      <c r="C7733" s="6" t="s">
        <v>247</v>
      </c>
      <c r="D7733" s="6" t="s">
        <v>250</v>
      </c>
      <c r="E7733" s="7">
        <v>1533</v>
      </c>
      <c r="F7733" s="9">
        <v>945</v>
      </c>
    </row>
    <row r="7734" spans="1:6" x14ac:dyDescent="0.15">
      <c r="A7734" s="5" t="s">
        <v>1</v>
      </c>
      <c r="B7734" s="5" t="s">
        <v>241</v>
      </c>
      <c r="C7734" s="6" t="s">
        <v>247</v>
      </c>
      <c r="D7734" s="6" t="s">
        <v>250</v>
      </c>
      <c r="E7734" s="7">
        <v>1534</v>
      </c>
      <c r="F7734" s="9">
        <v>942</v>
      </c>
    </row>
    <row r="7735" spans="1:6" x14ac:dyDescent="0.15">
      <c r="A7735" s="5" t="s">
        <v>1</v>
      </c>
      <c r="B7735" s="5" t="s">
        <v>241</v>
      </c>
      <c r="C7735" s="6" t="s">
        <v>247</v>
      </c>
      <c r="D7735" s="6" t="s">
        <v>250</v>
      </c>
      <c r="E7735" s="7">
        <v>1535</v>
      </c>
      <c r="F7735" s="9">
        <v>939</v>
      </c>
    </row>
    <row r="7736" spans="1:6" x14ac:dyDescent="0.15">
      <c r="A7736" s="5" t="s">
        <v>1</v>
      </c>
      <c r="B7736" s="5" t="s">
        <v>241</v>
      </c>
      <c r="C7736" s="6" t="s">
        <v>247</v>
      </c>
      <c r="D7736" s="6" t="s">
        <v>250</v>
      </c>
      <c r="E7736" s="7">
        <v>1536</v>
      </c>
      <c r="F7736" s="9">
        <v>950</v>
      </c>
    </row>
    <row r="7737" spans="1:6" x14ac:dyDescent="0.15">
      <c r="A7737" s="5" t="s">
        <v>1</v>
      </c>
      <c r="B7737" s="5" t="s">
        <v>241</v>
      </c>
      <c r="C7737" s="6" t="s">
        <v>247</v>
      </c>
      <c r="D7737" s="6" t="s">
        <v>250</v>
      </c>
      <c r="E7737" s="7">
        <v>1537</v>
      </c>
      <c r="F7737" s="9">
        <v>963</v>
      </c>
    </row>
    <row r="7738" spans="1:6" x14ac:dyDescent="0.15">
      <c r="A7738" s="5" t="s">
        <v>1</v>
      </c>
      <c r="B7738" s="5" t="s">
        <v>241</v>
      </c>
      <c r="C7738" s="6" t="s">
        <v>247</v>
      </c>
      <c r="D7738" s="6" t="s">
        <v>250</v>
      </c>
      <c r="E7738" s="7">
        <v>1538</v>
      </c>
      <c r="F7738" s="9">
        <v>969</v>
      </c>
    </row>
    <row r="7739" spans="1:6" x14ac:dyDescent="0.15">
      <c r="A7739" s="5" t="s">
        <v>1</v>
      </c>
      <c r="B7739" s="5" t="s">
        <v>241</v>
      </c>
      <c r="C7739" s="6" t="s">
        <v>247</v>
      </c>
      <c r="D7739" s="6" t="s">
        <v>250</v>
      </c>
      <c r="E7739" s="7">
        <v>1539</v>
      </c>
      <c r="F7739" s="9">
        <v>971</v>
      </c>
    </row>
    <row r="7740" spans="1:6" x14ac:dyDescent="0.15">
      <c r="A7740" s="5" t="s">
        <v>1</v>
      </c>
      <c r="B7740" s="5" t="s">
        <v>241</v>
      </c>
      <c r="C7740" s="6" t="s">
        <v>247</v>
      </c>
      <c r="D7740" s="6" t="s">
        <v>250</v>
      </c>
      <c r="E7740" s="7">
        <v>1540</v>
      </c>
      <c r="F7740" s="9">
        <v>982</v>
      </c>
    </row>
    <row r="7741" spans="1:6" x14ac:dyDescent="0.15">
      <c r="A7741" s="5" t="s">
        <v>1</v>
      </c>
      <c r="B7741" s="5" t="s">
        <v>241</v>
      </c>
      <c r="C7741" s="6" t="s">
        <v>247</v>
      </c>
      <c r="D7741" s="6" t="s">
        <v>250</v>
      </c>
      <c r="E7741" s="7">
        <v>1541</v>
      </c>
      <c r="F7741" s="9">
        <v>995</v>
      </c>
    </row>
    <row r="7742" spans="1:6" x14ac:dyDescent="0.15">
      <c r="A7742" s="5" t="s">
        <v>1</v>
      </c>
      <c r="B7742" s="5" t="s">
        <v>241</v>
      </c>
      <c r="C7742" s="6" t="s">
        <v>247</v>
      </c>
      <c r="D7742" s="6" t="s">
        <v>250</v>
      </c>
      <c r="E7742" s="7">
        <v>1542</v>
      </c>
      <c r="F7742" s="9">
        <v>1007</v>
      </c>
    </row>
    <row r="7743" spans="1:6" x14ac:dyDescent="0.15">
      <c r="A7743" s="5" t="s">
        <v>1</v>
      </c>
      <c r="B7743" s="5" t="s">
        <v>241</v>
      </c>
      <c r="C7743" s="6" t="s">
        <v>247</v>
      </c>
      <c r="D7743" s="6" t="s">
        <v>250</v>
      </c>
      <c r="E7743" s="7">
        <v>1543</v>
      </c>
      <c r="F7743" s="9">
        <v>1027</v>
      </c>
    </row>
    <row r="7744" spans="1:6" x14ac:dyDescent="0.15">
      <c r="A7744" s="5" t="s">
        <v>1</v>
      </c>
      <c r="B7744" s="5" t="s">
        <v>241</v>
      </c>
      <c r="C7744" s="6" t="s">
        <v>247</v>
      </c>
      <c r="D7744" s="6" t="s">
        <v>250</v>
      </c>
      <c r="E7744" s="7">
        <v>1544</v>
      </c>
      <c r="F7744" s="9">
        <v>1041</v>
      </c>
    </row>
    <row r="7745" spans="1:6" x14ac:dyDescent="0.15">
      <c r="A7745" s="5" t="s">
        <v>1</v>
      </c>
      <c r="B7745" s="5" t="s">
        <v>241</v>
      </c>
      <c r="C7745" s="6" t="s">
        <v>247</v>
      </c>
      <c r="D7745" s="6" t="s">
        <v>250</v>
      </c>
      <c r="E7745" s="7">
        <v>1545</v>
      </c>
      <c r="F7745" s="9">
        <v>1054</v>
      </c>
    </row>
    <row r="7746" spans="1:6" x14ac:dyDescent="0.15">
      <c r="A7746" s="5" t="s">
        <v>1</v>
      </c>
      <c r="B7746" s="5" t="s">
        <v>241</v>
      </c>
      <c r="C7746" s="6" t="s">
        <v>247</v>
      </c>
      <c r="D7746" s="6" t="s">
        <v>250</v>
      </c>
      <c r="E7746" s="7">
        <v>1546</v>
      </c>
      <c r="F7746" s="9">
        <v>1063</v>
      </c>
    </row>
    <row r="7747" spans="1:6" x14ac:dyDescent="0.15">
      <c r="A7747" s="5" t="s">
        <v>1</v>
      </c>
      <c r="B7747" s="5" t="s">
        <v>241</v>
      </c>
      <c r="C7747" s="6" t="s">
        <v>247</v>
      </c>
      <c r="D7747" s="6" t="s">
        <v>250</v>
      </c>
      <c r="E7747" s="7">
        <v>1547</v>
      </c>
      <c r="F7747" s="9">
        <v>1057</v>
      </c>
    </row>
    <row r="7748" spans="1:6" x14ac:dyDescent="0.15">
      <c r="A7748" s="5" t="s">
        <v>1</v>
      </c>
      <c r="B7748" s="5" t="s">
        <v>241</v>
      </c>
      <c r="C7748" s="6" t="s">
        <v>247</v>
      </c>
      <c r="D7748" s="6" t="s">
        <v>250</v>
      </c>
      <c r="E7748" s="7">
        <v>1548</v>
      </c>
      <c r="F7748" s="9">
        <v>1049</v>
      </c>
    </row>
    <row r="7749" spans="1:6" x14ac:dyDescent="0.15">
      <c r="A7749" s="5" t="s">
        <v>1</v>
      </c>
      <c r="B7749" s="5" t="s">
        <v>241</v>
      </c>
      <c r="C7749" s="6" t="s">
        <v>247</v>
      </c>
      <c r="D7749" s="6" t="s">
        <v>250</v>
      </c>
      <c r="E7749" s="7">
        <v>1549</v>
      </c>
      <c r="F7749" s="9">
        <v>1049</v>
      </c>
    </row>
    <row r="7750" spans="1:6" x14ac:dyDescent="0.15">
      <c r="A7750" s="5" t="s">
        <v>1</v>
      </c>
      <c r="B7750" s="5" t="s">
        <v>241</v>
      </c>
      <c r="C7750" s="6" t="s">
        <v>247</v>
      </c>
      <c r="D7750" s="6" t="s">
        <v>250</v>
      </c>
      <c r="E7750" s="7">
        <v>1550</v>
      </c>
      <c r="F7750" s="9">
        <v>1041</v>
      </c>
    </row>
    <row r="7751" spans="1:6" x14ac:dyDescent="0.15">
      <c r="A7751" s="5" t="s">
        <v>1</v>
      </c>
      <c r="B7751" s="5" t="s">
        <v>241</v>
      </c>
      <c r="C7751" s="6" t="s">
        <v>247</v>
      </c>
      <c r="D7751" s="6" t="s">
        <v>250</v>
      </c>
      <c r="E7751" s="7">
        <v>1551</v>
      </c>
      <c r="F7751" s="9">
        <v>1038</v>
      </c>
    </row>
    <row r="7752" spans="1:6" x14ac:dyDescent="0.15">
      <c r="A7752" s="5" t="s">
        <v>1</v>
      </c>
      <c r="B7752" s="5" t="s">
        <v>241</v>
      </c>
      <c r="C7752" s="6" t="s">
        <v>247</v>
      </c>
      <c r="D7752" s="6" t="s">
        <v>250</v>
      </c>
      <c r="E7752" s="7">
        <v>1552</v>
      </c>
      <c r="F7752" s="9">
        <v>1042</v>
      </c>
    </row>
    <row r="7753" spans="1:6" x14ac:dyDescent="0.15">
      <c r="A7753" s="5" t="s">
        <v>1</v>
      </c>
      <c r="B7753" s="5" t="s">
        <v>241</v>
      </c>
      <c r="C7753" s="6" t="s">
        <v>247</v>
      </c>
      <c r="D7753" s="6" t="s">
        <v>250</v>
      </c>
      <c r="E7753" s="7">
        <v>1553</v>
      </c>
      <c r="F7753" s="9">
        <v>1044</v>
      </c>
    </row>
    <row r="7754" spans="1:6" x14ac:dyDescent="0.15">
      <c r="A7754" s="5" t="s">
        <v>1</v>
      </c>
      <c r="B7754" s="5" t="s">
        <v>241</v>
      </c>
      <c r="C7754" s="6" t="s">
        <v>247</v>
      </c>
      <c r="D7754" s="6" t="s">
        <v>250</v>
      </c>
      <c r="E7754" s="7">
        <v>1554</v>
      </c>
      <c r="F7754" s="9">
        <v>1047</v>
      </c>
    </row>
    <row r="7755" spans="1:6" x14ac:dyDescent="0.15">
      <c r="A7755" s="5" t="s">
        <v>1</v>
      </c>
      <c r="B7755" s="5" t="s">
        <v>241</v>
      </c>
      <c r="C7755" s="6" t="s">
        <v>247</v>
      </c>
      <c r="D7755" s="6" t="s">
        <v>250</v>
      </c>
      <c r="E7755" s="7">
        <v>1555</v>
      </c>
      <c r="F7755" s="9">
        <v>1052</v>
      </c>
    </row>
    <row r="7756" spans="1:6" x14ac:dyDescent="0.15">
      <c r="A7756" s="5" t="s">
        <v>1</v>
      </c>
      <c r="B7756" s="5" t="s">
        <v>241</v>
      </c>
      <c r="C7756" s="6" t="s">
        <v>247</v>
      </c>
      <c r="D7756" s="6" t="s">
        <v>250</v>
      </c>
      <c r="E7756" s="7">
        <v>1556</v>
      </c>
      <c r="F7756" s="9">
        <v>1060</v>
      </c>
    </row>
    <row r="7757" spans="1:6" x14ac:dyDescent="0.15">
      <c r="A7757" s="5" t="s">
        <v>1</v>
      </c>
      <c r="B7757" s="5" t="s">
        <v>241</v>
      </c>
      <c r="C7757" s="6" t="s">
        <v>247</v>
      </c>
      <c r="D7757" s="6" t="s">
        <v>250</v>
      </c>
      <c r="E7757" s="7">
        <v>1557</v>
      </c>
      <c r="F7757" s="9">
        <v>1078</v>
      </c>
    </row>
    <row r="7758" spans="1:6" x14ac:dyDescent="0.15">
      <c r="A7758" s="5" t="s">
        <v>1</v>
      </c>
      <c r="B7758" s="5" t="s">
        <v>241</v>
      </c>
      <c r="C7758" s="6" t="s">
        <v>247</v>
      </c>
      <c r="D7758" s="6" t="s">
        <v>250</v>
      </c>
      <c r="E7758" s="7">
        <v>1558</v>
      </c>
      <c r="F7758" s="9">
        <v>1103</v>
      </c>
    </row>
    <row r="7759" spans="1:6" x14ac:dyDescent="0.15">
      <c r="A7759" s="5" t="s">
        <v>1</v>
      </c>
      <c r="B7759" s="5" t="s">
        <v>241</v>
      </c>
      <c r="C7759" s="6" t="s">
        <v>247</v>
      </c>
      <c r="D7759" s="6" t="s">
        <v>250</v>
      </c>
      <c r="E7759" s="7">
        <v>1559</v>
      </c>
      <c r="F7759" s="9">
        <v>1125</v>
      </c>
    </row>
    <row r="7760" spans="1:6" x14ac:dyDescent="0.15">
      <c r="A7760" s="5" t="s">
        <v>1</v>
      </c>
      <c r="B7760" s="5" t="s">
        <v>241</v>
      </c>
      <c r="C7760" s="6" t="s">
        <v>247</v>
      </c>
      <c r="D7760" s="6" t="s">
        <v>250</v>
      </c>
      <c r="E7760" s="7">
        <v>1560</v>
      </c>
      <c r="F7760" s="9">
        <v>1146</v>
      </c>
    </row>
    <row r="7761" spans="1:6" x14ac:dyDescent="0.15">
      <c r="A7761" s="5" t="s">
        <v>1</v>
      </c>
      <c r="B7761" s="5" t="s">
        <v>241</v>
      </c>
      <c r="C7761" s="6" t="s">
        <v>247</v>
      </c>
      <c r="D7761" s="6" t="s">
        <v>250</v>
      </c>
      <c r="E7761" s="7">
        <v>1561</v>
      </c>
      <c r="F7761" s="9">
        <v>1162</v>
      </c>
    </row>
    <row r="7762" spans="1:6" x14ac:dyDescent="0.15">
      <c r="A7762" s="5" t="s">
        <v>1</v>
      </c>
      <c r="B7762" s="5" t="s">
        <v>241</v>
      </c>
      <c r="C7762" s="6" t="s">
        <v>247</v>
      </c>
      <c r="D7762" s="6" t="s">
        <v>250</v>
      </c>
      <c r="E7762" s="7">
        <v>1562</v>
      </c>
      <c r="F7762" s="9">
        <v>1170</v>
      </c>
    </row>
    <row r="7763" spans="1:6" x14ac:dyDescent="0.15">
      <c r="A7763" s="5" t="s">
        <v>1</v>
      </c>
      <c r="B7763" s="5" t="s">
        <v>241</v>
      </c>
      <c r="C7763" s="6" t="s">
        <v>247</v>
      </c>
      <c r="D7763" s="6" t="s">
        <v>250</v>
      </c>
      <c r="E7763" s="7">
        <v>1563</v>
      </c>
      <c r="F7763" s="9">
        <v>1172</v>
      </c>
    </row>
    <row r="7764" spans="1:6" x14ac:dyDescent="0.15">
      <c r="A7764" s="5" t="s">
        <v>1</v>
      </c>
      <c r="B7764" s="5" t="s">
        <v>241</v>
      </c>
      <c r="C7764" s="6" t="s">
        <v>247</v>
      </c>
      <c r="D7764" s="6" t="s">
        <v>250</v>
      </c>
      <c r="E7764" s="7">
        <v>1564</v>
      </c>
      <c r="F7764" s="9">
        <v>1175</v>
      </c>
    </row>
    <row r="7765" spans="1:6" x14ac:dyDescent="0.15">
      <c r="A7765" s="5" t="s">
        <v>1</v>
      </c>
      <c r="B7765" s="5" t="s">
        <v>241</v>
      </c>
      <c r="C7765" s="6" t="s">
        <v>247</v>
      </c>
      <c r="D7765" s="6" t="s">
        <v>250</v>
      </c>
      <c r="E7765" s="7">
        <v>1565</v>
      </c>
      <c r="F7765" s="9">
        <v>1176</v>
      </c>
    </row>
    <row r="7766" spans="1:6" x14ac:dyDescent="0.15">
      <c r="A7766" s="5" t="s">
        <v>1</v>
      </c>
      <c r="B7766" s="5" t="s">
        <v>241</v>
      </c>
      <c r="C7766" s="6" t="s">
        <v>247</v>
      </c>
      <c r="D7766" s="6" t="s">
        <v>250</v>
      </c>
      <c r="E7766" s="7">
        <v>1566</v>
      </c>
      <c r="F7766" s="9">
        <v>1170</v>
      </c>
    </row>
    <row r="7767" spans="1:6" x14ac:dyDescent="0.15">
      <c r="A7767" s="5" t="s">
        <v>1</v>
      </c>
      <c r="B7767" s="5" t="s">
        <v>241</v>
      </c>
      <c r="C7767" s="6" t="s">
        <v>247</v>
      </c>
      <c r="D7767" s="6" t="s">
        <v>250</v>
      </c>
      <c r="E7767" s="7">
        <v>1567</v>
      </c>
      <c r="F7767" s="9">
        <v>1168</v>
      </c>
    </row>
    <row r="7768" spans="1:6" x14ac:dyDescent="0.15">
      <c r="A7768" s="5" t="s">
        <v>1</v>
      </c>
      <c r="B7768" s="5" t="s">
        <v>241</v>
      </c>
      <c r="C7768" s="6" t="s">
        <v>247</v>
      </c>
      <c r="D7768" s="6" t="s">
        <v>250</v>
      </c>
      <c r="E7768" s="7">
        <v>1568</v>
      </c>
      <c r="F7768" s="9">
        <v>1170</v>
      </c>
    </row>
    <row r="7769" spans="1:6" x14ac:dyDescent="0.15">
      <c r="A7769" s="5" t="s">
        <v>1</v>
      </c>
      <c r="B7769" s="5" t="s">
        <v>241</v>
      </c>
      <c r="C7769" s="6" t="s">
        <v>247</v>
      </c>
      <c r="D7769" s="6" t="s">
        <v>250</v>
      </c>
      <c r="E7769" s="7">
        <v>1569</v>
      </c>
      <c r="F7769" s="9">
        <v>1175</v>
      </c>
    </row>
    <row r="7770" spans="1:6" x14ac:dyDescent="0.15">
      <c r="A7770" s="5" t="s">
        <v>1</v>
      </c>
      <c r="B7770" s="5" t="s">
        <v>241</v>
      </c>
      <c r="C7770" s="6" t="s">
        <v>247</v>
      </c>
      <c r="D7770" s="6" t="s">
        <v>250</v>
      </c>
      <c r="E7770" s="7">
        <v>1570</v>
      </c>
      <c r="F7770" s="9">
        <v>1181</v>
      </c>
    </row>
    <row r="7771" spans="1:6" x14ac:dyDescent="0.15">
      <c r="A7771" s="5" t="s">
        <v>1</v>
      </c>
      <c r="B7771" s="5" t="s">
        <v>241</v>
      </c>
      <c r="C7771" s="6" t="s">
        <v>247</v>
      </c>
      <c r="D7771" s="6" t="s">
        <v>250</v>
      </c>
      <c r="E7771" s="7">
        <v>1571</v>
      </c>
      <c r="F7771" s="9">
        <v>1180</v>
      </c>
    </row>
    <row r="7772" spans="1:6" x14ac:dyDescent="0.15">
      <c r="A7772" s="5" t="s">
        <v>1</v>
      </c>
      <c r="B7772" s="5" t="s">
        <v>241</v>
      </c>
      <c r="C7772" s="6" t="s">
        <v>247</v>
      </c>
      <c r="D7772" s="6" t="s">
        <v>250</v>
      </c>
      <c r="E7772" s="7">
        <v>1572</v>
      </c>
      <c r="F7772" s="9">
        <v>1191</v>
      </c>
    </row>
    <row r="7773" spans="1:6" x14ac:dyDescent="0.15">
      <c r="A7773" s="5" t="s">
        <v>1</v>
      </c>
      <c r="B7773" s="5" t="s">
        <v>241</v>
      </c>
      <c r="C7773" s="6" t="s">
        <v>247</v>
      </c>
      <c r="D7773" s="6" t="s">
        <v>250</v>
      </c>
      <c r="E7773" s="7">
        <v>1573</v>
      </c>
      <c r="F7773" s="9">
        <v>1205</v>
      </c>
    </row>
    <row r="7774" spans="1:6" x14ac:dyDescent="0.15">
      <c r="A7774" s="5" t="s">
        <v>1</v>
      </c>
      <c r="B7774" s="5" t="s">
        <v>241</v>
      </c>
      <c r="C7774" s="6" t="s">
        <v>247</v>
      </c>
      <c r="D7774" s="6" t="s">
        <v>250</v>
      </c>
      <c r="E7774" s="7">
        <v>1574</v>
      </c>
      <c r="F7774" s="9">
        <v>1215</v>
      </c>
    </row>
    <row r="7775" spans="1:6" x14ac:dyDescent="0.15">
      <c r="A7775" s="5" t="s">
        <v>1</v>
      </c>
      <c r="B7775" s="5" t="s">
        <v>241</v>
      </c>
      <c r="C7775" s="6" t="s">
        <v>247</v>
      </c>
      <c r="D7775" s="6" t="s">
        <v>250</v>
      </c>
      <c r="E7775" s="7">
        <v>1575</v>
      </c>
      <c r="F7775" s="9">
        <v>1234</v>
      </c>
    </row>
    <row r="7776" spans="1:6" x14ac:dyDescent="0.15">
      <c r="A7776" s="5" t="s">
        <v>1</v>
      </c>
      <c r="B7776" s="5" t="s">
        <v>241</v>
      </c>
      <c r="C7776" s="6" t="s">
        <v>247</v>
      </c>
      <c r="D7776" s="6" t="s">
        <v>250</v>
      </c>
      <c r="E7776" s="7">
        <v>1576</v>
      </c>
      <c r="F7776" s="9">
        <v>1253</v>
      </c>
    </row>
    <row r="7777" spans="1:6" x14ac:dyDescent="0.15">
      <c r="A7777" s="5" t="s">
        <v>1</v>
      </c>
      <c r="B7777" s="5" t="s">
        <v>241</v>
      </c>
      <c r="C7777" s="6" t="s">
        <v>247</v>
      </c>
      <c r="D7777" s="6" t="s">
        <v>250</v>
      </c>
      <c r="E7777" s="7">
        <v>1577</v>
      </c>
      <c r="F7777" s="9">
        <v>1274</v>
      </c>
    </row>
    <row r="7778" spans="1:6" x14ac:dyDescent="0.15">
      <c r="A7778" s="5" t="s">
        <v>1</v>
      </c>
      <c r="B7778" s="5" t="s">
        <v>241</v>
      </c>
      <c r="C7778" s="6" t="s">
        <v>247</v>
      </c>
      <c r="D7778" s="6" t="s">
        <v>250</v>
      </c>
      <c r="E7778" s="7">
        <v>1578</v>
      </c>
      <c r="F7778" s="9">
        <v>1291</v>
      </c>
    </row>
    <row r="7779" spans="1:6" x14ac:dyDescent="0.15">
      <c r="A7779" s="5" t="s">
        <v>1</v>
      </c>
      <c r="B7779" s="5" t="s">
        <v>241</v>
      </c>
      <c r="C7779" s="6" t="s">
        <v>247</v>
      </c>
      <c r="D7779" s="6" t="s">
        <v>250</v>
      </c>
      <c r="E7779" s="7">
        <v>1579</v>
      </c>
      <c r="F7779" s="9">
        <v>1290</v>
      </c>
    </row>
    <row r="7780" spans="1:6" x14ac:dyDescent="0.15">
      <c r="A7780" s="5" t="s">
        <v>1</v>
      </c>
      <c r="B7780" s="5" t="s">
        <v>241</v>
      </c>
      <c r="C7780" s="6" t="s">
        <v>247</v>
      </c>
      <c r="D7780" s="6" t="s">
        <v>250</v>
      </c>
      <c r="E7780" s="7">
        <v>1580</v>
      </c>
      <c r="F7780" s="9">
        <v>1286</v>
      </c>
    </row>
    <row r="7781" spans="1:6" x14ac:dyDescent="0.15">
      <c r="A7781" s="5" t="s">
        <v>1</v>
      </c>
      <c r="B7781" s="5" t="s">
        <v>241</v>
      </c>
      <c r="C7781" s="6" t="s">
        <v>247</v>
      </c>
      <c r="D7781" s="6" t="s">
        <v>250</v>
      </c>
      <c r="E7781" s="7">
        <v>1581</v>
      </c>
      <c r="F7781" s="9">
        <v>1283</v>
      </c>
    </row>
    <row r="7782" spans="1:6" x14ac:dyDescent="0.15">
      <c r="A7782" s="5" t="s">
        <v>1</v>
      </c>
      <c r="B7782" s="5" t="s">
        <v>241</v>
      </c>
      <c r="C7782" s="6" t="s">
        <v>247</v>
      </c>
      <c r="D7782" s="6" t="s">
        <v>250</v>
      </c>
      <c r="E7782" s="7">
        <v>1582</v>
      </c>
      <c r="F7782" s="9">
        <v>1280</v>
      </c>
    </row>
    <row r="7783" spans="1:6" x14ac:dyDescent="0.15">
      <c r="A7783" s="5" t="s">
        <v>1</v>
      </c>
      <c r="B7783" s="5" t="s">
        <v>241</v>
      </c>
      <c r="C7783" s="6" t="s">
        <v>247</v>
      </c>
      <c r="D7783" s="6" t="s">
        <v>250</v>
      </c>
      <c r="E7783" s="7">
        <v>1583</v>
      </c>
      <c r="F7783" s="9">
        <v>1274</v>
      </c>
    </row>
    <row r="7784" spans="1:6" x14ac:dyDescent="0.15">
      <c r="A7784" s="5" t="s">
        <v>1</v>
      </c>
      <c r="B7784" s="5" t="s">
        <v>241</v>
      </c>
      <c r="C7784" s="6" t="s">
        <v>247</v>
      </c>
      <c r="D7784" s="6" t="s">
        <v>250</v>
      </c>
      <c r="E7784" s="7">
        <v>1584</v>
      </c>
      <c r="F7784" s="9">
        <v>1266</v>
      </c>
    </row>
    <row r="7785" spans="1:6" x14ac:dyDescent="0.15">
      <c r="A7785" s="5" t="s">
        <v>1</v>
      </c>
      <c r="B7785" s="5" t="s">
        <v>241</v>
      </c>
      <c r="C7785" s="6" t="s">
        <v>247</v>
      </c>
      <c r="D7785" s="6" t="s">
        <v>250</v>
      </c>
      <c r="E7785" s="7">
        <v>1585</v>
      </c>
      <c r="F7785" s="9">
        <v>1261</v>
      </c>
    </row>
    <row r="7786" spans="1:6" x14ac:dyDescent="0.15">
      <c r="A7786" s="5" t="s">
        <v>1</v>
      </c>
      <c r="B7786" s="5" t="s">
        <v>241</v>
      </c>
      <c r="C7786" s="6" t="s">
        <v>247</v>
      </c>
      <c r="D7786" s="6" t="s">
        <v>250</v>
      </c>
      <c r="E7786" s="7">
        <v>1586</v>
      </c>
      <c r="F7786" s="9">
        <v>1242</v>
      </c>
    </row>
    <row r="7787" spans="1:6" x14ac:dyDescent="0.15">
      <c r="A7787" s="5" t="s">
        <v>1</v>
      </c>
      <c r="B7787" s="5" t="s">
        <v>241</v>
      </c>
      <c r="C7787" s="6" t="s">
        <v>247</v>
      </c>
      <c r="D7787" s="6" t="s">
        <v>250</v>
      </c>
      <c r="E7787" s="7">
        <v>1587</v>
      </c>
      <c r="F7787" s="9">
        <v>1224</v>
      </c>
    </row>
    <row r="7788" spans="1:6" x14ac:dyDescent="0.15">
      <c r="A7788" s="5" t="s">
        <v>1</v>
      </c>
      <c r="B7788" s="5" t="s">
        <v>241</v>
      </c>
      <c r="C7788" s="6" t="s">
        <v>247</v>
      </c>
      <c r="D7788" s="6" t="s">
        <v>250</v>
      </c>
      <c r="E7788" s="7">
        <v>1588</v>
      </c>
      <c r="F7788" s="9">
        <v>1223</v>
      </c>
    </row>
    <row r="7789" spans="1:6" x14ac:dyDescent="0.15">
      <c r="A7789" s="5" t="s">
        <v>1</v>
      </c>
      <c r="B7789" s="5" t="s">
        <v>241</v>
      </c>
      <c r="C7789" s="6" t="s">
        <v>247</v>
      </c>
      <c r="D7789" s="6" t="s">
        <v>250</v>
      </c>
      <c r="E7789" s="7">
        <v>1589</v>
      </c>
      <c r="F7789" s="9">
        <v>1200</v>
      </c>
    </row>
    <row r="7790" spans="1:6" x14ac:dyDescent="0.15">
      <c r="A7790" s="5" t="s">
        <v>1</v>
      </c>
      <c r="B7790" s="5" t="s">
        <v>241</v>
      </c>
      <c r="C7790" s="6" t="s">
        <v>247</v>
      </c>
      <c r="D7790" s="6" t="s">
        <v>250</v>
      </c>
      <c r="E7790" s="7">
        <v>1590</v>
      </c>
      <c r="F7790" s="9">
        <v>1186</v>
      </c>
    </row>
    <row r="7791" spans="1:6" x14ac:dyDescent="0.15">
      <c r="A7791" s="5" t="s">
        <v>1</v>
      </c>
      <c r="B7791" s="5" t="s">
        <v>241</v>
      </c>
      <c r="C7791" s="6" t="s">
        <v>247</v>
      </c>
      <c r="D7791" s="6" t="s">
        <v>250</v>
      </c>
      <c r="E7791" s="7">
        <v>1591</v>
      </c>
      <c r="F7791" s="9">
        <v>1160</v>
      </c>
    </row>
    <row r="7792" spans="1:6" x14ac:dyDescent="0.15">
      <c r="A7792" s="5" t="s">
        <v>1</v>
      </c>
      <c r="B7792" s="5" t="s">
        <v>241</v>
      </c>
      <c r="C7792" s="6" t="s">
        <v>247</v>
      </c>
      <c r="D7792" s="6" t="s">
        <v>250</v>
      </c>
      <c r="E7792" s="7">
        <v>1592</v>
      </c>
      <c r="F7792" s="9">
        <v>1143</v>
      </c>
    </row>
    <row r="7793" spans="1:6" x14ac:dyDescent="0.15">
      <c r="A7793" s="5" t="s">
        <v>1</v>
      </c>
      <c r="B7793" s="5" t="s">
        <v>241</v>
      </c>
      <c r="C7793" s="6" t="s">
        <v>247</v>
      </c>
      <c r="D7793" s="6" t="s">
        <v>250</v>
      </c>
      <c r="E7793" s="7">
        <v>1593</v>
      </c>
      <c r="F7793" s="9">
        <v>1127</v>
      </c>
    </row>
    <row r="7794" spans="1:6" x14ac:dyDescent="0.15">
      <c r="A7794" s="5" t="s">
        <v>1</v>
      </c>
      <c r="B7794" s="5" t="s">
        <v>241</v>
      </c>
      <c r="C7794" s="6" t="s">
        <v>247</v>
      </c>
      <c r="D7794" s="6" t="s">
        <v>250</v>
      </c>
      <c r="E7794" s="7">
        <v>1594</v>
      </c>
      <c r="F7794" s="9">
        <v>1113</v>
      </c>
    </row>
    <row r="7795" spans="1:6" x14ac:dyDescent="0.15">
      <c r="A7795" s="5" t="s">
        <v>1</v>
      </c>
      <c r="B7795" s="5" t="s">
        <v>241</v>
      </c>
      <c r="C7795" s="6" t="s">
        <v>247</v>
      </c>
      <c r="D7795" s="6" t="s">
        <v>250</v>
      </c>
      <c r="E7795" s="7">
        <v>1595</v>
      </c>
      <c r="F7795" s="9">
        <v>1101</v>
      </c>
    </row>
    <row r="7796" spans="1:6" x14ac:dyDescent="0.15">
      <c r="A7796" s="5" t="s">
        <v>1</v>
      </c>
      <c r="B7796" s="5" t="s">
        <v>241</v>
      </c>
      <c r="C7796" s="6" t="s">
        <v>247</v>
      </c>
      <c r="D7796" s="6" t="s">
        <v>250</v>
      </c>
      <c r="E7796" s="7">
        <v>1596</v>
      </c>
      <c r="F7796" s="9">
        <v>1078</v>
      </c>
    </row>
    <row r="7797" spans="1:6" x14ac:dyDescent="0.15">
      <c r="A7797" s="5" t="s">
        <v>1</v>
      </c>
      <c r="B7797" s="5" t="s">
        <v>241</v>
      </c>
      <c r="C7797" s="6" t="s">
        <v>247</v>
      </c>
      <c r="D7797" s="6" t="s">
        <v>250</v>
      </c>
      <c r="E7797" s="7">
        <v>1597</v>
      </c>
      <c r="F7797" s="9">
        <v>1070</v>
      </c>
    </row>
    <row r="7798" spans="1:6" x14ac:dyDescent="0.15">
      <c r="A7798" s="5" t="s">
        <v>1</v>
      </c>
      <c r="B7798" s="5" t="s">
        <v>241</v>
      </c>
      <c r="C7798" s="6" t="s">
        <v>247</v>
      </c>
      <c r="D7798" s="6" t="s">
        <v>250</v>
      </c>
      <c r="E7798" s="7">
        <v>1598</v>
      </c>
      <c r="F7798" s="9">
        <v>1058</v>
      </c>
    </row>
    <row r="7799" spans="1:6" x14ac:dyDescent="0.15">
      <c r="A7799" s="5" t="s">
        <v>1</v>
      </c>
      <c r="B7799" s="5" t="s">
        <v>241</v>
      </c>
      <c r="C7799" s="6" t="s">
        <v>247</v>
      </c>
      <c r="D7799" s="6" t="s">
        <v>250</v>
      </c>
      <c r="E7799" s="7">
        <v>1599</v>
      </c>
      <c r="F7799" s="9">
        <v>1038</v>
      </c>
    </row>
    <row r="7800" spans="1:6" x14ac:dyDescent="0.15">
      <c r="A7800" s="5" t="s">
        <v>1</v>
      </c>
      <c r="B7800" s="5" t="s">
        <v>241</v>
      </c>
      <c r="C7800" s="6" t="s">
        <v>247</v>
      </c>
      <c r="D7800" s="6" t="s">
        <v>250</v>
      </c>
      <c r="E7800" s="7">
        <v>1600</v>
      </c>
      <c r="F7800" s="9">
        <v>1038</v>
      </c>
    </row>
    <row r="7801" spans="1:6" x14ac:dyDescent="0.15">
      <c r="A7801" s="5" t="s">
        <v>1</v>
      </c>
      <c r="B7801" s="5" t="s">
        <v>241</v>
      </c>
      <c r="C7801" s="6" t="s">
        <v>247</v>
      </c>
      <c r="D7801" s="6" t="s">
        <v>250</v>
      </c>
      <c r="E7801" s="7">
        <v>1601</v>
      </c>
      <c r="F7801" s="9">
        <v>1027</v>
      </c>
    </row>
    <row r="7802" spans="1:6" x14ac:dyDescent="0.15">
      <c r="A7802" s="5" t="s">
        <v>1</v>
      </c>
      <c r="B7802" s="5" t="s">
        <v>241</v>
      </c>
      <c r="C7802" s="6" t="s">
        <v>247</v>
      </c>
      <c r="D7802" s="6" t="s">
        <v>250</v>
      </c>
      <c r="E7802" s="7">
        <v>1602</v>
      </c>
      <c r="F7802" s="9">
        <v>1020</v>
      </c>
    </row>
    <row r="7803" spans="1:6" x14ac:dyDescent="0.15">
      <c r="A7803" s="5" t="s">
        <v>1</v>
      </c>
      <c r="B7803" s="5" t="s">
        <v>241</v>
      </c>
      <c r="C7803" s="6" t="s">
        <v>247</v>
      </c>
      <c r="D7803" s="6" t="s">
        <v>250</v>
      </c>
      <c r="E7803" s="7">
        <v>1603</v>
      </c>
      <c r="F7803" s="9">
        <v>1012</v>
      </c>
    </row>
    <row r="7804" spans="1:6" x14ac:dyDescent="0.15">
      <c r="A7804" s="5" t="s">
        <v>1</v>
      </c>
      <c r="B7804" s="5" t="s">
        <v>241</v>
      </c>
      <c r="C7804" s="6" t="s">
        <v>247</v>
      </c>
      <c r="D7804" s="6" t="s">
        <v>250</v>
      </c>
      <c r="E7804" s="7">
        <v>1604</v>
      </c>
      <c r="F7804" s="9">
        <v>1007</v>
      </c>
    </row>
    <row r="7805" spans="1:6" x14ac:dyDescent="0.15">
      <c r="A7805" s="5" t="s">
        <v>1</v>
      </c>
      <c r="B7805" s="5" t="s">
        <v>241</v>
      </c>
      <c r="C7805" s="6" t="s">
        <v>247</v>
      </c>
      <c r="D7805" s="6" t="s">
        <v>250</v>
      </c>
      <c r="E7805" s="7">
        <v>1605</v>
      </c>
      <c r="F7805" s="9">
        <v>1004</v>
      </c>
    </row>
    <row r="7806" spans="1:6" x14ac:dyDescent="0.15">
      <c r="A7806" s="5" t="s">
        <v>1</v>
      </c>
      <c r="B7806" s="5" t="s">
        <v>241</v>
      </c>
      <c r="C7806" s="6" t="s">
        <v>247</v>
      </c>
      <c r="D7806" s="6" t="s">
        <v>250</v>
      </c>
      <c r="E7806" s="7">
        <v>1606</v>
      </c>
      <c r="F7806" s="9">
        <v>996</v>
      </c>
    </row>
    <row r="7807" spans="1:6" x14ac:dyDescent="0.15">
      <c r="A7807" s="5" t="s">
        <v>1</v>
      </c>
      <c r="B7807" s="5" t="s">
        <v>241</v>
      </c>
      <c r="C7807" s="6" t="s">
        <v>247</v>
      </c>
      <c r="D7807" s="6" t="s">
        <v>250</v>
      </c>
      <c r="E7807" s="7">
        <v>1607</v>
      </c>
      <c r="F7807" s="9">
        <v>999</v>
      </c>
    </row>
    <row r="7808" spans="1:6" x14ac:dyDescent="0.15">
      <c r="A7808" s="5" t="s">
        <v>1</v>
      </c>
      <c r="B7808" s="5" t="s">
        <v>241</v>
      </c>
      <c r="C7808" s="6" t="s">
        <v>247</v>
      </c>
      <c r="D7808" s="6" t="s">
        <v>250</v>
      </c>
      <c r="E7808" s="7">
        <v>1608</v>
      </c>
      <c r="F7808" s="9">
        <v>998</v>
      </c>
    </row>
    <row r="7809" spans="1:6" x14ac:dyDescent="0.15">
      <c r="A7809" s="5" t="s">
        <v>1</v>
      </c>
      <c r="B7809" s="5" t="s">
        <v>241</v>
      </c>
      <c r="C7809" s="6" t="s">
        <v>247</v>
      </c>
      <c r="D7809" s="6" t="s">
        <v>250</v>
      </c>
      <c r="E7809" s="7">
        <v>1609</v>
      </c>
      <c r="F7809" s="9">
        <v>996</v>
      </c>
    </row>
    <row r="7810" spans="1:6" x14ac:dyDescent="0.15">
      <c r="A7810" s="5" t="s">
        <v>1</v>
      </c>
      <c r="B7810" s="5" t="s">
        <v>241</v>
      </c>
      <c r="C7810" s="6" t="s">
        <v>247</v>
      </c>
      <c r="D7810" s="6" t="s">
        <v>250</v>
      </c>
      <c r="E7810" s="7">
        <v>1610</v>
      </c>
      <c r="F7810" s="9">
        <v>995</v>
      </c>
    </row>
    <row r="7811" spans="1:6" x14ac:dyDescent="0.15">
      <c r="A7811" s="5" t="s">
        <v>1</v>
      </c>
      <c r="B7811" s="5" t="s">
        <v>241</v>
      </c>
      <c r="C7811" s="6" t="s">
        <v>247</v>
      </c>
      <c r="D7811" s="6" t="s">
        <v>250</v>
      </c>
      <c r="E7811" s="7">
        <v>1611</v>
      </c>
      <c r="F7811" s="9">
        <v>990</v>
      </c>
    </row>
    <row r="7812" spans="1:6" x14ac:dyDescent="0.15">
      <c r="A7812" s="5" t="s">
        <v>1</v>
      </c>
      <c r="B7812" s="5" t="s">
        <v>241</v>
      </c>
      <c r="C7812" s="6" t="s">
        <v>247</v>
      </c>
      <c r="D7812" s="6" t="s">
        <v>250</v>
      </c>
      <c r="E7812" s="7">
        <v>1612</v>
      </c>
      <c r="F7812" s="9">
        <v>987</v>
      </c>
    </row>
    <row r="7813" spans="1:6" x14ac:dyDescent="0.15">
      <c r="A7813" s="5" t="s">
        <v>1</v>
      </c>
      <c r="B7813" s="5" t="s">
        <v>241</v>
      </c>
      <c r="C7813" s="6" t="s">
        <v>247</v>
      </c>
      <c r="D7813" s="6" t="s">
        <v>250</v>
      </c>
      <c r="E7813" s="7">
        <v>1613</v>
      </c>
      <c r="F7813" s="9">
        <v>980</v>
      </c>
    </row>
    <row r="7814" spans="1:6" x14ac:dyDescent="0.15">
      <c r="A7814" s="5" t="s">
        <v>1</v>
      </c>
      <c r="B7814" s="5" t="s">
        <v>241</v>
      </c>
      <c r="C7814" s="6" t="s">
        <v>247</v>
      </c>
      <c r="D7814" s="6" t="s">
        <v>250</v>
      </c>
      <c r="E7814" s="7">
        <v>1614</v>
      </c>
      <c r="F7814" s="9">
        <v>976</v>
      </c>
    </row>
    <row r="7815" spans="1:6" x14ac:dyDescent="0.15">
      <c r="A7815" s="5" t="s">
        <v>1</v>
      </c>
      <c r="B7815" s="5" t="s">
        <v>241</v>
      </c>
      <c r="C7815" s="6" t="s">
        <v>247</v>
      </c>
      <c r="D7815" s="6" t="s">
        <v>250</v>
      </c>
      <c r="E7815" s="7">
        <v>1615</v>
      </c>
      <c r="F7815" s="9">
        <v>960</v>
      </c>
    </row>
    <row r="7816" spans="1:6" x14ac:dyDescent="0.15">
      <c r="A7816" s="5" t="s">
        <v>1</v>
      </c>
      <c r="B7816" s="5" t="s">
        <v>241</v>
      </c>
      <c r="C7816" s="6" t="s">
        <v>247</v>
      </c>
      <c r="D7816" s="6" t="s">
        <v>250</v>
      </c>
      <c r="E7816" s="7">
        <v>1616</v>
      </c>
      <c r="F7816" s="9">
        <v>940</v>
      </c>
    </row>
    <row r="7817" spans="1:6" x14ac:dyDescent="0.15">
      <c r="A7817" s="5" t="s">
        <v>1</v>
      </c>
      <c r="B7817" s="5" t="s">
        <v>241</v>
      </c>
      <c r="C7817" s="6" t="s">
        <v>247</v>
      </c>
      <c r="D7817" s="6" t="s">
        <v>250</v>
      </c>
      <c r="E7817" s="7">
        <v>1617</v>
      </c>
      <c r="F7817" s="9">
        <v>923</v>
      </c>
    </row>
    <row r="7818" spans="1:6" x14ac:dyDescent="0.15">
      <c r="A7818" s="5" t="s">
        <v>1</v>
      </c>
      <c r="B7818" s="5" t="s">
        <v>241</v>
      </c>
      <c r="C7818" s="6" t="s">
        <v>247</v>
      </c>
      <c r="D7818" s="6" t="s">
        <v>250</v>
      </c>
      <c r="E7818" s="7">
        <v>1618</v>
      </c>
      <c r="F7818" s="9">
        <v>912</v>
      </c>
    </row>
    <row r="7819" spans="1:6" x14ac:dyDescent="0.15">
      <c r="A7819" s="5" t="s">
        <v>1</v>
      </c>
      <c r="B7819" s="5" t="s">
        <v>241</v>
      </c>
      <c r="C7819" s="6" t="s">
        <v>247</v>
      </c>
      <c r="D7819" s="6" t="s">
        <v>250</v>
      </c>
      <c r="E7819" s="7">
        <v>1619</v>
      </c>
      <c r="F7819" s="9">
        <v>889</v>
      </c>
    </row>
    <row r="7820" spans="1:6" x14ac:dyDescent="0.15">
      <c r="A7820" s="5" t="s">
        <v>1</v>
      </c>
      <c r="B7820" s="5" t="s">
        <v>241</v>
      </c>
      <c r="C7820" s="6" t="s">
        <v>247</v>
      </c>
      <c r="D7820" s="6" t="s">
        <v>250</v>
      </c>
      <c r="E7820" s="7">
        <v>1620</v>
      </c>
      <c r="F7820" s="9">
        <v>872</v>
      </c>
    </row>
    <row r="7821" spans="1:6" x14ac:dyDescent="0.15">
      <c r="A7821" s="5" t="s">
        <v>1</v>
      </c>
      <c r="B7821" s="5" t="s">
        <v>241</v>
      </c>
      <c r="C7821" s="6" t="s">
        <v>247</v>
      </c>
      <c r="D7821" s="6" t="s">
        <v>250</v>
      </c>
      <c r="E7821" s="7">
        <v>1621</v>
      </c>
      <c r="F7821" s="9">
        <v>853</v>
      </c>
    </row>
    <row r="7822" spans="1:6" x14ac:dyDescent="0.15">
      <c r="A7822" s="5" t="s">
        <v>1</v>
      </c>
      <c r="B7822" s="5" t="s">
        <v>241</v>
      </c>
      <c r="C7822" s="6" t="s">
        <v>247</v>
      </c>
      <c r="D7822" s="6" t="s">
        <v>250</v>
      </c>
      <c r="E7822" s="7">
        <v>1622</v>
      </c>
      <c r="F7822" s="9">
        <v>834</v>
      </c>
    </row>
    <row r="7823" spans="1:6" x14ac:dyDescent="0.15">
      <c r="A7823" s="5" t="s">
        <v>1</v>
      </c>
      <c r="B7823" s="5" t="s">
        <v>241</v>
      </c>
      <c r="C7823" s="6" t="s">
        <v>247</v>
      </c>
      <c r="D7823" s="6" t="s">
        <v>250</v>
      </c>
      <c r="E7823" s="7">
        <v>1623</v>
      </c>
      <c r="F7823" s="9">
        <v>827</v>
      </c>
    </row>
    <row r="7824" spans="1:6" x14ac:dyDescent="0.15">
      <c r="A7824" s="5" t="s">
        <v>1</v>
      </c>
      <c r="B7824" s="5" t="s">
        <v>241</v>
      </c>
      <c r="C7824" s="6" t="s">
        <v>247</v>
      </c>
      <c r="D7824" s="6" t="s">
        <v>250</v>
      </c>
      <c r="E7824" s="7">
        <v>1624</v>
      </c>
      <c r="F7824" s="9">
        <v>826</v>
      </c>
    </row>
    <row r="7825" spans="1:6" x14ac:dyDescent="0.15">
      <c r="A7825" s="5" t="s">
        <v>1</v>
      </c>
      <c r="B7825" s="5" t="s">
        <v>241</v>
      </c>
      <c r="C7825" s="6" t="s">
        <v>247</v>
      </c>
      <c r="D7825" s="6" t="s">
        <v>250</v>
      </c>
      <c r="E7825" s="7">
        <v>1625</v>
      </c>
      <c r="F7825" s="9">
        <v>824</v>
      </c>
    </row>
    <row r="7826" spans="1:6" x14ac:dyDescent="0.15">
      <c r="A7826" s="5" t="s">
        <v>1</v>
      </c>
      <c r="B7826" s="5" t="s">
        <v>241</v>
      </c>
      <c r="C7826" s="6" t="s">
        <v>247</v>
      </c>
      <c r="D7826" s="6" t="s">
        <v>250</v>
      </c>
      <c r="E7826" s="7">
        <v>1626</v>
      </c>
      <c r="F7826" s="9">
        <v>832</v>
      </c>
    </row>
    <row r="7827" spans="1:6" x14ac:dyDescent="0.15">
      <c r="A7827" s="5" t="s">
        <v>1</v>
      </c>
      <c r="B7827" s="5" t="s">
        <v>241</v>
      </c>
      <c r="C7827" s="6" t="s">
        <v>247</v>
      </c>
      <c r="D7827" s="6" t="s">
        <v>250</v>
      </c>
      <c r="E7827" s="7">
        <v>1627</v>
      </c>
      <c r="F7827" s="9">
        <v>835</v>
      </c>
    </row>
    <row r="7828" spans="1:6" x14ac:dyDescent="0.15">
      <c r="A7828" s="5" t="s">
        <v>1</v>
      </c>
      <c r="B7828" s="5" t="s">
        <v>241</v>
      </c>
      <c r="C7828" s="6" t="s">
        <v>247</v>
      </c>
      <c r="D7828" s="6" t="s">
        <v>250</v>
      </c>
      <c r="E7828" s="7">
        <v>1628</v>
      </c>
      <c r="F7828" s="9">
        <v>848</v>
      </c>
    </row>
    <row r="7829" spans="1:6" x14ac:dyDescent="0.15">
      <c r="A7829" s="5" t="s">
        <v>1</v>
      </c>
      <c r="B7829" s="5" t="s">
        <v>241</v>
      </c>
      <c r="C7829" s="6" t="s">
        <v>247</v>
      </c>
      <c r="D7829" s="6" t="s">
        <v>250</v>
      </c>
      <c r="E7829" s="7">
        <v>1629</v>
      </c>
      <c r="F7829" s="9">
        <v>859</v>
      </c>
    </row>
    <row r="7830" spans="1:6" x14ac:dyDescent="0.15">
      <c r="A7830" s="5" t="s">
        <v>1</v>
      </c>
      <c r="B7830" s="5" t="s">
        <v>241</v>
      </c>
      <c r="C7830" s="6" t="s">
        <v>247</v>
      </c>
      <c r="D7830" s="6" t="s">
        <v>250</v>
      </c>
      <c r="E7830" s="7">
        <v>1630</v>
      </c>
      <c r="F7830" s="9">
        <v>872</v>
      </c>
    </row>
    <row r="7831" spans="1:6" x14ac:dyDescent="0.15">
      <c r="A7831" s="5" t="s">
        <v>1</v>
      </c>
      <c r="B7831" s="5" t="s">
        <v>241</v>
      </c>
      <c r="C7831" s="6" t="s">
        <v>247</v>
      </c>
      <c r="D7831" s="6" t="s">
        <v>250</v>
      </c>
      <c r="E7831" s="7">
        <v>1631</v>
      </c>
      <c r="F7831" s="9">
        <v>883</v>
      </c>
    </row>
    <row r="7832" spans="1:6" x14ac:dyDescent="0.15">
      <c r="A7832" s="5" t="s">
        <v>1</v>
      </c>
      <c r="B7832" s="5" t="s">
        <v>241</v>
      </c>
      <c r="C7832" s="6" t="s">
        <v>247</v>
      </c>
      <c r="D7832" s="6" t="s">
        <v>250</v>
      </c>
      <c r="E7832" s="7">
        <v>1632</v>
      </c>
      <c r="F7832" s="9">
        <v>893</v>
      </c>
    </row>
    <row r="7833" spans="1:6" x14ac:dyDescent="0.15">
      <c r="A7833" s="5" t="s">
        <v>1</v>
      </c>
      <c r="B7833" s="5" t="s">
        <v>241</v>
      </c>
      <c r="C7833" s="6" t="s">
        <v>247</v>
      </c>
      <c r="D7833" s="6" t="s">
        <v>250</v>
      </c>
      <c r="E7833" s="7">
        <v>1633</v>
      </c>
      <c r="F7833" s="9">
        <v>905</v>
      </c>
    </row>
    <row r="7834" spans="1:6" x14ac:dyDescent="0.15">
      <c r="A7834" s="5" t="s">
        <v>1</v>
      </c>
      <c r="B7834" s="5" t="s">
        <v>241</v>
      </c>
      <c r="C7834" s="6" t="s">
        <v>247</v>
      </c>
      <c r="D7834" s="6" t="s">
        <v>250</v>
      </c>
      <c r="E7834" s="7">
        <v>1634</v>
      </c>
      <c r="F7834" s="9">
        <v>912</v>
      </c>
    </row>
    <row r="7835" spans="1:6" x14ac:dyDescent="0.15">
      <c r="A7835" s="5" t="s">
        <v>1</v>
      </c>
      <c r="B7835" s="5" t="s">
        <v>241</v>
      </c>
      <c r="C7835" s="6" t="s">
        <v>247</v>
      </c>
      <c r="D7835" s="6" t="s">
        <v>250</v>
      </c>
      <c r="E7835" s="7">
        <v>1635</v>
      </c>
      <c r="F7835" s="9">
        <v>921</v>
      </c>
    </row>
    <row r="7836" spans="1:6" x14ac:dyDescent="0.15">
      <c r="A7836" s="5" t="s">
        <v>1</v>
      </c>
      <c r="B7836" s="5" t="s">
        <v>241</v>
      </c>
      <c r="C7836" s="6" t="s">
        <v>247</v>
      </c>
      <c r="D7836" s="6" t="s">
        <v>250</v>
      </c>
      <c r="E7836" s="7">
        <v>1636</v>
      </c>
      <c r="F7836" s="9">
        <v>925</v>
      </c>
    </row>
    <row r="7837" spans="1:6" x14ac:dyDescent="0.15">
      <c r="A7837" s="5" t="s">
        <v>1</v>
      </c>
      <c r="B7837" s="5" t="s">
        <v>241</v>
      </c>
      <c r="C7837" s="6" t="s">
        <v>247</v>
      </c>
      <c r="D7837" s="6" t="s">
        <v>250</v>
      </c>
      <c r="E7837" s="7">
        <v>1637</v>
      </c>
      <c r="F7837" s="9">
        <v>928</v>
      </c>
    </row>
    <row r="7838" spans="1:6" x14ac:dyDescent="0.15">
      <c r="A7838" s="5" t="s">
        <v>1</v>
      </c>
      <c r="B7838" s="5" t="s">
        <v>241</v>
      </c>
      <c r="C7838" s="6" t="s">
        <v>247</v>
      </c>
      <c r="D7838" s="6" t="s">
        <v>250</v>
      </c>
      <c r="E7838" s="7">
        <v>1638</v>
      </c>
      <c r="F7838" s="9">
        <v>931</v>
      </c>
    </row>
    <row r="7839" spans="1:6" x14ac:dyDescent="0.15">
      <c r="A7839" s="5" t="s">
        <v>1</v>
      </c>
      <c r="B7839" s="5" t="s">
        <v>241</v>
      </c>
      <c r="C7839" s="6" t="s">
        <v>247</v>
      </c>
      <c r="D7839" s="6" t="s">
        <v>250</v>
      </c>
      <c r="E7839" s="7">
        <v>1639</v>
      </c>
      <c r="F7839" s="9">
        <v>934</v>
      </c>
    </row>
    <row r="7840" spans="1:6" x14ac:dyDescent="0.15">
      <c r="A7840" s="5" t="s">
        <v>1</v>
      </c>
      <c r="B7840" s="5" t="s">
        <v>241</v>
      </c>
      <c r="C7840" s="6" t="s">
        <v>247</v>
      </c>
      <c r="D7840" s="6" t="s">
        <v>250</v>
      </c>
      <c r="E7840" s="7">
        <v>1640</v>
      </c>
      <c r="F7840" s="9">
        <v>929</v>
      </c>
    </row>
    <row r="7841" spans="1:6" x14ac:dyDescent="0.15">
      <c r="A7841" s="5" t="s">
        <v>1</v>
      </c>
      <c r="B7841" s="5" t="s">
        <v>241</v>
      </c>
      <c r="C7841" s="6" t="s">
        <v>247</v>
      </c>
      <c r="D7841" s="6" t="s">
        <v>250</v>
      </c>
      <c r="E7841" s="7">
        <v>1641</v>
      </c>
      <c r="F7841" s="9">
        <v>921</v>
      </c>
    </row>
    <row r="7842" spans="1:6" x14ac:dyDescent="0.15">
      <c r="A7842" s="5" t="s">
        <v>1</v>
      </c>
      <c r="B7842" s="5" t="s">
        <v>241</v>
      </c>
      <c r="C7842" s="6" t="s">
        <v>247</v>
      </c>
      <c r="D7842" s="6" t="s">
        <v>250</v>
      </c>
      <c r="E7842" s="7">
        <v>1642</v>
      </c>
      <c r="F7842" s="9">
        <v>921</v>
      </c>
    </row>
    <row r="7843" spans="1:6" x14ac:dyDescent="0.15">
      <c r="A7843" s="5" t="s">
        <v>1</v>
      </c>
      <c r="B7843" s="5" t="s">
        <v>241</v>
      </c>
      <c r="C7843" s="6" t="s">
        <v>247</v>
      </c>
      <c r="D7843" s="6" t="s">
        <v>250</v>
      </c>
      <c r="E7843" s="7">
        <v>1643</v>
      </c>
      <c r="F7843" s="9">
        <v>917</v>
      </c>
    </row>
    <row r="7844" spans="1:6" x14ac:dyDescent="0.15">
      <c r="A7844" s="5" t="s">
        <v>1</v>
      </c>
      <c r="B7844" s="5" t="s">
        <v>241</v>
      </c>
      <c r="C7844" s="6" t="s">
        <v>247</v>
      </c>
      <c r="D7844" s="6" t="s">
        <v>250</v>
      </c>
      <c r="E7844" s="7">
        <v>1644</v>
      </c>
      <c r="F7844" s="9">
        <v>913</v>
      </c>
    </row>
    <row r="7845" spans="1:6" x14ac:dyDescent="0.15">
      <c r="A7845" s="5" t="s">
        <v>1</v>
      </c>
      <c r="B7845" s="5" t="s">
        <v>241</v>
      </c>
      <c r="C7845" s="6" t="s">
        <v>247</v>
      </c>
      <c r="D7845" s="6" t="s">
        <v>250</v>
      </c>
      <c r="E7845" s="7">
        <v>1645</v>
      </c>
      <c r="F7845" s="9">
        <v>901</v>
      </c>
    </row>
    <row r="7846" spans="1:6" x14ac:dyDescent="0.15">
      <c r="A7846" s="5" t="s">
        <v>1</v>
      </c>
      <c r="B7846" s="5" t="s">
        <v>241</v>
      </c>
      <c r="C7846" s="6" t="s">
        <v>247</v>
      </c>
      <c r="D7846" s="6" t="s">
        <v>250</v>
      </c>
      <c r="E7846" s="7">
        <v>1646</v>
      </c>
      <c r="F7846" s="9">
        <v>897</v>
      </c>
    </row>
    <row r="7847" spans="1:6" x14ac:dyDescent="0.15">
      <c r="A7847" s="5" t="s">
        <v>1</v>
      </c>
      <c r="B7847" s="5" t="s">
        <v>241</v>
      </c>
      <c r="C7847" s="6" t="s">
        <v>247</v>
      </c>
      <c r="D7847" s="6" t="s">
        <v>250</v>
      </c>
      <c r="E7847" s="7">
        <v>1647</v>
      </c>
      <c r="F7847" s="9">
        <v>897</v>
      </c>
    </row>
    <row r="7848" spans="1:6" x14ac:dyDescent="0.15">
      <c r="A7848" s="5" t="s">
        <v>1</v>
      </c>
      <c r="B7848" s="5" t="s">
        <v>241</v>
      </c>
      <c r="C7848" s="6" t="s">
        <v>247</v>
      </c>
      <c r="D7848" s="6" t="s">
        <v>250</v>
      </c>
      <c r="E7848" s="7">
        <v>1648</v>
      </c>
      <c r="F7848" s="9">
        <v>896</v>
      </c>
    </row>
    <row r="7849" spans="1:6" x14ac:dyDescent="0.15">
      <c r="A7849" s="5" t="s">
        <v>1</v>
      </c>
      <c r="B7849" s="5" t="s">
        <v>241</v>
      </c>
      <c r="C7849" s="6" t="s">
        <v>247</v>
      </c>
      <c r="D7849" s="6" t="s">
        <v>250</v>
      </c>
      <c r="E7849" s="7">
        <v>1649</v>
      </c>
      <c r="F7849" s="9">
        <v>901</v>
      </c>
    </row>
    <row r="7850" spans="1:6" x14ac:dyDescent="0.15">
      <c r="A7850" s="5" t="s">
        <v>1</v>
      </c>
      <c r="B7850" s="5" t="s">
        <v>241</v>
      </c>
      <c r="C7850" s="6" t="s">
        <v>247</v>
      </c>
      <c r="D7850" s="6" t="s">
        <v>250</v>
      </c>
      <c r="E7850" s="7">
        <v>1650</v>
      </c>
      <c r="F7850" s="9">
        <v>901</v>
      </c>
    </row>
    <row r="7851" spans="1:6" x14ac:dyDescent="0.15">
      <c r="A7851" s="5" t="s">
        <v>1</v>
      </c>
      <c r="B7851" s="5" t="s">
        <v>241</v>
      </c>
      <c r="C7851" s="6" t="s">
        <v>247</v>
      </c>
      <c r="D7851" s="6" t="s">
        <v>250</v>
      </c>
      <c r="E7851" s="7">
        <v>1651</v>
      </c>
      <c r="F7851" s="9">
        <v>909</v>
      </c>
    </row>
    <row r="7852" spans="1:6" x14ac:dyDescent="0.15">
      <c r="A7852" s="5" t="s">
        <v>1</v>
      </c>
      <c r="B7852" s="5" t="s">
        <v>241</v>
      </c>
      <c r="C7852" s="6" t="s">
        <v>247</v>
      </c>
      <c r="D7852" s="6" t="s">
        <v>250</v>
      </c>
      <c r="E7852" s="7">
        <v>1652</v>
      </c>
      <c r="F7852" s="9">
        <v>917</v>
      </c>
    </row>
    <row r="7853" spans="1:6" x14ac:dyDescent="0.15">
      <c r="A7853" s="5" t="s">
        <v>1</v>
      </c>
      <c r="B7853" s="5" t="s">
        <v>241</v>
      </c>
      <c r="C7853" s="6" t="s">
        <v>247</v>
      </c>
      <c r="D7853" s="6" t="s">
        <v>250</v>
      </c>
      <c r="E7853" s="7">
        <v>1653</v>
      </c>
      <c r="F7853" s="9">
        <v>920</v>
      </c>
    </row>
    <row r="7854" spans="1:6" x14ac:dyDescent="0.15">
      <c r="A7854" s="5" t="s">
        <v>1</v>
      </c>
      <c r="B7854" s="5" t="s">
        <v>241</v>
      </c>
      <c r="C7854" s="6" t="s">
        <v>247</v>
      </c>
      <c r="D7854" s="6" t="s">
        <v>250</v>
      </c>
      <c r="E7854" s="7">
        <v>1654</v>
      </c>
      <c r="F7854" s="9">
        <v>928</v>
      </c>
    </row>
    <row r="7855" spans="1:6" x14ac:dyDescent="0.15">
      <c r="A7855" s="5" t="s">
        <v>1</v>
      </c>
      <c r="B7855" s="5" t="s">
        <v>241</v>
      </c>
      <c r="C7855" s="6" t="s">
        <v>247</v>
      </c>
      <c r="D7855" s="6" t="s">
        <v>250</v>
      </c>
      <c r="E7855" s="7">
        <v>1655</v>
      </c>
      <c r="F7855" s="9">
        <v>934</v>
      </c>
    </row>
    <row r="7856" spans="1:6" x14ac:dyDescent="0.15">
      <c r="A7856" s="5" t="s">
        <v>1</v>
      </c>
      <c r="B7856" s="5" t="s">
        <v>241</v>
      </c>
      <c r="C7856" s="6" t="s">
        <v>247</v>
      </c>
      <c r="D7856" s="6" t="s">
        <v>250</v>
      </c>
      <c r="E7856" s="7">
        <v>1656</v>
      </c>
      <c r="F7856" s="9">
        <v>947</v>
      </c>
    </row>
    <row r="7857" spans="1:6" x14ac:dyDescent="0.15">
      <c r="A7857" s="5" t="s">
        <v>1</v>
      </c>
      <c r="B7857" s="5" t="s">
        <v>241</v>
      </c>
      <c r="C7857" s="6" t="s">
        <v>247</v>
      </c>
      <c r="D7857" s="6" t="s">
        <v>250</v>
      </c>
      <c r="E7857" s="7">
        <v>1657</v>
      </c>
      <c r="F7857" s="9">
        <v>947</v>
      </c>
    </row>
    <row r="7858" spans="1:6" x14ac:dyDescent="0.15">
      <c r="A7858" s="5" t="s">
        <v>1</v>
      </c>
      <c r="B7858" s="5" t="s">
        <v>241</v>
      </c>
      <c r="C7858" s="6" t="s">
        <v>247</v>
      </c>
      <c r="D7858" s="6" t="s">
        <v>250</v>
      </c>
      <c r="E7858" s="7">
        <v>1658</v>
      </c>
      <c r="F7858" s="9">
        <v>942</v>
      </c>
    </row>
    <row r="7859" spans="1:6" x14ac:dyDescent="0.15">
      <c r="A7859" s="5" t="s">
        <v>1</v>
      </c>
      <c r="B7859" s="5" t="s">
        <v>241</v>
      </c>
      <c r="C7859" s="6" t="s">
        <v>247</v>
      </c>
      <c r="D7859" s="6" t="s">
        <v>250</v>
      </c>
      <c r="E7859" s="7">
        <v>1659</v>
      </c>
      <c r="F7859" s="9">
        <v>934</v>
      </c>
    </row>
    <row r="7860" spans="1:6" x14ac:dyDescent="0.15">
      <c r="A7860" s="5" t="s">
        <v>1</v>
      </c>
      <c r="B7860" s="5" t="s">
        <v>241</v>
      </c>
      <c r="C7860" s="6" t="s">
        <v>247</v>
      </c>
      <c r="D7860" s="6" t="s">
        <v>250</v>
      </c>
      <c r="E7860" s="7">
        <v>1660</v>
      </c>
      <c r="F7860" s="9">
        <v>923</v>
      </c>
    </row>
    <row r="7861" spans="1:6" x14ac:dyDescent="0.15">
      <c r="A7861" s="5" t="s">
        <v>1</v>
      </c>
      <c r="B7861" s="5" t="s">
        <v>241</v>
      </c>
      <c r="C7861" s="6" t="s">
        <v>247</v>
      </c>
      <c r="D7861" s="6" t="s">
        <v>250</v>
      </c>
      <c r="E7861" s="7">
        <v>1661</v>
      </c>
      <c r="F7861" s="9">
        <v>912</v>
      </c>
    </row>
    <row r="7862" spans="1:6" x14ac:dyDescent="0.15">
      <c r="A7862" s="5" t="s">
        <v>1</v>
      </c>
      <c r="B7862" s="5" t="s">
        <v>241</v>
      </c>
      <c r="C7862" s="6" t="s">
        <v>247</v>
      </c>
      <c r="D7862" s="6" t="s">
        <v>250</v>
      </c>
      <c r="E7862" s="7">
        <v>1662</v>
      </c>
      <c r="F7862" s="9">
        <v>901</v>
      </c>
    </row>
    <row r="7863" spans="1:6" x14ac:dyDescent="0.15">
      <c r="A7863" s="5" t="s">
        <v>1</v>
      </c>
      <c r="B7863" s="5" t="s">
        <v>241</v>
      </c>
      <c r="C7863" s="6" t="s">
        <v>247</v>
      </c>
      <c r="D7863" s="6" t="s">
        <v>250</v>
      </c>
      <c r="E7863" s="7">
        <v>1663</v>
      </c>
      <c r="F7863" s="9">
        <v>891</v>
      </c>
    </row>
    <row r="7864" spans="1:6" x14ac:dyDescent="0.15">
      <c r="A7864" s="5" t="s">
        <v>1</v>
      </c>
      <c r="B7864" s="5" t="s">
        <v>241</v>
      </c>
      <c r="C7864" s="6" t="s">
        <v>247</v>
      </c>
      <c r="D7864" s="6" t="s">
        <v>250</v>
      </c>
      <c r="E7864" s="7">
        <v>1664</v>
      </c>
      <c r="F7864" s="9">
        <v>880</v>
      </c>
    </row>
    <row r="7865" spans="1:6" x14ac:dyDescent="0.15">
      <c r="A7865" s="5" t="s">
        <v>1</v>
      </c>
      <c r="B7865" s="5" t="s">
        <v>241</v>
      </c>
      <c r="C7865" s="6" t="s">
        <v>247</v>
      </c>
      <c r="D7865" s="6" t="s">
        <v>250</v>
      </c>
      <c r="E7865" s="7">
        <v>1665</v>
      </c>
      <c r="F7865" s="9">
        <v>866</v>
      </c>
    </row>
    <row r="7866" spans="1:6" x14ac:dyDescent="0.15">
      <c r="A7866" s="5" t="s">
        <v>1</v>
      </c>
      <c r="B7866" s="5" t="s">
        <v>241</v>
      </c>
      <c r="C7866" s="6" t="s">
        <v>247</v>
      </c>
      <c r="D7866" s="6" t="s">
        <v>250</v>
      </c>
      <c r="E7866" s="7">
        <v>1666</v>
      </c>
      <c r="F7866" s="9">
        <v>845</v>
      </c>
    </row>
    <row r="7867" spans="1:6" x14ac:dyDescent="0.15">
      <c r="A7867" s="5" t="s">
        <v>1</v>
      </c>
      <c r="B7867" s="5" t="s">
        <v>241</v>
      </c>
      <c r="C7867" s="6" t="s">
        <v>247</v>
      </c>
      <c r="D7867" s="6" t="s">
        <v>250</v>
      </c>
      <c r="E7867" s="7">
        <v>1667</v>
      </c>
      <c r="F7867" s="9">
        <v>827</v>
      </c>
    </row>
    <row r="7868" spans="1:6" x14ac:dyDescent="0.15">
      <c r="A7868" s="5" t="s">
        <v>1</v>
      </c>
      <c r="B7868" s="5" t="s">
        <v>241</v>
      </c>
      <c r="C7868" s="6" t="s">
        <v>247</v>
      </c>
      <c r="D7868" s="6" t="s">
        <v>250</v>
      </c>
      <c r="E7868" s="7">
        <v>1668</v>
      </c>
      <c r="F7868" s="9">
        <v>811</v>
      </c>
    </row>
    <row r="7869" spans="1:6" x14ac:dyDescent="0.15">
      <c r="A7869" s="5" t="s">
        <v>1</v>
      </c>
      <c r="B7869" s="5" t="s">
        <v>241</v>
      </c>
      <c r="C7869" s="6" t="s">
        <v>247</v>
      </c>
      <c r="D7869" s="6" t="s">
        <v>250</v>
      </c>
      <c r="E7869" s="7">
        <v>1669</v>
      </c>
      <c r="F7869" s="9">
        <v>805</v>
      </c>
    </row>
    <row r="7870" spans="1:6" x14ac:dyDescent="0.15">
      <c r="A7870" s="5" t="s">
        <v>1</v>
      </c>
      <c r="B7870" s="5" t="s">
        <v>241</v>
      </c>
      <c r="C7870" s="6" t="s">
        <v>247</v>
      </c>
      <c r="D7870" s="6" t="s">
        <v>250</v>
      </c>
      <c r="E7870" s="7">
        <v>1670</v>
      </c>
      <c r="F7870" s="9">
        <v>800</v>
      </c>
    </row>
    <row r="7871" spans="1:6" x14ac:dyDescent="0.15">
      <c r="A7871" s="5" t="s">
        <v>1</v>
      </c>
      <c r="B7871" s="5" t="s">
        <v>241</v>
      </c>
      <c r="C7871" s="6" t="s">
        <v>247</v>
      </c>
      <c r="D7871" s="6" t="s">
        <v>250</v>
      </c>
      <c r="E7871" s="7">
        <v>1671</v>
      </c>
      <c r="F7871" s="9">
        <v>792</v>
      </c>
    </row>
    <row r="7872" spans="1:6" x14ac:dyDescent="0.15">
      <c r="A7872" s="5" t="s">
        <v>1</v>
      </c>
      <c r="B7872" s="5" t="s">
        <v>241</v>
      </c>
      <c r="C7872" s="6" t="s">
        <v>247</v>
      </c>
      <c r="D7872" s="6" t="s">
        <v>250</v>
      </c>
      <c r="E7872" s="7">
        <v>1672</v>
      </c>
      <c r="F7872" s="9">
        <v>784</v>
      </c>
    </row>
    <row r="7873" spans="1:6" x14ac:dyDescent="0.15">
      <c r="A7873" s="5" t="s">
        <v>1</v>
      </c>
      <c r="B7873" s="5" t="s">
        <v>241</v>
      </c>
      <c r="C7873" s="6" t="s">
        <v>247</v>
      </c>
      <c r="D7873" s="6" t="s">
        <v>250</v>
      </c>
      <c r="E7873" s="7">
        <v>1673</v>
      </c>
      <c r="F7873" s="9">
        <v>800</v>
      </c>
    </row>
    <row r="7874" spans="1:6" x14ac:dyDescent="0.15">
      <c r="A7874" s="5" t="s">
        <v>1</v>
      </c>
      <c r="B7874" s="5" t="s">
        <v>241</v>
      </c>
      <c r="C7874" s="6" t="s">
        <v>247</v>
      </c>
      <c r="D7874" s="6" t="s">
        <v>250</v>
      </c>
      <c r="E7874" s="7">
        <v>1674</v>
      </c>
      <c r="F7874" s="9">
        <v>810</v>
      </c>
    </row>
    <row r="7875" spans="1:6" x14ac:dyDescent="0.15">
      <c r="A7875" s="5" t="s">
        <v>1</v>
      </c>
      <c r="B7875" s="5" t="s">
        <v>241</v>
      </c>
      <c r="C7875" s="6" t="s">
        <v>247</v>
      </c>
      <c r="D7875" s="6" t="s">
        <v>250</v>
      </c>
      <c r="E7875" s="7">
        <v>1675</v>
      </c>
      <c r="F7875" s="9">
        <v>824</v>
      </c>
    </row>
    <row r="7876" spans="1:6" x14ac:dyDescent="0.15">
      <c r="A7876" s="5" t="s">
        <v>1</v>
      </c>
      <c r="B7876" s="5" t="s">
        <v>241</v>
      </c>
      <c r="C7876" s="6" t="s">
        <v>247</v>
      </c>
      <c r="D7876" s="6" t="s">
        <v>250</v>
      </c>
      <c r="E7876" s="7">
        <v>1676</v>
      </c>
      <c r="F7876" s="9">
        <v>848</v>
      </c>
    </row>
    <row r="7877" spans="1:6" x14ac:dyDescent="0.15">
      <c r="A7877" s="5" t="s">
        <v>1</v>
      </c>
      <c r="B7877" s="5" t="s">
        <v>241</v>
      </c>
      <c r="C7877" s="6" t="s">
        <v>247</v>
      </c>
      <c r="D7877" s="6" t="s">
        <v>250</v>
      </c>
      <c r="E7877" s="7">
        <v>1677</v>
      </c>
      <c r="F7877" s="9">
        <v>880</v>
      </c>
    </row>
    <row r="7878" spans="1:6" x14ac:dyDescent="0.15">
      <c r="A7878" s="5" t="s">
        <v>1</v>
      </c>
      <c r="B7878" s="5" t="s">
        <v>241</v>
      </c>
      <c r="C7878" s="6" t="s">
        <v>247</v>
      </c>
      <c r="D7878" s="6" t="s">
        <v>250</v>
      </c>
      <c r="E7878" s="7">
        <v>1678</v>
      </c>
      <c r="F7878" s="9">
        <v>910</v>
      </c>
    </row>
    <row r="7879" spans="1:6" x14ac:dyDescent="0.15">
      <c r="A7879" s="5" t="s">
        <v>1</v>
      </c>
      <c r="B7879" s="5" t="s">
        <v>241</v>
      </c>
      <c r="C7879" s="6" t="s">
        <v>247</v>
      </c>
      <c r="D7879" s="6" t="s">
        <v>250</v>
      </c>
      <c r="E7879" s="7">
        <v>1679</v>
      </c>
      <c r="F7879" s="9">
        <v>952</v>
      </c>
    </row>
    <row r="7880" spans="1:6" x14ac:dyDescent="0.15">
      <c r="A7880" s="5" t="s">
        <v>1</v>
      </c>
      <c r="B7880" s="5" t="s">
        <v>241</v>
      </c>
      <c r="C7880" s="6" t="s">
        <v>247</v>
      </c>
      <c r="D7880" s="6" t="s">
        <v>250</v>
      </c>
      <c r="E7880" s="7">
        <v>1680</v>
      </c>
      <c r="F7880" s="9">
        <v>988</v>
      </c>
    </row>
    <row r="7881" spans="1:6" x14ac:dyDescent="0.15">
      <c r="A7881" s="5" t="s">
        <v>1</v>
      </c>
      <c r="B7881" s="5" t="s">
        <v>241</v>
      </c>
      <c r="C7881" s="6" t="s">
        <v>247</v>
      </c>
      <c r="D7881" s="6" t="s">
        <v>250</v>
      </c>
      <c r="E7881" s="7">
        <v>1681</v>
      </c>
      <c r="F7881" s="9">
        <v>1011</v>
      </c>
    </row>
    <row r="7882" spans="1:6" x14ac:dyDescent="0.15">
      <c r="A7882" s="5" t="s">
        <v>1</v>
      </c>
      <c r="B7882" s="5" t="s">
        <v>241</v>
      </c>
      <c r="C7882" s="6" t="s">
        <v>247</v>
      </c>
      <c r="D7882" s="6" t="s">
        <v>250</v>
      </c>
      <c r="E7882" s="7">
        <v>1682</v>
      </c>
      <c r="F7882" s="9">
        <v>1031</v>
      </c>
    </row>
    <row r="7883" spans="1:6" x14ac:dyDescent="0.15">
      <c r="A7883" s="5" t="s">
        <v>1</v>
      </c>
      <c r="B7883" s="5" t="s">
        <v>241</v>
      </c>
      <c r="C7883" s="6" t="s">
        <v>247</v>
      </c>
      <c r="D7883" s="6" t="s">
        <v>250</v>
      </c>
      <c r="E7883" s="7">
        <v>1683</v>
      </c>
      <c r="F7883" s="9">
        <v>1044</v>
      </c>
    </row>
    <row r="7884" spans="1:6" x14ac:dyDescent="0.15">
      <c r="A7884" s="5" t="s">
        <v>1</v>
      </c>
      <c r="B7884" s="5" t="s">
        <v>241</v>
      </c>
      <c r="C7884" s="6" t="s">
        <v>247</v>
      </c>
      <c r="D7884" s="6" t="s">
        <v>250</v>
      </c>
      <c r="E7884" s="7">
        <v>1684</v>
      </c>
      <c r="F7884" s="9">
        <v>1041</v>
      </c>
    </row>
    <row r="7885" spans="1:6" x14ac:dyDescent="0.15">
      <c r="A7885" s="5" t="s">
        <v>1</v>
      </c>
      <c r="B7885" s="5" t="s">
        <v>241</v>
      </c>
      <c r="C7885" s="6" t="s">
        <v>247</v>
      </c>
      <c r="D7885" s="6" t="s">
        <v>250</v>
      </c>
      <c r="E7885" s="7">
        <v>1685</v>
      </c>
      <c r="F7885" s="9">
        <v>1047</v>
      </c>
    </row>
    <row r="7886" spans="1:6" x14ac:dyDescent="0.15">
      <c r="A7886" s="5" t="s">
        <v>1</v>
      </c>
      <c r="B7886" s="5" t="s">
        <v>241</v>
      </c>
      <c r="C7886" s="6" t="s">
        <v>247</v>
      </c>
      <c r="D7886" s="6" t="s">
        <v>250</v>
      </c>
      <c r="E7886" s="7">
        <v>1686</v>
      </c>
      <c r="F7886" s="9">
        <v>1055</v>
      </c>
    </row>
    <row r="7887" spans="1:6" x14ac:dyDescent="0.15">
      <c r="A7887" s="5" t="s">
        <v>1</v>
      </c>
      <c r="B7887" s="5" t="s">
        <v>241</v>
      </c>
      <c r="C7887" s="6" t="s">
        <v>247</v>
      </c>
      <c r="D7887" s="6" t="s">
        <v>250</v>
      </c>
      <c r="E7887" s="7">
        <v>1687</v>
      </c>
      <c r="F7887" s="9">
        <v>1060</v>
      </c>
    </row>
    <row r="7888" spans="1:6" x14ac:dyDescent="0.15">
      <c r="A7888" s="5" t="s">
        <v>1</v>
      </c>
      <c r="B7888" s="5" t="s">
        <v>241</v>
      </c>
      <c r="C7888" s="6" t="s">
        <v>247</v>
      </c>
      <c r="D7888" s="6" t="s">
        <v>250</v>
      </c>
      <c r="E7888" s="7">
        <v>1688</v>
      </c>
      <c r="F7888" s="9">
        <v>1057</v>
      </c>
    </row>
    <row r="7889" spans="1:6" x14ac:dyDescent="0.15">
      <c r="A7889" s="5" t="s">
        <v>1</v>
      </c>
      <c r="B7889" s="5" t="s">
        <v>241</v>
      </c>
      <c r="C7889" s="6" t="s">
        <v>247</v>
      </c>
      <c r="D7889" s="6" t="s">
        <v>250</v>
      </c>
      <c r="E7889" s="7">
        <v>1689</v>
      </c>
      <c r="F7889" s="9">
        <v>1052</v>
      </c>
    </row>
    <row r="7890" spans="1:6" x14ac:dyDescent="0.15">
      <c r="A7890" s="5" t="s">
        <v>1</v>
      </c>
      <c r="B7890" s="5" t="s">
        <v>241</v>
      </c>
      <c r="C7890" s="6" t="s">
        <v>247</v>
      </c>
      <c r="D7890" s="6" t="s">
        <v>250</v>
      </c>
      <c r="E7890" s="7">
        <v>1690</v>
      </c>
      <c r="F7890" s="9">
        <v>1028</v>
      </c>
    </row>
    <row r="7891" spans="1:6" x14ac:dyDescent="0.15">
      <c r="A7891" s="5" t="s">
        <v>1</v>
      </c>
      <c r="B7891" s="5" t="s">
        <v>241</v>
      </c>
      <c r="C7891" s="6" t="s">
        <v>247</v>
      </c>
      <c r="D7891" s="6" t="s">
        <v>250</v>
      </c>
      <c r="E7891" s="7">
        <v>1691</v>
      </c>
      <c r="F7891" s="9">
        <v>1007</v>
      </c>
    </row>
    <row r="7892" spans="1:6" x14ac:dyDescent="0.15">
      <c r="A7892" s="5" t="s">
        <v>1</v>
      </c>
      <c r="B7892" s="5" t="s">
        <v>241</v>
      </c>
      <c r="C7892" s="6" t="s">
        <v>247</v>
      </c>
      <c r="D7892" s="6" t="s">
        <v>250</v>
      </c>
      <c r="E7892" s="7">
        <v>1692</v>
      </c>
      <c r="F7892" s="9">
        <v>999</v>
      </c>
    </row>
    <row r="7893" spans="1:6" x14ac:dyDescent="0.15">
      <c r="A7893" s="5" t="s">
        <v>1</v>
      </c>
      <c r="B7893" s="5" t="s">
        <v>241</v>
      </c>
      <c r="C7893" s="6" t="s">
        <v>247</v>
      </c>
      <c r="D7893" s="6" t="s">
        <v>250</v>
      </c>
      <c r="E7893" s="7">
        <v>1693</v>
      </c>
      <c r="F7893" s="9">
        <v>993</v>
      </c>
    </row>
    <row r="7894" spans="1:6" x14ac:dyDescent="0.15">
      <c r="A7894" s="5" t="s">
        <v>1</v>
      </c>
      <c r="B7894" s="5" t="s">
        <v>241</v>
      </c>
      <c r="C7894" s="6" t="s">
        <v>247</v>
      </c>
      <c r="D7894" s="6" t="s">
        <v>250</v>
      </c>
      <c r="E7894" s="7">
        <v>1694</v>
      </c>
      <c r="F7894" s="9">
        <v>995</v>
      </c>
    </row>
    <row r="7895" spans="1:6" x14ac:dyDescent="0.15">
      <c r="A7895" s="5" t="s">
        <v>1</v>
      </c>
      <c r="B7895" s="5" t="s">
        <v>241</v>
      </c>
      <c r="C7895" s="6" t="s">
        <v>247</v>
      </c>
      <c r="D7895" s="6" t="s">
        <v>250</v>
      </c>
      <c r="E7895" s="7">
        <v>1695</v>
      </c>
      <c r="F7895" s="9">
        <v>998</v>
      </c>
    </row>
    <row r="7896" spans="1:6" x14ac:dyDescent="0.15">
      <c r="A7896" s="5" t="s">
        <v>1</v>
      </c>
      <c r="B7896" s="5" t="s">
        <v>241</v>
      </c>
      <c r="C7896" s="6" t="s">
        <v>247</v>
      </c>
      <c r="D7896" s="6" t="s">
        <v>250</v>
      </c>
      <c r="E7896" s="7">
        <v>1696</v>
      </c>
      <c r="F7896" s="9">
        <v>995</v>
      </c>
    </row>
    <row r="7897" spans="1:6" x14ac:dyDescent="0.15">
      <c r="A7897" s="5" t="s">
        <v>1</v>
      </c>
      <c r="B7897" s="5" t="s">
        <v>241</v>
      </c>
      <c r="C7897" s="6" t="s">
        <v>247</v>
      </c>
      <c r="D7897" s="6" t="s">
        <v>250</v>
      </c>
      <c r="E7897" s="7">
        <v>1697</v>
      </c>
      <c r="F7897" s="9">
        <v>985</v>
      </c>
    </row>
    <row r="7898" spans="1:6" x14ac:dyDescent="0.15">
      <c r="A7898" s="5" t="s">
        <v>1</v>
      </c>
      <c r="B7898" s="5" t="s">
        <v>241</v>
      </c>
      <c r="C7898" s="6" t="s">
        <v>247</v>
      </c>
      <c r="D7898" s="6" t="s">
        <v>250</v>
      </c>
      <c r="E7898" s="7">
        <v>1698</v>
      </c>
      <c r="F7898" s="9">
        <v>977</v>
      </c>
    </row>
    <row r="7899" spans="1:6" x14ac:dyDescent="0.15">
      <c r="A7899" s="5" t="s">
        <v>1</v>
      </c>
      <c r="B7899" s="5" t="s">
        <v>241</v>
      </c>
      <c r="C7899" s="6" t="s">
        <v>247</v>
      </c>
      <c r="D7899" s="6" t="s">
        <v>250</v>
      </c>
      <c r="E7899" s="7">
        <v>1699</v>
      </c>
      <c r="F7899" s="9">
        <v>980</v>
      </c>
    </row>
    <row r="7900" spans="1:6" x14ac:dyDescent="0.15">
      <c r="A7900" s="5" t="s">
        <v>1</v>
      </c>
      <c r="B7900" s="5" t="s">
        <v>241</v>
      </c>
      <c r="C7900" s="6" t="s">
        <v>247</v>
      </c>
      <c r="D7900" s="6" t="s">
        <v>250</v>
      </c>
      <c r="E7900" s="7">
        <v>1700</v>
      </c>
      <c r="F7900" s="9">
        <v>985</v>
      </c>
    </row>
    <row r="7901" spans="1:6" x14ac:dyDescent="0.15">
      <c r="A7901" s="5" t="s">
        <v>1</v>
      </c>
      <c r="B7901" s="5" t="s">
        <v>241</v>
      </c>
      <c r="C7901" s="6" t="s">
        <v>247</v>
      </c>
      <c r="D7901" s="6" t="s">
        <v>250</v>
      </c>
      <c r="E7901" s="7">
        <v>1701</v>
      </c>
      <c r="F7901" s="9">
        <v>991</v>
      </c>
    </row>
    <row r="7902" spans="1:6" x14ac:dyDescent="0.15">
      <c r="A7902" s="5" t="s">
        <v>1</v>
      </c>
      <c r="B7902" s="5" t="s">
        <v>241</v>
      </c>
      <c r="C7902" s="6" t="s">
        <v>247</v>
      </c>
      <c r="D7902" s="6" t="s">
        <v>250</v>
      </c>
      <c r="E7902" s="7">
        <v>1702</v>
      </c>
      <c r="F7902" s="9">
        <v>998</v>
      </c>
    </row>
    <row r="7903" spans="1:6" x14ac:dyDescent="0.15">
      <c r="A7903" s="5" t="s">
        <v>1</v>
      </c>
      <c r="B7903" s="5" t="s">
        <v>241</v>
      </c>
      <c r="C7903" s="6" t="s">
        <v>247</v>
      </c>
      <c r="D7903" s="6" t="s">
        <v>250</v>
      </c>
      <c r="E7903" s="7">
        <v>1703</v>
      </c>
      <c r="F7903" s="9">
        <v>991</v>
      </c>
    </row>
    <row r="7904" spans="1:6" x14ac:dyDescent="0.15">
      <c r="A7904" s="5" t="s">
        <v>1</v>
      </c>
      <c r="B7904" s="5" t="s">
        <v>241</v>
      </c>
      <c r="C7904" s="6" t="s">
        <v>247</v>
      </c>
      <c r="D7904" s="6" t="s">
        <v>250</v>
      </c>
      <c r="E7904" s="7">
        <v>1704</v>
      </c>
      <c r="F7904" s="9">
        <v>982</v>
      </c>
    </row>
    <row r="7905" spans="1:6" x14ac:dyDescent="0.15">
      <c r="A7905" s="5" t="s">
        <v>1</v>
      </c>
      <c r="B7905" s="5" t="s">
        <v>241</v>
      </c>
      <c r="C7905" s="6" t="s">
        <v>247</v>
      </c>
      <c r="D7905" s="6" t="s">
        <v>250</v>
      </c>
      <c r="E7905" s="7">
        <v>1705</v>
      </c>
      <c r="F7905" s="9">
        <v>983</v>
      </c>
    </row>
    <row r="7906" spans="1:6" x14ac:dyDescent="0.15">
      <c r="A7906" s="5" t="s">
        <v>1</v>
      </c>
      <c r="B7906" s="5" t="s">
        <v>241</v>
      </c>
      <c r="C7906" s="6" t="s">
        <v>247</v>
      </c>
      <c r="D7906" s="6" t="s">
        <v>250</v>
      </c>
      <c r="E7906" s="7">
        <v>1706</v>
      </c>
      <c r="F7906" s="9">
        <v>990</v>
      </c>
    </row>
    <row r="7907" spans="1:6" x14ac:dyDescent="0.15">
      <c r="A7907" s="5" t="s">
        <v>1</v>
      </c>
      <c r="B7907" s="5" t="s">
        <v>241</v>
      </c>
      <c r="C7907" s="6" t="s">
        <v>247</v>
      </c>
      <c r="D7907" s="6" t="s">
        <v>250</v>
      </c>
      <c r="E7907" s="7">
        <v>1707</v>
      </c>
      <c r="F7907" s="9">
        <v>987</v>
      </c>
    </row>
    <row r="7908" spans="1:6" x14ac:dyDescent="0.15">
      <c r="A7908" s="5" t="s">
        <v>1</v>
      </c>
      <c r="B7908" s="5" t="s">
        <v>241</v>
      </c>
      <c r="C7908" s="6" t="s">
        <v>247</v>
      </c>
      <c r="D7908" s="6" t="s">
        <v>250</v>
      </c>
      <c r="E7908" s="7">
        <v>1708</v>
      </c>
      <c r="F7908" s="9">
        <v>982</v>
      </c>
    </row>
    <row r="7909" spans="1:6" x14ac:dyDescent="0.15">
      <c r="A7909" s="5" t="s">
        <v>1</v>
      </c>
      <c r="B7909" s="5" t="s">
        <v>241</v>
      </c>
      <c r="C7909" s="6" t="s">
        <v>247</v>
      </c>
      <c r="D7909" s="6" t="s">
        <v>250</v>
      </c>
      <c r="E7909" s="7">
        <v>1709</v>
      </c>
      <c r="F7909" s="9">
        <v>974</v>
      </c>
    </row>
    <row r="7910" spans="1:6" x14ac:dyDescent="0.15">
      <c r="A7910" s="5" t="s">
        <v>1</v>
      </c>
      <c r="B7910" s="5" t="s">
        <v>241</v>
      </c>
      <c r="C7910" s="6" t="s">
        <v>247</v>
      </c>
      <c r="D7910" s="6" t="s">
        <v>250</v>
      </c>
      <c r="E7910" s="7">
        <v>1710</v>
      </c>
      <c r="F7910" s="9">
        <v>953</v>
      </c>
    </row>
    <row r="7911" spans="1:6" x14ac:dyDescent="0.15">
      <c r="A7911" s="5" t="s">
        <v>1</v>
      </c>
      <c r="B7911" s="5" t="s">
        <v>241</v>
      </c>
      <c r="C7911" s="6" t="s">
        <v>247</v>
      </c>
      <c r="D7911" s="6" t="s">
        <v>250</v>
      </c>
      <c r="E7911" s="7">
        <v>1711</v>
      </c>
      <c r="F7911" s="9">
        <v>929</v>
      </c>
    </row>
    <row r="7912" spans="1:6" x14ac:dyDescent="0.15">
      <c r="A7912" s="5" t="s">
        <v>1</v>
      </c>
      <c r="B7912" s="5" t="s">
        <v>241</v>
      </c>
      <c r="C7912" s="6" t="s">
        <v>247</v>
      </c>
      <c r="D7912" s="6" t="s">
        <v>250</v>
      </c>
      <c r="E7912" s="7">
        <v>1712</v>
      </c>
      <c r="F7912" s="9">
        <v>910</v>
      </c>
    </row>
    <row r="7913" spans="1:6" x14ac:dyDescent="0.15">
      <c r="A7913" s="5" t="s">
        <v>1</v>
      </c>
      <c r="B7913" s="5" t="s">
        <v>241</v>
      </c>
      <c r="C7913" s="6" t="s">
        <v>247</v>
      </c>
      <c r="D7913" s="6" t="s">
        <v>250</v>
      </c>
      <c r="E7913" s="7">
        <v>1713</v>
      </c>
      <c r="F7913" s="9">
        <v>896</v>
      </c>
    </row>
    <row r="7914" spans="1:6" x14ac:dyDescent="0.15">
      <c r="A7914" s="5" t="s">
        <v>1</v>
      </c>
      <c r="B7914" s="5" t="s">
        <v>241</v>
      </c>
      <c r="C7914" s="6" t="s">
        <v>247</v>
      </c>
      <c r="D7914" s="6" t="s">
        <v>250</v>
      </c>
      <c r="E7914" s="7">
        <v>1714</v>
      </c>
      <c r="F7914" s="9">
        <v>912</v>
      </c>
    </row>
    <row r="7915" spans="1:6" x14ac:dyDescent="0.15">
      <c r="A7915" s="5" t="s">
        <v>1</v>
      </c>
      <c r="B7915" s="5" t="s">
        <v>241</v>
      </c>
      <c r="C7915" s="6" t="s">
        <v>247</v>
      </c>
      <c r="D7915" s="6" t="s">
        <v>250</v>
      </c>
      <c r="E7915" s="7">
        <v>1715</v>
      </c>
      <c r="F7915" s="9">
        <v>928</v>
      </c>
    </row>
    <row r="7916" spans="1:6" x14ac:dyDescent="0.15">
      <c r="A7916" s="5" t="s">
        <v>1</v>
      </c>
      <c r="B7916" s="5" t="s">
        <v>241</v>
      </c>
      <c r="C7916" s="6" t="s">
        <v>247</v>
      </c>
      <c r="D7916" s="6" t="s">
        <v>250</v>
      </c>
      <c r="E7916" s="7">
        <v>1716</v>
      </c>
      <c r="F7916" s="9">
        <v>937</v>
      </c>
    </row>
    <row r="7917" spans="1:6" x14ac:dyDescent="0.15">
      <c r="A7917" s="5" t="s">
        <v>1</v>
      </c>
      <c r="B7917" s="5" t="s">
        <v>241</v>
      </c>
      <c r="C7917" s="6" t="s">
        <v>247</v>
      </c>
      <c r="D7917" s="6" t="s">
        <v>250</v>
      </c>
      <c r="E7917" s="7">
        <v>1717</v>
      </c>
      <c r="F7917" s="9">
        <v>948</v>
      </c>
    </row>
    <row r="7918" spans="1:6" x14ac:dyDescent="0.15">
      <c r="A7918" s="5" t="s">
        <v>1</v>
      </c>
      <c r="B7918" s="5" t="s">
        <v>241</v>
      </c>
      <c r="C7918" s="6" t="s">
        <v>247</v>
      </c>
      <c r="D7918" s="6" t="s">
        <v>250</v>
      </c>
      <c r="E7918" s="7">
        <v>1718</v>
      </c>
      <c r="F7918" s="9">
        <v>953</v>
      </c>
    </row>
    <row r="7919" spans="1:6" x14ac:dyDescent="0.15">
      <c r="A7919" s="5" t="s">
        <v>1</v>
      </c>
      <c r="B7919" s="5" t="s">
        <v>241</v>
      </c>
      <c r="C7919" s="6" t="s">
        <v>247</v>
      </c>
      <c r="D7919" s="6" t="s">
        <v>250</v>
      </c>
      <c r="E7919" s="7">
        <v>1719</v>
      </c>
      <c r="F7919" s="9">
        <v>964</v>
      </c>
    </row>
    <row r="7920" spans="1:6" x14ac:dyDescent="0.15">
      <c r="A7920" s="5" t="s">
        <v>1</v>
      </c>
      <c r="B7920" s="5" t="s">
        <v>241</v>
      </c>
      <c r="C7920" s="6" t="s">
        <v>247</v>
      </c>
      <c r="D7920" s="6" t="s">
        <v>250</v>
      </c>
      <c r="E7920" s="7">
        <v>1720</v>
      </c>
      <c r="F7920" s="9">
        <v>971</v>
      </c>
    </row>
    <row r="7921" spans="1:6" x14ac:dyDescent="0.15">
      <c r="A7921" s="5" t="s">
        <v>1</v>
      </c>
      <c r="B7921" s="5" t="s">
        <v>241</v>
      </c>
      <c r="C7921" s="6" t="s">
        <v>247</v>
      </c>
      <c r="D7921" s="6" t="s">
        <v>250</v>
      </c>
      <c r="E7921" s="7">
        <v>1721</v>
      </c>
      <c r="F7921" s="9">
        <v>980</v>
      </c>
    </row>
    <row r="7922" spans="1:6" x14ac:dyDescent="0.15">
      <c r="A7922" s="5" t="s">
        <v>1</v>
      </c>
      <c r="B7922" s="5" t="s">
        <v>241</v>
      </c>
      <c r="C7922" s="6" t="s">
        <v>247</v>
      </c>
      <c r="D7922" s="6" t="s">
        <v>250</v>
      </c>
      <c r="E7922" s="7">
        <v>1722</v>
      </c>
      <c r="F7922" s="9">
        <v>995</v>
      </c>
    </row>
    <row r="7923" spans="1:6" x14ac:dyDescent="0.15">
      <c r="A7923" s="5" t="s">
        <v>1</v>
      </c>
      <c r="B7923" s="5" t="s">
        <v>241</v>
      </c>
      <c r="C7923" s="6" t="s">
        <v>247</v>
      </c>
      <c r="D7923" s="6" t="s">
        <v>250</v>
      </c>
      <c r="E7923" s="7">
        <v>1723</v>
      </c>
      <c r="F7923" s="9">
        <v>1006</v>
      </c>
    </row>
    <row r="7924" spans="1:6" x14ac:dyDescent="0.15">
      <c r="A7924" s="5" t="s">
        <v>1</v>
      </c>
      <c r="B7924" s="5" t="s">
        <v>241</v>
      </c>
      <c r="C7924" s="6" t="s">
        <v>247</v>
      </c>
      <c r="D7924" s="6" t="s">
        <v>250</v>
      </c>
      <c r="E7924" s="7">
        <v>1724</v>
      </c>
      <c r="F7924" s="9">
        <v>1015</v>
      </c>
    </row>
    <row r="7925" spans="1:6" x14ac:dyDescent="0.15">
      <c r="A7925" s="5" t="s">
        <v>1</v>
      </c>
      <c r="B7925" s="5" t="s">
        <v>241</v>
      </c>
      <c r="C7925" s="6" t="s">
        <v>247</v>
      </c>
      <c r="D7925" s="6" t="s">
        <v>250</v>
      </c>
      <c r="E7925" s="7">
        <v>1725</v>
      </c>
      <c r="F7925" s="9">
        <v>1006</v>
      </c>
    </row>
    <row r="7926" spans="1:6" x14ac:dyDescent="0.15">
      <c r="A7926" s="5" t="s">
        <v>1</v>
      </c>
      <c r="B7926" s="5" t="s">
        <v>241</v>
      </c>
      <c r="C7926" s="6" t="s">
        <v>247</v>
      </c>
      <c r="D7926" s="6" t="s">
        <v>250</v>
      </c>
      <c r="E7926" s="7">
        <v>1726</v>
      </c>
      <c r="F7926" s="9">
        <v>1004</v>
      </c>
    </row>
    <row r="7927" spans="1:6" x14ac:dyDescent="0.15">
      <c r="A7927" s="5" t="s">
        <v>1</v>
      </c>
      <c r="B7927" s="5" t="s">
        <v>241</v>
      </c>
      <c r="C7927" s="6" t="s">
        <v>247</v>
      </c>
      <c r="D7927" s="6" t="s">
        <v>250</v>
      </c>
      <c r="E7927" s="7">
        <v>1727</v>
      </c>
      <c r="F7927" s="9">
        <v>996</v>
      </c>
    </row>
    <row r="7928" spans="1:6" x14ac:dyDescent="0.15">
      <c r="A7928" s="5" t="s">
        <v>1</v>
      </c>
      <c r="B7928" s="5" t="s">
        <v>241</v>
      </c>
      <c r="C7928" s="6" t="s">
        <v>247</v>
      </c>
      <c r="D7928" s="6" t="s">
        <v>250</v>
      </c>
      <c r="E7928" s="7">
        <v>1728</v>
      </c>
      <c r="F7928" s="9">
        <v>983</v>
      </c>
    </row>
    <row r="7929" spans="1:6" x14ac:dyDescent="0.15">
      <c r="A7929" s="5" t="s">
        <v>1</v>
      </c>
      <c r="B7929" s="5" t="s">
        <v>241</v>
      </c>
      <c r="C7929" s="6" t="s">
        <v>247</v>
      </c>
      <c r="D7929" s="6" t="s">
        <v>250</v>
      </c>
      <c r="E7929" s="7">
        <v>1729</v>
      </c>
      <c r="F7929" s="9">
        <v>977</v>
      </c>
    </row>
    <row r="7930" spans="1:6" x14ac:dyDescent="0.15">
      <c r="A7930" s="5" t="s">
        <v>1</v>
      </c>
      <c r="B7930" s="5" t="s">
        <v>241</v>
      </c>
      <c r="C7930" s="6" t="s">
        <v>247</v>
      </c>
      <c r="D7930" s="6" t="s">
        <v>250</v>
      </c>
      <c r="E7930" s="7">
        <v>1730</v>
      </c>
      <c r="F7930" s="9">
        <v>971</v>
      </c>
    </row>
    <row r="7931" spans="1:6" x14ac:dyDescent="0.15">
      <c r="A7931" s="5" t="s">
        <v>1</v>
      </c>
      <c r="B7931" s="5" t="s">
        <v>241</v>
      </c>
      <c r="C7931" s="6" t="s">
        <v>247</v>
      </c>
      <c r="D7931" s="6" t="s">
        <v>250</v>
      </c>
      <c r="E7931" s="7">
        <v>1731</v>
      </c>
      <c r="F7931" s="9">
        <v>958</v>
      </c>
    </row>
    <row r="7932" spans="1:6" x14ac:dyDescent="0.15">
      <c r="A7932" s="5" t="s">
        <v>1</v>
      </c>
      <c r="B7932" s="5" t="s">
        <v>241</v>
      </c>
      <c r="C7932" s="6" t="s">
        <v>247</v>
      </c>
      <c r="D7932" s="6" t="s">
        <v>250</v>
      </c>
      <c r="E7932" s="7">
        <v>1732</v>
      </c>
      <c r="F7932" s="9">
        <v>953</v>
      </c>
    </row>
    <row r="7933" spans="1:6" x14ac:dyDescent="0.15">
      <c r="A7933" s="5" t="s">
        <v>1</v>
      </c>
      <c r="B7933" s="5" t="s">
        <v>241</v>
      </c>
      <c r="C7933" s="6" t="s">
        <v>247</v>
      </c>
      <c r="D7933" s="6" t="s">
        <v>250</v>
      </c>
      <c r="E7933" s="7">
        <v>1733</v>
      </c>
      <c r="F7933" s="9">
        <v>953</v>
      </c>
    </row>
    <row r="7934" spans="1:6" x14ac:dyDescent="0.15">
      <c r="A7934" s="5" t="s">
        <v>1</v>
      </c>
      <c r="B7934" s="5" t="s">
        <v>241</v>
      </c>
      <c r="C7934" s="6" t="s">
        <v>247</v>
      </c>
      <c r="D7934" s="6" t="s">
        <v>250</v>
      </c>
      <c r="E7934" s="7">
        <v>1734</v>
      </c>
      <c r="F7934" s="9">
        <v>956</v>
      </c>
    </row>
    <row r="7935" spans="1:6" x14ac:dyDescent="0.15">
      <c r="A7935" s="5" t="s">
        <v>1</v>
      </c>
      <c r="B7935" s="5" t="s">
        <v>241</v>
      </c>
      <c r="C7935" s="6" t="s">
        <v>247</v>
      </c>
      <c r="D7935" s="6" t="s">
        <v>250</v>
      </c>
      <c r="E7935" s="7">
        <v>1735</v>
      </c>
      <c r="F7935" s="9">
        <v>955</v>
      </c>
    </row>
    <row r="7936" spans="1:6" x14ac:dyDescent="0.15">
      <c r="A7936" s="5" t="s">
        <v>1</v>
      </c>
      <c r="B7936" s="5" t="s">
        <v>241</v>
      </c>
      <c r="C7936" s="6" t="s">
        <v>247</v>
      </c>
      <c r="D7936" s="6" t="s">
        <v>250</v>
      </c>
      <c r="E7936" s="7">
        <v>1736</v>
      </c>
      <c r="F7936" s="9">
        <v>947</v>
      </c>
    </row>
    <row r="7937" spans="1:6" x14ac:dyDescent="0.15">
      <c r="A7937" s="5" t="s">
        <v>1</v>
      </c>
      <c r="B7937" s="5" t="s">
        <v>241</v>
      </c>
      <c r="C7937" s="6" t="s">
        <v>247</v>
      </c>
      <c r="D7937" s="6" t="s">
        <v>250</v>
      </c>
      <c r="E7937" s="7">
        <v>1737</v>
      </c>
      <c r="F7937" s="9">
        <v>940</v>
      </c>
    </row>
    <row r="7938" spans="1:6" x14ac:dyDescent="0.15">
      <c r="A7938" s="5" t="s">
        <v>1</v>
      </c>
      <c r="B7938" s="5" t="s">
        <v>241</v>
      </c>
      <c r="C7938" s="6" t="s">
        <v>247</v>
      </c>
      <c r="D7938" s="6" t="s">
        <v>250</v>
      </c>
      <c r="E7938" s="7">
        <v>1738</v>
      </c>
      <c r="F7938" s="9">
        <v>939</v>
      </c>
    </row>
    <row r="7939" spans="1:6" x14ac:dyDescent="0.15">
      <c r="A7939" s="5" t="s">
        <v>1</v>
      </c>
      <c r="B7939" s="5" t="s">
        <v>241</v>
      </c>
      <c r="C7939" s="6" t="s">
        <v>247</v>
      </c>
      <c r="D7939" s="6" t="s">
        <v>250</v>
      </c>
      <c r="E7939" s="7">
        <v>1739</v>
      </c>
      <c r="F7939" s="9">
        <v>934</v>
      </c>
    </row>
    <row r="7940" spans="1:6" x14ac:dyDescent="0.15">
      <c r="A7940" s="5" t="s">
        <v>1</v>
      </c>
      <c r="B7940" s="5" t="s">
        <v>241</v>
      </c>
      <c r="C7940" s="6" t="s">
        <v>247</v>
      </c>
      <c r="D7940" s="6" t="s">
        <v>250</v>
      </c>
      <c r="E7940" s="7">
        <v>1740</v>
      </c>
      <c r="F7940" s="9">
        <v>931</v>
      </c>
    </row>
    <row r="7941" spans="1:6" x14ac:dyDescent="0.15">
      <c r="A7941" s="5" t="s">
        <v>1</v>
      </c>
      <c r="B7941" s="5" t="s">
        <v>241</v>
      </c>
      <c r="C7941" s="6" t="s">
        <v>247</v>
      </c>
      <c r="D7941" s="6" t="s">
        <v>250</v>
      </c>
      <c r="E7941" s="7">
        <v>1741</v>
      </c>
      <c r="F7941" s="9">
        <v>931</v>
      </c>
    </row>
    <row r="7942" spans="1:6" x14ac:dyDescent="0.15">
      <c r="A7942" s="5" t="s">
        <v>1</v>
      </c>
      <c r="B7942" s="5" t="s">
        <v>241</v>
      </c>
      <c r="C7942" s="6" t="s">
        <v>247</v>
      </c>
      <c r="D7942" s="6" t="s">
        <v>250</v>
      </c>
      <c r="E7942" s="7">
        <v>1742</v>
      </c>
      <c r="F7942" s="9">
        <v>947</v>
      </c>
    </row>
    <row r="7943" spans="1:6" x14ac:dyDescent="0.15">
      <c r="A7943" s="5" t="s">
        <v>1</v>
      </c>
      <c r="B7943" s="5" t="s">
        <v>241</v>
      </c>
      <c r="C7943" s="6" t="s">
        <v>247</v>
      </c>
      <c r="D7943" s="6" t="s">
        <v>250</v>
      </c>
      <c r="E7943" s="7">
        <v>1743</v>
      </c>
      <c r="F7943" s="9">
        <v>999</v>
      </c>
    </row>
    <row r="7944" spans="1:6" x14ac:dyDescent="0.15">
      <c r="A7944" s="5" t="s">
        <v>1</v>
      </c>
      <c r="B7944" s="5" t="s">
        <v>241</v>
      </c>
      <c r="C7944" s="6" t="s">
        <v>247</v>
      </c>
      <c r="D7944" s="6" t="s">
        <v>250</v>
      </c>
      <c r="E7944" s="7">
        <v>1744</v>
      </c>
      <c r="F7944" s="9">
        <v>1007</v>
      </c>
    </row>
    <row r="7945" spans="1:6" x14ac:dyDescent="0.15">
      <c r="A7945" s="5" t="s">
        <v>1</v>
      </c>
      <c r="B7945" s="5" t="s">
        <v>241</v>
      </c>
      <c r="C7945" s="6" t="s">
        <v>247</v>
      </c>
      <c r="D7945" s="6" t="s">
        <v>250</v>
      </c>
      <c r="E7945" s="7">
        <v>1745</v>
      </c>
      <c r="F7945" s="9">
        <v>1015</v>
      </c>
    </row>
    <row r="7946" spans="1:6" x14ac:dyDescent="0.15">
      <c r="A7946" s="5" t="s">
        <v>1</v>
      </c>
      <c r="B7946" s="5" t="s">
        <v>241</v>
      </c>
      <c r="C7946" s="6" t="s">
        <v>247</v>
      </c>
      <c r="D7946" s="6" t="s">
        <v>250</v>
      </c>
      <c r="E7946" s="7">
        <v>1746</v>
      </c>
      <c r="F7946" s="9">
        <v>1023</v>
      </c>
    </row>
    <row r="7947" spans="1:6" x14ac:dyDescent="0.15">
      <c r="A7947" s="5" t="s">
        <v>1</v>
      </c>
      <c r="B7947" s="5" t="s">
        <v>241</v>
      </c>
      <c r="C7947" s="6" t="s">
        <v>247</v>
      </c>
      <c r="D7947" s="6" t="s">
        <v>250</v>
      </c>
      <c r="E7947" s="7">
        <v>1747</v>
      </c>
      <c r="F7947" s="9">
        <v>1039</v>
      </c>
    </row>
    <row r="7948" spans="1:6" x14ac:dyDescent="0.15">
      <c r="A7948" s="5" t="s">
        <v>1</v>
      </c>
      <c r="B7948" s="5" t="s">
        <v>241</v>
      </c>
      <c r="C7948" s="6" t="s">
        <v>247</v>
      </c>
      <c r="D7948" s="6" t="s">
        <v>250</v>
      </c>
      <c r="E7948" s="7">
        <v>1748</v>
      </c>
      <c r="F7948" s="9">
        <v>1054</v>
      </c>
    </row>
    <row r="7949" spans="1:6" x14ac:dyDescent="0.15">
      <c r="A7949" s="5" t="s">
        <v>1</v>
      </c>
      <c r="B7949" s="5" t="s">
        <v>241</v>
      </c>
      <c r="C7949" s="6" t="s">
        <v>247</v>
      </c>
      <c r="D7949" s="6" t="s">
        <v>250</v>
      </c>
      <c r="E7949" s="7">
        <v>1749</v>
      </c>
      <c r="F7949" s="9">
        <v>1065</v>
      </c>
    </row>
    <row r="7950" spans="1:6" x14ac:dyDescent="0.15">
      <c r="A7950" s="5" t="s">
        <v>1</v>
      </c>
      <c r="B7950" s="5" t="s">
        <v>241</v>
      </c>
      <c r="C7950" s="6" t="s">
        <v>247</v>
      </c>
      <c r="D7950" s="6" t="s">
        <v>250</v>
      </c>
      <c r="E7950" s="7">
        <v>1750</v>
      </c>
      <c r="F7950" s="9">
        <v>1079</v>
      </c>
    </row>
    <row r="7951" spans="1:6" x14ac:dyDescent="0.15">
      <c r="A7951" s="5" t="s">
        <v>1</v>
      </c>
      <c r="B7951" s="5" t="s">
        <v>241</v>
      </c>
      <c r="C7951" s="6" t="s">
        <v>247</v>
      </c>
      <c r="D7951" s="6" t="s">
        <v>250</v>
      </c>
      <c r="E7951" s="7">
        <v>1751</v>
      </c>
      <c r="F7951" s="9">
        <v>1095</v>
      </c>
    </row>
    <row r="7952" spans="1:6" x14ac:dyDescent="0.15">
      <c r="A7952" s="5" t="s">
        <v>1</v>
      </c>
      <c r="B7952" s="5" t="s">
        <v>241</v>
      </c>
      <c r="C7952" s="6" t="s">
        <v>247</v>
      </c>
      <c r="D7952" s="6" t="s">
        <v>250</v>
      </c>
      <c r="E7952" s="7">
        <v>1752</v>
      </c>
      <c r="F7952" s="9">
        <v>1105</v>
      </c>
    </row>
    <row r="7953" spans="1:6" x14ac:dyDescent="0.15">
      <c r="A7953" s="5" t="s">
        <v>1</v>
      </c>
      <c r="B7953" s="5" t="s">
        <v>241</v>
      </c>
      <c r="C7953" s="6" t="s">
        <v>247</v>
      </c>
      <c r="D7953" s="6" t="s">
        <v>250</v>
      </c>
      <c r="E7953" s="7">
        <v>1753</v>
      </c>
      <c r="F7953" s="9">
        <v>1111</v>
      </c>
    </row>
    <row r="7954" spans="1:6" x14ac:dyDescent="0.15">
      <c r="A7954" s="5" t="s">
        <v>1</v>
      </c>
      <c r="B7954" s="5" t="s">
        <v>241</v>
      </c>
      <c r="C7954" s="6" t="s">
        <v>247</v>
      </c>
      <c r="D7954" s="6" t="s">
        <v>250</v>
      </c>
      <c r="E7954" s="7">
        <v>1754</v>
      </c>
      <c r="F7954" s="9">
        <v>1070</v>
      </c>
    </row>
    <row r="7955" spans="1:6" x14ac:dyDescent="0.15">
      <c r="A7955" s="5" t="s">
        <v>1</v>
      </c>
      <c r="B7955" s="5" t="s">
        <v>241</v>
      </c>
      <c r="C7955" s="6" t="s">
        <v>247</v>
      </c>
      <c r="D7955" s="6" t="s">
        <v>250</v>
      </c>
      <c r="E7955" s="7">
        <v>1755</v>
      </c>
      <c r="F7955" s="9">
        <v>1070</v>
      </c>
    </row>
    <row r="7956" spans="1:6" x14ac:dyDescent="0.15">
      <c r="A7956" s="5" t="s">
        <v>1</v>
      </c>
      <c r="B7956" s="5" t="s">
        <v>241</v>
      </c>
      <c r="C7956" s="6" t="s">
        <v>247</v>
      </c>
      <c r="D7956" s="6" t="s">
        <v>250</v>
      </c>
      <c r="E7956" s="7">
        <v>1756</v>
      </c>
      <c r="F7956" s="9">
        <v>1054</v>
      </c>
    </row>
    <row r="7957" spans="1:6" x14ac:dyDescent="0.15">
      <c r="A7957" s="5" t="s">
        <v>1</v>
      </c>
      <c r="B7957" s="5" t="s">
        <v>241</v>
      </c>
      <c r="C7957" s="6" t="s">
        <v>247</v>
      </c>
      <c r="D7957" s="6" t="s">
        <v>250</v>
      </c>
      <c r="E7957" s="7">
        <v>1757</v>
      </c>
      <c r="F7957" s="9">
        <v>1042</v>
      </c>
    </row>
    <row r="7958" spans="1:6" x14ac:dyDescent="0.15">
      <c r="A7958" s="5" t="s">
        <v>1</v>
      </c>
      <c r="B7958" s="5" t="s">
        <v>241</v>
      </c>
      <c r="C7958" s="6" t="s">
        <v>247</v>
      </c>
      <c r="D7958" s="6" t="s">
        <v>250</v>
      </c>
      <c r="E7958" s="7">
        <v>1758</v>
      </c>
      <c r="F7958" s="9">
        <v>1036</v>
      </c>
    </row>
    <row r="7959" spans="1:6" x14ac:dyDescent="0.15">
      <c r="A7959" s="5" t="s">
        <v>1</v>
      </c>
      <c r="B7959" s="5" t="s">
        <v>241</v>
      </c>
      <c r="C7959" s="6" t="s">
        <v>247</v>
      </c>
      <c r="D7959" s="6" t="s">
        <v>250</v>
      </c>
      <c r="E7959" s="7">
        <v>1759</v>
      </c>
      <c r="F7959" s="9">
        <v>1028</v>
      </c>
    </row>
    <row r="7960" spans="1:6" x14ac:dyDescent="0.15">
      <c r="A7960" s="5" t="s">
        <v>1</v>
      </c>
      <c r="B7960" s="5" t="s">
        <v>241</v>
      </c>
      <c r="C7960" s="6" t="s">
        <v>247</v>
      </c>
      <c r="D7960" s="6" t="s">
        <v>250</v>
      </c>
      <c r="E7960" s="7">
        <v>1760</v>
      </c>
      <c r="F7960" s="9">
        <v>1019</v>
      </c>
    </row>
    <row r="7961" spans="1:6" x14ac:dyDescent="0.15">
      <c r="A7961" s="5" t="s">
        <v>1</v>
      </c>
      <c r="B7961" s="5" t="s">
        <v>241</v>
      </c>
      <c r="C7961" s="6" t="s">
        <v>247</v>
      </c>
      <c r="D7961" s="6" t="s">
        <v>250</v>
      </c>
      <c r="E7961" s="7">
        <v>1761</v>
      </c>
      <c r="F7961" s="9">
        <v>1011</v>
      </c>
    </row>
    <row r="7962" spans="1:6" x14ac:dyDescent="0.15">
      <c r="A7962" s="5" t="s">
        <v>1</v>
      </c>
      <c r="B7962" s="5" t="s">
        <v>241</v>
      </c>
      <c r="C7962" s="6" t="s">
        <v>247</v>
      </c>
      <c r="D7962" s="6" t="s">
        <v>250</v>
      </c>
      <c r="E7962" s="7">
        <v>1762</v>
      </c>
      <c r="F7962" s="9">
        <v>1004</v>
      </c>
    </row>
    <row r="7963" spans="1:6" x14ac:dyDescent="0.15">
      <c r="A7963" s="5" t="s">
        <v>1</v>
      </c>
      <c r="B7963" s="5" t="s">
        <v>241</v>
      </c>
      <c r="C7963" s="6" t="s">
        <v>247</v>
      </c>
      <c r="D7963" s="6" t="s">
        <v>250</v>
      </c>
      <c r="E7963" s="7">
        <v>1763</v>
      </c>
      <c r="F7963" s="9">
        <v>991</v>
      </c>
    </row>
    <row r="7964" spans="1:6" x14ac:dyDescent="0.15">
      <c r="A7964" s="5" t="s">
        <v>1</v>
      </c>
      <c r="B7964" s="5" t="s">
        <v>241</v>
      </c>
      <c r="C7964" s="6" t="s">
        <v>247</v>
      </c>
      <c r="D7964" s="6" t="s">
        <v>250</v>
      </c>
      <c r="E7964" s="7">
        <v>1764</v>
      </c>
      <c r="F7964" s="9">
        <v>985</v>
      </c>
    </row>
    <row r="7965" spans="1:6" x14ac:dyDescent="0.15">
      <c r="A7965" s="5" t="s">
        <v>1</v>
      </c>
      <c r="B7965" s="5" t="s">
        <v>241</v>
      </c>
      <c r="C7965" s="6" t="s">
        <v>247</v>
      </c>
      <c r="D7965" s="6" t="s">
        <v>250</v>
      </c>
      <c r="E7965" s="7">
        <v>1765</v>
      </c>
      <c r="F7965" s="9">
        <v>979</v>
      </c>
    </row>
    <row r="7966" spans="1:6" x14ac:dyDescent="0.15">
      <c r="A7966" s="5" t="s">
        <v>1</v>
      </c>
      <c r="B7966" s="5" t="s">
        <v>241</v>
      </c>
      <c r="C7966" s="6" t="s">
        <v>247</v>
      </c>
      <c r="D7966" s="6" t="s">
        <v>250</v>
      </c>
      <c r="E7966" s="7">
        <v>1766</v>
      </c>
      <c r="F7966" s="9">
        <v>974</v>
      </c>
    </row>
    <row r="7967" spans="1:6" x14ac:dyDescent="0.15">
      <c r="A7967" s="5" t="s">
        <v>1</v>
      </c>
      <c r="B7967" s="5" t="s">
        <v>241</v>
      </c>
      <c r="C7967" s="6" t="s">
        <v>247</v>
      </c>
      <c r="D7967" s="6" t="s">
        <v>250</v>
      </c>
      <c r="E7967" s="7">
        <v>1767</v>
      </c>
      <c r="F7967" s="9">
        <v>976</v>
      </c>
    </row>
    <row r="7968" spans="1:6" x14ac:dyDescent="0.15">
      <c r="A7968" s="5" t="s">
        <v>1</v>
      </c>
      <c r="B7968" s="5" t="s">
        <v>241</v>
      </c>
      <c r="C7968" s="6" t="s">
        <v>247</v>
      </c>
      <c r="D7968" s="6" t="s">
        <v>250</v>
      </c>
      <c r="E7968" s="7">
        <v>1768</v>
      </c>
      <c r="F7968" s="9">
        <v>982</v>
      </c>
    </row>
    <row r="7969" spans="1:6" x14ac:dyDescent="0.15">
      <c r="A7969" s="5" t="s">
        <v>1</v>
      </c>
      <c r="B7969" s="5" t="s">
        <v>241</v>
      </c>
      <c r="C7969" s="6" t="s">
        <v>247</v>
      </c>
      <c r="D7969" s="6" t="s">
        <v>250</v>
      </c>
      <c r="E7969" s="7">
        <v>1769</v>
      </c>
      <c r="F7969" s="9">
        <v>982</v>
      </c>
    </row>
    <row r="7970" spans="1:6" x14ac:dyDescent="0.15">
      <c r="A7970" s="5" t="s">
        <v>1</v>
      </c>
      <c r="B7970" s="5" t="s">
        <v>241</v>
      </c>
      <c r="C7970" s="6" t="s">
        <v>247</v>
      </c>
      <c r="D7970" s="6" t="s">
        <v>250</v>
      </c>
      <c r="E7970" s="7">
        <v>1770</v>
      </c>
      <c r="F7970" s="9">
        <v>982</v>
      </c>
    </row>
    <row r="7971" spans="1:6" x14ac:dyDescent="0.15">
      <c r="A7971" s="5" t="s">
        <v>1</v>
      </c>
      <c r="B7971" s="5" t="s">
        <v>241</v>
      </c>
      <c r="C7971" s="6" t="s">
        <v>247</v>
      </c>
      <c r="D7971" s="6" t="s">
        <v>250</v>
      </c>
      <c r="E7971" s="7">
        <v>1771</v>
      </c>
      <c r="F7971" s="9">
        <v>976</v>
      </c>
    </row>
    <row r="7972" spans="1:6" x14ac:dyDescent="0.15">
      <c r="A7972" s="5" t="s">
        <v>1</v>
      </c>
      <c r="B7972" s="5" t="s">
        <v>241</v>
      </c>
      <c r="C7972" s="6" t="s">
        <v>247</v>
      </c>
      <c r="D7972" s="6" t="s">
        <v>250</v>
      </c>
      <c r="E7972" s="7">
        <v>1772</v>
      </c>
      <c r="F7972" s="9">
        <v>974</v>
      </c>
    </row>
    <row r="7973" spans="1:6" x14ac:dyDescent="0.15">
      <c r="A7973" s="5" t="s">
        <v>1</v>
      </c>
      <c r="B7973" s="5" t="s">
        <v>241</v>
      </c>
      <c r="C7973" s="6" t="s">
        <v>247</v>
      </c>
      <c r="D7973" s="6" t="s">
        <v>250</v>
      </c>
      <c r="E7973" s="7">
        <v>1773</v>
      </c>
      <c r="F7973" s="9">
        <v>974</v>
      </c>
    </row>
    <row r="7974" spans="1:6" x14ac:dyDescent="0.15">
      <c r="A7974" s="5" t="s">
        <v>1</v>
      </c>
      <c r="B7974" s="5" t="s">
        <v>241</v>
      </c>
      <c r="C7974" s="6" t="s">
        <v>247</v>
      </c>
      <c r="D7974" s="6" t="s">
        <v>250</v>
      </c>
      <c r="E7974" s="7">
        <v>1774</v>
      </c>
      <c r="F7974" s="9">
        <v>982</v>
      </c>
    </row>
    <row r="7975" spans="1:6" x14ac:dyDescent="0.15">
      <c r="A7975" s="5" t="s">
        <v>1</v>
      </c>
      <c r="B7975" s="5" t="s">
        <v>241</v>
      </c>
      <c r="C7975" s="6" t="s">
        <v>247</v>
      </c>
      <c r="D7975" s="6" t="s">
        <v>250</v>
      </c>
      <c r="E7975" s="7">
        <v>1775</v>
      </c>
      <c r="F7975" s="9">
        <v>991</v>
      </c>
    </row>
    <row r="7976" spans="1:6" x14ac:dyDescent="0.15">
      <c r="A7976" s="5" t="s">
        <v>1</v>
      </c>
      <c r="B7976" s="5" t="s">
        <v>241</v>
      </c>
      <c r="C7976" s="6" t="s">
        <v>247</v>
      </c>
      <c r="D7976" s="6" t="s">
        <v>250</v>
      </c>
      <c r="E7976" s="7">
        <v>1776</v>
      </c>
      <c r="F7976" s="9">
        <v>995</v>
      </c>
    </row>
    <row r="7977" spans="1:6" x14ac:dyDescent="0.15">
      <c r="A7977" s="5" t="s">
        <v>1</v>
      </c>
      <c r="B7977" s="5" t="s">
        <v>241</v>
      </c>
      <c r="C7977" s="6" t="s">
        <v>247</v>
      </c>
      <c r="D7977" s="6" t="s">
        <v>250</v>
      </c>
      <c r="E7977" s="7">
        <v>1777</v>
      </c>
      <c r="F7977" s="9">
        <v>987</v>
      </c>
    </row>
    <row r="7978" spans="1:6" x14ac:dyDescent="0.15">
      <c r="A7978" s="5" t="s">
        <v>1</v>
      </c>
      <c r="B7978" s="5" t="s">
        <v>241</v>
      </c>
      <c r="C7978" s="6" t="s">
        <v>247</v>
      </c>
      <c r="D7978" s="6" t="s">
        <v>250</v>
      </c>
      <c r="E7978" s="7">
        <v>1778</v>
      </c>
      <c r="F7978" s="9">
        <v>990</v>
      </c>
    </row>
    <row r="7979" spans="1:6" x14ac:dyDescent="0.15">
      <c r="A7979" s="5" t="s">
        <v>1</v>
      </c>
      <c r="B7979" s="5" t="s">
        <v>241</v>
      </c>
      <c r="C7979" s="6" t="s">
        <v>247</v>
      </c>
      <c r="D7979" s="6" t="s">
        <v>250</v>
      </c>
      <c r="E7979" s="7">
        <v>1779</v>
      </c>
      <c r="F7979" s="9">
        <v>998</v>
      </c>
    </row>
    <row r="7980" spans="1:6" x14ac:dyDescent="0.15">
      <c r="A7980" s="5" t="s">
        <v>1</v>
      </c>
      <c r="B7980" s="5" t="s">
        <v>241</v>
      </c>
      <c r="C7980" s="6" t="s">
        <v>247</v>
      </c>
      <c r="D7980" s="6" t="s">
        <v>250</v>
      </c>
      <c r="E7980" s="7">
        <v>1780</v>
      </c>
      <c r="F7980" s="9">
        <v>1004</v>
      </c>
    </row>
    <row r="7981" spans="1:6" x14ac:dyDescent="0.15">
      <c r="A7981" s="5" t="s">
        <v>1</v>
      </c>
      <c r="B7981" s="5" t="s">
        <v>241</v>
      </c>
      <c r="C7981" s="6" t="s">
        <v>247</v>
      </c>
      <c r="D7981" s="6" t="s">
        <v>250</v>
      </c>
      <c r="E7981" s="7">
        <v>1781</v>
      </c>
      <c r="F7981" s="9">
        <v>1003</v>
      </c>
    </row>
    <row r="7982" spans="1:6" x14ac:dyDescent="0.15">
      <c r="A7982" s="5" t="s">
        <v>1</v>
      </c>
      <c r="B7982" s="5" t="s">
        <v>241</v>
      </c>
      <c r="C7982" s="6" t="s">
        <v>247</v>
      </c>
      <c r="D7982" s="6" t="s">
        <v>250</v>
      </c>
      <c r="E7982" s="7">
        <v>1782</v>
      </c>
      <c r="F7982" s="9">
        <v>1001</v>
      </c>
    </row>
    <row r="7983" spans="1:6" x14ac:dyDescent="0.15">
      <c r="A7983" s="5" t="s">
        <v>1</v>
      </c>
      <c r="B7983" s="5" t="s">
        <v>241</v>
      </c>
      <c r="C7983" s="6" t="s">
        <v>247</v>
      </c>
      <c r="D7983" s="6" t="s">
        <v>250</v>
      </c>
      <c r="E7983" s="7">
        <v>1783</v>
      </c>
      <c r="F7983" s="9">
        <v>991</v>
      </c>
    </row>
    <row r="7984" spans="1:6" x14ac:dyDescent="0.15">
      <c r="A7984" s="5" t="s">
        <v>1</v>
      </c>
      <c r="B7984" s="5" t="s">
        <v>241</v>
      </c>
      <c r="C7984" s="6" t="s">
        <v>247</v>
      </c>
      <c r="D7984" s="6" t="s">
        <v>250</v>
      </c>
      <c r="E7984" s="7">
        <v>1784</v>
      </c>
      <c r="F7984" s="9">
        <v>979</v>
      </c>
    </row>
    <row r="7985" spans="1:6" x14ac:dyDescent="0.15">
      <c r="A7985" s="5" t="s">
        <v>1</v>
      </c>
      <c r="B7985" s="5" t="s">
        <v>241</v>
      </c>
      <c r="C7985" s="6" t="s">
        <v>247</v>
      </c>
      <c r="D7985" s="6" t="s">
        <v>250</v>
      </c>
      <c r="E7985" s="7">
        <v>1785</v>
      </c>
      <c r="F7985" s="9">
        <v>968</v>
      </c>
    </row>
    <row r="7986" spans="1:6" x14ac:dyDescent="0.15">
      <c r="A7986" s="5" t="s">
        <v>1</v>
      </c>
      <c r="B7986" s="5" t="s">
        <v>241</v>
      </c>
      <c r="C7986" s="6" t="s">
        <v>247</v>
      </c>
      <c r="D7986" s="6" t="s">
        <v>250</v>
      </c>
      <c r="E7986" s="7">
        <v>1786</v>
      </c>
      <c r="F7986" s="9">
        <v>955</v>
      </c>
    </row>
    <row r="7987" spans="1:6" x14ac:dyDescent="0.15">
      <c r="A7987" s="5" t="s">
        <v>1</v>
      </c>
      <c r="B7987" s="5" t="s">
        <v>241</v>
      </c>
      <c r="C7987" s="6" t="s">
        <v>247</v>
      </c>
      <c r="D7987" s="6" t="s">
        <v>250</v>
      </c>
      <c r="E7987" s="7">
        <v>1787</v>
      </c>
      <c r="F7987" s="9">
        <v>958</v>
      </c>
    </row>
    <row r="7988" spans="1:6" x14ac:dyDescent="0.15">
      <c r="A7988" s="5" t="s">
        <v>1</v>
      </c>
      <c r="B7988" s="5" t="s">
        <v>241</v>
      </c>
      <c r="C7988" s="6" t="s">
        <v>247</v>
      </c>
      <c r="D7988" s="6" t="s">
        <v>250</v>
      </c>
      <c r="E7988" s="7">
        <v>1788</v>
      </c>
      <c r="F7988" s="9">
        <v>964</v>
      </c>
    </row>
    <row r="7989" spans="1:6" x14ac:dyDescent="0.15">
      <c r="A7989" s="5" t="s">
        <v>1</v>
      </c>
      <c r="B7989" s="5" t="s">
        <v>241</v>
      </c>
      <c r="C7989" s="6" t="s">
        <v>247</v>
      </c>
      <c r="D7989" s="6" t="s">
        <v>250</v>
      </c>
      <c r="E7989" s="7">
        <v>1789</v>
      </c>
      <c r="F7989" s="9">
        <v>960</v>
      </c>
    </row>
    <row r="7990" spans="1:6" x14ac:dyDescent="0.15">
      <c r="A7990" s="5" t="s">
        <v>1</v>
      </c>
      <c r="B7990" s="5" t="s">
        <v>241</v>
      </c>
      <c r="C7990" s="6" t="s">
        <v>247</v>
      </c>
      <c r="D7990" s="6" t="s">
        <v>250</v>
      </c>
      <c r="E7990" s="7">
        <v>1790</v>
      </c>
      <c r="F7990" s="9">
        <v>942</v>
      </c>
    </row>
    <row r="7991" spans="1:6" x14ac:dyDescent="0.15">
      <c r="A7991" s="5" t="s">
        <v>1</v>
      </c>
      <c r="B7991" s="5" t="s">
        <v>241</v>
      </c>
      <c r="C7991" s="6" t="s">
        <v>247</v>
      </c>
      <c r="D7991" s="6" t="s">
        <v>250</v>
      </c>
      <c r="E7991" s="7">
        <v>1791</v>
      </c>
      <c r="F7991" s="9">
        <v>928</v>
      </c>
    </row>
    <row r="7992" spans="1:6" x14ac:dyDescent="0.15">
      <c r="A7992" s="5" t="s">
        <v>1</v>
      </c>
      <c r="B7992" s="5" t="s">
        <v>241</v>
      </c>
      <c r="C7992" s="6" t="s">
        <v>247</v>
      </c>
      <c r="D7992" s="6" t="s">
        <v>250</v>
      </c>
      <c r="E7992" s="7">
        <v>1792</v>
      </c>
      <c r="F7992" s="9">
        <v>923</v>
      </c>
    </row>
    <row r="7993" spans="1:6" x14ac:dyDescent="0.15">
      <c r="A7993" s="5" t="s">
        <v>1</v>
      </c>
      <c r="B7993" s="5" t="s">
        <v>241</v>
      </c>
      <c r="C7993" s="6" t="s">
        <v>247</v>
      </c>
      <c r="D7993" s="6" t="s">
        <v>250</v>
      </c>
      <c r="E7993" s="7">
        <v>1793</v>
      </c>
      <c r="F7993" s="9">
        <v>921</v>
      </c>
    </row>
    <row r="7994" spans="1:6" x14ac:dyDescent="0.15">
      <c r="A7994" s="5" t="s">
        <v>1</v>
      </c>
      <c r="B7994" s="5" t="s">
        <v>241</v>
      </c>
      <c r="C7994" s="6" t="s">
        <v>247</v>
      </c>
      <c r="D7994" s="6" t="s">
        <v>250</v>
      </c>
      <c r="E7994" s="7">
        <v>1794</v>
      </c>
      <c r="F7994" s="9">
        <v>931</v>
      </c>
    </row>
    <row r="7995" spans="1:6" x14ac:dyDescent="0.15">
      <c r="A7995" s="5" t="s">
        <v>1</v>
      </c>
      <c r="B7995" s="5" t="s">
        <v>241</v>
      </c>
      <c r="C7995" s="6" t="s">
        <v>247</v>
      </c>
      <c r="D7995" s="6" t="s">
        <v>250</v>
      </c>
      <c r="E7995" s="7">
        <v>1795</v>
      </c>
      <c r="F7995" s="9">
        <v>940</v>
      </c>
    </row>
    <row r="7996" spans="1:6" x14ac:dyDescent="0.15">
      <c r="A7996" s="5" t="s">
        <v>1</v>
      </c>
      <c r="B7996" s="5" t="s">
        <v>241</v>
      </c>
      <c r="C7996" s="6" t="s">
        <v>247</v>
      </c>
      <c r="D7996" s="6" t="s">
        <v>250</v>
      </c>
      <c r="E7996" s="7">
        <v>1796</v>
      </c>
      <c r="F7996" s="9">
        <v>953</v>
      </c>
    </row>
    <row r="7997" spans="1:6" x14ac:dyDescent="0.15">
      <c r="A7997" s="5" t="s">
        <v>1</v>
      </c>
      <c r="B7997" s="5" t="s">
        <v>241</v>
      </c>
      <c r="C7997" s="6" t="s">
        <v>247</v>
      </c>
      <c r="D7997" s="6" t="s">
        <v>250</v>
      </c>
      <c r="E7997" s="7">
        <v>1797</v>
      </c>
      <c r="F7997" s="9">
        <v>958</v>
      </c>
    </row>
    <row r="7998" spans="1:6" x14ac:dyDescent="0.15">
      <c r="A7998" s="5" t="s">
        <v>1</v>
      </c>
      <c r="B7998" s="5" t="s">
        <v>241</v>
      </c>
      <c r="C7998" s="6" t="s">
        <v>247</v>
      </c>
      <c r="D7998" s="6" t="s">
        <v>250</v>
      </c>
      <c r="E7998" s="7">
        <v>1798</v>
      </c>
      <c r="F7998" s="9">
        <v>937</v>
      </c>
    </row>
    <row r="7999" spans="1:6" x14ac:dyDescent="0.15">
      <c r="A7999" s="5" t="s">
        <v>1</v>
      </c>
      <c r="B7999" s="5" t="s">
        <v>241</v>
      </c>
      <c r="C7999" s="6" t="s">
        <v>247</v>
      </c>
      <c r="D7999" s="6" t="s">
        <v>250</v>
      </c>
      <c r="E7999" s="7">
        <v>1799</v>
      </c>
      <c r="F7999" s="9">
        <v>925</v>
      </c>
    </row>
    <row r="8000" spans="1:6" x14ac:dyDescent="0.15">
      <c r="A8000" s="5" t="s">
        <v>1</v>
      </c>
      <c r="B8000" s="5" t="s">
        <v>241</v>
      </c>
      <c r="C8000" s="6" t="s">
        <v>247</v>
      </c>
      <c r="D8000" s="6" t="s">
        <v>250</v>
      </c>
      <c r="E8000" s="7">
        <v>1800</v>
      </c>
      <c r="F8000" s="9">
        <v>902</v>
      </c>
    </row>
    <row r="8001" spans="1:6" x14ac:dyDescent="0.15">
      <c r="A8001" s="5" t="s">
        <v>1</v>
      </c>
      <c r="B8001" s="5" t="s">
        <v>241</v>
      </c>
      <c r="C8001" s="6" t="s">
        <v>247</v>
      </c>
      <c r="D8001" s="6" t="s">
        <v>250</v>
      </c>
      <c r="E8001" s="7">
        <v>1811</v>
      </c>
      <c r="F8001" s="9">
        <v>690</v>
      </c>
    </row>
    <row r="8002" spans="1:6" x14ac:dyDescent="0.15">
      <c r="A8002" s="5" t="s">
        <v>1</v>
      </c>
      <c r="B8002" s="5" t="s">
        <v>241</v>
      </c>
      <c r="C8002" s="6" t="s">
        <v>247</v>
      </c>
      <c r="D8002" s="6" t="s">
        <v>250</v>
      </c>
      <c r="E8002" s="7">
        <v>1812</v>
      </c>
      <c r="F8002" s="9">
        <v>663</v>
      </c>
    </row>
    <row r="8003" spans="1:6" x14ac:dyDescent="0.15">
      <c r="A8003" s="5" t="s">
        <v>1</v>
      </c>
      <c r="B8003" s="5" t="s">
        <v>241</v>
      </c>
      <c r="C8003" s="6" t="s">
        <v>247</v>
      </c>
      <c r="D8003" s="6" t="s">
        <v>250</v>
      </c>
      <c r="E8003" s="7">
        <v>1813</v>
      </c>
      <c r="F8003" s="9">
        <v>679</v>
      </c>
    </row>
    <row r="8004" spans="1:6" x14ac:dyDescent="0.15">
      <c r="A8004" s="5" t="s">
        <v>1</v>
      </c>
      <c r="B8004" s="5" t="s">
        <v>241</v>
      </c>
      <c r="C8004" s="6" t="s">
        <v>247</v>
      </c>
      <c r="D8004" s="6" t="s">
        <v>250</v>
      </c>
      <c r="E8004" s="7">
        <v>1814</v>
      </c>
      <c r="F8004" s="9">
        <v>720</v>
      </c>
    </row>
    <row r="8005" spans="1:6" x14ac:dyDescent="0.15">
      <c r="A8005" s="5" t="s">
        <v>1</v>
      </c>
      <c r="B8005" s="5" t="s">
        <v>241</v>
      </c>
      <c r="C8005" s="6" t="s">
        <v>247</v>
      </c>
      <c r="D8005" s="6" t="s">
        <v>250</v>
      </c>
      <c r="E8005" s="7">
        <v>1815</v>
      </c>
      <c r="F8005" s="9">
        <v>733</v>
      </c>
    </row>
    <row r="8006" spans="1:6" x14ac:dyDescent="0.15">
      <c r="A8006" s="5" t="s">
        <v>1</v>
      </c>
      <c r="B8006" s="5" t="s">
        <v>241</v>
      </c>
      <c r="C8006" s="6" t="s">
        <v>247</v>
      </c>
      <c r="D8006" s="6" t="s">
        <v>250</v>
      </c>
      <c r="E8006" s="7">
        <v>1816</v>
      </c>
      <c r="F8006" s="9">
        <v>736</v>
      </c>
    </row>
    <row r="8007" spans="1:6" x14ac:dyDescent="0.15">
      <c r="A8007" s="5" t="s">
        <v>1</v>
      </c>
      <c r="B8007" s="5" t="s">
        <v>241</v>
      </c>
      <c r="C8007" s="6" t="s">
        <v>247</v>
      </c>
      <c r="D8007" s="6" t="s">
        <v>250</v>
      </c>
      <c r="E8007" s="7">
        <v>1817</v>
      </c>
      <c r="F8007" s="9">
        <v>746</v>
      </c>
    </row>
    <row r="8008" spans="1:6" x14ac:dyDescent="0.15">
      <c r="A8008" s="5" t="s">
        <v>1</v>
      </c>
      <c r="B8008" s="5" t="s">
        <v>241</v>
      </c>
      <c r="C8008" s="6" t="s">
        <v>247</v>
      </c>
      <c r="D8008" s="6" t="s">
        <v>250</v>
      </c>
      <c r="E8008" s="7">
        <v>1818</v>
      </c>
      <c r="F8008" s="9">
        <v>762</v>
      </c>
    </row>
    <row r="8009" spans="1:6" x14ac:dyDescent="0.15">
      <c r="A8009" s="5" t="s">
        <v>1</v>
      </c>
      <c r="B8009" s="5" t="s">
        <v>241</v>
      </c>
      <c r="C8009" s="6" t="s">
        <v>247</v>
      </c>
      <c r="D8009" s="6" t="s">
        <v>250</v>
      </c>
      <c r="E8009" s="7">
        <v>1819</v>
      </c>
      <c r="F8009" s="9">
        <v>792</v>
      </c>
    </row>
    <row r="8010" spans="1:6" x14ac:dyDescent="0.15">
      <c r="A8010" s="5" t="s">
        <v>1</v>
      </c>
      <c r="B8010" s="5" t="s">
        <v>241</v>
      </c>
      <c r="C8010" s="6" t="s">
        <v>247</v>
      </c>
      <c r="D8010" s="6" t="s">
        <v>250</v>
      </c>
      <c r="E8010" s="7">
        <v>1820</v>
      </c>
      <c r="F8010" s="9">
        <v>818</v>
      </c>
    </row>
    <row r="8011" spans="1:6" x14ac:dyDescent="0.15">
      <c r="A8011" s="5" t="s">
        <v>1</v>
      </c>
      <c r="B8011" s="5" t="s">
        <v>241</v>
      </c>
      <c r="C8011" s="6" t="s">
        <v>247</v>
      </c>
      <c r="D8011" s="6" t="s">
        <v>250</v>
      </c>
      <c r="E8011" s="7">
        <v>1821</v>
      </c>
      <c r="F8011" s="9">
        <v>834</v>
      </c>
    </row>
    <row r="8012" spans="1:6" x14ac:dyDescent="0.15">
      <c r="A8012" s="5" t="s">
        <v>1</v>
      </c>
      <c r="B8012" s="5" t="s">
        <v>241</v>
      </c>
      <c r="C8012" s="6" t="s">
        <v>247</v>
      </c>
      <c r="D8012" s="6" t="s">
        <v>250</v>
      </c>
      <c r="E8012" s="7">
        <v>1822</v>
      </c>
      <c r="F8012" s="9">
        <v>850</v>
      </c>
    </row>
    <row r="8013" spans="1:6" x14ac:dyDescent="0.15">
      <c r="A8013" s="5" t="s">
        <v>1</v>
      </c>
      <c r="B8013" s="5" t="s">
        <v>241</v>
      </c>
      <c r="C8013" s="6" t="s">
        <v>247</v>
      </c>
      <c r="D8013" s="6" t="s">
        <v>250</v>
      </c>
      <c r="E8013" s="7">
        <v>1823</v>
      </c>
      <c r="F8013" s="9">
        <v>870</v>
      </c>
    </row>
    <row r="8014" spans="1:6" x14ac:dyDescent="0.15">
      <c r="A8014" s="5" t="s">
        <v>1</v>
      </c>
      <c r="B8014" s="5" t="s">
        <v>241</v>
      </c>
      <c r="C8014" s="6" t="s">
        <v>247</v>
      </c>
      <c r="D8014" s="6" t="s">
        <v>250</v>
      </c>
      <c r="E8014" s="7">
        <v>1824</v>
      </c>
      <c r="F8014" s="9">
        <v>888</v>
      </c>
    </row>
    <row r="8015" spans="1:6" x14ac:dyDescent="0.15">
      <c r="A8015" s="5" t="s">
        <v>1</v>
      </c>
      <c r="B8015" s="5" t="s">
        <v>241</v>
      </c>
      <c r="C8015" s="6" t="s">
        <v>247</v>
      </c>
      <c r="D8015" s="6" t="s">
        <v>250</v>
      </c>
      <c r="E8015" s="7">
        <v>1825</v>
      </c>
      <c r="F8015" s="9">
        <v>897</v>
      </c>
    </row>
    <row r="8016" spans="1:6" x14ac:dyDescent="0.15">
      <c r="A8016" s="5" t="s">
        <v>1</v>
      </c>
      <c r="B8016" s="5" t="s">
        <v>241</v>
      </c>
      <c r="C8016" s="6" t="s">
        <v>247</v>
      </c>
      <c r="D8016" s="6" t="s">
        <v>250</v>
      </c>
      <c r="E8016" s="7">
        <v>1826</v>
      </c>
      <c r="F8016" s="9">
        <v>902</v>
      </c>
    </row>
    <row r="8017" spans="1:6" x14ac:dyDescent="0.15">
      <c r="A8017" s="5" t="s">
        <v>1</v>
      </c>
      <c r="B8017" s="5" t="s">
        <v>241</v>
      </c>
      <c r="C8017" s="6" t="s">
        <v>247</v>
      </c>
      <c r="D8017" s="6" t="s">
        <v>250</v>
      </c>
      <c r="E8017" s="7">
        <v>1827</v>
      </c>
      <c r="F8017" s="9">
        <v>921</v>
      </c>
    </row>
    <row r="8018" spans="1:6" x14ac:dyDescent="0.15">
      <c r="A8018" s="5" t="s">
        <v>1</v>
      </c>
      <c r="B8018" s="5" t="s">
        <v>241</v>
      </c>
      <c r="C8018" s="6" t="s">
        <v>247</v>
      </c>
      <c r="D8018" s="6" t="s">
        <v>250</v>
      </c>
      <c r="E8018" s="7">
        <v>1828</v>
      </c>
      <c r="F8018" s="9">
        <v>942</v>
      </c>
    </row>
    <row r="8019" spans="1:6" x14ac:dyDescent="0.15">
      <c r="A8019" s="5" t="s">
        <v>1</v>
      </c>
      <c r="B8019" s="5" t="s">
        <v>241</v>
      </c>
      <c r="C8019" s="6" t="s">
        <v>247</v>
      </c>
      <c r="D8019" s="6" t="s">
        <v>250</v>
      </c>
      <c r="E8019" s="7">
        <v>1829</v>
      </c>
      <c r="F8019" s="9">
        <v>953</v>
      </c>
    </row>
    <row r="8020" spans="1:6" x14ac:dyDescent="0.15">
      <c r="A8020" s="5" t="s">
        <v>1</v>
      </c>
      <c r="B8020" s="5" t="s">
        <v>241</v>
      </c>
      <c r="C8020" s="6" t="s">
        <v>247</v>
      </c>
      <c r="D8020" s="6" t="s">
        <v>250</v>
      </c>
      <c r="E8020" s="7">
        <v>1830</v>
      </c>
      <c r="F8020" s="9">
        <v>942</v>
      </c>
    </row>
    <row r="8021" spans="1:6" x14ac:dyDescent="0.15">
      <c r="A8021" s="5" t="s">
        <v>1</v>
      </c>
      <c r="B8021" s="5" t="s">
        <v>241</v>
      </c>
      <c r="C8021" s="6" t="s">
        <v>247</v>
      </c>
      <c r="D8021" s="6" t="s">
        <v>250</v>
      </c>
      <c r="E8021" s="7">
        <v>1831</v>
      </c>
      <c r="F8021" s="9">
        <v>929</v>
      </c>
    </row>
    <row r="8022" spans="1:6" x14ac:dyDescent="0.15">
      <c r="A8022" s="5" t="s">
        <v>1</v>
      </c>
      <c r="B8022" s="5" t="s">
        <v>241</v>
      </c>
      <c r="C8022" s="6" t="s">
        <v>247</v>
      </c>
      <c r="D8022" s="6" t="s">
        <v>250</v>
      </c>
      <c r="E8022" s="7">
        <v>1832</v>
      </c>
      <c r="F8022" s="9">
        <v>923</v>
      </c>
    </row>
    <row r="8023" spans="1:6" x14ac:dyDescent="0.15">
      <c r="A8023" s="5" t="s">
        <v>1</v>
      </c>
      <c r="B8023" s="5" t="s">
        <v>241</v>
      </c>
      <c r="C8023" s="6" t="s">
        <v>247</v>
      </c>
      <c r="D8023" s="6" t="s">
        <v>250</v>
      </c>
      <c r="E8023" s="7">
        <v>1833</v>
      </c>
      <c r="F8023" s="9">
        <v>920</v>
      </c>
    </row>
    <row r="8024" spans="1:6" x14ac:dyDescent="0.15">
      <c r="A8024" s="5" t="s">
        <v>1</v>
      </c>
      <c r="B8024" s="5" t="s">
        <v>241</v>
      </c>
      <c r="C8024" s="6" t="s">
        <v>247</v>
      </c>
      <c r="D8024" s="6" t="s">
        <v>250</v>
      </c>
      <c r="E8024" s="7">
        <v>1834</v>
      </c>
      <c r="F8024" s="9">
        <v>923</v>
      </c>
    </row>
    <row r="8025" spans="1:6" x14ac:dyDescent="0.15">
      <c r="A8025" s="5" t="s">
        <v>1</v>
      </c>
      <c r="B8025" s="5" t="s">
        <v>241</v>
      </c>
      <c r="C8025" s="6" t="s">
        <v>247</v>
      </c>
      <c r="D8025" s="6" t="s">
        <v>250</v>
      </c>
      <c r="E8025" s="7">
        <v>1835</v>
      </c>
      <c r="F8025" s="9">
        <v>915</v>
      </c>
    </row>
    <row r="8026" spans="1:6" x14ac:dyDescent="0.15">
      <c r="A8026" s="5" t="s">
        <v>1</v>
      </c>
      <c r="B8026" s="5" t="s">
        <v>241</v>
      </c>
      <c r="C8026" s="6" t="s">
        <v>247</v>
      </c>
      <c r="D8026" s="6" t="s">
        <v>250</v>
      </c>
      <c r="E8026" s="7">
        <v>1836</v>
      </c>
      <c r="F8026" s="9">
        <v>912</v>
      </c>
    </row>
    <row r="8027" spans="1:6" x14ac:dyDescent="0.15">
      <c r="A8027" s="5" t="s">
        <v>1</v>
      </c>
      <c r="B8027" s="5" t="s">
        <v>241</v>
      </c>
      <c r="C8027" s="6" t="s">
        <v>247</v>
      </c>
      <c r="D8027" s="6" t="s">
        <v>250</v>
      </c>
      <c r="E8027" s="7">
        <v>1837</v>
      </c>
      <c r="F8027" s="9">
        <v>923</v>
      </c>
    </row>
    <row r="8028" spans="1:6" x14ac:dyDescent="0.15">
      <c r="A8028" s="5" t="s">
        <v>1</v>
      </c>
      <c r="B8028" s="5" t="s">
        <v>241</v>
      </c>
      <c r="C8028" s="6" t="s">
        <v>247</v>
      </c>
      <c r="D8028" s="6" t="s">
        <v>250</v>
      </c>
      <c r="E8028" s="7">
        <v>1838</v>
      </c>
      <c r="F8028" s="9">
        <v>921</v>
      </c>
    </row>
    <row r="8029" spans="1:6" x14ac:dyDescent="0.15">
      <c r="A8029" s="5" t="s">
        <v>1</v>
      </c>
      <c r="B8029" s="5" t="s">
        <v>241</v>
      </c>
      <c r="C8029" s="6" t="s">
        <v>247</v>
      </c>
      <c r="D8029" s="6" t="s">
        <v>250</v>
      </c>
      <c r="E8029" s="7">
        <v>1839</v>
      </c>
      <c r="F8029" s="9">
        <v>913</v>
      </c>
    </row>
    <row r="8030" spans="1:6" x14ac:dyDescent="0.15">
      <c r="A8030" s="5" t="s">
        <v>1</v>
      </c>
      <c r="B8030" s="5" t="s">
        <v>241</v>
      </c>
      <c r="C8030" s="6" t="s">
        <v>247</v>
      </c>
      <c r="D8030" s="6" t="s">
        <v>250</v>
      </c>
      <c r="E8030" s="7">
        <v>1840</v>
      </c>
      <c r="F8030" s="9">
        <v>907</v>
      </c>
    </row>
    <row r="8031" spans="1:6" x14ac:dyDescent="0.15">
      <c r="A8031" s="5" t="s">
        <v>1</v>
      </c>
      <c r="B8031" s="5" t="s">
        <v>241</v>
      </c>
      <c r="C8031" s="6" t="s">
        <v>247</v>
      </c>
      <c r="D8031" s="6" t="s">
        <v>250</v>
      </c>
      <c r="E8031" s="7">
        <v>1841</v>
      </c>
      <c r="F8031" s="9">
        <v>921</v>
      </c>
    </row>
    <row r="8032" spans="1:6" x14ac:dyDescent="0.15">
      <c r="A8032" s="5" t="s">
        <v>1</v>
      </c>
      <c r="B8032" s="5" t="s">
        <v>241</v>
      </c>
      <c r="C8032" s="6" t="s">
        <v>247</v>
      </c>
      <c r="D8032" s="6" t="s">
        <v>250</v>
      </c>
      <c r="E8032" s="7">
        <v>1842</v>
      </c>
      <c r="F8032" s="9">
        <v>917</v>
      </c>
    </row>
    <row r="8033" spans="1:6" x14ac:dyDescent="0.15">
      <c r="A8033" s="5" t="s">
        <v>1</v>
      </c>
      <c r="B8033" s="5" t="s">
        <v>241</v>
      </c>
      <c r="C8033" s="6" t="s">
        <v>247</v>
      </c>
      <c r="D8033" s="6" t="s">
        <v>250</v>
      </c>
      <c r="E8033" s="7">
        <v>1843</v>
      </c>
      <c r="F8033" s="9">
        <v>913</v>
      </c>
    </row>
    <row r="8034" spans="1:6" x14ac:dyDescent="0.15">
      <c r="A8034" s="5" t="s">
        <v>1</v>
      </c>
      <c r="B8034" s="5" t="s">
        <v>241</v>
      </c>
      <c r="C8034" s="6" t="s">
        <v>247</v>
      </c>
      <c r="D8034" s="6" t="s">
        <v>250</v>
      </c>
      <c r="E8034" s="7">
        <v>1844</v>
      </c>
      <c r="F8034" s="9">
        <v>915</v>
      </c>
    </row>
    <row r="8035" spans="1:6" x14ac:dyDescent="0.15">
      <c r="A8035" s="5" t="s">
        <v>1</v>
      </c>
      <c r="B8035" s="5" t="s">
        <v>241</v>
      </c>
      <c r="C8035" s="6" t="s">
        <v>247</v>
      </c>
      <c r="D8035" s="6" t="s">
        <v>250</v>
      </c>
      <c r="E8035" s="7">
        <v>1845</v>
      </c>
      <c r="F8035" s="9">
        <v>932</v>
      </c>
    </row>
    <row r="8036" spans="1:6" x14ac:dyDescent="0.15">
      <c r="A8036" s="5" t="s">
        <v>1</v>
      </c>
      <c r="B8036" s="5" t="s">
        <v>241</v>
      </c>
      <c r="C8036" s="6" t="s">
        <v>247</v>
      </c>
      <c r="D8036" s="6" t="s">
        <v>250</v>
      </c>
      <c r="E8036" s="7">
        <v>1846</v>
      </c>
      <c r="F8036" s="9">
        <v>944</v>
      </c>
    </row>
    <row r="8037" spans="1:6" x14ac:dyDescent="0.15">
      <c r="A8037" s="5" t="s">
        <v>1</v>
      </c>
      <c r="B8037" s="5" t="s">
        <v>241</v>
      </c>
      <c r="C8037" s="6" t="s">
        <v>247</v>
      </c>
      <c r="D8037" s="6" t="s">
        <v>250</v>
      </c>
      <c r="E8037" s="7">
        <v>1847</v>
      </c>
      <c r="F8037" s="9">
        <v>956</v>
      </c>
    </row>
    <row r="8038" spans="1:6" x14ac:dyDescent="0.15">
      <c r="A8038" s="5" t="s">
        <v>1</v>
      </c>
      <c r="B8038" s="5" t="s">
        <v>241</v>
      </c>
      <c r="C8038" s="6" t="s">
        <v>247</v>
      </c>
      <c r="D8038" s="6" t="s">
        <v>250</v>
      </c>
      <c r="E8038" s="7">
        <v>1848</v>
      </c>
      <c r="F8038" s="9">
        <v>960</v>
      </c>
    </row>
    <row r="8039" spans="1:6" x14ac:dyDescent="0.15">
      <c r="A8039" s="5" t="s">
        <v>1</v>
      </c>
      <c r="B8039" s="5" t="s">
        <v>241</v>
      </c>
      <c r="C8039" s="6" t="s">
        <v>247</v>
      </c>
      <c r="D8039" s="6" t="s">
        <v>250</v>
      </c>
      <c r="E8039" s="7">
        <v>1849</v>
      </c>
      <c r="F8039" s="9">
        <v>960</v>
      </c>
    </row>
    <row r="8040" spans="1:6" x14ac:dyDescent="0.15">
      <c r="A8040" s="5" t="s">
        <v>1</v>
      </c>
      <c r="B8040" s="5" t="s">
        <v>241</v>
      </c>
      <c r="C8040" s="6" t="s">
        <v>247</v>
      </c>
      <c r="D8040" s="6" t="s">
        <v>250</v>
      </c>
      <c r="E8040" s="7">
        <v>1850</v>
      </c>
      <c r="F8040" s="9">
        <v>985</v>
      </c>
    </row>
    <row r="8041" spans="1:6" x14ac:dyDescent="0.15">
      <c r="A8041" s="5" t="s">
        <v>1</v>
      </c>
      <c r="B8041" s="5" t="s">
        <v>241</v>
      </c>
      <c r="C8041" s="6" t="s">
        <v>247</v>
      </c>
      <c r="D8041" s="6" t="s">
        <v>250</v>
      </c>
      <c r="E8041" s="7">
        <v>1851</v>
      </c>
      <c r="F8041" s="9">
        <v>1038</v>
      </c>
    </row>
    <row r="8042" spans="1:6" x14ac:dyDescent="0.15">
      <c r="A8042" s="5" t="s">
        <v>1</v>
      </c>
      <c r="B8042" s="5" t="s">
        <v>241</v>
      </c>
      <c r="C8042" s="6" t="s">
        <v>247</v>
      </c>
      <c r="D8042" s="6" t="s">
        <v>250</v>
      </c>
      <c r="E8042" s="7">
        <v>1852</v>
      </c>
      <c r="F8042" s="9">
        <v>1062</v>
      </c>
    </row>
    <row r="8043" spans="1:6" x14ac:dyDescent="0.15">
      <c r="A8043" s="5" t="s">
        <v>1</v>
      </c>
      <c r="B8043" s="5" t="s">
        <v>241</v>
      </c>
      <c r="C8043" s="6" t="s">
        <v>247</v>
      </c>
      <c r="D8043" s="6" t="s">
        <v>250</v>
      </c>
      <c r="E8043" s="7">
        <v>1853</v>
      </c>
      <c r="F8043" s="9">
        <v>1108</v>
      </c>
    </row>
    <row r="8044" spans="1:6" x14ac:dyDescent="0.15">
      <c r="A8044" s="5" t="s">
        <v>1</v>
      </c>
      <c r="B8044" s="5" t="s">
        <v>241</v>
      </c>
      <c r="C8044" s="6" t="s">
        <v>247</v>
      </c>
      <c r="D8044" s="6" t="s">
        <v>250</v>
      </c>
      <c r="E8044" s="7">
        <v>1854</v>
      </c>
      <c r="F8044" s="9">
        <v>1133</v>
      </c>
    </row>
    <row r="8045" spans="1:6" x14ac:dyDescent="0.15">
      <c r="A8045" s="5" t="s">
        <v>1</v>
      </c>
      <c r="B8045" s="5" t="s">
        <v>241</v>
      </c>
      <c r="C8045" s="6" t="s">
        <v>247</v>
      </c>
      <c r="D8045" s="6" t="s">
        <v>250</v>
      </c>
      <c r="E8045" s="7">
        <v>1855</v>
      </c>
      <c r="F8045" s="9">
        <v>1162</v>
      </c>
    </row>
    <row r="8046" spans="1:6" x14ac:dyDescent="0.15">
      <c r="A8046" s="5" t="s">
        <v>1</v>
      </c>
      <c r="B8046" s="5" t="s">
        <v>241</v>
      </c>
      <c r="C8046" s="6" t="s">
        <v>247</v>
      </c>
      <c r="D8046" s="6" t="s">
        <v>250</v>
      </c>
      <c r="E8046" s="7">
        <v>1856</v>
      </c>
      <c r="F8046" s="9">
        <v>1159</v>
      </c>
    </row>
    <row r="8047" spans="1:6" x14ac:dyDescent="0.15">
      <c r="A8047" s="5" t="s">
        <v>1</v>
      </c>
      <c r="B8047" s="5" t="s">
        <v>241</v>
      </c>
      <c r="C8047" s="6" t="s">
        <v>247</v>
      </c>
      <c r="D8047" s="6" t="s">
        <v>250</v>
      </c>
      <c r="E8047" s="7">
        <v>1857</v>
      </c>
      <c r="F8047" s="9">
        <v>1183</v>
      </c>
    </row>
    <row r="8048" spans="1:6" x14ac:dyDescent="0.15">
      <c r="A8048" s="5" t="s">
        <v>1</v>
      </c>
      <c r="B8048" s="5" t="s">
        <v>241</v>
      </c>
      <c r="C8048" s="6" t="s">
        <v>247</v>
      </c>
      <c r="D8048" s="6" t="s">
        <v>250</v>
      </c>
      <c r="E8048" s="7">
        <v>1858</v>
      </c>
      <c r="F8048" s="9">
        <v>1237</v>
      </c>
    </row>
    <row r="8049" spans="1:6" x14ac:dyDescent="0.15">
      <c r="A8049" s="5" t="s">
        <v>1</v>
      </c>
      <c r="B8049" s="5" t="s">
        <v>241</v>
      </c>
      <c r="C8049" s="6" t="s">
        <v>247</v>
      </c>
      <c r="D8049" s="6" t="s">
        <v>250</v>
      </c>
      <c r="E8049" s="7">
        <v>1859</v>
      </c>
      <c r="F8049" s="9">
        <v>1296</v>
      </c>
    </row>
    <row r="8050" spans="1:6" x14ac:dyDescent="0.15">
      <c r="A8050" s="5" t="s">
        <v>1</v>
      </c>
      <c r="B8050" s="5" t="s">
        <v>241</v>
      </c>
      <c r="C8050" s="6" t="s">
        <v>247</v>
      </c>
      <c r="D8050" s="6" t="s">
        <v>250</v>
      </c>
      <c r="E8050" s="7">
        <v>1860</v>
      </c>
      <c r="F8050" s="9">
        <v>1358</v>
      </c>
    </row>
    <row r="8051" spans="1:6" x14ac:dyDescent="0.15">
      <c r="A8051" s="5" t="s">
        <v>1</v>
      </c>
      <c r="B8051" s="5" t="s">
        <v>241</v>
      </c>
      <c r="C8051" s="6" t="s">
        <v>247</v>
      </c>
      <c r="D8051" s="6" t="s">
        <v>250</v>
      </c>
      <c r="E8051" s="7">
        <v>1861</v>
      </c>
      <c r="F8051" s="9">
        <v>1387</v>
      </c>
    </row>
    <row r="8052" spans="1:6" x14ac:dyDescent="0.15">
      <c r="A8052" s="5" t="s">
        <v>1</v>
      </c>
      <c r="B8052" s="5" t="s">
        <v>241</v>
      </c>
      <c r="C8052" s="6" t="s">
        <v>247</v>
      </c>
      <c r="D8052" s="6" t="s">
        <v>250</v>
      </c>
      <c r="E8052" s="7">
        <v>1862</v>
      </c>
      <c r="F8052" s="9">
        <v>1376</v>
      </c>
    </row>
    <row r="8053" spans="1:6" x14ac:dyDescent="0.15">
      <c r="A8053" s="5" t="s">
        <v>1</v>
      </c>
      <c r="B8053" s="5" t="s">
        <v>241</v>
      </c>
      <c r="C8053" s="6" t="s">
        <v>247</v>
      </c>
      <c r="D8053" s="6" t="s">
        <v>250</v>
      </c>
      <c r="E8053" s="7">
        <v>1863</v>
      </c>
      <c r="F8053" s="9">
        <v>1387</v>
      </c>
    </row>
    <row r="8054" spans="1:6" x14ac:dyDescent="0.15">
      <c r="A8054" s="5" t="s">
        <v>1</v>
      </c>
      <c r="B8054" s="5" t="s">
        <v>241</v>
      </c>
      <c r="C8054" s="6" t="s">
        <v>247</v>
      </c>
      <c r="D8054" s="6" t="s">
        <v>250</v>
      </c>
      <c r="E8054" s="7">
        <v>1864</v>
      </c>
      <c r="F8054" s="9">
        <v>1420</v>
      </c>
    </row>
    <row r="8055" spans="1:6" x14ac:dyDescent="0.15">
      <c r="A8055" s="5" t="s">
        <v>1</v>
      </c>
      <c r="B8055" s="5" t="s">
        <v>241</v>
      </c>
      <c r="C8055" s="6" t="s">
        <v>247</v>
      </c>
      <c r="D8055" s="6" t="s">
        <v>250</v>
      </c>
      <c r="E8055" s="7">
        <v>1865</v>
      </c>
      <c r="F8055" s="9">
        <v>1446</v>
      </c>
    </row>
    <row r="8056" spans="1:6" x14ac:dyDescent="0.15">
      <c r="A8056" s="5" t="s">
        <v>1</v>
      </c>
      <c r="B8056" s="5" t="s">
        <v>241</v>
      </c>
      <c r="C8056" s="6" t="s">
        <v>247</v>
      </c>
      <c r="D8056" s="6" t="s">
        <v>250</v>
      </c>
      <c r="E8056" s="7">
        <v>1866</v>
      </c>
      <c r="F8056" s="9">
        <v>1470</v>
      </c>
    </row>
    <row r="8057" spans="1:6" x14ac:dyDescent="0.15">
      <c r="A8057" s="5" t="s">
        <v>1</v>
      </c>
      <c r="B8057" s="5" t="s">
        <v>241</v>
      </c>
      <c r="C8057" s="6" t="s">
        <v>247</v>
      </c>
      <c r="D8057" s="6" t="s">
        <v>250</v>
      </c>
      <c r="E8057" s="7">
        <v>1867</v>
      </c>
      <c r="F8057" s="9">
        <v>1516</v>
      </c>
    </row>
    <row r="8058" spans="1:6" x14ac:dyDescent="0.15">
      <c r="A8058" s="5" t="s">
        <v>1</v>
      </c>
      <c r="B8058" s="5" t="s">
        <v>241</v>
      </c>
      <c r="C8058" s="6" t="s">
        <v>247</v>
      </c>
      <c r="D8058" s="6" t="s">
        <v>250</v>
      </c>
      <c r="E8058" s="7">
        <v>1868</v>
      </c>
      <c r="F8058" s="9">
        <v>1556</v>
      </c>
    </row>
    <row r="8059" spans="1:6" x14ac:dyDescent="0.15">
      <c r="A8059" s="5" t="s">
        <v>1</v>
      </c>
      <c r="B8059" s="5" t="s">
        <v>241</v>
      </c>
      <c r="C8059" s="6" t="s">
        <v>247</v>
      </c>
      <c r="D8059" s="6" t="s">
        <v>250</v>
      </c>
      <c r="E8059" s="7">
        <v>1869</v>
      </c>
      <c r="F8059" s="9">
        <v>1559</v>
      </c>
    </row>
    <row r="8060" spans="1:6" x14ac:dyDescent="0.15">
      <c r="A8060" s="5" t="s">
        <v>1</v>
      </c>
      <c r="B8060" s="5" t="s">
        <v>241</v>
      </c>
      <c r="C8060" s="6" t="s">
        <v>247</v>
      </c>
      <c r="D8060" s="6" t="s">
        <v>250</v>
      </c>
      <c r="E8060" s="7">
        <v>1870</v>
      </c>
      <c r="F8060" s="9">
        <v>1575</v>
      </c>
    </row>
    <row r="8061" spans="1:6" x14ac:dyDescent="0.15">
      <c r="A8061" s="5" t="s">
        <v>1</v>
      </c>
      <c r="B8061" s="5" t="s">
        <v>241</v>
      </c>
      <c r="C8061" s="6" t="s">
        <v>247</v>
      </c>
      <c r="D8061" s="6" t="s">
        <v>250</v>
      </c>
      <c r="E8061" s="7">
        <v>1871</v>
      </c>
      <c r="F8061" s="9">
        <v>1576</v>
      </c>
    </row>
    <row r="8062" spans="1:6" x14ac:dyDescent="0.15">
      <c r="A8062" s="5" t="s">
        <v>1</v>
      </c>
      <c r="B8062" s="5" t="s">
        <v>241</v>
      </c>
      <c r="C8062" s="6" t="s">
        <v>247</v>
      </c>
      <c r="D8062" s="6" t="s">
        <v>250</v>
      </c>
      <c r="E8062" s="7">
        <v>1872</v>
      </c>
      <c r="F8062" s="9">
        <v>1599</v>
      </c>
    </row>
    <row r="8063" spans="1:6" x14ac:dyDescent="0.15">
      <c r="A8063" s="5" t="s">
        <v>1</v>
      </c>
      <c r="B8063" s="5" t="s">
        <v>241</v>
      </c>
      <c r="C8063" s="6" t="s">
        <v>247</v>
      </c>
      <c r="D8063" s="6" t="s">
        <v>250</v>
      </c>
      <c r="E8063" s="7">
        <v>1873</v>
      </c>
      <c r="F8063" s="9">
        <v>1653</v>
      </c>
    </row>
    <row r="8064" spans="1:6" x14ac:dyDescent="0.15">
      <c r="A8064" s="5" t="s">
        <v>1</v>
      </c>
      <c r="B8064" s="5" t="s">
        <v>241</v>
      </c>
      <c r="C8064" s="6" t="s">
        <v>247</v>
      </c>
      <c r="D8064" s="6" t="s">
        <v>250</v>
      </c>
      <c r="E8064" s="7">
        <v>1874</v>
      </c>
      <c r="F8064" s="9">
        <v>1682</v>
      </c>
    </row>
    <row r="8065" spans="1:6" x14ac:dyDescent="0.15">
      <c r="A8065" s="5" t="s">
        <v>1</v>
      </c>
      <c r="B8065" s="5" t="s">
        <v>241</v>
      </c>
      <c r="C8065" s="6" t="s">
        <v>247</v>
      </c>
      <c r="D8065" s="6" t="s">
        <v>250</v>
      </c>
      <c r="E8065" s="7">
        <v>1875</v>
      </c>
      <c r="F8065" s="9">
        <v>1686</v>
      </c>
    </row>
    <row r="8066" spans="1:6" x14ac:dyDescent="0.15">
      <c r="A8066" s="5" t="s">
        <v>1</v>
      </c>
      <c r="B8066" s="5" t="s">
        <v>241</v>
      </c>
      <c r="C8066" s="6" t="s">
        <v>247</v>
      </c>
      <c r="D8066" s="6" t="s">
        <v>250</v>
      </c>
      <c r="E8066" s="7">
        <v>1876</v>
      </c>
      <c r="F8066" s="9">
        <v>1733</v>
      </c>
    </row>
    <row r="8067" spans="1:6" x14ac:dyDescent="0.15">
      <c r="A8067" s="5" t="s">
        <v>1</v>
      </c>
      <c r="B8067" s="5" t="s">
        <v>241</v>
      </c>
      <c r="C8067" s="6" t="s">
        <v>247</v>
      </c>
      <c r="D8067" s="6" t="s">
        <v>250</v>
      </c>
      <c r="E8067" s="7">
        <v>1877</v>
      </c>
      <c r="F8067" s="9">
        <v>1761</v>
      </c>
    </row>
    <row r="8068" spans="1:6" x14ac:dyDescent="0.15">
      <c r="A8068" s="5" t="s">
        <v>1</v>
      </c>
      <c r="B8068" s="5" t="s">
        <v>241</v>
      </c>
      <c r="C8068" s="6" t="s">
        <v>247</v>
      </c>
      <c r="D8068" s="6" t="s">
        <v>250</v>
      </c>
      <c r="E8068" s="7">
        <v>1878</v>
      </c>
      <c r="F8068" s="9">
        <v>1800</v>
      </c>
    </row>
    <row r="8069" spans="1:6" x14ac:dyDescent="0.15">
      <c r="A8069" s="5" t="s">
        <v>1</v>
      </c>
      <c r="B8069" s="5" t="s">
        <v>241</v>
      </c>
      <c r="C8069" s="6" t="s">
        <v>247</v>
      </c>
      <c r="D8069" s="6" t="s">
        <v>250</v>
      </c>
      <c r="E8069" s="7">
        <v>1879</v>
      </c>
      <c r="F8069" s="9">
        <v>1835</v>
      </c>
    </row>
    <row r="8070" spans="1:6" x14ac:dyDescent="0.15">
      <c r="A8070" s="5" t="s">
        <v>1</v>
      </c>
      <c r="B8070" s="5" t="s">
        <v>241</v>
      </c>
      <c r="C8070" s="6" t="s">
        <v>247</v>
      </c>
      <c r="D8070" s="6" t="s">
        <v>250</v>
      </c>
      <c r="E8070" s="7">
        <v>1880</v>
      </c>
      <c r="F8070" s="9">
        <v>1886</v>
      </c>
    </row>
    <row r="8071" spans="1:6" x14ac:dyDescent="0.15">
      <c r="A8071" s="5" t="s">
        <v>1</v>
      </c>
      <c r="B8071" s="5" t="s">
        <v>241</v>
      </c>
      <c r="C8071" s="6" t="s">
        <v>247</v>
      </c>
      <c r="D8071" s="6" t="s">
        <v>250</v>
      </c>
      <c r="E8071" s="7">
        <v>1881</v>
      </c>
      <c r="F8071" s="9">
        <v>1927</v>
      </c>
    </row>
    <row r="8072" spans="1:6" x14ac:dyDescent="0.15">
      <c r="A8072" s="5" t="s">
        <v>1</v>
      </c>
      <c r="B8072" s="5" t="s">
        <v>241</v>
      </c>
      <c r="C8072" s="6" t="s">
        <v>247</v>
      </c>
      <c r="D8072" s="6" t="s">
        <v>250</v>
      </c>
      <c r="E8072" s="7">
        <v>1882</v>
      </c>
      <c r="F8072" s="9">
        <v>1978</v>
      </c>
    </row>
    <row r="8073" spans="1:6" x14ac:dyDescent="0.15">
      <c r="A8073" s="5" t="s">
        <v>1</v>
      </c>
      <c r="B8073" s="5" t="s">
        <v>241</v>
      </c>
      <c r="C8073" s="6" t="s">
        <v>247</v>
      </c>
      <c r="D8073" s="6" t="s">
        <v>250</v>
      </c>
      <c r="E8073" s="7">
        <v>1883</v>
      </c>
      <c r="F8073" s="9">
        <v>2026</v>
      </c>
    </row>
    <row r="8074" spans="1:6" x14ac:dyDescent="0.15">
      <c r="A8074" s="5" t="s">
        <v>1</v>
      </c>
      <c r="B8074" s="5" t="s">
        <v>241</v>
      </c>
      <c r="C8074" s="6" t="s">
        <v>247</v>
      </c>
      <c r="D8074" s="6" t="s">
        <v>250</v>
      </c>
      <c r="E8074" s="7">
        <v>1884</v>
      </c>
      <c r="F8074" s="9">
        <v>2056</v>
      </c>
    </row>
    <row r="8075" spans="1:6" x14ac:dyDescent="0.15">
      <c r="A8075" s="5" t="s">
        <v>1</v>
      </c>
      <c r="B8075" s="5" t="s">
        <v>241</v>
      </c>
      <c r="C8075" s="6" t="s">
        <v>247</v>
      </c>
      <c r="D8075" s="6" t="s">
        <v>250</v>
      </c>
      <c r="E8075" s="7">
        <v>1885</v>
      </c>
      <c r="F8075" s="9">
        <v>2083</v>
      </c>
    </row>
    <row r="8076" spans="1:6" x14ac:dyDescent="0.15">
      <c r="A8076" s="5" t="s">
        <v>1</v>
      </c>
      <c r="B8076" s="5" t="s">
        <v>241</v>
      </c>
      <c r="C8076" s="6" t="s">
        <v>247</v>
      </c>
      <c r="D8076" s="6" t="s">
        <v>250</v>
      </c>
      <c r="E8076" s="7">
        <v>1886</v>
      </c>
      <c r="F8076" s="9">
        <v>2091</v>
      </c>
    </row>
    <row r="8077" spans="1:6" x14ac:dyDescent="0.15">
      <c r="A8077" s="5" t="s">
        <v>1</v>
      </c>
      <c r="B8077" s="5" t="s">
        <v>241</v>
      </c>
      <c r="C8077" s="6" t="s">
        <v>247</v>
      </c>
      <c r="D8077" s="6" t="s">
        <v>250</v>
      </c>
      <c r="E8077" s="7">
        <v>1887</v>
      </c>
      <c r="F8077" s="9">
        <v>2087</v>
      </c>
    </row>
    <row r="8078" spans="1:6" x14ac:dyDescent="0.15">
      <c r="A8078" s="5" t="s">
        <v>1</v>
      </c>
      <c r="B8078" s="5" t="s">
        <v>241</v>
      </c>
      <c r="C8078" s="6" t="s">
        <v>247</v>
      </c>
      <c r="D8078" s="6" t="s">
        <v>250</v>
      </c>
      <c r="E8078" s="7">
        <v>1888</v>
      </c>
      <c r="F8078" s="9">
        <v>2120</v>
      </c>
    </row>
    <row r="8079" spans="1:6" x14ac:dyDescent="0.15">
      <c r="A8079" s="5" t="s">
        <v>1</v>
      </c>
      <c r="B8079" s="5" t="s">
        <v>241</v>
      </c>
      <c r="C8079" s="6" t="s">
        <v>247</v>
      </c>
      <c r="D8079" s="6" t="s">
        <v>250</v>
      </c>
      <c r="E8079" s="7">
        <v>1889</v>
      </c>
      <c r="F8079" s="9">
        <v>2161</v>
      </c>
    </row>
    <row r="8080" spans="1:6" x14ac:dyDescent="0.15">
      <c r="A8080" s="5" t="s">
        <v>1</v>
      </c>
      <c r="B8080" s="5" t="s">
        <v>241</v>
      </c>
      <c r="C8080" s="6" t="s">
        <v>247</v>
      </c>
      <c r="D8080" s="6" t="s">
        <v>250</v>
      </c>
      <c r="E8080" s="7">
        <v>1890</v>
      </c>
      <c r="F8080" s="9">
        <v>2204</v>
      </c>
    </row>
    <row r="8081" spans="1:6" x14ac:dyDescent="0.15">
      <c r="A8081" s="5" t="s">
        <v>1</v>
      </c>
      <c r="B8081" s="5" t="s">
        <v>241</v>
      </c>
      <c r="C8081" s="6" t="s">
        <v>247</v>
      </c>
      <c r="D8081" s="6" t="s">
        <v>250</v>
      </c>
      <c r="E8081" s="7">
        <v>1891</v>
      </c>
      <c r="F8081" s="9">
        <v>2235</v>
      </c>
    </row>
    <row r="8082" spans="1:6" x14ac:dyDescent="0.15">
      <c r="A8082" s="5" t="s">
        <v>1</v>
      </c>
      <c r="B8082" s="5" t="s">
        <v>241</v>
      </c>
      <c r="C8082" s="6" t="s">
        <v>247</v>
      </c>
      <c r="D8082" s="6" t="s">
        <v>250</v>
      </c>
      <c r="E8082" s="7">
        <v>1892</v>
      </c>
      <c r="F8082" s="9">
        <v>2276</v>
      </c>
    </row>
    <row r="8083" spans="1:6" x14ac:dyDescent="0.15">
      <c r="A8083" s="5" t="s">
        <v>1</v>
      </c>
      <c r="B8083" s="5" t="s">
        <v>241</v>
      </c>
      <c r="C8083" s="6" t="s">
        <v>247</v>
      </c>
      <c r="D8083" s="6" t="s">
        <v>250</v>
      </c>
      <c r="E8083" s="7">
        <v>1893</v>
      </c>
      <c r="F8083" s="9">
        <v>2311</v>
      </c>
    </row>
    <row r="8084" spans="1:6" x14ac:dyDescent="0.15">
      <c r="A8084" s="5" t="s">
        <v>1</v>
      </c>
      <c r="B8084" s="5" t="s">
        <v>241</v>
      </c>
      <c r="C8084" s="6" t="s">
        <v>247</v>
      </c>
      <c r="D8084" s="6" t="s">
        <v>250</v>
      </c>
      <c r="E8084" s="7">
        <v>1894</v>
      </c>
      <c r="F8084" s="9">
        <v>2340</v>
      </c>
    </row>
    <row r="8085" spans="1:6" x14ac:dyDescent="0.15">
      <c r="A8085" s="5" t="s">
        <v>1</v>
      </c>
      <c r="B8085" s="5" t="s">
        <v>241</v>
      </c>
      <c r="C8085" s="6" t="s">
        <v>247</v>
      </c>
      <c r="D8085" s="6" t="s">
        <v>250</v>
      </c>
      <c r="E8085" s="7">
        <v>1895</v>
      </c>
      <c r="F8085" s="9">
        <v>2364</v>
      </c>
    </row>
    <row r="8086" spans="1:6" x14ac:dyDescent="0.15">
      <c r="A8086" s="5" t="s">
        <v>1</v>
      </c>
      <c r="B8086" s="5" t="s">
        <v>241</v>
      </c>
      <c r="C8086" s="6" t="s">
        <v>247</v>
      </c>
      <c r="D8086" s="6" t="s">
        <v>250</v>
      </c>
      <c r="E8086" s="7">
        <v>1896</v>
      </c>
      <c r="F8086" s="9">
        <v>2415</v>
      </c>
    </row>
    <row r="8087" spans="1:6" x14ac:dyDescent="0.15">
      <c r="A8087" s="5" t="s">
        <v>1</v>
      </c>
      <c r="B8087" s="5" t="s">
        <v>241</v>
      </c>
      <c r="C8087" s="6" t="s">
        <v>247</v>
      </c>
      <c r="D8087" s="6" t="s">
        <v>250</v>
      </c>
      <c r="E8087" s="7">
        <v>1897</v>
      </c>
      <c r="F8087" s="9">
        <v>2477</v>
      </c>
    </row>
    <row r="8088" spans="1:6" x14ac:dyDescent="0.15">
      <c r="A8088" s="5" t="s">
        <v>1</v>
      </c>
      <c r="B8088" s="5" t="s">
        <v>241</v>
      </c>
      <c r="C8088" s="6" t="s">
        <v>247</v>
      </c>
      <c r="D8088" s="6" t="s">
        <v>250</v>
      </c>
      <c r="E8088" s="7">
        <v>1898</v>
      </c>
      <c r="F8088" s="9">
        <v>2546</v>
      </c>
    </row>
    <row r="8089" spans="1:6" x14ac:dyDescent="0.15">
      <c r="A8089" s="5" t="s">
        <v>1</v>
      </c>
      <c r="B8089" s="5" t="s">
        <v>241</v>
      </c>
      <c r="C8089" s="6" t="s">
        <v>247</v>
      </c>
      <c r="D8089" s="6" t="s">
        <v>250</v>
      </c>
      <c r="E8089" s="7">
        <v>1899</v>
      </c>
      <c r="F8089" s="9">
        <v>2630</v>
      </c>
    </row>
    <row r="8090" spans="1:6" x14ac:dyDescent="0.15">
      <c r="A8090" s="5" t="s">
        <v>1</v>
      </c>
      <c r="B8090" s="5" t="s">
        <v>241</v>
      </c>
      <c r="C8090" s="6" t="s">
        <v>247</v>
      </c>
      <c r="D8090" s="6" t="s">
        <v>250</v>
      </c>
      <c r="E8090" s="7">
        <v>1900</v>
      </c>
      <c r="F8090" s="9">
        <v>2700</v>
      </c>
    </row>
    <row r="8091" spans="1:6" x14ac:dyDescent="0.15">
      <c r="A8091" s="5" t="s">
        <v>1</v>
      </c>
      <c r="B8091" s="5" t="s">
        <v>241</v>
      </c>
      <c r="C8091" s="6" t="s">
        <v>247</v>
      </c>
      <c r="D8091" s="6" t="s">
        <v>250</v>
      </c>
      <c r="E8091" s="7">
        <v>1910</v>
      </c>
      <c r="F8091" s="9">
        <v>2694</v>
      </c>
    </row>
    <row r="8092" spans="1:6" x14ac:dyDescent="0.15">
      <c r="A8092" s="5" t="s">
        <v>1</v>
      </c>
      <c r="B8092" s="5" t="s">
        <v>241</v>
      </c>
      <c r="C8092" s="6" t="s">
        <v>247</v>
      </c>
      <c r="D8092" s="6" t="s">
        <v>250</v>
      </c>
      <c r="E8092" s="7">
        <v>1913</v>
      </c>
      <c r="F8092" s="9">
        <v>2772</v>
      </c>
    </row>
    <row r="8093" spans="1:6" x14ac:dyDescent="0.15">
      <c r="A8093" s="5" t="s">
        <v>1</v>
      </c>
      <c r="B8093" s="5" t="s">
        <v>241</v>
      </c>
      <c r="C8093" s="6" t="s">
        <v>247</v>
      </c>
      <c r="D8093" s="6" t="s">
        <v>250</v>
      </c>
      <c r="E8093" s="7">
        <v>1920</v>
      </c>
      <c r="F8093" s="9">
        <v>3000</v>
      </c>
    </row>
    <row r="8094" spans="1:6" x14ac:dyDescent="0.15">
      <c r="A8094" s="5" t="s">
        <v>1</v>
      </c>
      <c r="B8094" s="5" t="s">
        <v>241</v>
      </c>
      <c r="C8094" s="6" t="s">
        <v>247</v>
      </c>
      <c r="D8094" s="6" t="s">
        <v>250</v>
      </c>
      <c r="E8094" s="7">
        <v>1929</v>
      </c>
      <c r="F8094" s="9">
        <v>3374</v>
      </c>
    </row>
    <row r="8095" spans="1:6" x14ac:dyDescent="0.15">
      <c r="A8095" s="5" t="s">
        <v>1</v>
      </c>
      <c r="B8095" s="5" t="s">
        <v>241</v>
      </c>
      <c r="C8095" s="6" t="s">
        <v>247</v>
      </c>
      <c r="D8095" s="6" t="s">
        <v>250</v>
      </c>
      <c r="E8095" s="7">
        <v>1930</v>
      </c>
      <c r="F8095" s="9">
        <v>3178</v>
      </c>
    </row>
    <row r="8096" spans="1:6" x14ac:dyDescent="0.15">
      <c r="A8096" s="5" t="s">
        <v>1</v>
      </c>
      <c r="B8096" s="5" t="s">
        <v>241</v>
      </c>
      <c r="C8096" s="6" t="s">
        <v>247</v>
      </c>
      <c r="D8096" s="6" t="s">
        <v>250</v>
      </c>
      <c r="E8096" s="7">
        <v>1931</v>
      </c>
      <c r="F8096" s="9">
        <v>2906</v>
      </c>
    </row>
    <row r="8097" spans="1:6" x14ac:dyDescent="0.15">
      <c r="A8097" s="5" t="s">
        <v>1</v>
      </c>
      <c r="B8097" s="5" t="s">
        <v>241</v>
      </c>
      <c r="C8097" s="6" t="s">
        <v>247</v>
      </c>
      <c r="D8097" s="6" t="s">
        <v>250</v>
      </c>
      <c r="E8097" s="7">
        <v>1932</v>
      </c>
      <c r="F8097" s="9">
        <v>2643</v>
      </c>
    </row>
    <row r="8098" spans="1:6" x14ac:dyDescent="0.15">
      <c r="A8098" s="5" t="s">
        <v>1</v>
      </c>
      <c r="B8098" s="5" t="s">
        <v>241</v>
      </c>
      <c r="C8098" s="6" t="s">
        <v>247</v>
      </c>
      <c r="D8098" s="6" t="s">
        <v>250</v>
      </c>
      <c r="E8098" s="7">
        <v>1933</v>
      </c>
      <c r="F8098" s="9">
        <v>2534</v>
      </c>
    </row>
    <row r="8099" spans="1:6" x14ac:dyDescent="0.15">
      <c r="A8099" s="5" t="s">
        <v>1</v>
      </c>
      <c r="B8099" s="5" t="s">
        <v>241</v>
      </c>
      <c r="C8099" s="6" t="s">
        <v>247</v>
      </c>
      <c r="D8099" s="6" t="s">
        <v>250</v>
      </c>
      <c r="E8099" s="7">
        <v>1934</v>
      </c>
      <c r="F8099" s="9">
        <v>2539</v>
      </c>
    </row>
    <row r="8100" spans="1:6" x14ac:dyDescent="0.15">
      <c r="A8100" s="5" t="s">
        <v>1</v>
      </c>
      <c r="B8100" s="5" t="s">
        <v>241</v>
      </c>
      <c r="C8100" s="6" t="s">
        <v>247</v>
      </c>
      <c r="D8100" s="6" t="s">
        <v>250</v>
      </c>
      <c r="E8100" s="7">
        <v>1935</v>
      </c>
      <c r="F8100" s="9">
        <v>2546</v>
      </c>
    </row>
    <row r="8101" spans="1:6" x14ac:dyDescent="0.15">
      <c r="A8101" s="5" t="s">
        <v>1</v>
      </c>
      <c r="B8101" s="5" t="s">
        <v>241</v>
      </c>
      <c r="C8101" s="6" t="s">
        <v>247</v>
      </c>
      <c r="D8101" s="6" t="s">
        <v>250</v>
      </c>
      <c r="E8101" s="7">
        <v>1936</v>
      </c>
      <c r="F8101" s="9">
        <v>2590</v>
      </c>
    </row>
    <row r="8102" spans="1:6" x14ac:dyDescent="0.15">
      <c r="A8102" s="5" t="s">
        <v>1</v>
      </c>
      <c r="B8102" s="5" t="s">
        <v>241</v>
      </c>
      <c r="C8102" s="6" t="s">
        <v>247</v>
      </c>
      <c r="D8102" s="6" t="s">
        <v>250</v>
      </c>
      <c r="E8102" s="7">
        <v>1937</v>
      </c>
      <c r="F8102" s="9">
        <v>3052</v>
      </c>
    </row>
    <row r="8103" spans="1:6" x14ac:dyDescent="0.15">
      <c r="A8103" s="5" t="s">
        <v>1</v>
      </c>
      <c r="B8103" s="5" t="s">
        <v>241</v>
      </c>
      <c r="C8103" s="6" t="s">
        <v>247</v>
      </c>
      <c r="D8103" s="6" t="s">
        <v>250</v>
      </c>
      <c r="E8103" s="7">
        <v>1938</v>
      </c>
      <c r="F8103" s="9">
        <v>3478</v>
      </c>
    </row>
    <row r="8104" spans="1:6" x14ac:dyDescent="0.15">
      <c r="A8104" s="5" t="s">
        <v>1</v>
      </c>
      <c r="B8104" s="5" t="s">
        <v>241</v>
      </c>
      <c r="C8104" s="6" t="s">
        <v>247</v>
      </c>
      <c r="D8104" s="6" t="s">
        <v>250</v>
      </c>
      <c r="E8104" s="7">
        <v>1948</v>
      </c>
      <c r="F8104" s="9">
        <v>3439.4911999999999</v>
      </c>
    </row>
    <row r="8105" spans="1:6" x14ac:dyDescent="0.15">
      <c r="A8105" s="5" t="s">
        <v>1</v>
      </c>
      <c r="B8105" s="5" t="s">
        <v>241</v>
      </c>
      <c r="C8105" s="6" t="s">
        <v>247</v>
      </c>
      <c r="D8105" s="6" t="s">
        <v>250</v>
      </c>
      <c r="E8105" s="7">
        <v>1949</v>
      </c>
      <c r="F8105" s="9">
        <v>3630.2633999999998</v>
      </c>
    </row>
    <row r="8106" spans="1:6" x14ac:dyDescent="0.15">
      <c r="A8106" s="5" t="s">
        <v>1</v>
      </c>
      <c r="B8106" s="5" t="s">
        <v>241</v>
      </c>
      <c r="C8106" s="6" t="s">
        <v>247</v>
      </c>
      <c r="D8106" s="6" t="s">
        <v>250</v>
      </c>
      <c r="E8106" s="7">
        <v>1950</v>
      </c>
      <c r="F8106" s="9">
        <v>3900</v>
      </c>
    </row>
    <row r="8107" spans="1:6" x14ac:dyDescent="0.15">
      <c r="A8107" s="5" t="s">
        <v>1</v>
      </c>
      <c r="B8107" s="5" t="s">
        <v>241</v>
      </c>
      <c r="C8107" s="6" t="s">
        <v>247</v>
      </c>
      <c r="D8107" s="6" t="s">
        <v>250</v>
      </c>
      <c r="E8107" s="7">
        <v>1951</v>
      </c>
      <c r="F8107" s="9">
        <v>4001</v>
      </c>
    </row>
    <row r="8108" spans="1:6" x14ac:dyDescent="0.15">
      <c r="A8108" s="5" t="s">
        <v>1</v>
      </c>
      <c r="B8108" s="5" t="s">
        <v>241</v>
      </c>
      <c r="C8108" s="6" t="s">
        <v>247</v>
      </c>
      <c r="D8108" s="6" t="s">
        <v>250</v>
      </c>
      <c r="E8108" s="7">
        <v>1952</v>
      </c>
      <c r="F8108" s="9">
        <v>4018</v>
      </c>
    </row>
    <row r="8109" spans="1:6" x14ac:dyDescent="0.15">
      <c r="A8109" s="5" t="s">
        <v>1</v>
      </c>
      <c r="B8109" s="5" t="s">
        <v>241</v>
      </c>
      <c r="C8109" s="6" t="s">
        <v>247</v>
      </c>
      <c r="D8109" s="6" t="s">
        <v>250</v>
      </c>
      <c r="E8109" s="7">
        <v>1953</v>
      </c>
      <c r="F8109" s="9">
        <v>4173</v>
      </c>
    </row>
    <row r="8110" spans="1:6" x14ac:dyDescent="0.15">
      <c r="A8110" s="5" t="s">
        <v>1</v>
      </c>
      <c r="B8110" s="5" t="s">
        <v>241</v>
      </c>
      <c r="C8110" s="6" t="s">
        <v>247</v>
      </c>
      <c r="D8110" s="6" t="s">
        <v>250</v>
      </c>
      <c r="E8110" s="7">
        <v>1954</v>
      </c>
      <c r="F8110" s="9">
        <v>4328</v>
      </c>
    </row>
    <row r="8111" spans="1:6" x14ac:dyDescent="0.15">
      <c r="A8111" s="5" t="s">
        <v>1</v>
      </c>
      <c r="B8111" s="5" t="s">
        <v>241</v>
      </c>
      <c r="C8111" s="6" t="s">
        <v>247</v>
      </c>
      <c r="D8111" s="6" t="s">
        <v>250</v>
      </c>
      <c r="E8111" s="7">
        <v>1955</v>
      </c>
      <c r="F8111" s="9">
        <v>4454</v>
      </c>
    </row>
    <row r="8112" spans="1:6" x14ac:dyDescent="0.15">
      <c r="A8112" s="5" t="s">
        <v>1</v>
      </c>
      <c r="B8112" s="5" t="s">
        <v>241</v>
      </c>
      <c r="C8112" s="6" t="s">
        <v>247</v>
      </c>
      <c r="D8112" s="6" t="s">
        <v>250</v>
      </c>
      <c r="E8112" s="7">
        <v>1956</v>
      </c>
      <c r="F8112" s="9">
        <v>4565</v>
      </c>
    </row>
    <row r="8113" spans="1:6" x14ac:dyDescent="0.15">
      <c r="A8113" s="5" t="s">
        <v>1</v>
      </c>
      <c r="B8113" s="5" t="s">
        <v>241</v>
      </c>
      <c r="C8113" s="6" t="s">
        <v>247</v>
      </c>
      <c r="D8113" s="6" t="s">
        <v>250</v>
      </c>
      <c r="E8113" s="7">
        <v>1957</v>
      </c>
      <c r="F8113" s="9">
        <v>4721</v>
      </c>
    </row>
    <row r="8114" spans="1:6" x14ac:dyDescent="0.15">
      <c r="A8114" s="5" t="s">
        <v>1</v>
      </c>
      <c r="B8114" s="5" t="s">
        <v>241</v>
      </c>
      <c r="C8114" s="6" t="s">
        <v>247</v>
      </c>
      <c r="D8114" s="6" t="s">
        <v>250</v>
      </c>
      <c r="E8114" s="7">
        <v>1958</v>
      </c>
      <c r="F8114" s="9">
        <v>4873</v>
      </c>
    </row>
    <row r="8115" spans="1:6" x14ac:dyDescent="0.15">
      <c r="A8115" s="5" t="s">
        <v>1</v>
      </c>
      <c r="B8115" s="5" t="s">
        <v>241</v>
      </c>
      <c r="C8115" s="6" t="s">
        <v>247</v>
      </c>
      <c r="D8115" s="6" t="s">
        <v>250</v>
      </c>
      <c r="E8115" s="7">
        <v>1959</v>
      </c>
      <c r="F8115" s="9">
        <v>4935</v>
      </c>
    </row>
    <row r="8116" spans="1:6" x14ac:dyDescent="0.15">
      <c r="A8116" s="5" t="s">
        <v>1</v>
      </c>
      <c r="B8116" s="5" t="s">
        <v>241</v>
      </c>
      <c r="C8116" s="6" t="s">
        <v>247</v>
      </c>
      <c r="D8116" s="6" t="s">
        <v>250</v>
      </c>
      <c r="E8116" s="7">
        <v>1960</v>
      </c>
      <c r="F8116" s="9">
        <v>5125</v>
      </c>
    </row>
    <row r="8117" spans="1:6" x14ac:dyDescent="0.15">
      <c r="A8117" s="5" t="s">
        <v>1</v>
      </c>
      <c r="B8117" s="5" t="s">
        <v>241</v>
      </c>
      <c r="C8117" s="6" t="s">
        <v>247</v>
      </c>
      <c r="D8117" s="6" t="s">
        <v>250</v>
      </c>
      <c r="E8117" s="7">
        <v>1961</v>
      </c>
      <c r="F8117" s="9">
        <v>5461</v>
      </c>
    </row>
    <row r="8118" spans="1:6" x14ac:dyDescent="0.15">
      <c r="A8118" s="5" t="s">
        <v>1</v>
      </c>
      <c r="B8118" s="5" t="s">
        <v>241</v>
      </c>
      <c r="C8118" s="6" t="s">
        <v>247</v>
      </c>
      <c r="D8118" s="6" t="s">
        <v>250</v>
      </c>
      <c r="E8118" s="7">
        <v>1962</v>
      </c>
      <c r="F8118" s="9">
        <v>5325</v>
      </c>
    </row>
    <row r="8119" spans="1:6" x14ac:dyDescent="0.15">
      <c r="A8119" s="5" t="s">
        <v>1</v>
      </c>
      <c r="B8119" s="5" t="s">
        <v>241</v>
      </c>
      <c r="C8119" s="6" t="s">
        <v>247</v>
      </c>
      <c r="D8119" s="6" t="s">
        <v>250</v>
      </c>
      <c r="E8119" s="7">
        <v>1963</v>
      </c>
      <c r="F8119" s="9">
        <v>5582</v>
      </c>
    </row>
    <row r="8120" spans="1:6" x14ac:dyDescent="0.15">
      <c r="A8120" s="5" t="s">
        <v>1</v>
      </c>
      <c r="B8120" s="5" t="s">
        <v>241</v>
      </c>
      <c r="C8120" s="6" t="s">
        <v>247</v>
      </c>
      <c r="D8120" s="6" t="s">
        <v>250</v>
      </c>
      <c r="E8120" s="7">
        <v>1964</v>
      </c>
      <c r="F8120" s="9">
        <v>5773</v>
      </c>
    </row>
    <row r="8121" spans="1:6" x14ac:dyDescent="0.15">
      <c r="A8121" s="5" t="s">
        <v>1</v>
      </c>
      <c r="B8121" s="5" t="s">
        <v>241</v>
      </c>
      <c r="C8121" s="6" t="s">
        <v>247</v>
      </c>
      <c r="D8121" s="6" t="s">
        <v>250</v>
      </c>
      <c r="E8121" s="7">
        <v>1965</v>
      </c>
      <c r="F8121" s="9">
        <v>6036</v>
      </c>
    </row>
    <row r="8122" spans="1:6" x14ac:dyDescent="0.15">
      <c r="A8122" s="5" t="s">
        <v>1</v>
      </c>
      <c r="B8122" s="5" t="s">
        <v>241</v>
      </c>
      <c r="C8122" s="6" t="s">
        <v>247</v>
      </c>
      <c r="D8122" s="6" t="s">
        <v>250</v>
      </c>
      <c r="E8122" s="7">
        <v>1966</v>
      </c>
      <c r="F8122" s="9">
        <v>6362</v>
      </c>
    </row>
    <row r="8123" spans="1:6" x14ac:dyDescent="0.15">
      <c r="A8123" s="5" t="s">
        <v>1</v>
      </c>
      <c r="B8123" s="5" t="s">
        <v>241</v>
      </c>
      <c r="C8123" s="6" t="s">
        <v>247</v>
      </c>
      <c r="D8123" s="6" t="s">
        <v>250</v>
      </c>
      <c r="E8123" s="7">
        <v>1967</v>
      </c>
      <c r="F8123" s="9">
        <v>6540</v>
      </c>
    </row>
    <row r="8124" spans="1:6" x14ac:dyDescent="0.15">
      <c r="A8124" s="5" t="s">
        <v>1</v>
      </c>
      <c r="B8124" s="5" t="s">
        <v>241</v>
      </c>
      <c r="C8124" s="6" t="s">
        <v>247</v>
      </c>
      <c r="D8124" s="6" t="s">
        <v>250</v>
      </c>
      <c r="E8124" s="7">
        <v>1968</v>
      </c>
      <c r="F8124" s="9">
        <v>6881</v>
      </c>
    </row>
    <row r="8125" spans="1:6" x14ac:dyDescent="0.15">
      <c r="A8125" s="5" t="s">
        <v>1</v>
      </c>
      <c r="B8125" s="5" t="s">
        <v>241</v>
      </c>
      <c r="C8125" s="6" t="s">
        <v>247</v>
      </c>
      <c r="D8125" s="6" t="s">
        <v>250</v>
      </c>
      <c r="E8125" s="7">
        <v>1969</v>
      </c>
      <c r="F8125" s="9">
        <v>6760</v>
      </c>
    </row>
    <row r="8126" spans="1:6" x14ac:dyDescent="0.15">
      <c r="A8126" s="5" t="s">
        <v>1</v>
      </c>
      <c r="B8126" s="5" t="s">
        <v>241</v>
      </c>
      <c r="C8126" s="6" t="s">
        <v>247</v>
      </c>
      <c r="D8126" s="6" t="s">
        <v>250</v>
      </c>
      <c r="E8126" s="7">
        <v>1970</v>
      </c>
      <c r="F8126" s="9">
        <v>7058</v>
      </c>
    </row>
    <row r="8127" spans="1:6" x14ac:dyDescent="0.15">
      <c r="A8127" s="5" t="s">
        <v>1</v>
      </c>
      <c r="B8127" s="5" t="s">
        <v>241</v>
      </c>
      <c r="C8127" s="6" t="s">
        <v>247</v>
      </c>
      <c r="D8127" s="6" t="s">
        <v>250</v>
      </c>
      <c r="E8127" s="7">
        <v>1971</v>
      </c>
      <c r="F8127" s="9">
        <v>7503</v>
      </c>
    </row>
    <row r="8128" spans="1:6" x14ac:dyDescent="0.15">
      <c r="A8128" s="5" t="s">
        <v>1</v>
      </c>
      <c r="B8128" s="5" t="s">
        <v>241</v>
      </c>
      <c r="C8128" s="6" t="s">
        <v>247</v>
      </c>
      <c r="D8128" s="6" t="s">
        <v>250</v>
      </c>
      <c r="E8128" s="7">
        <v>1972</v>
      </c>
      <c r="F8128" s="9">
        <v>7986</v>
      </c>
    </row>
    <row r="8129" spans="1:6" x14ac:dyDescent="0.15">
      <c r="A8129" s="5" t="s">
        <v>1</v>
      </c>
      <c r="B8129" s="5" t="s">
        <v>241</v>
      </c>
      <c r="C8129" s="6" t="s">
        <v>247</v>
      </c>
      <c r="D8129" s="6" t="s">
        <v>250</v>
      </c>
      <c r="E8129" s="7">
        <v>1973</v>
      </c>
      <c r="F8129" s="9">
        <v>8512</v>
      </c>
    </row>
    <row r="8130" spans="1:6" x14ac:dyDescent="0.15">
      <c r="A8130" s="5" t="s">
        <v>1</v>
      </c>
      <c r="B8130" s="5" t="s">
        <v>241</v>
      </c>
      <c r="C8130" s="6" t="s">
        <v>247</v>
      </c>
      <c r="D8130" s="6" t="s">
        <v>250</v>
      </c>
      <c r="E8130" s="7">
        <v>1974</v>
      </c>
      <c r="F8130" s="9">
        <v>8928</v>
      </c>
    </row>
    <row r="8131" spans="1:6" x14ac:dyDescent="0.15">
      <c r="A8131" s="5" t="s">
        <v>1</v>
      </c>
      <c r="B8131" s="5" t="s">
        <v>241</v>
      </c>
      <c r="C8131" s="6" t="s">
        <v>247</v>
      </c>
      <c r="D8131" s="6" t="s">
        <v>250</v>
      </c>
      <c r="E8131" s="7">
        <v>1975</v>
      </c>
      <c r="F8131" s="9">
        <v>9258</v>
      </c>
    </row>
    <row r="8132" spans="1:6" x14ac:dyDescent="0.15">
      <c r="A8132" s="5" t="s">
        <v>1</v>
      </c>
      <c r="B8132" s="5" t="s">
        <v>241</v>
      </c>
      <c r="C8132" s="6" t="s">
        <v>247</v>
      </c>
      <c r="D8132" s="6" t="s">
        <v>250</v>
      </c>
      <c r="E8132" s="7">
        <v>1976</v>
      </c>
      <c r="F8132" s="9">
        <v>9397</v>
      </c>
    </row>
    <row r="8133" spans="1:6" x14ac:dyDescent="0.15">
      <c r="A8133" s="5" t="s">
        <v>1</v>
      </c>
      <c r="B8133" s="5" t="s">
        <v>241</v>
      </c>
      <c r="C8133" s="6" t="s">
        <v>247</v>
      </c>
      <c r="D8133" s="6" t="s">
        <v>250</v>
      </c>
      <c r="E8133" s="7">
        <v>1977</v>
      </c>
      <c r="F8133" s="9">
        <v>9483</v>
      </c>
    </row>
    <row r="8134" spans="1:6" x14ac:dyDescent="0.15">
      <c r="A8134" s="5" t="s">
        <v>1</v>
      </c>
      <c r="B8134" s="5" t="s">
        <v>241</v>
      </c>
      <c r="C8134" s="6" t="s">
        <v>247</v>
      </c>
      <c r="D8134" s="6" t="s">
        <v>250</v>
      </c>
      <c r="E8134" s="7">
        <v>1978</v>
      </c>
      <c r="F8134" s="9">
        <v>9741</v>
      </c>
    </row>
    <row r="8135" spans="1:6" x14ac:dyDescent="0.15">
      <c r="A8135" s="5" t="s">
        <v>1</v>
      </c>
      <c r="B8135" s="5" t="s">
        <v>241</v>
      </c>
      <c r="C8135" s="6" t="s">
        <v>247</v>
      </c>
      <c r="D8135" s="6" t="s">
        <v>250</v>
      </c>
      <c r="E8135" s="7">
        <v>1979</v>
      </c>
      <c r="F8135" s="9">
        <v>9471</v>
      </c>
    </row>
    <row r="8136" spans="1:6" x14ac:dyDescent="0.15">
      <c r="A8136" s="5" t="s">
        <v>1</v>
      </c>
      <c r="B8136" s="5" t="s">
        <v>241</v>
      </c>
      <c r="C8136" s="6" t="s">
        <v>247</v>
      </c>
      <c r="D8136" s="6" t="s">
        <v>250</v>
      </c>
      <c r="E8136" s="7">
        <v>1980</v>
      </c>
      <c r="F8136" s="9">
        <v>9149</v>
      </c>
    </row>
    <row r="8137" spans="1:6" x14ac:dyDescent="0.15">
      <c r="A8137" s="5" t="s">
        <v>1</v>
      </c>
      <c r="B8137" s="5" t="s">
        <v>241</v>
      </c>
      <c r="C8137" s="6" t="s">
        <v>247</v>
      </c>
      <c r="D8137" s="6" t="s">
        <v>250</v>
      </c>
      <c r="E8137" s="7">
        <v>1981</v>
      </c>
      <c r="F8137" s="9">
        <v>8584</v>
      </c>
    </row>
    <row r="8138" spans="1:6" x14ac:dyDescent="0.15">
      <c r="A8138" s="5" t="s">
        <v>1</v>
      </c>
      <c r="B8138" s="5" t="s">
        <v>241</v>
      </c>
      <c r="C8138" s="6" t="s">
        <v>247</v>
      </c>
      <c r="D8138" s="6" t="s">
        <v>250</v>
      </c>
      <c r="E8138" s="7">
        <v>1982</v>
      </c>
      <c r="F8138" s="9">
        <v>8429</v>
      </c>
    </row>
    <row r="8139" spans="1:6" x14ac:dyDescent="0.15">
      <c r="A8139" s="5" t="s">
        <v>1</v>
      </c>
      <c r="B8139" s="5" t="s">
        <v>241</v>
      </c>
      <c r="C8139" s="6" t="s">
        <v>247</v>
      </c>
      <c r="D8139" s="6" t="s">
        <v>250</v>
      </c>
      <c r="E8139" s="7">
        <v>1983</v>
      </c>
      <c r="F8139" s="9">
        <v>8764</v>
      </c>
    </row>
    <row r="8140" spans="1:6" x14ac:dyDescent="0.15">
      <c r="A8140" s="5" t="s">
        <v>1</v>
      </c>
      <c r="B8140" s="5" t="s">
        <v>241</v>
      </c>
      <c r="C8140" s="6" t="s">
        <v>247</v>
      </c>
      <c r="D8140" s="6" t="s">
        <v>250</v>
      </c>
      <c r="E8140" s="7">
        <v>1984</v>
      </c>
      <c r="F8140" s="9">
        <v>9006</v>
      </c>
    </row>
    <row r="8141" spans="1:6" x14ac:dyDescent="0.15">
      <c r="A8141" s="5" t="s">
        <v>1</v>
      </c>
      <c r="B8141" s="5" t="s">
        <v>241</v>
      </c>
      <c r="C8141" s="6" t="s">
        <v>247</v>
      </c>
      <c r="D8141" s="6" t="s">
        <v>250</v>
      </c>
      <c r="E8141" s="7">
        <v>1985</v>
      </c>
      <c r="F8141" s="9">
        <v>9022</v>
      </c>
    </row>
    <row r="8142" spans="1:6" x14ac:dyDescent="0.15">
      <c r="A8142" s="5" t="s">
        <v>1</v>
      </c>
      <c r="B8142" s="5" t="s">
        <v>241</v>
      </c>
      <c r="C8142" s="6" t="s">
        <v>247</v>
      </c>
      <c r="D8142" s="6" t="s">
        <v>250</v>
      </c>
      <c r="E8142" s="7">
        <v>1986</v>
      </c>
      <c r="F8142" s="9">
        <v>9240</v>
      </c>
    </row>
    <row r="8143" spans="1:6" x14ac:dyDescent="0.15">
      <c r="A8143" s="5" t="s">
        <v>1</v>
      </c>
      <c r="B8143" s="5" t="s">
        <v>241</v>
      </c>
      <c r="C8143" s="6" t="s">
        <v>247</v>
      </c>
      <c r="D8143" s="6" t="s">
        <v>250</v>
      </c>
      <c r="E8143" s="7">
        <v>1987</v>
      </c>
      <c r="F8143" s="9">
        <v>9059</v>
      </c>
    </row>
    <row r="8144" spans="1:6" x14ac:dyDescent="0.15">
      <c r="A8144" s="5" t="s">
        <v>1</v>
      </c>
      <c r="B8144" s="5" t="s">
        <v>241</v>
      </c>
      <c r="C8144" s="6" t="s">
        <v>247</v>
      </c>
      <c r="D8144" s="6" t="s">
        <v>250</v>
      </c>
      <c r="E8144" s="7">
        <v>1988</v>
      </c>
      <c r="F8144" s="9">
        <v>9228</v>
      </c>
    </row>
    <row r="8145" spans="1:6" x14ac:dyDescent="0.15">
      <c r="A8145" s="5" t="s">
        <v>1</v>
      </c>
      <c r="B8145" s="5" t="s">
        <v>241</v>
      </c>
      <c r="C8145" s="6" t="s">
        <v>247</v>
      </c>
      <c r="D8145" s="6" t="s">
        <v>250</v>
      </c>
      <c r="E8145" s="7">
        <v>1989</v>
      </c>
      <c r="F8145" s="9">
        <v>9060</v>
      </c>
    </row>
    <row r="8146" spans="1:6" x14ac:dyDescent="0.15">
      <c r="A8146" s="5" t="s">
        <v>1</v>
      </c>
      <c r="B8146" s="5" t="s">
        <v>241</v>
      </c>
      <c r="C8146" s="6" t="s">
        <v>247</v>
      </c>
      <c r="D8146" s="6" t="s">
        <v>250</v>
      </c>
      <c r="E8146" s="7">
        <v>1990</v>
      </c>
      <c r="F8146" s="9">
        <v>8150</v>
      </c>
    </row>
    <row r="8147" spans="1:6" x14ac:dyDescent="0.15">
      <c r="A8147" s="5" t="s">
        <v>1</v>
      </c>
      <c r="B8147" s="5" t="s">
        <v>241</v>
      </c>
      <c r="C8147" s="6" t="s">
        <v>247</v>
      </c>
      <c r="D8147" s="6" t="s">
        <v>250</v>
      </c>
      <c r="E8147" s="7">
        <v>1991</v>
      </c>
      <c r="F8147" s="9">
        <v>7625.8429999999998</v>
      </c>
    </row>
    <row r="8148" spans="1:6" x14ac:dyDescent="0.15">
      <c r="A8148" s="5" t="s">
        <v>1</v>
      </c>
      <c r="B8148" s="5" t="s">
        <v>241</v>
      </c>
      <c r="C8148" s="6" t="s">
        <v>247</v>
      </c>
      <c r="D8148" s="6" t="s">
        <v>250</v>
      </c>
      <c r="E8148" s="7">
        <v>1992</v>
      </c>
      <c r="F8148" s="9">
        <v>7873.9250000000002</v>
      </c>
    </row>
    <row r="8149" spans="1:6" x14ac:dyDescent="0.15">
      <c r="A8149" s="5" t="s">
        <v>1</v>
      </c>
      <c r="B8149" s="5" t="s">
        <v>241</v>
      </c>
      <c r="C8149" s="6" t="s">
        <v>247</v>
      </c>
      <c r="D8149" s="6" t="s">
        <v>250</v>
      </c>
      <c r="E8149" s="7">
        <v>1993</v>
      </c>
      <c r="F8149" s="9">
        <v>8229.5290000000005</v>
      </c>
    </row>
    <row r="8150" spans="1:6" x14ac:dyDescent="0.15">
      <c r="A8150" s="5" t="s">
        <v>1</v>
      </c>
      <c r="B8150" s="5" t="s">
        <v>241</v>
      </c>
      <c r="C8150" s="6" t="s">
        <v>247</v>
      </c>
      <c r="D8150" s="6" t="s">
        <v>250</v>
      </c>
      <c r="E8150" s="7">
        <v>1994</v>
      </c>
      <c r="F8150" s="9">
        <v>8721.8269999999993</v>
      </c>
    </row>
    <row r="8151" spans="1:6" x14ac:dyDescent="0.15">
      <c r="A8151" s="5" t="s">
        <v>1</v>
      </c>
      <c r="B8151" s="5" t="s">
        <v>241</v>
      </c>
      <c r="C8151" s="6" t="s">
        <v>247</v>
      </c>
      <c r="D8151" s="6" t="s">
        <v>250</v>
      </c>
      <c r="E8151" s="7">
        <v>1995</v>
      </c>
      <c r="F8151" s="9">
        <v>9408.2739999999994</v>
      </c>
    </row>
    <row r="8152" spans="1:6" x14ac:dyDescent="0.15">
      <c r="A8152" s="5" t="s">
        <v>1</v>
      </c>
      <c r="B8152" s="5" t="s">
        <v>241</v>
      </c>
      <c r="C8152" s="6" t="s">
        <v>247</v>
      </c>
      <c r="D8152" s="6" t="s">
        <v>250</v>
      </c>
      <c r="E8152" s="7">
        <v>1996</v>
      </c>
      <c r="F8152" s="9">
        <v>10066.171</v>
      </c>
    </row>
    <row r="8153" spans="1:6" x14ac:dyDescent="0.15">
      <c r="A8153" s="5" t="s">
        <v>1</v>
      </c>
      <c r="B8153" s="5" t="s">
        <v>241</v>
      </c>
      <c r="C8153" s="6" t="s">
        <v>247</v>
      </c>
      <c r="D8153" s="6" t="s">
        <v>250</v>
      </c>
      <c r="E8153" s="7">
        <v>1997</v>
      </c>
      <c r="F8153" s="9">
        <v>10811.273999999999</v>
      </c>
    </row>
    <row r="8154" spans="1:6" x14ac:dyDescent="0.15">
      <c r="A8154" s="5" t="s">
        <v>1</v>
      </c>
      <c r="B8154" s="5" t="s">
        <v>241</v>
      </c>
      <c r="C8154" s="6" t="s">
        <v>247</v>
      </c>
      <c r="D8154" s="6" t="s">
        <v>250</v>
      </c>
      <c r="E8154" s="7">
        <v>1998</v>
      </c>
      <c r="F8154" s="9">
        <v>11413.255999999999</v>
      </c>
    </row>
    <row r="8155" spans="1:6" x14ac:dyDescent="0.15">
      <c r="A8155" s="5" t="s">
        <v>1</v>
      </c>
      <c r="B8155" s="5" t="s">
        <v>241</v>
      </c>
      <c r="C8155" s="6" t="s">
        <v>247</v>
      </c>
      <c r="D8155" s="6" t="s">
        <v>250</v>
      </c>
      <c r="E8155" s="7">
        <v>1999</v>
      </c>
      <c r="F8155" s="9">
        <v>12058.42</v>
      </c>
    </row>
    <row r="8156" spans="1:6" x14ac:dyDescent="0.15">
      <c r="A8156" s="5" t="s">
        <v>1</v>
      </c>
      <c r="B8156" s="5" t="s">
        <v>241</v>
      </c>
      <c r="C8156" s="6" t="s">
        <v>247</v>
      </c>
      <c r="D8156" s="6" t="s">
        <v>250</v>
      </c>
      <c r="E8156" s="7">
        <v>2000</v>
      </c>
      <c r="F8156" s="9">
        <v>12732.166999999999</v>
      </c>
    </row>
    <row r="8157" spans="1:6" x14ac:dyDescent="0.15">
      <c r="A8157" s="5" t="s">
        <v>1</v>
      </c>
      <c r="B8157" s="5" t="s">
        <v>241</v>
      </c>
      <c r="C8157" s="6" t="s">
        <v>247</v>
      </c>
      <c r="D8157" s="6" t="s">
        <v>250</v>
      </c>
      <c r="E8157" s="7">
        <v>2001</v>
      </c>
      <c r="F8157" s="9">
        <v>13017.584000000001</v>
      </c>
    </row>
    <row r="8158" spans="1:6" x14ac:dyDescent="0.15">
      <c r="A8158" s="5" t="s">
        <v>1</v>
      </c>
      <c r="B8158" s="5" t="s">
        <v>241</v>
      </c>
      <c r="C8158" s="6" t="s">
        <v>247</v>
      </c>
      <c r="D8158" s="6" t="s">
        <v>250</v>
      </c>
      <c r="E8158" s="7">
        <v>2002</v>
      </c>
      <c r="F8158" s="9">
        <v>13415.571</v>
      </c>
    </row>
    <row r="8159" spans="1:6" x14ac:dyDescent="0.15">
      <c r="A8159" s="5" t="s">
        <v>1</v>
      </c>
      <c r="B8159" s="5" t="s">
        <v>241</v>
      </c>
      <c r="C8159" s="6" t="s">
        <v>247</v>
      </c>
      <c r="D8159" s="6" t="s">
        <v>250</v>
      </c>
      <c r="E8159" s="7">
        <v>2003</v>
      </c>
      <c r="F8159" s="9">
        <v>14035.637000000001</v>
      </c>
    </row>
    <row r="8160" spans="1:6" x14ac:dyDescent="0.15">
      <c r="A8160" s="5" t="s">
        <v>1</v>
      </c>
      <c r="B8160" s="5" t="s">
        <v>241</v>
      </c>
      <c r="C8160" s="6" t="s">
        <v>247</v>
      </c>
      <c r="D8160" s="6" t="s">
        <v>250</v>
      </c>
      <c r="E8160" s="7">
        <v>2004</v>
      </c>
      <c r="F8160" s="9">
        <v>14906.093999999999</v>
      </c>
    </row>
    <row r="8161" spans="1:6" x14ac:dyDescent="0.15">
      <c r="A8161" s="5" t="s">
        <v>1</v>
      </c>
      <c r="B8161" s="5" t="s">
        <v>241</v>
      </c>
      <c r="C8161" s="6" t="s">
        <v>247</v>
      </c>
      <c r="D8161" s="6" t="s">
        <v>250</v>
      </c>
      <c r="E8161" s="7">
        <v>2005</v>
      </c>
      <c r="F8161" s="9">
        <v>15580.937</v>
      </c>
    </row>
    <row r="8162" spans="1:6" x14ac:dyDescent="0.15">
      <c r="A8162" s="5" t="s">
        <v>1</v>
      </c>
      <c r="B8162" s="5" t="s">
        <v>241</v>
      </c>
      <c r="C8162" s="6" t="s">
        <v>247</v>
      </c>
      <c r="D8162" s="6" t="s">
        <v>250</v>
      </c>
      <c r="E8162" s="7">
        <v>2006</v>
      </c>
      <c r="F8162" s="9">
        <v>16711.447</v>
      </c>
    </row>
    <row r="8163" spans="1:6" x14ac:dyDescent="0.15">
      <c r="A8163" s="5" t="s">
        <v>1</v>
      </c>
      <c r="B8163" s="5" t="s">
        <v>241</v>
      </c>
      <c r="C8163" s="6" t="s">
        <v>247</v>
      </c>
      <c r="D8163" s="6" t="s">
        <v>250</v>
      </c>
      <c r="E8163" s="7">
        <v>2007</v>
      </c>
      <c r="F8163" s="9">
        <v>18067.428</v>
      </c>
    </row>
    <row r="8164" spans="1:6" x14ac:dyDescent="0.15">
      <c r="A8164" s="5" t="s">
        <v>1</v>
      </c>
      <c r="B8164" s="5" t="s">
        <v>241</v>
      </c>
      <c r="C8164" s="6" t="s">
        <v>247</v>
      </c>
      <c r="D8164" s="6" t="s">
        <v>250</v>
      </c>
      <c r="E8164" s="7">
        <v>2008</v>
      </c>
      <c r="F8164" s="9">
        <v>19011.546999999999</v>
      </c>
    </row>
    <row r="8165" spans="1:6" x14ac:dyDescent="0.15">
      <c r="A8165" s="5" t="s">
        <v>1</v>
      </c>
      <c r="B8165" s="5" t="s">
        <v>241</v>
      </c>
      <c r="C8165" s="6" t="s">
        <v>247</v>
      </c>
      <c r="D8165" s="6" t="s">
        <v>250</v>
      </c>
      <c r="E8165" s="7">
        <v>2009</v>
      </c>
      <c r="F8165" s="9">
        <v>19718.465</v>
      </c>
    </row>
    <row r="8166" spans="1:6" x14ac:dyDescent="0.15">
      <c r="A8166" s="5" t="s">
        <v>1</v>
      </c>
      <c r="B8166" s="5" t="s">
        <v>241</v>
      </c>
      <c r="C8166" s="6" t="s">
        <v>247</v>
      </c>
      <c r="D8166" s="6" t="s">
        <v>250</v>
      </c>
      <c r="E8166" s="7">
        <v>2010</v>
      </c>
      <c r="F8166" s="9">
        <v>20608.692999999999</v>
      </c>
    </row>
    <row r="8167" spans="1:6" x14ac:dyDescent="0.15">
      <c r="A8167" s="5" t="s">
        <v>1</v>
      </c>
      <c r="B8167" s="5" t="s">
        <v>241</v>
      </c>
      <c r="C8167" s="6" t="s">
        <v>247</v>
      </c>
      <c r="D8167" s="6" t="s">
        <v>250</v>
      </c>
      <c r="E8167" s="7">
        <v>2011</v>
      </c>
      <c r="F8167" s="9">
        <v>21837</v>
      </c>
    </row>
    <row r="8168" spans="1:6" x14ac:dyDescent="0.15">
      <c r="A8168" s="5" t="s">
        <v>1</v>
      </c>
      <c r="B8168" s="5" t="s">
        <v>241</v>
      </c>
      <c r="C8168" s="6" t="s">
        <v>247</v>
      </c>
      <c r="D8168" s="6" t="s">
        <v>250</v>
      </c>
      <c r="E8168" s="7">
        <v>2012</v>
      </c>
      <c r="F8168" s="9">
        <v>22169.826000000001</v>
      </c>
    </row>
    <row r="8169" spans="1:6" x14ac:dyDescent="0.15">
      <c r="A8169" s="5" t="s">
        <v>1</v>
      </c>
      <c r="B8169" s="5" t="s">
        <v>241</v>
      </c>
      <c r="C8169" s="6" t="s">
        <v>247</v>
      </c>
      <c r="D8169" s="6" t="s">
        <v>250</v>
      </c>
      <c r="E8169" s="7">
        <v>2013</v>
      </c>
      <c r="F8169" s="9">
        <v>22378.305</v>
      </c>
    </row>
    <row r="8170" spans="1:6" x14ac:dyDescent="0.15">
      <c r="A8170" s="5" t="s">
        <v>1</v>
      </c>
      <c r="B8170" s="5" t="s">
        <v>241</v>
      </c>
      <c r="C8170" s="6" t="s">
        <v>247</v>
      </c>
      <c r="D8170" s="6" t="s">
        <v>250</v>
      </c>
      <c r="E8170" s="7">
        <v>2014</v>
      </c>
      <c r="F8170" s="9">
        <v>23247.817999999999</v>
      </c>
    </row>
    <row r="8171" spans="1:6" x14ac:dyDescent="0.15">
      <c r="A8171" s="5" t="s">
        <v>1</v>
      </c>
      <c r="B8171" s="5" t="s">
        <v>241</v>
      </c>
      <c r="C8171" s="6" t="s">
        <v>247</v>
      </c>
      <c r="D8171" s="6" t="s">
        <v>250</v>
      </c>
      <c r="E8171" s="7">
        <v>2015</v>
      </c>
      <c r="F8171" s="9">
        <v>24285.14</v>
      </c>
    </row>
    <row r="8172" spans="1:6" x14ac:dyDescent="0.15">
      <c r="A8172" s="5" t="s">
        <v>1</v>
      </c>
      <c r="B8172" s="5" t="s">
        <v>241</v>
      </c>
      <c r="C8172" s="6" t="s">
        <v>247</v>
      </c>
      <c r="D8172" s="6" t="s">
        <v>250</v>
      </c>
      <c r="E8172" s="7">
        <v>2016</v>
      </c>
      <c r="F8172" s="9">
        <v>25020.620999999999</v>
      </c>
    </row>
    <row r="8173" spans="1:6" x14ac:dyDescent="0.15">
      <c r="A8173" s="5" t="s">
        <v>1</v>
      </c>
      <c r="B8173" s="5" t="s">
        <v>241</v>
      </c>
      <c r="C8173" s="6" t="s">
        <v>247</v>
      </c>
      <c r="D8173" s="6" t="s">
        <v>250</v>
      </c>
      <c r="E8173" s="7">
        <v>2017</v>
      </c>
      <c r="F8173" s="9">
        <v>26310.113000000001</v>
      </c>
    </row>
    <row r="8174" spans="1:6" x14ac:dyDescent="0.15">
      <c r="A8174" s="5" t="s">
        <v>1</v>
      </c>
      <c r="B8174" s="5" t="s">
        <v>241</v>
      </c>
      <c r="C8174" s="6" t="s">
        <v>247</v>
      </c>
      <c r="D8174" s="6" t="s">
        <v>250</v>
      </c>
      <c r="E8174" s="7">
        <v>2018</v>
      </c>
      <c r="F8174" s="9">
        <v>27880.835999999999</v>
      </c>
    </row>
    <row r="8175" spans="1:6" x14ac:dyDescent="0.15">
      <c r="A8175" s="5" t="s">
        <v>1</v>
      </c>
      <c r="B8175" s="5" t="s">
        <v>241</v>
      </c>
      <c r="C8175" s="6" t="s">
        <v>247</v>
      </c>
      <c r="D8175" s="6" t="s">
        <v>250</v>
      </c>
      <c r="E8175" s="7">
        <v>2019</v>
      </c>
      <c r="F8175" s="9">
        <v>29142.023000000001</v>
      </c>
    </row>
    <row r="8176" spans="1:6" x14ac:dyDescent="0.15">
      <c r="A8176" s="5" t="s">
        <v>1</v>
      </c>
      <c r="B8176" s="5" t="s">
        <v>241</v>
      </c>
      <c r="C8176" s="6" t="s">
        <v>247</v>
      </c>
      <c r="D8176" s="6" t="s">
        <v>250</v>
      </c>
      <c r="E8176" s="7">
        <v>2020</v>
      </c>
      <c r="F8176" s="9">
        <v>28577.14</v>
      </c>
    </row>
    <row r="8177" spans="1:6" x14ac:dyDescent="0.15">
      <c r="A8177" s="5" t="s">
        <v>1</v>
      </c>
      <c r="B8177" s="5" t="s">
        <v>241</v>
      </c>
      <c r="C8177" s="6" t="s">
        <v>247</v>
      </c>
      <c r="D8177" s="6" t="s">
        <v>250</v>
      </c>
      <c r="E8177" s="7">
        <v>2021</v>
      </c>
      <c r="F8177" s="9">
        <v>30687.662</v>
      </c>
    </row>
    <row r="8178" spans="1:6" x14ac:dyDescent="0.15">
      <c r="A8178" s="5" t="s">
        <v>1</v>
      </c>
      <c r="B8178" s="5" t="s">
        <v>241</v>
      </c>
      <c r="C8178" s="10" t="s">
        <v>247</v>
      </c>
      <c r="D8178" s="10" t="s">
        <v>250</v>
      </c>
      <c r="E8178" s="11">
        <v>2022</v>
      </c>
      <c r="F8178" s="13">
        <v>32468.401999999998</v>
      </c>
    </row>
  </sheetData>
  <phoneticPr fontId="2" type="noConversion"/>
  <pageMargins left="1" right="1" top="1" bottom="1" header="0.25" footer="0.25"/>
  <pageSetup orientation="portrait"/>
  <headerFooter>
    <oddFooter>&amp;C&amp;"Helvetica Neue,Regular"&amp;12&amp;K000000&amp;P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DDFAD-4F9C-C049-997F-9A0B28CB74D0}">
  <dimension ref="A4:AF7534"/>
  <sheetViews>
    <sheetView showGridLines="0" workbookViewId="0">
      <selection activeCell="O88" sqref="O88"/>
    </sheetView>
  </sheetViews>
  <sheetFormatPr baseColWidth="10" defaultRowHeight="14" x14ac:dyDescent="0.15"/>
  <cols>
    <col min="1" max="1" width="7.33203125" style="15" bestFit="1" customWidth="1"/>
    <col min="2" max="2" width="15" style="15" bestFit="1" customWidth="1"/>
    <col min="3" max="4" width="9.1640625" style="15" bestFit="1" customWidth="1"/>
    <col min="5" max="5" width="10.33203125" style="15" bestFit="1" customWidth="1"/>
    <col min="6" max="6" width="14.1640625" style="15" bestFit="1" customWidth="1"/>
    <col min="7" max="7" width="11.1640625" style="15" bestFit="1" customWidth="1"/>
    <col min="8" max="8" width="9.1640625" style="15" bestFit="1" customWidth="1"/>
    <col min="9" max="9" width="10.33203125" style="15" bestFit="1" customWidth="1"/>
    <col min="10" max="10" width="9.1640625" style="15" bestFit="1" customWidth="1"/>
    <col min="11" max="11" width="14.1640625" style="15" bestFit="1" customWidth="1"/>
    <col min="12" max="12" width="11.1640625" style="15" bestFit="1" customWidth="1"/>
    <col min="13" max="13" width="15" style="15" bestFit="1" customWidth="1"/>
    <col min="14" max="16" width="9.1640625" style="15" bestFit="1" customWidth="1"/>
    <col min="17" max="17" width="10.33203125" style="15" bestFit="1" customWidth="1"/>
    <col min="18" max="19" width="9.1640625" style="15" bestFit="1" customWidth="1"/>
    <col min="20" max="20" width="14.1640625" style="15" bestFit="1" customWidth="1"/>
    <col min="21" max="22" width="11.1640625" style="15" bestFit="1" customWidth="1"/>
    <col min="23" max="27" width="9.1640625" style="15" bestFit="1" customWidth="1"/>
    <col min="28" max="28" width="10.1640625" style="15" bestFit="1" customWidth="1"/>
    <col min="29" max="29" width="9.1640625" style="15" bestFit="1" customWidth="1"/>
    <col min="30" max="30" width="10" style="15" bestFit="1" customWidth="1"/>
    <col min="31" max="31" width="13.5" style="15" bestFit="1" customWidth="1"/>
    <col min="32" max="32" width="11.1640625" style="15" bestFit="1" customWidth="1"/>
    <col min="33" max="16384" width="10.83203125" style="15"/>
  </cols>
  <sheetData>
    <row r="4" spans="1:32" x14ac:dyDescent="0.15">
      <c r="A4" s="17" t="s">
        <v>72</v>
      </c>
      <c r="B4" s="17" t="s">
        <v>62</v>
      </c>
      <c r="C4" s="16"/>
      <c r="D4" s="16"/>
      <c r="E4" s="16"/>
      <c r="F4" s="16"/>
      <c r="G4" s="16"/>
      <c r="H4" s="16"/>
      <c r="I4" s="16"/>
      <c r="J4" s="16"/>
      <c r="K4" s="16"/>
      <c r="L4" s="16"/>
      <c r="M4"/>
      <c r="N4" s="18"/>
      <c r="O4" s="18"/>
      <c r="P4" s="18"/>
      <c r="Q4" s="18"/>
      <c r="R4" s="18"/>
      <c r="S4" s="18"/>
      <c r="T4" s="18"/>
      <c r="U4" s="18"/>
      <c r="V4" s="18"/>
      <c r="W4" s="18"/>
      <c r="X4" s="18"/>
      <c r="Y4" s="18"/>
      <c r="Z4" s="18"/>
      <c r="AA4" s="18"/>
      <c r="AB4" s="18"/>
      <c r="AC4" s="18"/>
      <c r="AD4" s="18"/>
      <c r="AE4" s="18"/>
      <c r="AF4" s="18"/>
    </row>
    <row r="5" spans="1:32" x14ac:dyDescent="0.15">
      <c r="A5" s="17" t="s">
        <v>0</v>
      </c>
      <c r="B5" s="16" t="s">
        <v>2</v>
      </c>
      <c r="C5" s="16" t="s">
        <v>4</v>
      </c>
      <c r="D5" s="16" t="s">
        <v>14</v>
      </c>
      <c r="E5" s="16" t="s">
        <v>18</v>
      </c>
      <c r="F5" s="16" t="s">
        <v>20</v>
      </c>
      <c r="G5" s="16" t="s">
        <v>22</v>
      </c>
      <c r="H5" s="16" t="s">
        <v>30</v>
      </c>
      <c r="I5" s="16" t="s">
        <v>40</v>
      </c>
      <c r="J5" s="16" t="s">
        <v>54</v>
      </c>
      <c r="K5" s="16" t="s">
        <v>58</v>
      </c>
      <c r="L5" s="16" t="s">
        <v>60</v>
      </c>
      <c r="M5"/>
      <c r="N5" s="18"/>
      <c r="O5" s="18"/>
      <c r="P5" s="18"/>
      <c r="Q5" s="18"/>
      <c r="R5" s="18"/>
      <c r="S5" s="18"/>
      <c r="T5" s="18"/>
      <c r="U5" s="18"/>
      <c r="V5" s="18"/>
      <c r="W5" s="18"/>
      <c r="X5" s="18"/>
      <c r="Y5" s="18"/>
      <c r="Z5" s="18"/>
      <c r="AA5" s="18"/>
      <c r="AB5" s="18"/>
      <c r="AC5" s="18"/>
      <c r="AD5" s="18"/>
      <c r="AE5" s="18"/>
      <c r="AF5" s="18"/>
    </row>
    <row r="6" spans="1:32" x14ac:dyDescent="0.15">
      <c r="A6" s="16">
        <v>1701</v>
      </c>
      <c r="B6" s="19"/>
      <c r="C6" s="19"/>
      <c r="D6" s="19"/>
      <c r="E6" s="19"/>
      <c r="F6" s="19">
        <v>1776.4618</v>
      </c>
      <c r="G6" s="19">
        <v>1581.3479</v>
      </c>
      <c r="H6" s="19">
        <v>2468.5173</v>
      </c>
      <c r="I6" s="19">
        <v>3745.9893000000002</v>
      </c>
      <c r="J6" s="19">
        <v>2043</v>
      </c>
      <c r="K6" s="19">
        <v>2613</v>
      </c>
      <c r="L6" s="19"/>
      <c r="M6"/>
      <c r="N6" s="18"/>
      <c r="O6" s="18"/>
      <c r="P6" s="18"/>
      <c r="Q6" s="18"/>
      <c r="R6" s="18"/>
      <c r="S6" s="18"/>
      <c r="T6" s="18"/>
      <c r="U6" s="18"/>
      <c r="V6" s="18"/>
      <c r="W6" s="18"/>
      <c r="X6" s="18"/>
      <c r="Y6" s="18"/>
      <c r="Z6" s="18"/>
      <c r="AA6" s="18"/>
      <c r="AB6" s="18"/>
      <c r="AC6" s="18"/>
      <c r="AD6" s="18"/>
      <c r="AE6" s="18"/>
      <c r="AF6" s="18"/>
    </row>
    <row r="7" spans="1:32" x14ac:dyDescent="0.15">
      <c r="A7" s="16">
        <v>1702</v>
      </c>
      <c r="B7" s="19"/>
      <c r="C7" s="19"/>
      <c r="D7" s="19"/>
      <c r="E7" s="19"/>
      <c r="F7" s="19">
        <v>1708.6582000000001</v>
      </c>
      <c r="G7" s="19">
        <v>1613.7688000000001</v>
      </c>
      <c r="H7" s="19"/>
      <c r="I7" s="19">
        <v>4270.9449999999997</v>
      </c>
      <c r="J7" s="19">
        <v>2045</v>
      </c>
      <c r="K7" s="19">
        <v>2526</v>
      </c>
      <c r="L7" s="19"/>
      <c r="M7"/>
      <c r="N7" s="18"/>
      <c r="O7" s="18"/>
      <c r="P7" s="18"/>
      <c r="Q7" s="18"/>
      <c r="R7" s="18"/>
      <c r="S7" s="18"/>
      <c r="T7" s="18"/>
      <c r="U7" s="18"/>
      <c r="V7" s="18"/>
      <c r="W7" s="18"/>
      <c r="X7" s="18"/>
      <c r="Y7" s="18"/>
      <c r="Z7" s="18"/>
      <c r="AA7" s="18"/>
      <c r="AB7" s="18"/>
      <c r="AC7" s="18"/>
      <c r="AD7" s="18"/>
      <c r="AE7" s="18"/>
      <c r="AF7" s="18"/>
    </row>
    <row r="8" spans="1:32" x14ac:dyDescent="0.15">
      <c r="A8" s="16">
        <v>1703</v>
      </c>
      <c r="B8" s="19"/>
      <c r="C8" s="19"/>
      <c r="D8" s="19"/>
      <c r="E8" s="19"/>
      <c r="F8" s="19">
        <v>1778.6198999999999</v>
      </c>
      <c r="G8" s="19">
        <v>1631.2996000000001</v>
      </c>
      <c r="H8" s="19"/>
      <c r="I8" s="19">
        <v>3342.2460000000001</v>
      </c>
      <c r="J8" s="19">
        <v>1890</v>
      </c>
      <c r="K8" s="19">
        <v>2345</v>
      </c>
      <c r="L8" s="19"/>
      <c r="M8"/>
      <c r="N8" s="18"/>
      <c r="O8" s="18"/>
      <c r="P8" s="18"/>
      <c r="Q8" s="18"/>
      <c r="R8" s="18"/>
      <c r="S8" s="18"/>
      <c r="T8" s="18"/>
      <c r="U8" s="18"/>
      <c r="V8" s="18"/>
      <c r="W8" s="18"/>
      <c r="X8" s="18"/>
      <c r="Y8" s="18"/>
      <c r="Z8" s="18"/>
      <c r="AA8" s="18"/>
      <c r="AB8" s="18"/>
      <c r="AC8" s="18"/>
      <c r="AD8" s="18"/>
      <c r="AE8" s="18"/>
      <c r="AF8" s="18"/>
    </row>
    <row r="9" spans="1:32" x14ac:dyDescent="0.15">
      <c r="A9" s="16">
        <v>1704</v>
      </c>
      <c r="B9" s="19"/>
      <c r="C9" s="19"/>
      <c r="D9" s="19"/>
      <c r="E9" s="19"/>
      <c r="F9" s="19">
        <v>1907.8227999999999</v>
      </c>
      <c r="G9" s="19">
        <v>1622.6595</v>
      </c>
      <c r="H9" s="19"/>
      <c r="I9" s="19">
        <v>3580.2139000000002</v>
      </c>
      <c r="J9" s="19">
        <v>1897</v>
      </c>
      <c r="K9" s="19">
        <v>2778</v>
      </c>
      <c r="L9" s="19"/>
      <c r="M9"/>
      <c r="N9" s="18"/>
      <c r="O9" s="18"/>
      <c r="P9" s="18"/>
      <c r="Q9" s="18"/>
      <c r="R9" s="18"/>
      <c r="S9" s="18"/>
      <c r="T9" s="18"/>
      <c r="U9" s="18"/>
      <c r="V9" s="18"/>
      <c r="W9" s="18"/>
      <c r="X9" s="18"/>
      <c r="Y9" s="18"/>
      <c r="Z9" s="18"/>
      <c r="AA9" s="18"/>
      <c r="AB9" s="18"/>
      <c r="AC9" s="18"/>
      <c r="AD9" s="18"/>
      <c r="AE9" s="18"/>
      <c r="AF9" s="18"/>
    </row>
    <row r="10" spans="1:32" x14ac:dyDescent="0.15">
      <c r="A10" s="16">
        <v>1705</v>
      </c>
      <c r="B10" s="19"/>
      <c r="C10" s="19"/>
      <c r="D10" s="19"/>
      <c r="E10" s="19"/>
      <c r="F10" s="19">
        <v>1848.7836</v>
      </c>
      <c r="G10" s="19">
        <v>1638.9976999999999</v>
      </c>
      <c r="H10" s="19"/>
      <c r="I10" s="19">
        <v>4224.5990000000002</v>
      </c>
      <c r="J10" s="19">
        <v>1879</v>
      </c>
      <c r="K10" s="19">
        <v>2630</v>
      </c>
      <c r="L10" s="19"/>
      <c r="M10"/>
      <c r="N10" s="18"/>
      <c r="O10" s="18"/>
      <c r="P10" s="18"/>
      <c r="Q10" s="18"/>
      <c r="R10" s="18"/>
      <c r="S10" s="18"/>
      <c r="T10" s="18"/>
      <c r="U10" s="18"/>
      <c r="V10" s="18"/>
      <c r="W10" s="18"/>
      <c r="X10" s="18"/>
      <c r="Y10" s="18"/>
      <c r="Z10" s="18"/>
      <c r="AA10" s="18"/>
      <c r="AB10" s="18"/>
      <c r="AC10" s="18"/>
      <c r="AD10" s="18"/>
      <c r="AE10" s="18"/>
      <c r="AF10" s="18"/>
    </row>
    <row r="11" spans="1:32" x14ac:dyDescent="0.15">
      <c r="A11" s="16">
        <v>1706</v>
      </c>
      <c r="B11" s="19"/>
      <c r="C11" s="19"/>
      <c r="D11" s="19"/>
      <c r="E11" s="19"/>
      <c r="F11" s="19">
        <v>1961.0417</v>
      </c>
      <c r="G11" s="19">
        <v>1672.5271</v>
      </c>
      <c r="H11" s="19"/>
      <c r="I11" s="19">
        <v>3912.6559999999999</v>
      </c>
      <c r="J11" s="19">
        <v>1884</v>
      </c>
      <c r="K11" s="19">
        <v>2220</v>
      </c>
      <c r="L11" s="19"/>
      <c r="M11"/>
      <c r="N11" s="18"/>
      <c r="O11" s="18"/>
      <c r="P11" s="18"/>
      <c r="Q11" s="18"/>
      <c r="R11" s="18"/>
      <c r="S11" s="18"/>
      <c r="T11" s="18"/>
      <c r="U11" s="18"/>
      <c r="V11" s="18"/>
      <c r="W11" s="18"/>
      <c r="X11" s="18"/>
      <c r="Y11" s="18"/>
      <c r="Z11" s="18"/>
      <c r="AA11" s="18"/>
      <c r="AB11" s="18"/>
      <c r="AC11" s="18"/>
      <c r="AD11" s="18"/>
      <c r="AE11" s="18"/>
      <c r="AF11" s="18"/>
    </row>
    <row r="12" spans="1:32" x14ac:dyDescent="0.15">
      <c r="A12" s="16">
        <v>1707</v>
      </c>
      <c r="B12" s="19"/>
      <c r="C12" s="19"/>
      <c r="D12" s="19"/>
      <c r="E12" s="19"/>
      <c r="F12" s="19">
        <v>1998.7808</v>
      </c>
      <c r="G12" s="19">
        <v>1678.0659000000001</v>
      </c>
      <c r="H12" s="19"/>
      <c r="I12" s="19">
        <v>4073.9749999999999</v>
      </c>
      <c r="J12" s="19">
        <v>1846</v>
      </c>
      <c r="K12" s="19">
        <v>2485</v>
      </c>
      <c r="L12" s="19"/>
      <c r="M12"/>
      <c r="N12" s="18"/>
      <c r="O12" s="18"/>
      <c r="P12" s="18"/>
      <c r="Q12" s="18"/>
      <c r="R12" s="18"/>
      <c r="S12" s="18"/>
      <c r="T12" s="18"/>
      <c r="U12" s="18"/>
      <c r="V12" s="18"/>
      <c r="W12" s="18"/>
      <c r="X12" s="18"/>
      <c r="Y12" s="18"/>
      <c r="Z12" s="18"/>
      <c r="AA12" s="18"/>
      <c r="AB12" s="18"/>
      <c r="AC12" s="18"/>
      <c r="AD12" s="18"/>
      <c r="AE12" s="18"/>
      <c r="AF12" s="18"/>
    </row>
    <row r="13" spans="1:32" x14ac:dyDescent="0.15">
      <c r="A13" s="16">
        <v>1708</v>
      </c>
      <c r="B13" s="19"/>
      <c r="C13" s="19"/>
      <c r="D13" s="19"/>
      <c r="E13" s="19"/>
      <c r="F13" s="19">
        <v>1796.769</v>
      </c>
      <c r="G13" s="19">
        <v>1662.5764999999999</v>
      </c>
      <c r="H13" s="19"/>
      <c r="I13" s="19">
        <v>3879.6792</v>
      </c>
      <c r="J13" s="19">
        <v>1750</v>
      </c>
      <c r="K13" s="19">
        <v>2636</v>
      </c>
      <c r="L13" s="19"/>
      <c r="M13"/>
      <c r="N13" s="18"/>
      <c r="O13" s="18"/>
      <c r="P13" s="18"/>
      <c r="Q13" s="18"/>
      <c r="R13" s="18"/>
      <c r="S13" s="18"/>
      <c r="T13" s="18"/>
      <c r="U13" s="18"/>
      <c r="V13" s="18"/>
      <c r="W13" s="18"/>
      <c r="X13" s="18"/>
      <c r="Y13" s="18"/>
      <c r="Z13" s="18"/>
      <c r="AA13" s="18"/>
      <c r="AB13" s="18"/>
      <c r="AC13" s="18"/>
      <c r="AD13" s="18"/>
      <c r="AE13" s="18"/>
      <c r="AF13" s="18"/>
    </row>
    <row r="14" spans="1:32" x14ac:dyDescent="0.15">
      <c r="A14" s="16">
        <v>1709</v>
      </c>
      <c r="B14" s="19"/>
      <c r="C14" s="19"/>
      <c r="D14" s="19"/>
      <c r="E14" s="19"/>
      <c r="F14" s="19">
        <v>1301.2716</v>
      </c>
      <c r="G14" s="19">
        <v>1600.095</v>
      </c>
      <c r="H14" s="19"/>
      <c r="I14" s="19">
        <v>4131.0159999999996</v>
      </c>
      <c r="J14" s="19">
        <v>1824</v>
      </c>
      <c r="K14" s="19">
        <v>2278</v>
      </c>
      <c r="L14" s="19"/>
      <c r="M14"/>
      <c r="N14" s="18"/>
      <c r="O14" s="18"/>
      <c r="P14" s="18"/>
      <c r="Q14" s="18"/>
      <c r="R14" s="18"/>
      <c r="S14" s="18"/>
      <c r="T14" s="18"/>
      <c r="U14" s="18"/>
      <c r="V14" s="18"/>
      <c r="W14" s="18"/>
      <c r="X14" s="18"/>
      <c r="Y14" s="18"/>
      <c r="Z14" s="18"/>
      <c r="AA14" s="18"/>
      <c r="AB14" s="18"/>
      <c r="AC14" s="18"/>
      <c r="AD14" s="18"/>
      <c r="AE14" s="18"/>
      <c r="AF14" s="18"/>
    </row>
    <row r="15" spans="1:32" x14ac:dyDescent="0.15">
      <c r="A15" s="16">
        <v>1710</v>
      </c>
      <c r="B15" s="19"/>
      <c r="C15" s="19"/>
      <c r="D15" s="19"/>
      <c r="E15" s="19"/>
      <c r="F15" s="19">
        <v>1504.354</v>
      </c>
      <c r="G15" s="19">
        <v>1593.7854</v>
      </c>
      <c r="H15" s="19"/>
      <c r="I15" s="19">
        <v>4221.9252999999999</v>
      </c>
      <c r="J15" s="19">
        <v>1913</v>
      </c>
      <c r="K15" s="19">
        <v>2066</v>
      </c>
      <c r="L15" s="19"/>
      <c r="M15"/>
      <c r="N15" s="18"/>
      <c r="O15" s="18"/>
      <c r="P15" s="18"/>
      <c r="Q15" s="18"/>
      <c r="R15" s="18"/>
      <c r="S15" s="18"/>
      <c r="T15" s="18"/>
      <c r="U15" s="18"/>
      <c r="V15" s="18"/>
      <c r="W15" s="18"/>
      <c r="X15" s="18"/>
      <c r="Y15" s="18"/>
      <c r="Z15" s="18"/>
      <c r="AA15" s="18"/>
      <c r="AB15" s="18"/>
      <c r="AC15" s="18"/>
      <c r="AD15" s="18"/>
      <c r="AE15" s="18"/>
      <c r="AF15" s="18"/>
    </row>
    <row r="16" spans="1:32" x14ac:dyDescent="0.15">
      <c r="A16" s="16">
        <v>1711</v>
      </c>
      <c r="B16" s="19"/>
      <c r="C16" s="19"/>
      <c r="D16" s="19"/>
      <c r="E16" s="19"/>
      <c r="F16" s="19">
        <v>1702.3843999999999</v>
      </c>
      <c r="G16" s="19">
        <v>1618.5591999999999</v>
      </c>
      <c r="H16" s="19"/>
      <c r="I16" s="19">
        <v>3957.2192</v>
      </c>
      <c r="J16" s="19">
        <v>2024</v>
      </c>
      <c r="K16" s="19">
        <v>2255</v>
      </c>
      <c r="L16" s="19"/>
      <c r="M16"/>
      <c r="N16" s="18"/>
      <c r="O16" s="18"/>
      <c r="P16" s="18"/>
      <c r="Q16" s="18"/>
      <c r="R16" s="18"/>
      <c r="S16" s="18"/>
      <c r="T16" s="18"/>
      <c r="U16" s="18"/>
      <c r="V16" s="18"/>
      <c r="W16" s="18"/>
      <c r="X16" s="18"/>
      <c r="Y16" s="18"/>
      <c r="Z16" s="18"/>
      <c r="AA16" s="18"/>
      <c r="AB16" s="18"/>
      <c r="AC16" s="18"/>
      <c r="AD16" s="18"/>
      <c r="AE16" s="18"/>
      <c r="AF16" s="18"/>
    </row>
    <row r="17" spans="1:32" x14ac:dyDescent="0.15">
      <c r="A17" s="16">
        <v>1712</v>
      </c>
      <c r="B17" s="19"/>
      <c r="C17" s="19"/>
      <c r="D17" s="19"/>
      <c r="E17" s="19"/>
      <c r="F17" s="19">
        <v>1654.9577999999999</v>
      </c>
      <c r="G17" s="19">
        <v>1608.5338999999999</v>
      </c>
      <c r="H17" s="19"/>
      <c r="I17" s="19">
        <v>4064.1711</v>
      </c>
      <c r="J17" s="19">
        <v>1991</v>
      </c>
      <c r="K17" s="19">
        <v>2257</v>
      </c>
      <c r="L17" s="19"/>
      <c r="M17"/>
      <c r="N17" s="18"/>
      <c r="O17" s="18"/>
      <c r="P17" s="18"/>
      <c r="Q17" s="18"/>
      <c r="R17" s="18"/>
      <c r="S17" s="18"/>
      <c r="T17" s="18"/>
      <c r="U17" s="18"/>
      <c r="V17" s="18"/>
      <c r="W17" s="18"/>
      <c r="X17" s="18"/>
      <c r="Y17" s="18"/>
      <c r="Z17" s="18"/>
      <c r="AA17" s="18"/>
      <c r="AB17" s="18"/>
      <c r="AC17" s="18"/>
      <c r="AD17" s="18"/>
      <c r="AE17" s="18"/>
      <c r="AF17" s="18"/>
    </row>
    <row r="18" spans="1:32" x14ac:dyDescent="0.15">
      <c r="A18" s="16">
        <v>1713</v>
      </c>
      <c r="B18" s="19"/>
      <c r="C18" s="19"/>
      <c r="D18" s="19"/>
      <c r="E18" s="19"/>
      <c r="F18" s="19">
        <v>1569.4812999999999</v>
      </c>
      <c r="G18" s="19">
        <v>1612.942</v>
      </c>
      <c r="H18" s="19"/>
      <c r="I18" s="19">
        <v>4254.902</v>
      </c>
      <c r="J18" s="19">
        <v>2039</v>
      </c>
      <c r="K18" s="19">
        <v>2157</v>
      </c>
      <c r="L18" s="19"/>
      <c r="M18"/>
      <c r="N18" s="18"/>
      <c r="O18" s="18"/>
      <c r="P18" s="18"/>
      <c r="Q18" s="18"/>
      <c r="R18" s="18"/>
      <c r="S18" s="18"/>
      <c r="T18" s="18"/>
      <c r="U18" s="18"/>
      <c r="V18" s="18"/>
      <c r="W18" s="18"/>
      <c r="X18" s="18"/>
      <c r="Y18" s="18"/>
      <c r="Z18" s="18"/>
      <c r="AA18" s="18"/>
      <c r="AB18" s="18"/>
      <c r="AC18" s="18"/>
      <c r="AD18" s="18"/>
      <c r="AE18" s="18"/>
      <c r="AF18" s="18"/>
    </row>
    <row r="19" spans="1:32" x14ac:dyDescent="0.15">
      <c r="A19" s="16">
        <v>1714</v>
      </c>
      <c r="B19" s="19"/>
      <c r="C19" s="19"/>
      <c r="D19" s="19"/>
      <c r="E19" s="19"/>
      <c r="F19" s="19">
        <v>1658.5327</v>
      </c>
      <c r="G19" s="19">
        <v>1633.6089999999999</v>
      </c>
      <c r="H19" s="19"/>
      <c r="I19" s="19">
        <v>4165.7754000000004</v>
      </c>
      <c r="J19" s="19">
        <v>1999</v>
      </c>
      <c r="K19" s="19">
        <v>2364</v>
      </c>
      <c r="L19" s="19"/>
      <c r="M19"/>
      <c r="N19" s="18"/>
      <c r="O19" s="18"/>
      <c r="P19" s="18"/>
      <c r="Q19" s="18"/>
      <c r="R19" s="18"/>
      <c r="S19" s="18"/>
      <c r="T19" s="18"/>
      <c r="U19" s="18"/>
      <c r="V19" s="18"/>
      <c r="W19" s="18"/>
      <c r="X19" s="18"/>
      <c r="Y19" s="18"/>
      <c r="Z19" s="18"/>
      <c r="AA19" s="18"/>
      <c r="AB19" s="18"/>
      <c r="AC19" s="18"/>
      <c r="AD19" s="18"/>
      <c r="AE19" s="18"/>
      <c r="AF19" s="18"/>
    </row>
    <row r="20" spans="1:32" x14ac:dyDescent="0.15">
      <c r="A20" s="16">
        <v>1715</v>
      </c>
      <c r="B20" s="19"/>
      <c r="C20" s="19"/>
      <c r="D20" s="19"/>
      <c r="E20" s="19"/>
      <c r="F20" s="19">
        <v>1931.9983999999999</v>
      </c>
      <c r="G20" s="19">
        <v>1663.1766</v>
      </c>
      <c r="H20" s="19"/>
      <c r="I20" s="19">
        <v>3793.2262999999998</v>
      </c>
      <c r="J20" s="19">
        <v>1980</v>
      </c>
      <c r="K20" s="19">
        <v>2294</v>
      </c>
      <c r="L20" s="19"/>
      <c r="M20"/>
      <c r="N20" s="18"/>
      <c r="O20" s="18"/>
      <c r="P20" s="18"/>
      <c r="Q20" s="18"/>
      <c r="R20" s="18"/>
      <c r="S20" s="18"/>
      <c r="T20" s="18"/>
      <c r="U20" s="18"/>
      <c r="V20" s="18"/>
      <c r="W20" s="18"/>
      <c r="X20" s="18"/>
      <c r="Y20" s="18"/>
      <c r="Z20" s="18"/>
      <c r="AA20" s="18"/>
      <c r="AB20" s="18"/>
      <c r="AC20" s="18"/>
      <c r="AD20" s="18"/>
      <c r="AE20" s="18"/>
      <c r="AF20" s="18"/>
    </row>
    <row r="21" spans="1:32" x14ac:dyDescent="0.15">
      <c r="A21" s="16">
        <v>1716</v>
      </c>
      <c r="B21" s="19"/>
      <c r="C21" s="19"/>
      <c r="D21" s="19"/>
      <c r="E21" s="19"/>
      <c r="F21" s="19">
        <v>2068.1921000000002</v>
      </c>
      <c r="G21" s="19">
        <v>1685.4961000000001</v>
      </c>
      <c r="H21" s="19"/>
      <c r="I21" s="19">
        <v>3406.4169999999999</v>
      </c>
      <c r="J21" s="19">
        <v>1749</v>
      </c>
      <c r="K21" s="19">
        <v>2367</v>
      </c>
      <c r="L21" s="19"/>
      <c r="M21"/>
      <c r="N21" s="18"/>
      <c r="O21" s="18"/>
      <c r="P21" s="18"/>
      <c r="Q21" s="18"/>
      <c r="R21" s="18"/>
      <c r="S21" s="18"/>
      <c r="T21" s="18"/>
      <c r="U21" s="18"/>
      <c r="V21" s="18"/>
      <c r="W21" s="18"/>
      <c r="X21" s="18"/>
      <c r="Y21" s="18"/>
      <c r="Z21" s="18"/>
      <c r="AA21" s="18"/>
      <c r="AB21" s="18"/>
      <c r="AC21" s="18"/>
      <c r="AD21" s="18"/>
      <c r="AE21" s="18"/>
      <c r="AF21" s="18"/>
    </row>
    <row r="22" spans="1:32" x14ac:dyDescent="0.15">
      <c r="A22" s="16">
        <v>1717</v>
      </c>
      <c r="B22" s="19"/>
      <c r="C22" s="19"/>
      <c r="D22" s="19"/>
      <c r="E22" s="19"/>
      <c r="F22" s="19">
        <v>2362.0158999999999</v>
      </c>
      <c r="G22" s="19">
        <v>1678.1298999999999</v>
      </c>
      <c r="H22" s="19"/>
      <c r="I22" s="19">
        <v>3663.1016</v>
      </c>
      <c r="J22" s="19">
        <v>1594</v>
      </c>
      <c r="K22" s="19">
        <v>2483</v>
      </c>
      <c r="L22" s="19"/>
      <c r="M22"/>
      <c r="N22" s="18"/>
      <c r="O22" s="18"/>
      <c r="P22" s="18"/>
      <c r="Q22" s="18"/>
      <c r="R22" s="18"/>
      <c r="S22" s="18"/>
      <c r="T22" s="18"/>
      <c r="U22" s="18"/>
      <c r="V22" s="18"/>
      <c r="W22" s="18"/>
      <c r="X22" s="18"/>
      <c r="Y22" s="18"/>
      <c r="Z22" s="18"/>
      <c r="AA22" s="18"/>
      <c r="AB22" s="18"/>
      <c r="AC22" s="18"/>
      <c r="AD22" s="18"/>
      <c r="AE22" s="18"/>
      <c r="AF22" s="18"/>
    </row>
    <row r="23" spans="1:32" x14ac:dyDescent="0.15">
      <c r="A23" s="16">
        <v>1718</v>
      </c>
      <c r="B23" s="19"/>
      <c r="C23" s="19"/>
      <c r="D23" s="19"/>
      <c r="E23" s="19"/>
      <c r="F23" s="19">
        <v>1995.6525999999999</v>
      </c>
      <c r="G23" s="19">
        <v>1695.3597</v>
      </c>
      <c r="H23" s="19"/>
      <c r="I23" s="19">
        <v>3778.0749999999998</v>
      </c>
      <c r="J23" s="19">
        <v>1433</v>
      </c>
      <c r="K23" s="19">
        <v>2606</v>
      </c>
      <c r="L23" s="19"/>
      <c r="M23"/>
      <c r="N23" s="18"/>
      <c r="O23" s="18"/>
      <c r="P23" s="18"/>
      <c r="Q23" s="18"/>
      <c r="R23" s="18"/>
      <c r="S23" s="18"/>
      <c r="T23" s="18"/>
      <c r="U23" s="18"/>
      <c r="V23" s="18"/>
      <c r="W23" s="18"/>
      <c r="X23" s="18"/>
      <c r="Y23" s="18"/>
      <c r="Z23" s="18"/>
      <c r="AA23" s="18"/>
      <c r="AB23" s="18"/>
      <c r="AC23" s="18"/>
      <c r="AD23" s="18"/>
      <c r="AE23" s="18"/>
      <c r="AF23" s="18"/>
    </row>
    <row r="24" spans="1:32" x14ac:dyDescent="0.15">
      <c r="A24" s="16">
        <v>1719</v>
      </c>
      <c r="B24" s="19"/>
      <c r="C24" s="19"/>
      <c r="D24" s="19"/>
      <c r="E24" s="19"/>
      <c r="F24" s="19">
        <v>1965.826</v>
      </c>
      <c r="G24" s="19">
        <v>1682.067</v>
      </c>
      <c r="H24" s="19"/>
      <c r="I24" s="19">
        <v>3451.8715999999999</v>
      </c>
      <c r="J24" s="19">
        <v>1683</v>
      </c>
      <c r="K24" s="19">
        <v>2542</v>
      </c>
      <c r="L24" s="19"/>
      <c r="M24"/>
      <c r="N24" s="18"/>
      <c r="O24" s="18"/>
      <c r="P24" s="18"/>
      <c r="Q24" s="18"/>
      <c r="R24" s="18"/>
      <c r="S24" s="18"/>
      <c r="T24" s="18"/>
      <c r="U24" s="18"/>
      <c r="V24" s="18"/>
      <c r="W24" s="18"/>
      <c r="X24" s="18"/>
      <c r="Y24" s="18"/>
      <c r="Z24" s="18"/>
      <c r="AA24" s="18"/>
      <c r="AB24" s="18"/>
      <c r="AC24" s="18"/>
      <c r="AD24" s="18"/>
      <c r="AE24" s="18"/>
      <c r="AF24" s="18"/>
    </row>
    <row r="25" spans="1:32" x14ac:dyDescent="0.15">
      <c r="A25" s="16">
        <v>1720</v>
      </c>
      <c r="B25" s="19"/>
      <c r="C25" s="19"/>
      <c r="D25" s="19"/>
      <c r="E25" s="19"/>
      <c r="F25" s="19">
        <v>1859.1780000000001</v>
      </c>
      <c r="G25" s="19">
        <v>1669.4391000000001</v>
      </c>
      <c r="H25" s="19"/>
      <c r="I25" s="19">
        <v>3516.0427</v>
      </c>
      <c r="J25" s="19">
        <v>1921</v>
      </c>
      <c r="K25" s="19">
        <v>2715</v>
      </c>
      <c r="L25" s="19">
        <v>1768.9856</v>
      </c>
      <c r="M25"/>
      <c r="N25" s="18"/>
      <c r="O25" s="18"/>
      <c r="P25" s="18"/>
      <c r="Q25" s="18"/>
      <c r="R25" s="18"/>
      <c r="S25" s="18"/>
      <c r="T25" s="18"/>
      <c r="U25" s="18"/>
      <c r="V25" s="18"/>
      <c r="W25" s="18"/>
      <c r="X25" s="18"/>
      <c r="Y25" s="18"/>
      <c r="Z25" s="18"/>
      <c r="AA25" s="18"/>
      <c r="AB25" s="18"/>
      <c r="AC25" s="18"/>
      <c r="AD25" s="18"/>
      <c r="AE25" s="18"/>
      <c r="AF25" s="18"/>
    </row>
    <row r="26" spans="1:32" x14ac:dyDescent="0.15">
      <c r="A26" s="16">
        <v>1721</v>
      </c>
      <c r="B26" s="19"/>
      <c r="C26" s="19"/>
      <c r="D26" s="19"/>
      <c r="E26" s="19"/>
      <c r="F26" s="19">
        <v>2055.8035</v>
      </c>
      <c r="G26" s="19">
        <v>1720.5381</v>
      </c>
      <c r="H26" s="19"/>
      <c r="I26" s="19">
        <v>3409.0907999999999</v>
      </c>
      <c r="J26" s="19">
        <v>1989</v>
      </c>
      <c r="K26" s="19">
        <v>2611</v>
      </c>
      <c r="L26" s="19"/>
      <c r="M26"/>
      <c r="N26" s="18"/>
      <c r="O26" s="18"/>
      <c r="P26" s="18"/>
      <c r="Q26" s="18"/>
      <c r="R26" s="18"/>
      <c r="S26" s="18"/>
      <c r="T26" s="18"/>
      <c r="U26" s="18"/>
      <c r="V26" s="18"/>
      <c r="W26" s="18"/>
      <c r="X26" s="18"/>
      <c r="Y26" s="18"/>
      <c r="Z26" s="18"/>
      <c r="AA26" s="18"/>
      <c r="AB26" s="18"/>
      <c r="AC26" s="18"/>
      <c r="AD26" s="18"/>
      <c r="AE26" s="18"/>
      <c r="AF26" s="18"/>
    </row>
    <row r="27" spans="1:32" x14ac:dyDescent="0.15">
      <c r="A27" s="16">
        <v>1722</v>
      </c>
      <c r="B27" s="19"/>
      <c r="C27" s="19"/>
      <c r="D27" s="19"/>
      <c r="E27" s="19"/>
      <c r="F27" s="19">
        <v>1856.6220000000001</v>
      </c>
      <c r="G27" s="19">
        <v>1746.1176</v>
      </c>
      <c r="H27" s="19"/>
      <c r="I27" s="19">
        <v>3397.5043999999998</v>
      </c>
      <c r="J27" s="19">
        <v>1691</v>
      </c>
      <c r="K27" s="19">
        <v>2636</v>
      </c>
      <c r="L27" s="19"/>
      <c r="M27"/>
      <c r="N27" s="18"/>
      <c r="O27" s="18"/>
      <c r="P27" s="18"/>
      <c r="Q27" s="18"/>
      <c r="R27" s="18"/>
      <c r="S27" s="18"/>
      <c r="T27" s="18"/>
      <c r="U27" s="18"/>
      <c r="V27" s="18"/>
      <c r="W27" s="18"/>
      <c r="X27" s="18"/>
      <c r="Y27" s="18"/>
      <c r="Z27" s="18"/>
      <c r="AA27" s="18"/>
      <c r="AB27" s="18"/>
      <c r="AC27" s="18"/>
      <c r="AD27" s="18"/>
      <c r="AE27" s="18"/>
      <c r="AF27" s="18"/>
    </row>
    <row r="28" spans="1:32" x14ac:dyDescent="0.15">
      <c r="A28" s="16">
        <v>1723</v>
      </c>
      <c r="B28" s="19"/>
      <c r="C28" s="19"/>
      <c r="D28" s="19"/>
      <c r="E28" s="19"/>
      <c r="F28" s="19">
        <v>1792.9893</v>
      </c>
      <c r="G28" s="19">
        <v>1750.807</v>
      </c>
      <c r="H28" s="19"/>
      <c r="I28" s="19">
        <v>3539.2156</v>
      </c>
      <c r="J28" s="19">
        <v>1543</v>
      </c>
      <c r="K28" s="19">
        <v>2563</v>
      </c>
      <c r="L28" s="19"/>
      <c r="M28"/>
      <c r="N28" s="18"/>
      <c r="O28" s="18"/>
      <c r="P28" s="18"/>
      <c r="Q28" s="18"/>
      <c r="R28" s="18"/>
      <c r="S28" s="18"/>
      <c r="T28" s="18"/>
      <c r="U28" s="18"/>
      <c r="V28" s="18"/>
      <c r="W28" s="18"/>
      <c r="X28" s="18"/>
      <c r="Y28" s="18"/>
      <c r="Z28" s="18"/>
      <c r="AA28" s="18"/>
      <c r="AB28" s="18"/>
      <c r="AC28" s="18"/>
      <c r="AD28" s="18"/>
      <c r="AE28" s="18"/>
      <c r="AF28" s="18"/>
    </row>
    <row r="29" spans="1:32" x14ac:dyDescent="0.15">
      <c r="A29" s="16">
        <v>1724</v>
      </c>
      <c r="B29" s="19"/>
      <c r="C29" s="19"/>
      <c r="D29" s="19"/>
      <c r="E29" s="19"/>
      <c r="F29" s="19">
        <v>1718.9618</v>
      </c>
      <c r="G29" s="19">
        <v>1730.0114000000001</v>
      </c>
      <c r="H29" s="19"/>
      <c r="I29" s="19">
        <v>3591.8002999999999</v>
      </c>
      <c r="J29" s="19">
        <v>1565</v>
      </c>
      <c r="K29" s="19">
        <v>2528</v>
      </c>
      <c r="L29" s="19"/>
      <c r="M29"/>
      <c r="N29" s="18"/>
      <c r="O29" s="18"/>
      <c r="P29" s="18"/>
      <c r="Q29" s="18"/>
      <c r="R29" s="18"/>
      <c r="S29" s="18"/>
      <c r="T29" s="18"/>
      <c r="U29" s="18"/>
      <c r="V29" s="18"/>
      <c r="W29" s="18"/>
      <c r="X29" s="18"/>
      <c r="Y29" s="18"/>
      <c r="Z29" s="18"/>
      <c r="AA29" s="18"/>
      <c r="AB29" s="18"/>
      <c r="AC29" s="18"/>
      <c r="AD29" s="18"/>
      <c r="AE29" s="18"/>
      <c r="AF29" s="18"/>
    </row>
    <row r="30" spans="1:32" x14ac:dyDescent="0.15">
      <c r="A30" s="16">
        <v>1725</v>
      </c>
      <c r="B30" s="19"/>
      <c r="C30" s="19"/>
      <c r="D30" s="19"/>
      <c r="E30" s="19"/>
      <c r="F30" s="19">
        <v>1772.6027999999999</v>
      </c>
      <c r="G30" s="19">
        <v>1706.8353999999999</v>
      </c>
      <c r="H30" s="19"/>
      <c r="I30" s="19">
        <v>3721.0340000000001</v>
      </c>
      <c r="J30" s="19">
        <v>1548</v>
      </c>
      <c r="K30" s="19">
        <v>2585</v>
      </c>
      <c r="L30" s="19"/>
      <c r="M30"/>
      <c r="N30" s="18"/>
      <c r="O30" s="18"/>
      <c r="P30" s="18"/>
      <c r="Q30" s="18"/>
      <c r="R30" s="18"/>
      <c r="S30" s="18"/>
      <c r="T30" s="18"/>
      <c r="U30" s="18"/>
      <c r="V30" s="18"/>
      <c r="W30" s="18"/>
      <c r="X30" s="18"/>
      <c r="Y30" s="18"/>
      <c r="Z30" s="18"/>
      <c r="AA30" s="18"/>
      <c r="AB30" s="18"/>
      <c r="AC30" s="18"/>
      <c r="AD30" s="18"/>
      <c r="AE30" s="18"/>
      <c r="AF30" s="18"/>
    </row>
    <row r="31" spans="1:32" x14ac:dyDescent="0.15">
      <c r="A31" s="16">
        <v>1726</v>
      </c>
      <c r="B31" s="19"/>
      <c r="C31" s="19"/>
      <c r="D31" s="19"/>
      <c r="E31" s="19"/>
      <c r="F31" s="19">
        <v>1753.2370000000001</v>
      </c>
      <c r="G31" s="19">
        <v>1681.1938</v>
      </c>
      <c r="H31" s="19"/>
      <c r="I31" s="19">
        <v>3817.2905000000001</v>
      </c>
      <c r="J31" s="19">
        <v>1443</v>
      </c>
      <c r="K31" s="19">
        <v>2483</v>
      </c>
      <c r="L31" s="19"/>
      <c r="M31"/>
      <c r="N31" s="18"/>
      <c r="O31" s="18"/>
      <c r="P31" s="18"/>
      <c r="Q31" s="18"/>
      <c r="R31" s="18"/>
      <c r="S31" s="18"/>
      <c r="T31" s="18"/>
      <c r="U31" s="18"/>
      <c r="V31" s="18"/>
      <c r="W31" s="18"/>
      <c r="X31" s="18"/>
      <c r="Y31" s="18"/>
      <c r="Z31" s="18"/>
      <c r="AA31" s="18"/>
      <c r="AB31" s="18"/>
      <c r="AC31" s="18"/>
      <c r="AD31" s="18"/>
      <c r="AE31" s="18"/>
      <c r="AF31" s="18"/>
    </row>
    <row r="32" spans="1:32" x14ac:dyDescent="0.15">
      <c r="A32" s="16">
        <v>1727</v>
      </c>
      <c r="B32" s="19"/>
      <c r="C32" s="19"/>
      <c r="D32" s="19"/>
      <c r="E32" s="19"/>
      <c r="F32" s="19">
        <v>1879.8574000000001</v>
      </c>
      <c r="G32" s="19">
        <v>1683.0835999999999</v>
      </c>
      <c r="H32" s="19"/>
      <c r="I32" s="19">
        <v>3762.0320000000002</v>
      </c>
      <c r="J32" s="19">
        <v>1564</v>
      </c>
      <c r="K32" s="19">
        <v>2455</v>
      </c>
      <c r="L32" s="19"/>
      <c r="M32"/>
      <c r="N32" s="18"/>
      <c r="O32" s="18"/>
      <c r="P32" s="18"/>
      <c r="Q32" s="18"/>
      <c r="R32" s="18"/>
      <c r="S32" s="18"/>
      <c r="T32" s="18"/>
      <c r="U32" s="18"/>
      <c r="V32" s="18"/>
      <c r="W32" s="18"/>
      <c r="X32" s="18"/>
      <c r="Y32" s="18"/>
      <c r="Z32" s="18"/>
      <c r="AA32" s="18"/>
      <c r="AB32" s="18"/>
      <c r="AC32" s="18"/>
      <c r="AD32" s="18"/>
      <c r="AE32" s="18"/>
      <c r="AF32" s="18"/>
    </row>
    <row r="33" spans="1:32" x14ac:dyDescent="0.15">
      <c r="A33" s="16">
        <v>1728</v>
      </c>
      <c r="B33" s="19"/>
      <c r="C33" s="19"/>
      <c r="D33" s="19"/>
      <c r="E33" s="19"/>
      <c r="F33" s="19">
        <v>1896.1257000000001</v>
      </c>
      <c r="G33" s="19">
        <v>1716.6835000000001</v>
      </c>
      <c r="H33" s="19"/>
      <c r="I33" s="19">
        <v>3776.2921999999999</v>
      </c>
      <c r="J33" s="19">
        <v>1806</v>
      </c>
      <c r="K33" s="19">
        <v>2554</v>
      </c>
      <c r="L33" s="19"/>
      <c r="M33"/>
      <c r="N33" s="18"/>
      <c r="O33" s="18"/>
      <c r="P33" s="18"/>
      <c r="Q33" s="18"/>
      <c r="R33" s="18"/>
      <c r="S33" s="18"/>
      <c r="T33" s="18"/>
      <c r="U33" s="18"/>
      <c r="V33" s="18"/>
      <c r="W33" s="18"/>
      <c r="X33" s="18"/>
      <c r="Y33" s="18"/>
      <c r="Z33" s="18"/>
      <c r="AA33" s="18"/>
      <c r="AB33" s="18"/>
      <c r="AC33" s="18"/>
      <c r="AD33" s="18"/>
      <c r="AE33" s="18"/>
      <c r="AF33" s="18"/>
    </row>
    <row r="34" spans="1:32" x14ac:dyDescent="0.15">
      <c r="A34" s="16">
        <v>1729</v>
      </c>
      <c r="B34" s="19"/>
      <c r="C34" s="19"/>
      <c r="D34" s="19"/>
      <c r="E34" s="19"/>
      <c r="F34" s="19">
        <v>1892.0420999999999</v>
      </c>
      <c r="G34" s="19">
        <v>1729.1094000000001</v>
      </c>
      <c r="H34" s="19"/>
      <c r="I34" s="19">
        <v>3960.7844</v>
      </c>
      <c r="J34" s="19">
        <v>1867</v>
      </c>
      <c r="K34" s="19">
        <v>2452</v>
      </c>
      <c r="L34" s="19"/>
      <c r="M34"/>
      <c r="N34" s="18"/>
      <c r="O34" s="18"/>
      <c r="P34" s="18"/>
      <c r="Q34" s="18"/>
      <c r="R34" s="18"/>
      <c r="S34" s="18"/>
      <c r="T34" s="18"/>
      <c r="U34" s="18"/>
      <c r="V34" s="18"/>
      <c r="W34" s="18"/>
      <c r="X34" s="18"/>
      <c r="Y34" s="18"/>
      <c r="Z34" s="18"/>
      <c r="AA34" s="18"/>
      <c r="AB34" s="18"/>
      <c r="AC34" s="18"/>
      <c r="AD34" s="18"/>
      <c r="AE34" s="18"/>
      <c r="AF34" s="18"/>
    </row>
    <row r="35" spans="1:32" x14ac:dyDescent="0.15">
      <c r="A35" s="16">
        <v>1730</v>
      </c>
      <c r="B35" s="19"/>
      <c r="C35" s="19"/>
      <c r="D35" s="19"/>
      <c r="E35" s="19"/>
      <c r="F35" s="19">
        <v>1885.0882999999999</v>
      </c>
      <c r="G35" s="19">
        <v>1758.0817</v>
      </c>
      <c r="H35" s="19"/>
      <c r="I35" s="19">
        <v>3693.4045000000001</v>
      </c>
      <c r="J35" s="19">
        <v>1787</v>
      </c>
      <c r="K35" s="19">
        <v>2538</v>
      </c>
      <c r="L35" s="19"/>
      <c r="M35"/>
      <c r="N35" s="18"/>
      <c r="O35" s="18"/>
      <c r="P35" s="18"/>
      <c r="Q35" s="18"/>
      <c r="R35" s="18"/>
      <c r="S35" s="18"/>
      <c r="T35" s="18"/>
      <c r="U35" s="18"/>
      <c r="V35" s="18"/>
      <c r="W35" s="18"/>
      <c r="X35" s="18"/>
      <c r="Y35" s="18"/>
      <c r="Z35" s="18"/>
      <c r="AA35" s="18"/>
      <c r="AB35" s="18"/>
      <c r="AC35" s="18"/>
      <c r="AD35" s="18"/>
      <c r="AE35" s="18"/>
      <c r="AF35" s="18"/>
    </row>
    <row r="36" spans="1:32" x14ac:dyDescent="0.15">
      <c r="A36" s="16">
        <v>1731</v>
      </c>
      <c r="B36" s="19"/>
      <c r="C36" s="19"/>
      <c r="D36" s="19"/>
      <c r="E36" s="19"/>
      <c r="F36" s="19">
        <v>1898.201</v>
      </c>
      <c r="G36" s="19">
        <v>1735.9102</v>
      </c>
      <c r="H36" s="19"/>
      <c r="I36" s="19">
        <v>3518.7166000000002</v>
      </c>
      <c r="J36" s="19">
        <v>1742</v>
      </c>
      <c r="K36" s="19">
        <v>2499</v>
      </c>
      <c r="L36" s="19"/>
      <c r="M36"/>
      <c r="N36" s="18"/>
      <c r="O36" s="18"/>
      <c r="P36" s="18"/>
      <c r="Q36" s="18"/>
      <c r="R36" s="18"/>
      <c r="S36" s="18"/>
      <c r="T36" s="18"/>
      <c r="U36" s="18"/>
      <c r="V36" s="18"/>
      <c r="W36" s="18"/>
      <c r="X36" s="18"/>
      <c r="Y36" s="18"/>
      <c r="Z36" s="18"/>
      <c r="AA36" s="18"/>
      <c r="AB36" s="18"/>
      <c r="AC36" s="18"/>
      <c r="AD36" s="18"/>
      <c r="AE36" s="18"/>
      <c r="AF36" s="18"/>
    </row>
    <row r="37" spans="1:32" x14ac:dyDescent="0.15">
      <c r="A37" s="16">
        <v>1732</v>
      </c>
      <c r="B37" s="19"/>
      <c r="C37" s="19"/>
      <c r="D37" s="19"/>
      <c r="E37" s="19"/>
      <c r="F37" s="19">
        <v>1957.0159000000001</v>
      </c>
      <c r="G37" s="19">
        <v>1752.5530000000001</v>
      </c>
      <c r="H37" s="19"/>
      <c r="I37" s="19">
        <v>3540.9983000000002</v>
      </c>
      <c r="J37" s="19">
        <v>1723</v>
      </c>
      <c r="K37" s="19">
        <v>2654</v>
      </c>
      <c r="L37" s="19"/>
      <c r="M37"/>
      <c r="N37" s="18"/>
      <c r="O37" s="18"/>
      <c r="P37" s="18"/>
      <c r="Q37" s="18"/>
      <c r="R37" s="18"/>
      <c r="S37" s="18"/>
      <c r="T37" s="18"/>
      <c r="U37" s="18"/>
      <c r="V37" s="18"/>
      <c r="W37" s="18"/>
      <c r="X37" s="18"/>
      <c r="Y37" s="18"/>
      <c r="Z37" s="18"/>
      <c r="AA37" s="18"/>
      <c r="AB37" s="18"/>
      <c r="AC37" s="18"/>
      <c r="AD37" s="18"/>
      <c r="AE37" s="18"/>
      <c r="AF37" s="18"/>
    </row>
    <row r="38" spans="1:32" x14ac:dyDescent="0.15">
      <c r="A38" s="16">
        <v>1733</v>
      </c>
      <c r="B38" s="19"/>
      <c r="C38" s="19"/>
      <c r="D38" s="19"/>
      <c r="E38" s="19"/>
      <c r="F38" s="19">
        <v>2006.0576000000001</v>
      </c>
      <c r="G38" s="19">
        <v>1771.7555</v>
      </c>
      <c r="H38" s="19"/>
      <c r="I38" s="19">
        <v>3523.1729</v>
      </c>
      <c r="J38" s="19">
        <v>1677</v>
      </c>
      <c r="K38" s="19">
        <v>2699</v>
      </c>
      <c r="L38" s="19"/>
      <c r="M38"/>
      <c r="N38" s="18"/>
      <c r="O38" s="18"/>
      <c r="P38" s="18"/>
      <c r="Q38" s="18"/>
      <c r="R38" s="18"/>
      <c r="S38" s="18"/>
      <c r="T38" s="18"/>
      <c r="U38" s="18"/>
      <c r="V38" s="18"/>
      <c r="W38" s="18"/>
      <c r="X38" s="18"/>
      <c r="Y38" s="18"/>
      <c r="Z38" s="18"/>
      <c r="AA38" s="18"/>
      <c r="AB38" s="18"/>
      <c r="AC38" s="18"/>
      <c r="AD38" s="18"/>
      <c r="AE38" s="18"/>
      <c r="AF38" s="18"/>
    </row>
    <row r="39" spans="1:32" x14ac:dyDescent="0.15">
      <c r="A39" s="16">
        <v>1734</v>
      </c>
      <c r="B39" s="19"/>
      <c r="C39" s="19"/>
      <c r="D39" s="19"/>
      <c r="E39" s="19"/>
      <c r="F39" s="19">
        <v>1947.6866</v>
      </c>
      <c r="G39" s="19">
        <v>1752.4833000000001</v>
      </c>
      <c r="H39" s="19"/>
      <c r="I39" s="19">
        <v>3643.4937</v>
      </c>
      <c r="J39" s="19">
        <v>1702</v>
      </c>
      <c r="K39" s="19">
        <v>2662</v>
      </c>
      <c r="L39" s="19"/>
      <c r="M39"/>
      <c r="N39" s="18"/>
      <c r="O39" s="18"/>
      <c r="P39" s="18"/>
      <c r="Q39" s="18"/>
      <c r="R39" s="18"/>
      <c r="S39" s="18"/>
      <c r="T39" s="18"/>
      <c r="U39" s="18"/>
      <c r="V39" s="18"/>
      <c r="W39" s="18"/>
      <c r="X39" s="18"/>
      <c r="Y39" s="18"/>
      <c r="Z39" s="18"/>
      <c r="AA39" s="18"/>
      <c r="AB39" s="18"/>
      <c r="AC39" s="18"/>
      <c r="AD39" s="18"/>
      <c r="AE39" s="18"/>
      <c r="AF39" s="18"/>
    </row>
    <row r="40" spans="1:32" x14ac:dyDescent="0.15">
      <c r="A40" s="16">
        <v>1735</v>
      </c>
      <c r="B40" s="19"/>
      <c r="C40" s="19"/>
      <c r="D40" s="19"/>
      <c r="E40" s="19"/>
      <c r="F40" s="19">
        <v>1897.8805</v>
      </c>
      <c r="G40" s="19">
        <v>1737.3729000000001</v>
      </c>
      <c r="H40" s="19"/>
      <c r="I40" s="19">
        <v>3639.0374000000002</v>
      </c>
      <c r="J40" s="19">
        <v>1642</v>
      </c>
      <c r="K40" s="19">
        <v>2576</v>
      </c>
      <c r="L40" s="19"/>
      <c r="M40"/>
      <c r="N40" s="18"/>
      <c r="O40" s="18"/>
      <c r="P40" s="18"/>
      <c r="Q40" s="18"/>
      <c r="R40" s="18"/>
      <c r="S40" s="18"/>
      <c r="T40" s="18"/>
      <c r="U40" s="18"/>
      <c r="V40" s="18"/>
      <c r="W40" s="18"/>
      <c r="X40" s="18"/>
      <c r="Y40" s="18"/>
      <c r="Z40" s="18"/>
      <c r="AA40" s="18"/>
      <c r="AB40" s="18"/>
      <c r="AC40" s="18"/>
      <c r="AD40" s="18"/>
      <c r="AE40" s="18"/>
      <c r="AF40" s="18"/>
    </row>
    <row r="41" spans="1:32" x14ac:dyDescent="0.15">
      <c r="A41" s="16">
        <v>1736</v>
      </c>
      <c r="B41" s="19"/>
      <c r="C41" s="19"/>
      <c r="D41" s="19"/>
      <c r="E41" s="19"/>
      <c r="F41" s="19">
        <v>1866.6646000000001</v>
      </c>
      <c r="G41" s="19">
        <v>1712.1392000000001</v>
      </c>
      <c r="H41" s="19"/>
      <c r="I41" s="19">
        <v>3507.1300999999999</v>
      </c>
      <c r="J41" s="19">
        <v>1635</v>
      </c>
      <c r="K41" s="19">
        <v>2745</v>
      </c>
      <c r="L41" s="19"/>
      <c r="M41"/>
      <c r="N41" s="18"/>
      <c r="O41" s="18"/>
      <c r="P41" s="18"/>
      <c r="Q41" s="18"/>
      <c r="R41" s="18"/>
      <c r="S41" s="18"/>
      <c r="T41" s="18"/>
      <c r="U41" s="18"/>
      <c r="V41" s="18"/>
      <c r="W41" s="18"/>
      <c r="X41" s="18"/>
      <c r="Y41" s="18"/>
      <c r="Z41" s="18"/>
      <c r="AA41" s="18"/>
      <c r="AB41" s="18"/>
      <c r="AC41" s="18"/>
      <c r="AD41" s="18"/>
      <c r="AE41" s="18"/>
      <c r="AF41" s="18"/>
    </row>
    <row r="42" spans="1:32" x14ac:dyDescent="0.15">
      <c r="A42" s="16">
        <v>1737</v>
      </c>
      <c r="B42" s="19"/>
      <c r="C42" s="19"/>
      <c r="D42" s="19"/>
      <c r="E42" s="19"/>
      <c r="F42" s="19">
        <v>1864.1233</v>
      </c>
      <c r="G42" s="19">
        <v>1684.0205000000001</v>
      </c>
      <c r="H42" s="19"/>
      <c r="I42" s="19">
        <v>3463.4580000000001</v>
      </c>
      <c r="J42" s="19">
        <v>1747</v>
      </c>
      <c r="K42" s="19">
        <v>2582</v>
      </c>
      <c r="L42" s="19"/>
      <c r="M42"/>
      <c r="N42" s="18"/>
      <c r="O42" s="18"/>
      <c r="P42" s="18"/>
      <c r="Q42" s="18"/>
      <c r="R42" s="18"/>
      <c r="S42" s="18"/>
      <c r="T42" s="18"/>
      <c r="U42" s="18"/>
      <c r="V42" s="18"/>
      <c r="W42" s="18"/>
      <c r="X42" s="18"/>
      <c r="Y42" s="18"/>
      <c r="Z42" s="18"/>
      <c r="AA42" s="18"/>
      <c r="AB42" s="18"/>
      <c r="AC42" s="18"/>
      <c r="AD42" s="18"/>
      <c r="AE42" s="18"/>
      <c r="AF42" s="18"/>
    </row>
    <row r="43" spans="1:32" x14ac:dyDescent="0.15">
      <c r="A43" s="16">
        <v>1738</v>
      </c>
      <c r="B43" s="19"/>
      <c r="C43" s="19"/>
      <c r="D43" s="19"/>
      <c r="E43" s="19"/>
      <c r="F43" s="19">
        <v>1838.4174</v>
      </c>
      <c r="G43" s="19">
        <v>1706.8042</v>
      </c>
      <c r="H43" s="19"/>
      <c r="I43" s="19">
        <v>3490.1959999999999</v>
      </c>
      <c r="J43" s="19">
        <v>1782</v>
      </c>
      <c r="K43" s="19">
        <v>2619</v>
      </c>
      <c r="L43" s="19"/>
      <c r="M43"/>
      <c r="N43" s="18"/>
      <c r="O43" s="18"/>
      <c r="P43" s="18"/>
      <c r="Q43" s="18"/>
      <c r="R43" s="18"/>
      <c r="S43" s="18"/>
      <c r="T43" s="18"/>
      <c r="U43" s="18"/>
      <c r="V43" s="18"/>
      <c r="W43" s="18"/>
      <c r="X43" s="18"/>
      <c r="Y43" s="18"/>
      <c r="Z43" s="18"/>
      <c r="AA43" s="18"/>
      <c r="AB43" s="18"/>
      <c r="AC43" s="18"/>
      <c r="AD43" s="18"/>
      <c r="AE43" s="18"/>
      <c r="AF43" s="18"/>
    </row>
    <row r="44" spans="1:32" x14ac:dyDescent="0.15">
      <c r="A44" s="16">
        <v>1739</v>
      </c>
      <c r="B44" s="19"/>
      <c r="C44" s="19"/>
      <c r="D44" s="19"/>
      <c r="E44" s="19"/>
      <c r="F44" s="19">
        <v>1766.1866</v>
      </c>
      <c r="G44" s="19">
        <v>1710.5718999999999</v>
      </c>
      <c r="H44" s="19"/>
      <c r="I44" s="19">
        <v>3491.9785000000002</v>
      </c>
      <c r="J44" s="19">
        <v>1575</v>
      </c>
      <c r="K44" s="19">
        <v>2584</v>
      </c>
      <c r="L44" s="19"/>
      <c r="M44"/>
      <c r="N44" s="18"/>
      <c r="O44" s="18"/>
      <c r="P44" s="18"/>
      <c r="Q44" s="18"/>
      <c r="R44" s="18"/>
      <c r="S44" s="18"/>
      <c r="T44" s="18"/>
      <c r="U44" s="18"/>
      <c r="V44" s="18"/>
      <c r="W44" s="18"/>
      <c r="X44" s="18"/>
      <c r="Y44" s="18"/>
      <c r="Z44" s="18"/>
      <c r="AA44" s="18"/>
      <c r="AB44" s="18"/>
      <c r="AC44" s="18"/>
      <c r="AD44" s="18"/>
      <c r="AE44" s="18"/>
      <c r="AF44" s="18"/>
    </row>
    <row r="45" spans="1:32" x14ac:dyDescent="0.15">
      <c r="A45" s="16">
        <v>1740</v>
      </c>
      <c r="B45" s="19"/>
      <c r="C45" s="19"/>
      <c r="D45" s="19"/>
      <c r="E45" s="19"/>
      <c r="F45" s="19">
        <v>1667.4412</v>
      </c>
      <c r="G45" s="19">
        <v>1653.3423</v>
      </c>
      <c r="H45" s="19"/>
      <c r="I45" s="19">
        <v>3465.2406999999998</v>
      </c>
      <c r="J45" s="19">
        <v>1500</v>
      </c>
      <c r="K45" s="19">
        <v>2526</v>
      </c>
      <c r="L45" s="19"/>
      <c r="M45"/>
      <c r="N45" s="18"/>
      <c r="O45" s="18"/>
      <c r="P45" s="18"/>
      <c r="Q45" s="18"/>
      <c r="R45" s="18"/>
      <c r="S45" s="18"/>
      <c r="T45" s="18"/>
      <c r="U45" s="18"/>
      <c r="V45" s="18"/>
      <c r="W45" s="18"/>
      <c r="X45" s="18"/>
      <c r="Y45" s="18"/>
      <c r="Z45" s="18"/>
      <c r="AA45" s="18"/>
      <c r="AB45" s="18"/>
      <c r="AC45" s="18"/>
      <c r="AD45" s="18"/>
      <c r="AE45" s="18"/>
      <c r="AF45" s="18"/>
    </row>
    <row r="46" spans="1:32" x14ac:dyDescent="0.15">
      <c r="A46" s="16">
        <v>1741</v>
      </c>
      <c r="B46" s="19"/>
      <c r="C46" s="19"/>
      <c r="D46" s="19"/>
      <c r="E46" s="19"/>
      <c r="F46" s="19">
        <v>1641.1106</v>
      </c>
      <c r="G46" s="19">
        <v>1626.2153000000001</v>
      </c>
      <c r="H46" s="19"/>
      <c r="I46" s="19">
        <v>3441.1765</v>
      </c>
      <c r="J46" s="19">
        <v>1447</v>
      </c>
      <c r="K46" s="19">
        <v>2595</v>
      </c>
      <c r="L46" s="19"/>
      <c r="M46"/>
      <c r="N46" s="18"/>
      <c r="O46" s="18"/>
      <c r="P46" s="18"/>
      <c r="Q46" s="18"/>
      <c r="R46" s="18"/>
      <c r="S46" s="18"/>
      <c r="T46" s="18"/>
      <c r="U46" s="18"/>
      <c r="V46" s="18"/>
      <c r="W46" s="18"/>
      <c r="X46" s="18"/>
      <c r="Y46" s="18"/>
      <c r="Z46" s="18"/>
      <c r="AA46" s="18"/>
      <c r="AB46" s="18"/>
      <c r="AC46" s="18"/>
      <c r="AD46" s="18"/>
      <c r="AE46" s="18"/>
      <c r="AF46" s="18"/>
    </row>
    <row r="47" spans="1:32" x14ac:dyDescent="0.15">
      <c r="A47" s="16">
        <v>1742</v>
      </c>
      <c r="B47" s="19"/>
      <c r="C47" s="19"/>
      <c r="D47" s="19"/>
      <c r="E47" s="19"/>
      <c r="F47" s="19">
        <v>1789.5206000000001</v>
      </c>
      <c r="G47" s="19">
        <v>1667.7041999999999</v>
      </c>
      <c r="H47" s="19"/>
      <c r="I47" s="19">
        <v>3650.6237999999998</v>
      </c>
      <c r="J47" s="19">
        <v>1473</v>
      </c>
      <c r="K47" s="19">
        <v>2683</v>
      </c>
      <c r="L47" s="19"/>
      <c r="M47"/>
      <c r="N47" s="18"/>
      <c r="O47" s="18"/>
      <c r="P47" s="18"/>
      <c r="Q47" s="18"/>
      <c r="R47" s="18"/>
      <c r="S47" s="18"/>
      <c r="T47" s="18"/>
      <c r="U47" s="18"/>
      <c r="V47" s="18"/>
      <c r="W47" s="18"/>
      <c r="X47" s="18"/>
      <c r="Y47" s="18"/>
      <c r="Z47" s="18"/>
      <c r="AA47" s="18"/>
      <c r="AB47" s="18"/>
      <c r="AC47" s="18"/>
      <c r="AD47" s="18"/>
      <c r="AE47" s="18"/>
      <c r="AF47" s="18"/>
    </row>
    <row r="48" spans="1:32" x14ac:dyDescent="0.15">
      <c r="A48" s="16">
        <v>1743</v>
      </c>
      <c r="B48" s="19"/>
      <c r="C48" s="19"/>
      <c r="D48" s="19"/>
      <c r="E48" s="19"/>
      <c r="F48" s="19">
        <v>1974.6587999999999</v>
      </c>
      <c r="G48" s="19">
        <v>1713.0615</v>
      </c>
      <c r="H48" s="19"/>
      <c r="I48" s="19">
        <v>3701.4259999999999</v>
      </c>
      <c r="J48" s="19">
        <v>1460</v>
      </c>
      <c r="K48" s="19">
        <v>2621</v>
      </c>
      <c r="L48" s="19"/>
      <c r="M48"/>
      <c r="N48" s="18"/>
      <c r="O48" s="18"/>
      <c r="P48" s="18"/>
      <c r="Q48" s="18"/>
      <c r="R48" s="18"/>
      <c r="S48" s="18"/>
      <c r="T48" s="18"/>
      <c r="U48" s="18"/>
      <c r="V48" s="18"/>
      <c r="W48" s="18"/>
      <c r="X48" s="18"/>
      <c r="Y48" s="18"/>
      <c r="Z48" s="18"/>
      <c r="AA48" s="18"/>
      <c r="AB48" s="18"/>
      <c r="AC48" s="18"/>
      <c r="AD48" s="18"/>
      <c r="AE48" s="18"/>
      <c r="AF48" s="18"/>
    </row>
    <row r="49" spans="1:32" x14ac:dyDescent="0.15">
      <c r="A49" s="16">
        <v>1744</v>
      </c>
      <c r="B49" s="19"/>
      <c r="C49" s="19"/>
      <c r="D49" s="19"/>
      <c r="E49" s="19"/>
      <c r="F49" s="19">
        <v>2044.9848999999999</v>
      </c>
      <c r="G49" s="19">
        <v>1726.3339000000001</v>
      </c>
      <c r="H49" s="19"/>
      <c r="I49" s="19">
        <v>4132.7983000000004</v>
      </c>
      <c r="J49" s="19">
        <v>1589</v>
      </c>
      <c r="K49" s="19">
        <v>2565</v>
      </c>
      <c r="L49" s="19"/>
      <c r="M49"/>
      <c r="N49" s="18"/>
      <c r="O49" s="18"/>
      <c r="P49" s="18"/>
      <c r="Q49" s="18"/>
      <c r="R49" s="18"/>
      <c r="S49" s="18"/>
      <c r="T49" s="18"/>
      <c r="U49" s="18"/>
      <c r="V49" s="18"/>
      <c r="W49" s="18"/>
      <c r="X49" s="18"/>
      <c r="Y49" s="18"/>
      <c r="Z49" s="18"/>
      <c r="AA49" s="18"/>
      <c r="AB49" s="18"/>
      <c r="AC49" s="18"/>
      <c r="AD49" s="18"/>
      <c r="AE49" s="18"/>
      <c r="AF49" s="18"/>
    </row>
    <row r="50" spans="1:32" x14ac:dyDescent="0.15">
      <c r="A50" s="16">
        <v>1745</v>
      </c>
      <c r="B50" s="19"/>
      <c r="C50" s="19"/>
      <c r="D50" s="19"/>
      <c r="E50" s="19"/>
      <c r="F50" s="19">
        <v>1925.0576000000001</v>
      </c>
      <c r="G50" s="19">
        <v>1737.3284000000001</v>
      </c>
      <c r="H50" s="19"/>
      <c r="I50" s="19">
        <v>3601.6042000000002</v>
      </c>
      <c r="J50" s="19">
        <v>1452</v>
      </c>
      <c r="K50" s="19">
        <v>2577</v>
      </c>
      <c r="L50" s="19"/>
      <c r="M50"/>
      <c r="N50" s="18"/>
      <c r="O50" s="18"/>
      <c r="P50" s="18"/>
      <c r="Q50" s="18"/>
      <c r="R50" s="18"/>
      <c r="S50" s="18"/>
      <c r="T50" s="18"/>
      <c r="U50" s="18"/>
      <c r="V50" s="18"/>
      <c r="W50" s="18"/>
      <c r="X50" s="18"/>
      <c r="Y50" s="18"/>
      <c r="Z50" s="18"/>
      <c r="AA50" s="18"/>
      <c r="AB50" s="18"/>
      <c r="AC50" s="18"/>
      <c r="AD50" s="18"/>
      <c r="AE50" s="18"/>
      <c r="AF50" s="18"/>
    </row>
    <row r="51" spans="1:32" x14ac:dyDescent="0.15">
      <c r="A51" s="16">
        <v>1746</v>
      </c>
      <c r="B51" s="19"/>
      <c r="C51" s="19"/>
      <c r="D51" s="19"/>
      <c r="E51" s="19"/>
      <c r="F51" s="19">
        <v>1856.5691999999999</v>
      </c>
      <c r="G51" s="19">
        <v>1688.7045000000001</v>
      </c>
      <c r="H51" s="19"/>
      <c r="I51" s="19">
        <v>3976.8271</v>
      </c>
      <c r="J51" s="19">
        <v>1417</v>
      </c>
      <c r="K51" s="19">
        <v>2641</v>
      </c>
      <c r="L51" s="19"/>
      <c r="M51"/>
      <c r="N51" s="18"/>
      <c r="O51" s="18"/>
      <c r="P51" s="18"/>
      <c r="Q51" s="18"/>
      <c r="R51" s="18"/>
      <c r="S51" s="18"/>
      <c r="T51" s="18"/>
      <c r="U51" s="18"/>
      <c r="V51" s="18"/>
      <c r="W51" s="18"/>
      <c r="X51" s="18"/>
      <c r="Y51" s="18"/>
      <c r="Z51" s="18"/>
      <c r="AA51" s="18"/>
      <c r="AB51" s="18"/>
      <c r="AC51" s="18"/>
      <c r="AD51" s="18"/>
      <c r="AE51" s="18"/>
      <c r="AF51" s="18"/>
    </row>
    <row r="52" spans="1:32" x14ac:dyDescent="0.15">
      <c r="A52" s="16">
        <v>1747</v>
      </c>
      <c r="B52" s="19"/>
      <c r="C52" s="19"/>
      <c r="D52" s="19"/>
      <c r="E52" s="19"/>
      <c r="F52" s="19">
        <v>1798.3672999999999</v>
      </c>
      <c r="G52" s="19">
        <v>1720.1537000000001</v>
      </c>
      <c r="H52" s="19"/>
      <c r="I52" s="19">
        <v>4557.0410000000002</v>
      </c>
      <c r="J52" s="19">
        <v>1430</v>
      </c>
      <c r="K52" s="19">
        <v>2750</v>
      </c>
      <c r="L52" s="19"/>
      <c r="M52"/>
      <c r="N52" s="18"/>
      <c r="O52" s="18"/>
      <c r="P52" s="18"/>
      <c r="Q52" s="18"/>
      <c r="R52" s="18"/>
      <c r="S52" s="18"/>
      <c r="T52" s="18"/>
      <c r="U52" s="18"/>
      <c r="V52" s="18"/>
      <c r="W52" s="18"/>
      <c r="X52" s="18"/>
      <c r="Y52" s="18"/>
      <c r="Z52" s="18"/>
      <c r="AA52" s="18"/>
      <c r="AB52" s="18"/>
      <c r="AC52" s="18"/>
      <c r="AD52" s="18"/>
      <c r="AE52" s="18"/>
      <c r="AF52" s="18"/>
    </row>
    <row r="53" spans="1:32" x14ac:dyDescent="0.15">
      <c r="A53" s="16">
        <v>1748</v>
      </c>
      <c r="B53" s="19"/>
      <c r="C53" s="19"/>
      <c r="D53" s="19"/>
      <c r="E53" s="19"/>
      <c r="F53" s="19">
        <v>1696.9666999999999</v>
      </c>
      <c r="G53" s="19">
        <v>1729.1713999999999</v>
      </c>
      <c r="H53" s="19"/>
      <c r="I53" s="19">
        <v>4393.0483000000004</v>
      </c>
      <c r="J53" s="19">
        <v>1371</v>
      </c>
      <c r="K53" s="19">
        <v>2713</v>
      </c>
      <c r="L53" s="19"/>
      <c r="M53"/>
      <c r="N53" s="18"/>
      <c r="O53" s="18"/>
      <c r="P53" s="18"/>
      <c r="Q53" s="18"/>
      <c r="R53" s="18"/>
      <c r="S53" s="18"/>
      <c r="T53" s="18"/>
      <c r="U53" s="18"/>
      <c r="V53" s="18"/>
      <c r="W53" s="18"/>
      <c r="X53" s="18"/>
      <c r="Y53" s="18"/>
      <c r="Z53" s="18"/>
      <c r="AA53" s="18"/>
      <c r="AB53" s="18"/>
      <c r="AC53" s="18"/>
      <c r="AD53" s="18"/>
      <c r="AE53" s="18"/>
      <c r="AF53" s="18"/>
    </row>
    <row r="54" spans="1:32" x14ac:dyDescent="0.15">
      <c r="A54" s="16">
        <v>1749</v>
      </c>
      <c r="B54" s="19"/>
      <c r="C54" s="19"/>
      <c r="D54" s="19"/>
      <c r="E54" s="19"/>
      <c r="F54" s="19">
        <v>1704.6578</v>
      </c>
      <c r="G54" s="19">
        <v>1738.2494999999999</v>
      </c>
      <c r="H54" s="19"/>
      <c r="I54" s="19">
        <v>3844.9196999999999</v>
      </c>
      <c r="J54" s="19">
        <v>1444</v>
      </c>
      <c r="K54" s="19">
        <v>2681</v>
      </c>
      <c r="L54" s="19"/>
      <c r="M54"/>
      <c r="N54" s="18"/>
      <c r="O54" s="18"/>
      <c r="P54" s="18"/>
      <c r="Q54" s="18"/>
      <c r="R54" s="18"/>
      <c r="S54" s="18"/>
      <c r="T54" s="18"/>
      <c r="U54" s="18"/>
      <c r="V54" s="18"/>
      <c r="W54" s="18"/>
      <c r="X54" s="18"/>
      <c r="Y54" s="18"/>
      <c r="Z54" s="18"/>
      <c r="AA54" s="18"/>
      <c r="AB54" s="18"/>
      <c r="AC54" s="18"/>
      <c r="AD54" s="18"/>
      <c r="AE54" s="18"/>
      <c r="AF54" s="18"/>
    </row>
    <row r="55" spans="1:32" x14ac:dyDescent="0.15">
      <c r="A55" s="16">
        <v>1750</v>
      </c>
      <c r="B55" s="19"/>
      <c r="C55" s="19">
        <v>2169</v>
      </c>
      <c r="D55" s="19"/>
      <c r="E55" s="19">
        <v>1486</v>
      </c>
      <c r="F55" s="19">
        <v>1743.4982</v>
      </c>
      <c r="G55" s="19">
        <v>1761.9381000000001</v>
      </c>
      <c r="H55" s="19"/>
      <c r="I55" s="19">
        <v>3777.1835999999998</v>
      </c>
      <c r="J55" s="19">
        <v>1554</v>
      </c>
      <c r="K55" s="19">
        <v>2702</v>
      </c>
      <c r="L55" s="19"/>
      <c r="M55"/>
      <c r="N55" s="18"/>
      <c r="O55" s="18"/>
      <c r="P55" s="18"/>
      <c r="Q55" s="18"/>
      <c r="R55" s="18"/>
      <c r="S55" s="18"/>
      <c r="T55" s="18"/>
      <c r="U55" s="18"/>
      <c r="V55" s="18"/>
      <c r="W55" s="18"/>
      <c r="X55" s="18"/>
      <c r="Y55" s="18"/>
      <c r="Z55" s="18"/>
      <c r="AA55" s="18"/>
      <c r="AB55" s="18"/>
      <c r="AC55" s="18"/>
      <c r="AD55" s="18"/>
      <c r="AE55" s="18"/>
      <c r="AF55" s="18"/>
    </row>
    <row r="56" spans="1:32" x14ac:dyDescent="0.15">
      <c r="A56" s="16">
        <v>1751</v>
      </c>
      <c r="B56" s="19"/>
      <c r="C56" s="19"/>
      <c r="D56" s="19"/>
      <c r="E56" s="19"/>
      <c r="F56" s="19">
        <v>1752.8531</v>
      </c>
      <c r="G56" s="19">
        <v>1785.4755</v>
      </c>
      <c r="H56" s="19">
        <v>2485.4756000000002</v>
      </c>
      <c r="I56" s="19">
        <v>4046.3456999999999</v>
      </c>
      <c r="J56" s="19">
        <v>1506</v>
      </c>
      <c r="K56" s="19">
        <v>2627</v>
      </c>
      <c r="L56" s="19"/>
      <c r="M56"/>
      <c r="N56" s="18"/>
      <c r="O56" s="18"/>
      <c r="P56" s="18"/>
      <c r="Q56" s="18"/>
      <c r="R56" s="18"/>
      <c r="S56" s="18"/>
      <c r="T56" s="18"/>
      <c r="U56" s="18"/>
      <c r="V56" s="18"/>
      <c r="W56" s="18"/>
      <c r="X56" s="18"/>
      <c r="Y56" s="18"/>
      <c r="Z56" s="18"/>
      <c r="AA56" s="18"/>
      <c r="AB56" s="18"/>
      <c r="AC56" s="18"/>
      <c r="AD56" s="18"/>
      <c r="AE56" s="18"/>
      <c r="AF56" s="18"/>
    </row>
    <row r="57" spans="1:32" x14ac:dyDescent="0.15">
      <c r="A57" s="16">
        <v>1752</v>
      </c>
      <c r="B57" s="19"/>
      <c r="C57" s="19"/>
      <c r="D57" s="19"/>
      <c r="E57" s="19"/>
      <c r="F57" s="19">
        <v>1727.1702</v>
      </c>
      <c r="G57" s="19">
        <v>1786.8143</v>
      </c>
      <c r="H57" s="19"/>
      <c r="I57" s="19">
        <v>3885.0268999999998</v>
      </c>
      <c r="J57" s="19">
        <v>1495</v>
      </c>
      <c r="K57" s="19">
        <v>2738</v>
      </c>
      <c r="L57" s="19"/>
      <c r="M57"/>
      <c r="N57" s="18"/>
      <c r="O57" s="18"/>
      <c r="P57" s="18"/>
      <c r="Q57" s="18"/>
      <c r="R57" s="18"/>
      <c r="S57" s="18"/>
      <c r="T57" s="18"/>
      <c r="U57" s="18"/>
      <c r="V57" s="18"/>
      <c r="W57" s="18"/>
      <c r="X57" s="18"/>
      <c r="Y57" s="18"/>
      <c r="Z57" s="18"/>
      <c r="AA57" s="18"/>
      <c r="AB57" s="18"/>
      <c r="AC57" s="18"/>
      <c r="AD57" s="18"/>
      <c r="AE57" s="18"/>
      <c r="AF57" s="18"/>
    </row>
    <row r="58" spans="1:32" x14ac:dyDescent="0.15">
      <c r="A58" s="16">
        <v>1753</v>
      </c>
      <c r="B58" s="19"/>
      <c r="C58" s="19"/>
      <c r="D58" s="19"/>
      <c r="E58" s="19"/>
      <c r="F58" s="19">
        <v>1932.1813999999999</v>
      </c>
      <c r="G58" s="19">
        <v>1777.4712999999999</v>
      </c>
      <c r="H58" s="19"/>
      <c r="I58" s="19">
        <v>4217.4687999999996</v>
      </c>
      <c r="J58" s="19">
        <v>1530</v>
      </c>
      <c r="K58" s="19">
        <v>2743</v>
      </c>
      <c r="L58" s="19"/>
      <c r="M58"/>
      <c r="N58" s="18"/>
      <c r="O58" s="18"/>
      <c r="P58" s="18"/>
      <c r="Q58" s="18"/>
      <c r="R58" s="18"/>
      <c r="S58" s="18"/>
      <c r="T58" s="18"/>
      <c r="U58" s="18"/>
      <c r="V58" s="18"/>
      <c r="W58" s="18"/>
      <c r="X58" s="18"/>
      <c r="Y58" s="18"/>
      <c r="Z58" s="18"/>
      <c r="AA58" s="18"/>
      <c r="AB58" s="18"/>
      <c r="AC58" s="18"/>
      <c r="AD58" s="18"/>
      <c r="AE58" s="18"/>
      <c r="AF58" s="18"/>
    </row>
    <row r="59" spans="1:32" x14ac:dyDescent="0.15">
      <c r="A59" s="16">
        <v>1754</v>
      </c>
      <c r="B59" s="19"/>
      <c r="C59" s="19"/>
      <c r="D59" s="19"/>
      <c r="E59" s="19"/>
      <c r="F59" s="19">
        <v>1819.1097</v>
      </c>
      <c r="G59" s="19">
        <v>1762.1642999999999</v>
      </c>
      <c r="H59" s="19"/>
      <c r="I59" s="19">
        <v>4048.1284000000001</v>
      </c>
      <c r="J59" s="19">
        <v>1522</v>
      </c>
      <c r="K59" s="19">
        <v>2648</v>
      </c>
      <c r="L59" s="19"/>
      <c r="M59"/>
      <c r="N59" s="18"/>
      <c r="O59" s="18"/>
      <c r="P59" s="18"/>
      <c r="Q59" s="18"/>
      <c r="R59" s="18"/>
      <c r="S59" s="18"/>
      <c r="T59" s="18"/>
      <c r="U59" s="18"/>
      <c r="V59" s="18"/>
      <c r="W59" s="18"/>
      <c r="X59" s="18"/>
      <c r="Y59" s="18"/>
      <c r="Z59" s="18"/>
      <c r="AA59" s="18"/>
      <c r="AB59" s="18"/>
      <c r="AC59" s="18"/>
      <c r="AD59" s="18"/>
      <c r="AE59" s="18"/>
      <c r="AF59" s="18"/>
    </row>
    <row r="60" spans="1:32" x14ac:dyDescent="0.15">
      <c r="A60" s="16">
        <v>1755</v>
      </c>
      <c r="B60" s="19"/>
      <c r="C60" s="19"/>
      <c r="D60" s="19"/>
      <c r="E60" s="19"/>
      <c r="F60" s="19">
        <v>1940.9264000000001</v>
      </c>
      <c r="G60" s="19">
        <v>1770.2443000000001</v>
      </c>
      <c r="H60" s="19"/>
      <c r="I60" s="19">
        <v>3920.6772000000001</v>
      </c>
      <c r="J60" s="19">
        <v>1454</v>
      </c>
      <c r="K60" s="19">
        <v>2710</v>
      </c>
      <c r="L60" s="19"/>
      <c r="M60"/>
      <c r="N60" s="18"/>
      <c r="O60" s="18"/>
      <c r="P60" s="18"/>
      <c r="Q60" s="18"/>
      <c r="R60" s="18"/>
      <c r="S60" s="18"/>
      <c r="T60" s="18"/>
      <c r="U60" s="18"/>
      <c r="V60" s="18"/>
      <c r="W60" s="18"/>
      <c r="X60" s="18"/>
      <c r="Y60" s="18"/>
      <c r="Z60" s="18"/>
      <c r="AA60" s="18"/>
      <c r="AB60" s="18"/>
      <c r="AC60" s="18"/>
      <c r="AD60" s="18"/>
      <c r="AE60" s="18"/>
      <c r="AF60" s="18"/>
    </row>
    <row r="61" spans="1:32" x14ac:dyDescent="0.15">
      <c r="A61" s="16">
        <v>1756</v>
      </c>
      <c r="B61" s="19"/>
      <c r="C61" s="19"/>
      <c r="D61" s="19"/>
      <c r="E61" s="19"/>
      <c r="F61" s="19">
        <v>1971.7366999999999</v>
      </c>
      <c r="G61" s="19">
        <v>1732.9695999999999</v>
      </c>
      <c r="H61" s="19"/>
      <c r="I61" s="19">
        <v>3578.4313999999999</v>
      </c>
      <c r="J61" s="19">
        <v>1387</v>
      </c>
      <c r="K61" s="19">
        <v>2643</v>
      </c>
      <c r="L61" s="19"/>
      <c r="M61"/>
      <c r="N61" s="18"/>
      <c r="O61" s="18"/>
      <c r="P61" s="18"/>
      <c r="Q61" s="18"/>
      <c r="R61" s="18"/>
      <c r="S61" s="18"/>
      <c r="T61" s="18"/>
      <c r="U61" s="18"/>
      <c r="V61" s="18"/>
      <c r="W61" s="18"/>
      <c r="X61" s="18"/>
      <c r="Y61" s="18"/>
      <c r="Z61" s="18"/>
      <c r="AA61" s="18"/>
      <c r="AB61" s="18"/>
      <c r="AC61" s="18"/>
      <c r="AD61" s="18"/>
      <c r="AE61" s="18"/>
      <c r="AF61" s="18"/>
    </row>
    <row r="62" spans="1:32" x14ac:dyDescent="0.15">
      <c r="A62" s="16">
        <v>1757</v>
      </c>
      <c r="B62" s="19"/>
      <c r="C62" s="19"/>
      <c r="D62" s="19"/>
      <c r="E62" s="19"/>
      <c r="F62" s="19">
        <v>1871.1880000000001</v>
      </c>
      <c r="G62" s="19">
        <v>1707.8639000000001</v>
      </c>
      <c r="H62" s="19"/>
      <c r="I62" s="19">
        <v>3984.8483999999999</v>
      </c>
      <c r="J62" s="19">
        <v>1364</v>
      </c>
      <c r="K62" s="19">
        <v>2783</v>
      </c>
      <c r="L62" s="19"/>
      <c r="M62"/>
      <c r="N62" s="18"/>
      <c r="O62" s="18"/>
      <c r="P62" s="18"/>
      <c r="Q62" s="18"/>
      <c r="R62" s="18"/>
      <c r="S62" s="18"/>
      <c r="T62" s="18"/>
      <c r="U62" s="18"/>
      <c r="V62" s="18"/>
      <c r="W62" s="18"/>
      <c r="X62" s="18"/>
      <c r="Y62" s="18"/>
      <c r="Z62" s="18"/>
      <c r="AA62" s="18"/>
      <c r="AB62" s="18"/>
      <c r="AC62" s="18"/>
      <c r="AD62" s="18"/>
      <c r="AE62" s="18"/>
      <c r="AF62" s="18"/>
    </row>
    <row r="63" spans="1:32" x14ac:dyDescent="0.15">
      <c r="A63" s="16">
        <v>1758</v>
      </c>
      <c r="B63" s="19"/>
      <c r="C63" s="19"/>
      <c r="D63" s="19"/>
      <c r="E63" s="19"/>
      <c r="F63" s="19">
        <v>1837.1747</v>
      </c>
      <c r="G63" s="19">
        <v>1709.4213999999999</v>
      </c>
      <c r="H63" s="19"/>
      <c r="I63" s="19">
        <v>3887.7004000000002</v>
      </c>
      <c r="J63" s="19">
        <v>1597</v>
      </c>
      <c r="K63" s="19">
        <v>2815</v>
      </c>
      <c r="L63" s="19"/>
      <c r="M63"/>
      <c r="N63" s="18"/>
      <c r="O63" s="18"/>
      <c r="P63" s="18"/>
      <c r="Q63" s="18"/>
      <c r="R63" s="18"/>
      <c r="S63" s="18"/>
      <c r="T63" s="18"/>
      <c r="U63" s="18"/>
      <c r="V63" s="18"/>
      <c r="W63" s="18"/>
      <c r="X63" s="18"/>
      <c r="Y63" s="18"/>
      <c r="Z63" s="18"/>
      <c r="AA63" s="18"/>
      <c r="AB63" s="18"/>
      <c r="AC63" s="18"/>
      <c r="AD63" s="18"/>
      <c r="AE63" s="18"/>
      <c r="AF63" s="18"/>
    </row>
    <row r="64" spans="1:32" x14ac:dyDescent="0.15">
      <c r="A64" s="16">
        <v>1759</v>
      </c>
      <c r="B64" s="19"/>
      <c r="C64" s="19"/>
      <c r="D64" s="19"/>
      <c r="E64" s="19"/>
      <c r="F64" s="19">
        <v>1799.9042999999999</v>
      </c>
      <c r="G64" s="19">
        <v>1773.6427000000001</v>
      </c>
      <c r="H64" s="19"/>
      <c r="I64" s="19">
        <v>3786.0962</v>
      </c>
      <c r="J64" s="19">
        <v>1588</v>
      </c>
      <c r="K64" s="19">
        <v>2850</v>
      </c>
      <c r="L64" s="19"/>
      <c r="M64"/>
      <c r="N64" s="18"/>
      <c r="O64" s="18"/>
      <c r="P64" s="18"/>
      <c r="Q64" s="18"/>
      <c r="R64" s="18"/>
      <c r="S64" s="18"/>
      <c r="T64" s="18"/>
      <c r="U64" s="18"/>
      <c r="V64" s="18"/>
      <c r="W64" s="18"/>
      <c r="X64" s="18"/>
      <c r="Y64" s="18"/>
      <c r="Z64" s="18"/>
      <c r="AA64" s="18"/>
      <c r="AB64" s="18"/>
      <c r="AC64" s="18"/>
      <c r="AD64" s="18"/>
      <c r="AE64" s="18"/>
      <c r="AF64" s="18"/>
    </row>
    <row r="65" spans="1:32" x14ac:dyDescent="0.15">
      <c r="A65" s="16">
        <v>1760</v>
      </c>
      <c r="B65" s="19"/>
      <c r="C65" s="19"/>
      <c r="D65" s="19"/>
      <c r="E65" s="19"/>
      <c r="F65" s="19">
        <v>1843.0281</v>
      </c>
      <c r="G65" s="19">
        <v>1773.7021</v>
      </c>
      <c r="H65" s="19"/>
      <c r="I65" s="19">
        <v>3963.4580000000001</v>
      </c>
      <c r="J65" s="19">
        <v>1669</v>
      </c>
      <c r="K65" s="19">
        <v>2915</v>
      </c>
      <c r="L65" s="19"/>
      <c r="M65"/>
      <c r="N65" s="18"/>
      <c r="O65" s="18"/>
      <c r="P65" s="18"/>
      <c r="Q65" s="18"/>
      <c r="R65" s="18"/>
      <c r="S65" s="18"/>
      <c r="T65" s="18"/>
      <c r="U65" s="18"/>
      <c r="V65" s="18"/>
      <c r="W65" s="18"/>
      <c r="X65" s="18"/>
      <c r="Y65" s="18"/>
      <c r="Z65" s="18"/>
      <c r="AA65" s="18"/>
      <c r="AB65" s="18"/>
      <c r="AC65" s="18"/>
      <c r="AD65" s="18"/>
      <c r="AE65" s="18"/>
      <c r="AF65" s="18"/>
    </row>
    <row r="66" spans="1:32" x14ac:dyDescent="0.15">
      <c r="A66" s="16">
        <v>1761</v>
      </c>
      <c r="B66" s="19"/>
      <c r="C66" s="19"/>
      <c r="D66" s="19"/>
      <c r="E66" s="19"/>
      <c r="F66" s="19">
        <v>1912.1754000000001</v>
      </c>
      <c r="G66" s="19">
        <v>1755.046</v>
      </c>
      <c r="H66" s="19"/>
      <c r="I66" s="19">
        <v>3975.9358000000002</v>
      </c>
      <c r="J66" s="19">
        <v>1608</v>
      </c>
      <c r="K66" s="19">
        <v>3011</v>
      </c>
      <c r="L66" s="19"/>
      <c r="M66"/>
      <c r="N66" s="18"/>
      <c r="O66" s="18"/>
      <c r="P66" s="18"/>
      <c r="Q66" s="18"/>
      <c r="R66" s="18"/>
      <c r="S66" s="18"/>
      <c r="T66" s="18"/>
      <c r="U66" s="18"/>
      <c r="V66" s="18"/>
      <c r="W66" s="18"/>
      <c r="X66" s="18"/>
      <c r="Y66" s="18"/>
      <c r="Z66" s="18"/>
      <c r="AA66" s="18"/>
      <c r="AB66" s="18"/>
      <c r="AC66" s="18"/>
      <c r="AD66" s="18"/>
      <c r="AE66" s="18"/>
      <c r="AF66" s="18"/>
    </row>
    <row r="67" spans="1:32" x14ac:dyDescent="0.15">
      <c r="A67" s="16">
        <v>1762</v>
      </c>
      <c r="B67" s="19"/>
      <c r="C67" s="19"/>
      <c r="D67" s="19"/>
      <c r="E67" s="19"/>
      <c r="F67" s="19">
        <v>2020.1149</v>
      </c>
      <c r="G67" s="19">
        <v>1651.1967999999999</v>
      </c>
      <c r="H67" s="19"/>
      <c r="I67" s="19">
        <v>4032.9767999999999</v>
      </c>
      <c r="J67" s="19">
        <v>1444</v>
      </c>
      <c r="K67" s="19">
        <v>2917</v>
      </c>
      <c r="L67" s="19"/>
      <c r="M67"/>
      <c r="N67" s="18"/>
      <c r="O67" s="18"/>
      <c r="P67" s="18"/>
      <c r="Q67" s="18"/>
      <c r="R67" s="18"/>
      <c r="S67" s="18"/>
      <c r="T67" s="18"/>
      <c r="U67" s="18"/>
      <c r="V67" s="18"/>
      <c r="W67" s="18"/>
      <c r="X67" s="18"/>
      <c r="Y67" s="18"/>
      <c r="Z67" s="18"/>
      <c r="AA67" s="18"/>
      <c r="AB67" s="18"/>
      <c r="AC67" s="18"/>
      <c r="AD67" s="18"/>
      <c r="AE67" s="18"/>
      <c r="AF67" s="18"/>
    </row>
    <row r="68" spans="1:32" x14ac:dyDescent="0.15">
      <c r="A68" s="16">
        <v>1763</v>
      </c>
      <c r="B68" s="19"/>
      <c r="C68" s="19"/>
      <c r="D68" s="19"/>
      <c r="E68" s="19"/>
      <c r="F68" s="19">
        <v>2002.9077</v>
      </c>
      <c r="G68" s="19">
        <v>1683.4458</v>
      </c>
      <c r="H68" s="19"/>
      <c r="I68" s="19">
        <v>4311.9430000000002</v>
      </c>
      <c r="J68" s="19">
        <v>1573</v>
      </c>
      <c r="K68" s="19">
        <v>2914</v>
      </c>
      <c r="L68" s="19"/>
      <c r="M68"/>
      <c r="N68" s="18"/>
      <c r="O68" s="18"/>
      <c r="P68" s="18"/>
      <c r="Q68" s="18"/>
      <c r="R68" s="18"/>
      <c r="S68" s="18"/>
      <c r="T68" s="18"/>
      <c r="U68" s="18"/>
      <c r="V68" s="18"/>
      <c r="W68" s="18"/>
      <c r="X68" s="18"/>
      <c r="Y68" s="18"/>
      <c r="Z68" s="18"/>
      <c r="AA68" s="18"/>
      <c r="AB68" s="18"/>
      <c r="AC68" s="18"/>
      <c r="AD68" s="18"/>
      <c r="AE68" s="18"/>
      <c r="AF68" s="18"/>
    </row>
    <row r="69" spans="1:32" x14ac:dyDescent="0.15">
      <c r="A69" s="16">
        <v>1764</v>
      </c>
      <c r="B69" s="19"/>
      <c r="C69" s="19"/>
      <c r="D69" s="19"/>
      <c r="E69" s="19"/>
      <c r="F69" s="19">
        <v>1884.9619</v>
      </c>
      <c r="G69" s="19">
        <v>1731.1179</v>
      </c>
      <c r="H69" s="19"/>
      <c r="I69" s="19">
        <v>4327.0940000000001</v>
      </c>
      <c r="J69" s="19">
        <v>1422</v>
      </c>
      <c r="K69" s="19">
        <v>2898</v>
      </c>
      <c r="L69" s="19"/>
      <c r="M69"/>
      <c r="N69" s="18"/>
      <c r="O69" s="18"/>
      <c r="P69" s="18"/>
      <c r="Q69" s="18"/>
      <c r="R69" s="18"/>
      <c r="S69" s="18"/>
      <c r="T69" s="18"/>
      <c r="U69" s="18"/>
      <c r="V69" s="18"/>
      <c r="W69" s="18"/>
      <c r="X69" s="18"/>
      <c r="Y69" s="18"/>
      <c r="Z69" s="18"/>
      <c r="AA69" s="18"/>
      <c r="AB69" s="18"/>
      <c r="AC69" s="18"/>
      <c r="AD69" s="18"/>
      <c r="AE69" s="18"/>
      <c r="AF69" s="18"/>
    </row>
    <row r="70" spans="1:32" x14ac:dyDescent="0.15">
      <c r="A70" s="16">
        <v>1765</v>
      </c>
      <c r="B70" s="19"/>
      <c r="C70" s="19"/>
      <c r="D70" s="19"/>
      <c r="E70" s="19"/>
      <c r="F70" s="19">
        <v>1831.7266999999999</v>
      </c>
      <c r="G70" s="19">
        <v>1719.3860999999999</v>
      </c>
      <c r="H70" s="19"/>
      <c r="I70" s="19">
        <v>4880.5703000000003</v>
      </c>
      <c r="J70" s="19">
        <v>1484</v>
      </c>
      <c r="K70" s="19">
        <v>2853</v>
      </c>
      <c r="L70" s="19"/>
      <c r="M70"/>
      <c r="N70" s="18"/>
      <c r="O70" s="18"/>
      <c r="P70" s="18"/>
      <c r="Q70" s="18"/>
      <c r="R70" s="18"/>
      <c r="S70" s="18"/>
      <c r="T70" s="18"/>
      <c r="U70" s="18"/>
      <c r="V70" s="18"/>
      <c r="W70" s="18"/>
      <c r="X70" s="18"/>
      <c r="Y70" s="18"/>
      <c r="Z70" s="18"/>
      <c r="AA70" s="18"/>
      <c r="AB70" s="18"/>
      <c r="AC70" s="18"/>
      <c r="AD70" s="18"/>
      <c r="AE70" s="18"/>
      <c r="AF70" s="18"/>
    </row>
    <row r="71" spans="1:32" x14ac:dyDescent="0.15">
      <c r="A71" s="16">
        <v>1766</v>
      </c>
      <c r="B71" s="19"/>
      <c r="C71" s="19"/>
      <c r="D71" s="19"/>
      <c r="E71" s="19"/>
      <c r="F71" s="19">
        <v>1848.9745</v>
      </c>
      <c r="G71" s="19">
        <v>1746.6333</v>
      </c>
      <c r="H71" s="19"/>
      <c r="I71" s="19">
        <v>4359.18</v>
      </c>
      <c r="J71" s="19">
        <v>1533</v>
      </c>
      <c r="K71" s="19">
        <v>2879</v>
      </c>
      <c r="L71" s="19"/>
      <c r="M71"/>
      <c r="N71" s="18"/>
      <c r="O71" s="18"/>
      <c r="P71" s="18"/>
      <c r="Q71" s="18"/>
      <c r="R71" s="18"/>
      <c r="S71" s="18"/>
      <c r="T71" s="18"/>
      <c r="U71" s="18"/>
      <c r="V71" s="18"/>
      <c r="W71" s="18"/>
      <c r="X71" s="18"/>
      <c r="Y71" s="18"/>
      <c r="Z71" s="18"/>
      <c r="AA71" s="18"/>
      <c r="AB71" s="18"/>
      <c r="AC71" s="18"/>
      <c r="AD71" s="18"/>
      <c r="AE71" s="18"/>
      <c r="AF71" s="18"/>
    </row>
    <row r="72" spans="1:32" x14ac:dyDescent="0.15">
      <c r="A72" s="16">
        <v>1767</v>
      </c>
      <c r="B72" s="19"/>
      <c r="C72" s="19"/>
      <c r="D72" s="19"/>
      <c r="E72" s="19"/>
      <c r="F72" s="19">
        <v>1778.1849</v>
      </c>
      <c r="G72" s="19">
        <v>1764.5778</v>
      </c>
      <c r="H72" s="19"/>
      <c r="I72" s="19">
        <v>4188.0569999999998</v>
      </c>
      <c r="J72" s="19">
        <v>1557</v>
      </c>
      <c r="K72" s="19">
        <v>2891</v>
      </c>
      <c r="L72" s="19"/>
      <c r="M72"/>
      <c r="N72" s="18"/>
      <c r="O72" s="18"/>
      <c r="P72" s="18"/>
      <c r="Q72" s="18"/>
      <c r="R72" s="18"/>
      <c r="S72" s="18"/>
      <c r="T72" s="18"/>
      <c r="U72" s="18"/>
      <c r="V72" s="18"/>
      <c r="W72" s="18"/>
      <c r="X72" s="18"/>
      <c r="Y72" s="18"/>
      <c r="Z72" s="18"/>
      <c r="AA72" s="18"/>
      <c r="AB72" s="18"/>
      <c r="AC72" s="18"/>
      <c r="AD72" s="18"/>
      <c r="AE72" s="18"/>
      <c r="AF72" s="18"/>
    </row>
    <row r="73" spans="1:32" x14ac:dyDescent="0.15">
      <c r="A73" s="16">
        <v>1768</v>
      </c>
      <c r="B73" s="19"/>
      <c r="C73" s="19"/>
      <c r="D73" s="19"/>
      <c r="E73" s="19"/>
      <c r="F73" s="19">
        <v>1726.5978</v>
      </c>
      <c r="G73" s="19">
        <v>1770.3538000000001</v>
      </c>
      <c r="H73" s="19"/>
      <c r="I73" s="19">
        <v>4307.4870000000001</v>
      </c>
      <c r="J73" s="19">
        <v>1473</v>
      </c>
      <c r="K73" s="19">
        <v>2911</v>
      </c>
      <c r="L73" s="19"/>
      <c r="M73"/>
      <c r="N73" s="18"/>
      <c r="O73" s="18"/>
      <c r="P73" s="18"/>
      <c r="Q73" s="18"/>
      <c r="R73" s="18"/>
      <c r="S73" s="18"/>
      <c r="T73" s="18"/>
      <c r="U73" s="18"/>
      <c r="V73" s="18"/>
      <c r="W73" s="18"/>
      <c r="X73" s="18"/>
      <c r="Y73" s="18"/>
      <c r="Z73" s="18"/>
      <c r="AA73" s="18"/>
      <c r="AB73" s="18"/>
      <c r="AC73" s="18"/>
      <c r="AD73" s="18"/>
      <c r="AE73" s="18"/>
      <c r="AF73" s="18"/>
    </row>
    <row r="74" spans="1:32" x14ac:dyDescent="0.15">
      <c r="A74" s="16">
        <v>1769</v>
      </c>
      <c r="B74" s="19"/>
      <c r="C74" s="19"/>
      <c r="D74" s="19"/>
      <c r="E74" s="19"/>
      <c r="F74" s="19">
        <v>1690.6312</v>
      </c>
      <c r="G74" s="19">
        <v>1758.9304</v>
      </c>
      <c r="H74" s="19"/>
      <c r="I74" s="19">
        <v>4553.4759999999997</v>
      </c>
      <c r="J74" s="19">
        <v>1471</v>
      </c>
      <c r="K74" s="19">
        <v>3056</v>
      </c>
      <c r="L74" s="19"/>
      <c r="M74"/>
      <c r="N74" s="18"/>
      <c r="O74" s="18"/>
      <c r="P74" s="18"/>
      <c r="Q74" s="18"/>
      <c r="R74" s="18"/>
      <c r="S74" s="18"/>
      <c r="T74" s="18"/>
      <c r="U74" s="18"/>
      <c r="V74" s="18"/>
      <c r="W74" s="18"/>
      <c r="X74" s="18"/>
      <c r="Y74" s="18"/>
      <c r="Z74" s="18"/>
      <c r="AA74" s="18"/>
      <c r="AB74" s="18"/>
      <c r="AC74" s="18"/>
      <c r="AD74" s="18"/>
      <c r="AE74" s="18"/>
      <c r="AF74" s="18"/>
    </row>
    <row r="75" spans="1:32" x14ac:dyDescent="0.15">
      <c r="A75" s="16">
        <v>1770</v>
      </c>
      <c r="B75" s="19"/>
      <c r="C75" s="19"/>
      <c r="D75" s="19"/>
      <c r="E75" s="19"/>
      <c r="F75" s="19">
        <v>1578.4601</v>
      </c>
      <c r="G75" s="19">
        <v>1709.9960000000001</v>
      </c>
      <c r="H75" s="19"/>
      <c r="I75" s="19">
        <v>4340.4633999999996</v>
      </c>
      <c r="J75" s="19">
        <v>1454</v>
      </c>
      <c r="K75" s="19">
        <v>2952</v>
      </c>
      <c r="L75" s="19"/>
      <c r="M75"/>
      <c r="N75" s="18"/>
      <c r="O75" s="18"/>
      <c r="P75" s="18"/>
      <c r="Q75" s="18"/>
      <c r="R75" s="18"/>
      <c r="S75" s="18"/>
      <c r="T75" s="18"/>
      <c r="U75" s="18"/>
      <c r="V75" s="18"/>
      <c r="W75" s="18"/>
      <c r="X75" s="18"/>
      <c r="Y75" s="18"/>
      <c r="Z75" s="18"/>
      <c r="AA75" s="18"/>
      <c r="AB75" s="18"/>
      <c r="AC75" s="18"/>
      <c r="AD75" s="18"/>
      <c r="AE75" s="18"/>
      <c r="AF75" s="18"/>
    </row>
    <row r="76" spans="1:32" x14ac:dyDescent="0.15">
      <c r="A76" s="16">
        <v>1771</v>
      </c>
      <c r="B76" s="19"/>
      <c r="C76" s="19"/>
      <c r="D76" s="19"/>
      <c r="E76" s="19"/>
      <c r="F76" s="19">
        <v>1596.489</v>
      </c>
      <c r="G76" s="19">
        <v>1595.9060999999999</v>
      </c>
      <c r="H76" s="19"/>
      <c r="I76" s="19">
        <v>4721.0337</v>
      </c>
      <c r="J76" s="19">
        <v>1341</v>
      </c>
      <c r="K76" s="19">
        <v>2989</v>
      </c>
      <c r="L76" s="19"/>
      <c r="M76"/>
      <c r="N76" s="18"/>
      <c r="O76" s="18"/>
      <c r="P76" s="18"/>
      <c r="Q76" s="18"/>
      <c r="R76" s="18"/>
      <c r="S76" s="18"/>
      <c r="T76" s="18"/>
      <c r="U76" s="18"/>
      <c r="V76" s="18"/>
      <c r="W76" s="18"/>
      <c r="X76" s="18"/>
      <c r="Y76" s="18"/>
      <c r="Z76" s="18"/>
      <c r="AA76" s="18"/>
      <c r="AB76" s="18"/>
      <c r="AC76" s="18"/>
      <c r="AD76" s="18"/>
      <c r="AE76" s="18"/>
      <c r="AF76" s="18"/>
    </row>
    <row r="77" spans="1:32" x14ac:dyDescent="0.15">
      <c r="A77" s="16">
        <v>1772</v>
      </c>
      <c r="B77" s="19"/>
      <c r="C77" s="19"/>
      <c r="D77" s="19"/>
      <c r="E77" s="19"/>
      <c r="F77" s="19">
        <v>1679.0604000000001</v>
      </c>
      <c r="G77" s="19">
        <v>1604.2036000000001</v>
      </c>
      <c r="H77" s="19"/>
      <c r="I77" s="19">
        <v>4799.4652999999998</v>
      </c>
      <c r="J77" s="19">
        <v>1283</v>
      </c>
      <c r="K77" s="19">
        <v>2890</v>
      </c>
      <c r="L77" s="19"/>
      <c r="M77"/>
      <c r="N77" s="18"/>
      <c r="O77" s="18"/>
      <c r="P77" s="18"/>
      <c r="Q77" s="18"/>
      <c r="R77" s="18"/>
      <c r="S77" s="18"/>
      <c r="T77" s="18"/>
      <c r="U77" s="18"/>
      <c r="V77" s="18"/>
      <c r="W77" s="18"/>
      <c r="X77" s="18"/>
      <c r="Y77" s="18"/>
      <c r="Z77" s="18"/>
      <c r="AA77" s="18"/>
      <c r="AB77" s="18"/>
      <c r="AC77" s="18"/>
      <c r="AD77" s="18"/>
      <c r="AE77" s="18"/>
      <c r="AF77" s="18"/>
    </row>
    <row r="78" spans="1:32" x14ac:dyDescent="0.15">
      <c r="A78" s="16">
        <v>1773</v>
      </c>
      <c r="B78" s="19"/>
      <c r="C78" s="19"/>
      <c r="D78" s="19"/>
      <c r="E78" s="19"/>
      <c r="F78" s="19">
        <v>1729.9088999999999</v>
      </c>
      <c r="G78" s="19">
        <v>1707.9177999999999</v>
      </c>
      <c r="H78" s="19"/>
      <c r="I78" s="19">
        <v>4561.4975999999997</v>
      </c>
      <c r="J78" s="19">
        <v>1468</v>
      </c>
      <c r="K78" s="19">
        <v>2920</v>
      </c>
      <c r="L78" s="19"/>
      <c r="M78"/>
      <c r="N78" s="18"/>
      <c r="O78" s="18"/>
      <c r="P78" s="18"/>
      <c r="Q78" s="18"/>
      <c r="R78" s="18"/>
      <c r="S78" s="18"/>
      <c r="T78" s="18"/>
      <c r="U78" s="18"/>
      <c r="V78" s="18"/>
      <c r="W78" s="18"/>
      <c r="X78" s="18"/>
      <c r="Y78" s="18"/>
      <c r="Z78" s="18"/>
      <c r="AA78" s="18"/>
      <c r="AB78" s="18"/>
      <c r="AC78" s="18"/>
      <c r="AD78" s="18"/>
      <c r="AE78" s="18"/>
      <c r="AF78" s="18"/>
    </row>
    <row r="79" spans="1:32" x14ac:dyDescent="0.15">
      <c r="A79" s="16">
        <v>1774</v>
      </c>
      <c r="B79" s="19"/>
      <c r="C79" s="19"/>
      <c r="D79" s="19"/>
      <c r="E79" s="19"/>
      <c r="F79" s="19">
        <v>1805.2689</v>
      </c>
      <c r="G79" s="19">
        <v>1768.1804999999999</v>
      </c>
      <c r="H79" s="19"/>
      <c r="I79" s="19">
        <v>4573.0839999999998</v>
      </c>
      <c r="J79" s="19">
        <v>1578</v>
      </c>
      <c r="K79" s="19">
        <v>2834</v>
      </c>
      <c r="L79" s="19"/>
      <c r="M79"/>
      <c r="N79" s="18"/>
      <c r="O79" s="18"/>
      <c r="P79" s="18"/>
      <c r="Q79" s="18"/>
      <c r="R79" s="18"/>
      <c r="S79" s="18"/>
      <c r="T79" s="18"/>
      <c r="U79" s="18"/>
      <c r="V79" s="18"/>
      <c r="W79" s="18"/>
      <c r="X79" s="18"/>
      <c r="Y79" s="18"/>
      <c r="Z79" s="18"/>
      <c r="AA79" s="18"/>
      <c r="AB79" s="18"/>
      <c r="AC79" s="18"/>
      <c r="AD79" s="18"/>
      <c r="AE79" s="18"/>
      <c r="AF79" s="18"/>
    </row>
    <row r="80" spans="1:32" x14ac:dyDescent="0.15">
      <c r="A80" s="16">
        <v>1775</v>
      </c>
      <c r="B80" s="19"/>
      <c r="C80" s="19"/>
      <c r="D80" s="19"/>
      <c r="E80" s="19"/>
      <c r="F80" s="19">
        <v>1745.3429000000001</v>
      </c>
      <c r="G80" s="19">
        <v>1758.8208999999999</v>
      </c>
      <c r="H80" s="19"/>
      <c r="I80" s="19">
        <v>4485.7397000000001</v>
      </c>
      <c r="J80" s="19">
        <v>1525</v>
      </c>
      <c r="K80" s="19">
        <v>2895</v>
      </c>
      <c r="L80" s="19">
        <v>2419</v>
      </c>
      <c r="M80"/>
      <c r="N80" s="18"/>
      <c r="O80" s="18"/>
      <c r="P80" s="18"/>
      <c r="Q80" s="18"/>
      <c r="R80" s="18"/>
      <c r="S80" s="18"/>
      <c r="T80" s="18"/>
      <c r="U80" s="18"/>
      <c r="V80" s="18"/>
      <c r="W80" s="18"/>
      <c r="X80" s="18"/>
      <c r="Y80" s="18"/>
      <c r="Z80" s="18"/>
      <c r="AA80" s="18"/>
      <c r="AB80" s="18"/>
      <c r="AC80" s="18"/>
      <c r="AD80" s="18"/>
      <c r="AE80" s="18"/>
      <c r="AF80" s="18"/>
    </row>
    <row r="81" spans="1:32" x14ac:dyDescent="0.15">
      <c r="A81" s="16">
        <v>1776</v>
      </c>
      <c r="B81" s="19"/>
      <c r="C81" s="19"/>
      <c r="D81" s="19"/>
      <c r="E81" s="19"/>
      <c r="F81" s="19">
        <v>1853.3687</v>
      </c>
      <c r="G81" s="19">
        <v>1778.6161</v>
      </c>
      <c r="H81" s="19"/>
      <c r="I81" s="19">
        <v>4431.3725999999997</v>
      </c>
      <c r="J81" s="19">
        <v>1562</v>
      </c>
      <c r="K81" s="19">
        <v>2962</v>
      </c>
      <c r="L81" s="19"/>
      <c r="M81"/>
      <c r="N81" s="18"/>
      <c r="O81" s="18"/>
      <c r="P81" s="18"/>
      <c r="Q81" s="18"/>
      <c r="R81" s="18"/>
      <c r="S81" s="18"/>
      <c r="T81" s="18"/>
      <c r="U81" s="18"/>
      <c r="V81" s="18"/>
      <c r="W81" s="18"/>
      <c r="X81" s="18"/>
      <c r="Y81" s="18"/>
      <c r="Z81" s="18"/>
      <c r="AA81" s="18"/>
      <c r="AB81" s="18"/>
      <c r="AC81" s="18"/>
      <c r="AD81" s="18"/>
      <c r="AE81" s="18"/>
      <c r="AF81" s="18"/>
    </row>
    <row r="82" spans="1:32" x14ac:dyDescent="0.15">
      <c r="A82" s="16">
        <v>1777</v>
      </c>
      <c r="B82" s="19"/>
      <c r="C82" s="19"/>
      <c r="D82" s="19"/>
      <c r="E82" s="19"/>
      <c r="F82" s="19">
        <v>1811.2681</v>
      </c>
      <c r="G82" s="19">
        <v>1782.3581999999999</v>
      </c>
      <c r="H82" s="19"/>
      <c r="I82" s="19">
        <v>4578.4309999999996</v>
      </c>
      <c r="J82" s="19">
        <v>1557</v>
      </c>
      <c r="K82" s="19">
        <v>3017</v>
      </c>
      <c r="L82" s="19"/>
      <c r="M82"/>
      <c r="N82" s="18"/>
      <c r="O82" s="18"/>
      <c r="P82" s="18"/>
      <c r="Q82" s="18"/>
      <c r="R82" s="18"/>
      <c r="S82" s="18"/>
      <c r="T82" s="18"/>
      <c r="U82" s="18"/>
      <c r="V82" s="18"/>
      <c r="W82" s="18"/>
      <c r="X82" s="18"/>
      <c r="Y82" s="18"/>
      <c r="Z82" s="18"/>
      <c r="AA82" s="18"/>
      <c r="AB82" s="18"/>
      <c r="AC82" s="18"/>
      <c r="AD82" s="18"/>
      <c r="AE82" s="18"/>
      <c r="AF82" s="18"/>
    </row>
    <row r="83" spans="1:32" x14ac:dyDescent="0.15">
      <c r="A83" s="16">
        <v>1778</v>
      </c>
      <c r="B83" s="19"/>
      <c r="C83" s="19"/>
      <c r="D83" s="19"/>
      <c r="E83" s="19"/>
      <c r="F83" s="19">
        <v>1795.7003</v>
      </c>
      <c r="G83" s="19">
        <v>1776.2602999999999</v>
      </c>
      <c r="H83" s="19"/>
      <c r="I83" s="19">
        <v>4497.326</v>
      </c>
      <c r="J83" s="19">
        <v>1588</v>
      </c>
      <c r="K83" s="19">
        <v>2966</v>
      </c>
      <c r="L83" s="19"/>
      <c r="M83"/>
      <c r="N83" s="18"/>
      <c r="O83" s="18"/>
      <c r="P83" s="18"/>
      <c r="Q83" s="18"/>
      <c r="R83" s="18"/>
      <c r="S83" s="18"/>
      <c r="T83" s="18"/>
      <c r="U83" s="18"/>
      <c r="V83" s="18"/>
      <c r="W83" s="18"/>
      <c r="X83" s="18"/>
      <c r="Y83" s="18"/>
      <c r="Z83" s="18"/>
      <c r="AA83" s="18"/>
      <c r="AB83" s="18"/>
      <c r="AC83" s="18"/>
      <c r="AD83" s="18"/>
      <c r="AE83" s="18"/>
      <c r="AF83" s="18"/>
    </row>
    <row r="84" spans="1:32" x14ac:dyDescent="0.15">
      <c r="A84" s="16">
        <v>1779</v>
      </c>
      <c r="B84" s="19"/>
      <c r="C84" s="19"/>
      <c r="D84" s="19"/>
      <c r="E84" s="19"/>
      <c r="F84" s="19">
        <v>1905.6895</v>
      </c>
      <c r="G84" s="19">
        <v>1798.5021999999999</v>
      </c>
      <c r="H84" s="19"/>
      <c r="I84" s="19">
        <v>4254.0106999999998</v>
      </c>
      <c r="J84" s="19">
        <v>1607</v>
      </c>
      <c r="K84" s="19">
        <v>2931</v>
      </c>
      <c r="L84" s="19"/>
      <c r="M84"/>
      <c r="N84" s="18"/>
      <c r="O84" s="18"/>
      <c r="P84" s="18"/>
      <c r="Q84" s="18"/>
      <c r="R84" s="18"/>
      <c r="S84" s="18"/>
      <c r="T84" s="18"/>
      <c r="U84" s="18"/>
      <c r="V84" s="18"/>
      <c r="W84" s="18"/>
      <c r="X84" s="18"/>
      <c r="Y84" s="18"/>
      <c r="Z84" s="18"/>
      <c r="AA84" s="18"/>
      <c r="AB84" s="18"/>
      <c r="AC84" s="18"/>
      <c r="AD84" s="18"/>
      <c r="AE84" s="18"/>
      <c r="AF84" s="18"/>
    </row>
    <row r="85" spans="1:32" x14ac:dyDescent="0.15">
      <c r="A85" s="16">
        <v>1780</v>
      </c>
      <c r="B85" s="19"/>
      <c r="C85" s="19"/>
      <c r="D85" s="19"/>
      <c r="E85" s="19"/>
      <c r="F85" s="19">
        <v>1979.3510000000001</v>
      </c>
      <c r="G85" s="19">
        <v>1812.0632000000001</v>
      </c>
      <c r="H85" s="19"/>
      <c r="I85" s="19">
        <v>4552.5844999999999</v>
      </c>
      <c r="J85" s="19">
        <v>1594</v>
      </c>
      <c r="K85" s="19">
        <v>3049</v>
      </c>
      <c r="L85" s="19"/>
      <c r="M85"/>
      <c r="N85" s="18"/>
      <c r="O85" s="18"/>
      <c r="P85" s="18"/>
      <c r="Q85" s="18"/>
      <c r="R85" s="18"/>
      <c r="S85" s="18"/>
      <c r="T85" s="18"/>
      <c r="U85" s="18"/>
      <c r="V85" s="18"/>
      <c r="W85" s="18"/>
      <c r="X85" s="18"/>
      <c r="Y85" s="18"/>
      <c r="Z85" s="18"/>
      <c r="AA85" s="18"/>
      <c r="AB85" s="18"/>
      <c r="AC85" s="18"/>
      <c r="AD85" s="18"/>
      <c r="AE85" s="18"/>
      <c r="AF85" s="18"/>
    </row>
    <row r="86" spans="1:32" x14ac:dyDescent="0.15">
      <c r="A86" s="16">
        <v>1781</v>
      </c>
      <c r="B86" s="19"/>
      <c r="C86" s="19"/>
      <c r="D86" s="19"/>
      <c r="E86" s="19"/>
      <c r="F86" s="19">
        <v>1920.4523999999999</v>
      </c>
      <c r="G86" s="19">
        <v>1780.3279</v>
      </c>
      <c r="H86" s="19"/>
      <c r="I86" s="19">
        <v>4108.7344000000003</v>
      </c>
      <c r="J86" s="19">
        <v>1481</v>
      </c>
      <c r="K86" s="19">
        <v>3102</v>
      </c>
      <c r="L86" s="19"/>
      <c r="M86"/>
      <c r="N86" s="18"/>
      <c r="O86" s="18"/>
      <c r="P86" s="18"/>
      <c r="Q86" s="18"/>
      <c r="R86" s="18"/>
      <c r="S86" s="18"/>
      <c r="T86" s="18"/>
      <c r="U86" s="18"/>
      <c r="V86" s="18"/>
      <c r="W86" s="18"/>
      <c r="X86" s="18"/>
      <c r="Y86" s="18"/>
      <c r="Z86" s="18"/>
      <c r="AA86" s="18"/>
      <c r="AB86" s="18"/>
      <c r="AC86" s="18"/>
      <c r="AD86" s="18"/>
      <c r="AE86" s="18"/>
      <c r="AF86" s="18"/>
    </row>
    <row r="87" spans="1:32" x14ac:dyDescent="0.15">
      <c r="A87" s="16">
        <v>1782</v>
      </c>
      <c r="B87" s="19"/>
      <c r="C87" s="19"/>
      <c r="D87" s="19"/>
      <c r="E87" s="19"/>
      <c r="F87" s="19">
        <v>1954.6962000000001</v>
      </c>
      <c r="G87" s="19">
        <v>1776.6687999999999</v>
      </c>
      <c r="H87" s="19"/>
      <c r="I87" s="19">
        <v>4336.8984</v>
      </c>
      <c r="J87" s="19">
        <v>1525</v>
      </c>
      <c r="K87" s="19">
        <v>3048</v>
      </c>
      <c r="L87" s="19"/>
      <c r="M87"/>
      <c r="N87" s="18"/>
      <c r="O87" s="18"/>
      <c r="P87" s="18"/>
      <c r="Q87" s="18"/>
      <c r="R87" s="18"/>
      <c r="S87" s="18"/>
      <c r="T87" s="18"/>
      <c r="U87" s="18"/>
      <c r="V87" s="18"/>
      <c r="W87" s="18"/>
      <c r="X87" s="18"/>
      <c r="Y87" s="18"/>
      <c r="Z87" s="18"/>
      <c r="AA87" s="18"/>
      <c r="AB87" s="18"/>
      <c r="AC87" s="18"/>
      <c r="AD87" s="18"/>
      <c r="AE87" s="18"/>
      <c r="AF87" s="18"/>
    </row>
    <row r="88" spans="1:32" x14ac:dyDescent="0.15">
      <c r="A88" s="16">
        <v>1783</v>
      </c>
      <c r="B88" s="19"/>
      <c r="C88" s="19"/>
      <c r="D88" s="19"/>
      <c r="E88" s="19"/>
      <c r="F88" s="19">
        <v>1875.7897</v>
      </c>
      <c r="G88" s="19">
        <v>1794.4166</v>
      </c>
      <c r="H88" s="19"/>
      <c r="I88" s="19">
        <v>4195.1869999999999</v>
      </c>
      <c r="J88" s="19">
        <v>1457</v>
      </c>
      <c r="K88" s="19">
        <v>3027</v>
      </c>
      <c r="L88" s="19"/>
      <c r="M88"/>
      <c r="N88" s="18"/>
      <c r="O88" s="18"/>
      <c r="P88" s="18"/>
      <c r="Q88" s="18"/>
      <c r="R88" s="18"/>
      <c r="S88" s="18"/>
      <c r="T88" s="18"/>
      <c r="U88" s="18"/>
      <c r="V88" s="18"/>
      <c r="W88" s="18"/>
      <c r="X88" s="18"/>
      <c r="Y88" s="18"/>
      <c r="Z88" s="18"/>
      <c r="AA88" s="18"/>
      <c r="AB88" s="18"/>
      <c r="AC88" s="18"/>
      <c r="AD88" s="18"/>
      <c r="AE88" s="18"/>
      <c r="AF88" s="18"/>
    </row>
    <row r="89" spans="1:32" x14ac:dyDescent="0.15">
      <c r="A89" s="16">
        <v>1784</v>
      </c>
      <c r="B89" s="19"/>
      <c r="C89" s="19"/>
      <c r="D89" s="19"/>
      <c r="E89" s="19"/>
      <c r="F89" s="19">
        <v>1888.5302999999999</v>
      </c>
      <c r="G89" s="19">
        <v>1793.6387999999999</v>
      </c>
      <c r="H89" s="19"/>
      <c r="I89" s="19">
        <v>4213.0127000000002</v>
      </c>
      <c r="J89" s="19">
        <v>1535</v>
      </c>
      <c r="K89" s="19">
        <v>3009</v>
      </c>
      <c r="L89" s="19"/>
      <c r="M89"/>
      <c r="N89" s="18"/>
      <c r="O89" s="18"/>
      <c r="P89" s="18"/>
      <c r="Q89" s="18"/>
      <c r="R89" s="18"/>
      <c r="S89" s="18"/>
      <c r="T89" s="18"/>
      <c r="U89" s="18"/>
      <c r="V89" s="18"/>
      <c r="W89" s="18"/>
      <c r="X89" s="18"/>
      <c r="Y89" s="18"/>
      <c r="Z89" s="18"/>
      <c r="AA89" s="18"/>
      <c r="AB89" s="18"/>
      <c r="AC89" s="18"/>
      <c r="AD89" s="18"/>
      <c r="AE89" s="18"/>
      <c r="AF89" s="18"/>
    </row>
    <row r="90" spans="1:32" x14ac:dyDescent="0.15">
      <c r="A90" s="16">
        <v>1785</v>
      </c>
      <c r="B90" s="19"/>
      <c r="C90" s="19"/>
      <c r="D90" s="19"/>
      <c r="E90" s="19"/>
      <c r="F90" s="19">
        <v>1889.9576</v>
      </c>
      <c r="G90" s="19">
        <v>1791.5961</v>
      </c>
      <c r="H90" s="19"/>
      <c r="I90" s="19">
        <v>4169.3402999999998</v>
      </c>
      <c r="J90" s="19">
        <v>1497</v>
      </c>
      <c r="K90" s="19">
        <v>2962</v>
      </c>
      <c r="L90" s="19"/>
      <c r="M90"/>
      <c r="N90" s="18"/>
      <c r="O90" s="18"/>
      <c r="P90" s="18"/>
      <c r="Q90" s="18"/>
      <c r="R90" s="18"/>
      <c r="S90" s="18"/>
      <c r="T90" s="18"/>
      <c r="U90" s="18"/>
      <c r="V90" s="18"/>
      <c r="W90" s="18"/>
      <c r="X90" s="18"/>
      <c r="Y90" s="18"/>
      <c r="Z90" s="18"/>
      <c r="AA90" s="18"/>
      <c r="AB90" s="18"/>
      <c r="AC90" s="18"/>
      <c r="AD90" s="18"/>
      <c r="AE90" s="18"/>
      <c r="AF90" s="18"/>
    </row>
    <row r="91" spans="1:32" x14ac:dyDescent="0.15">
      <c r="A91" s="16">
        <v>1786</v>
      </c>
      <c r="B91" s="19"/>
      <c r="C91" s="19"/>
      <c r="D91" s="19"/>
      <c r="E91" s="19"/>
      <c r="F91" s="19">
        <v>1934.0798</v>
      </c>
      <c r="G91" s="19">
        <v>1796.1755000000001</v>
      </c>
      <c r="H91" s="19"/>
      <c r="I91" s="19">
        <v>3768.2710000000002</v>
      </c>
      <c r="J91" s="19">
        <v>1500</v>
      </c>
      <c r="K91" s="19">
        <v>2981</v>
      </c>
      <c r="L91" s="19"/>
      <c r="M91"/>
      <c r="N91" s="18"/>
      <c r="O91" s="18"/>
      <c r="P91" s="18"/>
      <c r="Q91" s="18"/>
      <c r="R91" s="18"/>
      <c r="S91" s="18"/>
      <c r="T91" s="18"/>
      <c r="U91" s="18"/>
      <c r="V91" s="18"/>
      <c r="W91" s="18"/>
      <c r="X91" s="18"/>
      <c r="Y91" s="18"/>
      <c r="Z91" s="18"/>
      <c r="AA91" s="18"/>
      <c r="AB91" s="18"/>
      <c r="AC91" s="18"/>
      <c r="AD91" s="18"/>
      <c r="AE91" s="18"/>
      <c r="AF91" s="18"/>
    </row>
    <row r="92" spans="1:32" x14ac:dyDescent="0.15">
      <c r="A92" s="16">
        <v>1787</v>
      </c>
      <c r="B92" s="19"/>
      <c r="C92" s="19"/>
      <c r="D92" s="19"/>
      <c r="E92" s="19"/>
      <c r="F92" s="19">
        <v>1974.7498000000001</v>
      </c>
      <c r="G92" s="19">
        <v>1778.0862999999999</v>
      </c>
      <c r="H92" s="19"/>
      <c r="I92" s="19">
        <v>3950.9805000000001</v>
      </c>
      <c r="J92" s="19">
        <v>1549</v>
      </c>
      <c r="K92" s="19">
        <v>2898</v>
      </c>
      <c r="L92" s="19"/>
      <c r="M92"/>
      <c r="N92" s="18"/>
      <c r="O92" s="18"/>
      <c r="P92" s="18"/>
      <c r="Q92" s="18"/>
      <c r="R92" s="18"/>
      <c r="S92" s="18"/>
      <c r="T92" s="18"/>
      <c r="U92" s="18"/>
      <c r="V92" s="18"/>
      <c r="W92" s="18"/>
      <c r="X92" s="18"/>
      <c r="Y92" s="18"/>
      <c r="Z92" s="18"/>
      <c r="AA92" s="18"/>
      <c r="AB92" s="18"/>
      <c r="AC92" s="18"/>
      <c r="AD92" s="18"/>
      <c r="AE92" s="18"/>
      <c r="AF92" s="18"/>
    </row>
    <row r="93" spans="1:32" x14ac:dyDescent="0.15">
      <c r="A93" s="16">
        <v>1788</v>
      </c>
      <c r="B93" s="19"/>
      <c r="C93" s="19"/>
      <c r="D93" s="19"/>
      <c r="E93" s="19"/>
      <c r="F93" s="19">
        <v>2016.1776</v>
      </c>
      <c r="G93" s="19">
        <v>1780.9387999999999</v>
      </c>
      <c r="H93" s="19"/>
      <c r="I93" s="19">
        <v>3726.3813</v>
      </c>
      <c r="J93" s="19">
        <v>1478</v>
      </c>
      <c r="K93" s="19">
        <v>2861</v>
      </c>
      <c r="L93" s="19"/>
      <c r="M93"/>
      <c r="N93" s="18"/>
      <c r="O93" s="18"/>
      <c r="P93" s="18"/>
      <c r="Q93" s="18"/>
      <c r="R93" s="18"/>
      <c r="S93" s="18"/>
      <c r="T93" s="18"/>
      <c r="U93" s="18"/>
      <c r="V93" s="18"/>
      <c r="W93" s="18"/>
      <c r="X93" s="18"/>
      <c r="Y93" s="18"/>
      <c r="Z93" s="18"/>
      <c r="AA93" s="18"/>
      <c r="AB93" s="18"/>
      <c r="AC93" s="18"/>
      <c r="AD93" s="18"/>
      <c r="AE93" s="18"/>
      <c r="AF93" s="18"/>
    </row>
    <row r="94" spans="1:32" x14ac:dyDescent="0.15">
      <c r="A94" s="16">
        <v>1789</v>
      </c>
      <c r="B94" s="19"/>
      <c r="C94" s="19"/>
      <c r="D94" s="19"/>
      <c r="E94" s="19"/>
      <c r="F94" s="19">
        <v>1698.0147999999999</v>
      </c>
      <c r="G94" s="19">
        <v>1761.9445000000001</v>
      </c>
      <c r="H94" s="19"/>
      <c r="I94" s="19">
        <v>3876.114</v>
      </c>
      <c r="J94" s="19">
        <v>1615</v>
      </c>
      <c r="K94" s="19">
        <v>2888</v>
      </c>
      <c r="L94" s="19"/>
      <c r="M94"/>
      <c r="N94" s="18"/>
      <c r="O94" s="18"/>
      <c r="P94" s="18"/>
      <c r="Q94" s="18"/>
      <c r="R94" s="18"/>
      <c r="S94" s="18"/>
      <c r="T94" s="18"/>
      <c r="U94" s="18"/>
      <c r="V94" s="18"/>
      <c r="W94" s="18"/>
      <c r="X94" s="18"/>
      <c r="Y94" s="18"/>
      <c r="Z94" s="18"/>
      <c r="AA94" s="18"/>
      <c r="AB94" s="18"/>
      <c r="AC94" s="18"/>
      <c r="AD94" s="18"/>
      <c r="AE94" s="18"/>
      <c r="AF94" s="18"/>
    </row>
    <row r="95" spans="1:32" x14ac:dyDescent="0.15">
      <c r="A95" s="16">
        <v>1790</v>
      </c>
      <c r="B95" s="19"/>
      <c r="C95" s="19"/>
      <c r="D95" s="19"/>
      <c r="E95" s="19"/>
      <c r="F95" s="19">
        <v>1763.7655</v>
      </c>
      <c r="G95" s="19">
        <v>1774.1470999999999</v>
      </c>
      <c r="H95" s="19"/>
      <c r="I95" s="19">
        <v>4198.7524000000003</v>
      </c>
      <c r="J95" s="19">
        <v>1602</v>
      </c>
      <c r="K95" s="19">
        <v>3072</v>
      </c>
      <c r="L95" s="19"/>
      <c r="M95"/>
      <c r="N95" s="18"/>
      <c r="O95" s="18"/>
      <c r="P95" s="18"/>
      <c r="Q95" s="18"/>
      <c r="R95" s="18"/>
      <c r="S95" s="18"/>
      <c r="T95" s="18"/>
      <c r="U95" s="18"/>
      <c r="V95" s="18"/>
      <c r="W95" s="18"/>
      <c r="X95" s="18"/>
      <c r="Y95" s="18"/>
      <c r="Z95" s="18"/>
      <c r="AA95" s="18"/>
      <c r="AB95" s="18"/>
      <c r="AC95" s="18"/>
      <c r="AD95" s="18"/>
      <c r="AE95" s="18"/>
      <c r="AF95" s="18"/>
    </row>
    <row r="96" spans="1:32" x14ac:dyDescent="0.15">
      <c r="A96" s="16">
        <v>1791</v>
      </c>
      <c r="B96" s="19"/>
      <c r="C96" s="19"/>
      <c r="D96" s="19"/>
      <c r="E96" s="19"/>
      <c r="F96" s="19">
        <v>1765.8439000000001</v>
      </c>
      <c r="G96" s="19">
        <v>1808.8876</v>
      </c>
      <c r="H96" s="19"/>
      <c r="I96" s="19">
        <v>4246.8804</v>
      </c>
      <c r="J96" s="19">
        <v>1661</v>
      </c>
      <c r="K96" s="19">
        <v>3046</v>
      </c>
      <c r="L96" s="19"/>
      <c r="M96"/>
      <c r="N96" s="18"/>
      <c r="O96" s="18"/>
      <c r="P96" s="18"/>
      <c r="Q96" s="18"/>
      <c r="R96" s="18"/>
      <c r="S96" s="18"/>
      <c r="T96" s="18"/>
      <c r="U96" s="18"/>
      <c r="V96" s="18"/>
      <c r="W96" s="18"/>
      <c r="X96" s="18"/>
      <c r="Y96" s="18"/>
      <c r="Z96" s="18"/>
      <c r="AA96" s="18"/>
      <c r="AB96" s="18"/>
      <c r="AC96" s="18"/>
      <c r="AD96" s="18"/>
      <c r="AE96" s="18"/>
      <c r="AF96" s="18"/>
    </row>
    <row r="97" spans="1:32" x14ac:dyDescent="0.15">
      <c r="A97" s="16">
        <v>1792</v>
      </c>
      <c r="B97" s="19"/>
      <c r="C97" s="19"/>
      <c r="D97" s="19"/>
      <c r="E97" s="19"/>
      <c r="F97" s="19">
        <v>1618.2173</v>
      </c>
      <c r="G97" s="19">
        <v>1820.4911999999999</v>
      </c>
      <c r="H97" s="19"/>
      <c r="I97" s="19">
        <v>4398.3954999999996</v>
      </c>
      <c r="J97" s="19">
        <v>1576</v>
      </c>
      <c r="K97" s="19">
        <v>3134</v>
      </c>
      <c r="L97" s="19"/>
      <c r="M97"/>
      <c r="N97" s="18"/>
      <c r="O97" s="18"/>
      <c r="P97" s="18"/>
      <c r="Q97" s="18"/>
      <c r="R97" s="18"/>
      <c r="S97" s="18"/>
      <c r="T97" s="18"/>
      <c r="U97" s="18"/>
      <c r="V97" s="18"/>
      <c r="W97" s="18"/>
      <c r="X97" s="18"/>
      <c r="Y97" s="18"/>
      <c r="Z97" s="18"/>
      <c r="AA97" s="18"/>
      <c r="AB97" s="18"/>
      <c r="AC97" s="18"/>
      <c r="AD97" s="18"/>
      <c r="AE97" s="18"/>
      <c r="AF97" s="18"/>
    </row>
    <row r="98" spans="1:32" x14ac:dyDescent="0.15">
      <c r="A98" s="16">
        <v>1793</v>
      </c>
      <c r="B98" s="19"/>
      <c r="C98" s="19"/>
      <c r="D98" s="19"/>
      <c r="E98" s="19"/>
      <c r="F98" s="19">
        <v>1601.7512999999999</v>
      </c>
      <c r="G98" s="19">
        <v>1800.3861999999999</v>
      </c>
      <c r="H98" s="19"/>
      <c r="I98" s="19">
        <v>4480.3919999999998</v>
      </c>
      <c r="J98" s="19">
        <v>1482</v>
      </c>
      <c r="K98" s="19">
        <v>3051</v>
      </c>
      <c r="L98" s="19"/>
      <c r="M98"/>
      <c r="N98" s="18"/>
      <c r="O98" s="18"/>
      <c r="P98" s="18"/>
      <c r="Q98" s="18"/>
      <c r="R98" s="18"/>
      <c r="S98" s="18"/>
      <c r="T98" s="18"/>
      <c r="U98" s="18"/>
      <c r="V98" s="18"/>
      <c r="W98" s="18"/>
      <c r="X98" s="18"/>
      <c r="Y98" s="18"/>
      <c r="Z98" s="18"/>
      <c r="AA98" s="18"/>
      <c r="AB98" s="18"/>
      <c r="AC98" s="18"/>
      <c r="AD98" s="18"/>
      <c r="AE98" s="18"/>
      <c r="AF98" s="18"/>
    </row>
    <row r="99" spans="1:32" x14ac:dyDescent="0.15">
      <c r="A99" s="16">
        <v>1794</v>
      </c>
      <c r="B99" s="19"/>
      <c r="C99" s="19"/>
      <c r="D99" s="19"/>
      <c r="E99" s="19"/>
      <c r="F99" s="19">
        <v>1593.6379999999999</v>
      </c>
      <c r="G99" s="19">
        <v>1790.6515999999999</v>
      </c>
      <c r="H99" s="19"/>
      <c r="I99" s="19">
        <v>4665.7754000000004</v>
      </c>
      <c r="J99" s="19">
        <v>1492</v>
      </c>
      <c r="K99" s="19">
        <v>2925</v>
      </c>
      <c r="L99" s="19"/>
      <c r="M99"/>
      <c r="N99" s="18"/>
      <c r="O99" s="18"/>
      <c r="P99" s="18"/>
      <c r="Q99" s="18"/>
      <c r="R99" s="18"/>
      <c r="S99" s="18"/>
      <c r="T99" s="18"/>
      <c r="U99" s="18"/>
      <c r="V99" s="18"/>
      <c r="W99" s="18"/>
      <c r="X99" s="18"/>
      <c r="Y99" s="18"/>
      <c r="Z99" s="18"/>
      <c r="AA99" s="18"/>
      <c r="AB99" s="18"/>
      <c r="AC99" s="18"/>
      <c r="AD99" s="18"/>
      <c r="AE99" s="18"/>
      <c r="AF99" s="18"/>
    </row>
    <row r="100" spans="1:32" x14ac:dyDescent="0.15">
      <c r="A100" s="16">
        <v>1795</v>
      </c>
      <c r="B100" s="19"/>
      <c r="C100" s="19"/>
      <c r="D100" s="19"/>
      <c r="E100" s="19"/>
      <c r="F100" s="19">
        <v>1597.6545000000001</v>
      </c>
      <c r="G100" s="19">
        <v>1777.8364999999999</v>
      </c>
      <c r="H100" s="19"/>
      <c r="I100" s="19">
        <v>3846.7024000000001</v>
      </c>
      <c r="J100" s="19">
        <v>1506</v>
      </c>
      <c r="K100" s="19">
        <v>3207</v>
      </c>
      <c r="L100" s="19"/>
      <c r="M100"/>
      <c r="N100" s="18"/>
      <c r="O100" s="18"/>
      <c r="P100" s="18"/>
      <c r="Q100" s="18"/>
      <c r="R100" s="18"/>
      <c r="S100" s="18"/>
      <c r="T100" s="18"/>
      <c r="U100" s="18"/>
      <c r="V100" s="18"/>
      <c r="W100" s="18"/>
      <c r="X100" s="18"/>
      <c r="Y100" s="18"/>
      <c r="Z100" s="18"/>
      <c r="AA100" s="18"/>
      <c r="AB100" s="18"/>
      <c r="AC100" s="18"/>
      <c r="AD100" s="18"/>
      <c r="AE100" s="18"/>
      <c r="AF100" s="18"/>
    </row>
    <row r="101" spans="1:32" x14ac:dyDescent="0.15">
      <c r="A101" s="16">
        <v>1796</v>
      </c>
      <c r="B101" s="19"/>
      <c r="C101" s="19"/>
      <c r="D101" s="19"/>
      <c r="E101" s="19"/>
      <c r="F101" s="19">
        <v>1633.3368</v>
      </c>
      <c r="G101" s="19">
        <v>1784.9218000000001</v>
      </c>
      <c r="H101" s="19"/>
      <c r="I101" s="19">
        <v>4506.2389999999996</v>
      </c>
      <c r="J101" s="19">
        <v>1589</v>
      </c>
      <c r="K101" s="19">
        <v>3233</v>
      </c>
      <c r="L101" s="19"/>
      <c r="M101"/>
      <c r="N101" s="18"/>
      <c r="O101" s="18"/>
      <c r="P101" s="18"/>
      <c r="Q101" s="18"/>
      <c r="R101" s="18"/>
      <c r="S101" s="18"/>
      <c r="T101" s="18"/>
      <c r="U101" s="18"/>
      <c r="V101" s="18"/>
      <c r="W101" s="18"/>
      <c r="X101" s="18"/>
      <c r="Y101" s="18"/>
      <c r="Z101" s="18"/>
      <c r="AA101" s="18"/>
      <c r="AB101" s="18"/>
      <c r="AC101" s="18"/>
      <c r="AD101" s="18"/>
      <c r="AE101" s="18"/>
      <c r="AF101" s="18"/>
    </row>
    <row r="102" spans="1:32" x14ac:dyDescent="0.15">
      <c r="A102" s="16">
        <v>1797</v>
      </c>
      <c r="B102" s="19"/>
      <c r="C102" s="19"/>
      <c r="D102" s="19"/>
      <c r="E102" s="19"/>
      <c r="F102" s="19">
        <v>1652.1222</v>
      </c>
      <c r="G102" s="19">
        <v>1836.4882</v>
      </c>
      <c r="H102" s="19"/>
      <c r="I102" s="19">
        <v>4661.3190000000004</v>
      </c>
      <c r="J102" s="19">
        <v>1492</v>
      </c>
      <c r="K102" s="19">
        <v>3167</v>
      </c>
      <c r="L102" s="19"/>
      <c r="M102"/>
      <c r="N102" s="18"/>
      <c r="O102" s="18"/>
      <c r="P102" s="18"/>
      <c r="Q102" s="18"/>
      <c r="R102" s="18"/>
      <c r="S102" s="18"/>
      <c r="T102" s="18"/>
      <c r="U102" s="18"/>
      <c r="V102" s="18"/>
      <c r="W102" s="18"/>
      <c r="X102" s="18"/>
      <c r="Y102" s="18"/>
      <c r="Z102" s="18"/>
      <c r="AA102" s="18"/>
      <c r="AB102" s="18"/>
      <c r="AC102" s="18"/>
      <c r="AD102" s="18"/>
      <c r="AE102" s="18"/>
      <c r="AF102" s="18"/>
    </row>
    <row r="103" spans="1:32" x14ac:dyDescent="0.15">
      <c r="A103" s="16">
        <v>1798</v>
      </c>
      <c r="B103" s="19"/>
      <c r="C103" s="19"/>
      <c r="D103" s="19"/>
      <c r="E103" s="19"/>
      <c r="F103" s="19">
        <v>1706.1676</v>
      </c>
      <c r="G103" s="19">
        <v>1821.0795000000001</v>
      </c>
      <c r="H103" s="19"/>
      <c r="I103" s="19">
        <v>4725.49</v>
      </c>
      <c r="J103" s="19">
        <v>1431</v>
      </c>
      <c r="K103" s="19">
        <v>3161</v>
      </c>
      <c r="L103" s="19"/>
      <c r="M103"/>
      <c r="N103" s="18"/>
      <c r="O103" s="18"/>
      <c r="P103" s="18"/>
      <c r="Q103" s="18"/>
      <c r="R103" s="18"/>
      <c r="S103" s="18"/>
      <c r="T103" s="18"/>
      <c r="U103" s="18"/>
      <c r="V103" s="18"/>
      <c r="W103" s="18"/>
      <c r="X103" s="18"/>
      <c r="Y103" s="18"/>
      <c r="Z103" s="18"/>
      <c r="AA103" s="18"/>
      <c r="AB103" s="18"/>
      <c r="AC103" s="18"/>
      <c r="AD103" s="18"/>
      <c r="AE103" s="18"/>
      <c r="AF103" s="18"/>
    </row>
    <row r="104" spans="1:32" x14ac:dyDescent="0.15">
      <c r="A104" s="16">
        <v>1799</v>
      </c>
      <c r="B104" s="19"/>
      <c r="C104" s="19"/>
      <c r="D104" s="19"/>
      <c r="E104" s="19"/>
      <c r="F104" s="19">
        <v>1737.0355999999999</v>
      </c>
      <c r="G104" s="19">
        <v>1786.2535</v>
      </c>
      <c r="H104" s="19"/>
      <c r="I104" s="19">
        <v>4332.442</v>
      </c>
      <c r="J104" s="19">
        <v>1417</v>
      </c>
      <c r="K104" s="19">
        <v>3207</v>
      </c>
      <c r="L104" s="19"/>
      <c r="M104"/>
      <c r="N104" s="18"/>
      <c r="O104" s="18"/>
      <c r="P104" s="18"/>
      <c r="Q104" s="18"/>
      <c r="R104" s="18"/>
      <c r="S104" s="18"/>
      <c r="T104" s="18"/>
      <c r="U104" s="18"/>
      <c r="V104" s="18"/>
      <c r="W104" s="18"/>
      <c r="X104" s="18"/>
      <c r="Y104" s="18"/>
      <c r="Z104" s="18"/>
      <c r="AA104" s="18"/>
      <c r="AB104" s="18"/>
      <c r="AC104" s="18"/>
      <c r="AD104" s="18"/>
      <c r="AE104" s="18"/>
      <c r="AF104" s="18"/>
    </row>
    <row r="105" spans="1:32" x14ac:dyDescent="0.15">
      <c r="A105" s="16">
        <v>1800</v>
      </c>
      <c r="B105" s="19"/>
      <c r="C105" s="19"/>
      <c r="D105" s="19"/>
      <c r="E105" s="19">
        <v>1213</v>
      </c>
      <c r="F105" s="19">
        <v>1659.6478</v>
      </c>
      <c r="G105" s="19">
        <v>1786.9177999999999</v>
      </c>
      <c r="H105" s="19"/>
      <c r="I105" s="19">
        <v>4184.4920000000002</v>
      </c>
      <c r="J105" s="19">
        <v>1366</v>
      </c>
      <c r="K105" s="19">
        <v>3343</v>
      </c>
      <c r="L105" s="19">
        <v>2545.4879999999998</v>
      </c>
      <c r="M105"/>
      <c r="N105" s="18"/>
      <c r="O105" s="18"/>
      <c r="P105" s="18"/>
      <c r="Q105" s="18"/>
      <c r="R105" s="18"/>
      <c r="S105" s="18"/>
      <c r="T105" s="18"/>
      <c r="U105" s="18"/>
      <c r="V105" s="18"/>
      <c r="W105" s="18"/>
      <c r="X105" s="18"/>
      <c r="Y105" s="18"/>
      <c r="Z105" s="18"/>
      <c r="AA105" s="18"/>
      <c r="AB105" s="18"/>
      <c r="AC105" s="18"/>
      <c r="AD105" s="18"/>
      <c r="AE105" s="18"/>
      <c r="AF105" s="18"/>
    </row>
    <row r="106" spans="1:32" x14ac:dyDescent="0.15">
      <c r="A106" s="16">
        <v>1801</v>
      </c>
      <c r="B106" s="19"/>
      <c r="C106" s="19"/>
      <c r="D106" s="19"/>
      <c r="E106" s="19"/>
      <c r="F106" s="19">
        <v>1579.5900999999999</v>
      </c>
      <c r="G106" s="19">
        <v>1780.7715000000001</v>
      </c>
      <c r="H106" s="19">
        <v>2515.1529999999998</v>
      </c>
      <c r="I106" s="19">
        <v>4110.5169999999998</v>
      </c>
      <c r="J106" s="19">
        <v>1353</v>
      </c>
      <c r="K106" s="19">
        <v>3351</v>
      </c>
      <c r="L106" s="19">
        <v>2591.7694999999999</v>
      </c>
      <c r="M106"/>
      <c r="N106" s="18"/>
      <c r="O106" s="18"/>
      <c r="P106" s="18"/>
      <c r="Q106" s="18"/>
      <c r="R106" s="18"/>
      <c r="S106" s="18"/>
      <c r="T106" s="18"/>
      <c r="U106" s="18"/>
      <c r="V106" s="18"/>
      <c r="W106" s="18"/>
      <c r="X106" s="18"/>
      <c r="Y106" s="18"/>
      <c r="Z106" s="18"/>
      <c r="AA106" s="18"/>
      <c r="AB106" s="18"/>
      <c r="AC106" s="18"/>
      <c r="AD106" s="18"/>
      <c r="AE106" s="18"/>
      <c r="AF106" s="18"/>
    </row>
    <row r="107" spans="1:32" x14ac:dyDescent="0.15">
      <c r="A107" s="16">
        <v>1802</v>
      </c>
      <c r="B107" s="19"/>
      <c r="C107" s="19"/>
      <c r="D107" s="19"/>
      <c r="E107" s="19"/>
      <c r="F107" s="19">
        <v>1583.4694</v>
      </c>
      <c r="G107" s="19">
        <v>1796.5463</v>
      </c>
      <c r="H107" s="19">
        <v>2510.9133000000002</v>
      </c>
      <c r="I107" s="19">
        <v>4337.7896000000001</v>
      </c>
      <c r="J107" s="19">
        <v>1417</v>
      </c>
      <c r="K107" s="19">
        <v>3360</v>
      </c>
      <c r="L107" s="19">
        <v>2635.48</v>
      </c>
      <c r="M107"/>
      <c r="N107" s="18"/>
      <c r="O107" s="18"/>
      <c r="P107" s="18"/>
      <c r="Q107" s="18"/>
      <c r="R107" s="18"/>
      <c r="S107" s="18"/>
      <c r="T107" s="18"/>
      <c r="U107" s="18"/>
      <c r="V107" s="18"/>
      <c r="W107" s="18"/>
      <c r="X107" s="18"/>
      <c r="Y107" s="18"/>
      <c r="Z107" s="18"/>
      <c r="AA107" s="18"/>
      <c r="AB107" s="18"/>
      <c r="AC107" s="18"/>
      <c r="AD107" s="18"/>
      <c r="AE107" s="18"/>
      <c r="AF107" s="18"/>
    </row>
    <row r="108" spans="1:32" x14ac:dyDescent="0.15">
      <c r="A108" s="16">
        <v>1803</v>
      </c>
      <c r="B108" s="19"/>
      <c r="C108" s="19"/>
      <c r="D108" s="19"/>
      <c r="E108" s="19"/>
      <c r="F108" s="19">
        <v>1737.1415999999999</v>
      </c>
      <c r="G108" s="19">
        <v>1802.9662000000001</v>
      </c>
      <c r="H108" s="19">
        <v>2517.2727</v>
      </c>
      <c r="I108" s="19">
        <v>4244.2065000000002</v>
      </c>
      <c r="J108" s="19">
        <v>1403</v>
      </c>
      <c r="K108" s="19">
        <v>3252</v>
      </c>
      <c r="L108" s="19">
        <v>2590.4839999999999</v>
      </c>
      <c r="M108"/>
      <c r="N108" s="18"/>
      <c r="O108" s="18"/>
      <c r="P108" s="18"/>
      <c r="Q108" s="18"/>
      <c r="R108" s="18"/>
      <c r="S108" s="18"/>
      <c r="T108" s="18"/>
      <c r="U108" s="18"/>
      <c r="V108" s="18"/>
      <c r="W108" s="18"/>
      <c r="X108" s="18"/>
      <c r="Y108" s="18"/>
      <c r="Z108" s="18"/>
      <c r="AA108" s="18"/>
      <c r="AB108" s="18"/>
      <c r="AC108" s="18"/>
      <c r="AD108" s="18"/>
      <c r="AE108" s="18"/>
      <c r="AF108" s="18"/>
    </row>
    <row r="109" spans="1:32" x14ac:dyDescent="0.15">
      <c r="A109" s="16">
        <v>1804</v>
      </c>
      <c r="B109" s="19"/>
      <c r="C109" s="19"/>
      <c r="D109" s="19"/>
      <c r="E109" s="19"/>
      <c r="F109" s="19">
        <v>2008.143</v>
      </c>
      <c r="G109" s="19">
        <v>1808.3966</v>
      </c>
      <c r="H109" s="19">
        <v>2523.6323000000002</v>
      </c>
      <c r="I109" s="19">
        <v>4445.6329999999998</v>
      </c>
      <c r="J109" s="19">
        <v>1312</v>
      </c>
      <c r="K109" s="19">
        <v>3204</v>
      </c>
      <c r="L109" s="19">
        <v>2587.9128000000001</v>
      </c>
      <c r="M109"/>
      <c r="N109" s="18"/>
      <c r="O109" s="18"/>
      <c r="P109" s="18"/>
      <c r="Q109" s="18"/>
      <c r="R109" s="18"/>
      <c r="S109" s="18"/>
      <c r="T109" s="18"/>
      <c r="U109" s="18"/>
      <c r="V109" s="18"/>
      <c r="W109" s="18"/>
      <c r="X109" s="18"/>
      <c r="Y109" s="18"/>
      <c r="Z109" s="18"/>
      <c r="AA109" s="18"/>
      <c r="AB109" s="18"/>
      <c r="AC109" s="18"/>
      <c r="AD109" s="18"/>
      <c r="AE109" s="18"/>
      <c r="AF109" s="18"/>
    </row>
    <row r="110" spans="1:32" x14ac:dyDescent="0.15">
      <c r="A110" s="16">
        <v>1805</v>
      </c>
      <c r="B110" s="19"/>
      <c r="C110" s="19"/>
      <c r="D110" s="19"/>
      <c r="E110" s="19"/>
      <c r="F110" s="19">
        <v>1891.7369000000001</v>
      </c>
      <c r="G110" s="19">
        <v>1725.1097</v>
      </c>
      <c r="H110" s="19">
        <v>2524.6921000000002</v>
      </c>
      <c r="I110" s="19">
        <v>4184.4920000000002</v>
      </c>
      <c r="J110" s="19">
        <v>1395</v>
      </c>
      <c r="K110" s="19">
        <v>3347</v>
      </c>
      <c r="L110" s="19">
        <v>2643.1936000000001</v>
      </c>
      <c r="M110"/>
      <c r="N110" s="18"/>
      <c r="O110" s="18"/>
      <c r="P110" s="18"/>
      <c r="Q110" s="18"/>
      <c r="R110" s="18"/>
      <c r="S110" s="18"/>
      <c r="T110" s="18"/>
      <c r="U110" s="18"/>
      <c r="V110" s="18"/>
      <c r="W110" s="18"/>
      <c r="X110" s="18"/>
      <c r="Y110" s="18"/>
      <c r="Z110" s="18"/>
      <c r="AA110" s="18"/>
      <c r="AB110" s="18"/>
      <c r="AC110" s="18"/>
      <c r="AD110" s="18"/>
      <c r="AE110" s="18"/>
      <c r="AF110" s="18"/>
    </row>
    <row r="111" spans="1:32" x14ac:dyDescent="0.15">
      <c r="A111" s="16">
        <v>1806</v>
      </c>
      <c r="B111" s="19"/>
      <c r="C111" s="19"/>
      <c r="D111" s="19"/>
      <c r="E111" s="19"/>
      <c r="F111" s="19">
        <v>1861.9405999999999</v>
      </c>
      <c r="G111" s="19">
        <v>1738.1777</v>
      </c>
      <c r="H111" s="19">
        <v>2523.6323000000002</v>
      </c>
      <c r="I111" s="19">
        <v>4215.6859999999997</v>
      </c>
      <c r="J111" s="19">
        <v>1411</v>
      </c>
      <c r="K111" s="19">
        <v>3287</v>
      </c>
      <c r="L111" s="19">
        <v>2690.7606999999998</v>
      </c>
      <c r="M111"/>
      <c r="N111" s="18"/>
      <c r="O111" s="18"/>
      <c r="P111" s="18"/>
      <c r="Q111" s="18"/>
      <c r="R111" s="18"/>
      <c r="S111" s="18"/>
      <c r="T111" s="18"/>
      <c r="U111" s="18"/>
      <c r="V111" s="18"/>
      <c r="W111" s="18"/>
      <c r="X111" s="18"/>
      <c r="Y111" s="18"/>
      <c r="Z111" s="18"/>
      <c r="AA111" s="18"/>
      <c r="AB111" s="18"/>
      <c r="AC111" s="18"/>
      <c r="AD111" s="18"/>
      <c r="AE111" s="18"/>
      <c r="AF111" s="18"/>
    </row>
    <row r="112" spans="1:32" x14ac:dyDescent="0.15">
      <c r="A112" s="16">
        <v>1807</v>
      </c>
      <c r="B112" s="19"/>
      <c r="C112" s="19"/>
      <c r="D112" s="19"/>
      <c r="E112" s="19"/>
      <c r="F112" s="19">
        <v>1812.0725</v>
      </c>
      <c r="G112" s="19">
        <v>1740.1249</v>
      </c>
      <c r="H112" s="19">
        <v>2524.6921000000002</v>
      </c>
      <c r="I112" s="19">
        <v>3862.7449999999999</v>
      </c>
      <c r="J112" s="19">
        <v>1352</v>
      </c>
      <c r="K112" s="19">
        <v>3454</v>
      </c>
      <c r="L112" s="19">
        <v>2717.7583</v>
      </c>
      <c r="M112"/>
      <c r="N112" s="18"/>
      <c r="O112" s="18"/>
      <c r="P112" s="18"/>
      <c r="Q112" s="18"/>
      <c r="R112" s="18"/>
      <c r="S112" s="18"/>
      <c r="T112" s="18"/>
      <c r="U112" s="18"/>
      <c r="V112" s="18"/>
      <c r="W112" s="18"/>
      <c r="X112" s="18"/>
      <c r="Y112" s="18"/>
      <c r="Z112" s="18"/>
      <c r="AA112" s="18"/>
      <c r="AB112" s="18"/>
      <c r="AC112" s="18"/>
      <c r="AD112" s="18"/>
      <c r="AE112" s="18"/>
      <c r="AF112" s="18"/>
    </row>
    <row r="113" spans="1:32" x14ac:dyDescent="0.15">
      <c r="A113" s="16">
        <v>1808</v>
      </c>
      <c r="B113" s="19"/>
      <c r="C113" s="19"/>
      <c r="D113" s="19"/>
      <c r="E113" s="19"/>
      <c r="F113" s="19">
        <v>2022.1609000000001</v>
      </c>
      <c r="G113" s="19">
        <v>1796.3077000000001</v>
      </c>
      <c r="H113" s="19">
        <v>2519.3926000000001</v>
      </c>
      <c r="I113" s="19">
        <v>2632</v>
      </c>
      <c r="J113" s="19">
        <v>1280</v>
      </c>
      <c r="K113" s="19">
        <v>3250</v>
      </c>
      <c r="L113" s="19">
        <v>2526.2040000000002</v>
      </c>
      <c r="M113"/>
      <c r="N113" s="18"/>
      <c r="O113" s="18"/>
      <c r="P113" s="18"/>
      <c r="Q113" s="18"/>
      <c r="R113" s="18"/>
      <c r="S113" s="18"/>
      <c r="T113" s="18"/>
      <c r="U113" s="18"/>
      <c r="V113" s="18"/>
      <c r="W113" s="18"/>
      <c r="X113" s="18"/>
      <c r="Y113" s="18"/>
      <c r="Z113" s="18"/>
      <c r="AA113" s="18"/>
      <c r="AB113" s="18"/>
      <c r="AC113" s="18"/>
      <c r="AD113" s="18"/>
      <c r="AE113" s="18"/>
      <c r="AF113" s="18"/>
    </row>
    <row r="114" spans="1:32" x14ac:dyDescent="0.15">
      <c r="A114" s="16">
        <v>1809</v>
      </c>
      <c r="B114" s="19"/>
      <c r="C114" s="19"/>
      <c r="D114" s="19"/>
      <c r="E114" s="19"/>
      <c r="F114" s="19">
        <v>2010.8484000000001</v>
      </c>
      <c r="G114" s="19">
        <v>1836.7467999999999</v>
      </c>
      <c r="H114" s="19">
        <v>2514.0929999999998</v>
      </c>
      <c r="I114" s="19"/>
      <c r="J114" s="19">
        <v>1221</v>
      </c>
      <c r="K114" s="19">
        <v>3309</v>
      </c>
      <c r="L114" s="19">
        <v>2652.1929</v>
      </c>
      <c r="M114"/>
      <c r="N114" s="18"/>
      <c r="O114" s="18"/>
      <c r="P114" s="18"/>
      <c r="Q114" s="18"/>
      <c r="R114" s="18"/>
      <c r="S114" s="18"/>
      <c r="T114" s="18"/>
      <c r="U114" s="18"/>
      <c r="V114" s="18"/>
      <c r="W114" s="18"/>
      <c r="X114" s="18"/>
      <c r="Y114" s="18"/>
      <c r="Z114" s="18"/>
      <c r="AA114" s="18"/>
      <c r="AB114" s="18"/>
      <c r="AC114" s="18"/>
      <c r="AD114" s="18"/>
      <c r="AE114" s="18"/>
      <c r="AF114" s="18"/>
    </row>
    <row r="115" spans="1:32" x14ac:dyDescent="0.15">
      <c r="A115" s="16">
        <v>1810</v>
      </c>
      <c r="B115" s="19"/>
      <c r="C115" s="19"/>
      <c r="D115" s="19"/>
      <c r="E115" s="19"/>
      <c r="F115" s="19">
        <v>1916.6487</v>
      </c>
      <c r="G115" s="19">
        <v>1920.2607</v>
      </c>
      <c r="H115" s="19">
        <v>2509.8535000000002</v>
      </c>
      <c r="I115" s="19"/>
      <c r="J115" s="19">
        <v>1320</v>
      </c>
      <c r="K115" s="19">
        <v>3478</v>
      </c>
      <c r="L115" s="19">
        <v>2725.4720000000002</v>
      </c>
      <c r="M115"/>
      <c r="N115" s="18"/>
      <c r="O115" s="18"/>
      <c r="P115" s="18"/>
      <c r="Q115" s="18"/>
      <c r="R115" s="18"/>
      <c r="S115" s="18"/>
      <c r="T115" s="18"/>
      <c r="U115" s="18"/>
      <c r="V115" s="18"/>
      <c r="W115" s="18"/>
      <c r="X115" s="18"/>
      <c r="Y115" s="18"/>
      <c r="Z115" s="18"/>
      <c r="AA115" s="18"/>
      <c r="AB115" s="18"/>
      <c r="AC115" s="18"/>
      <c r="AD115" s="18"/>
      <c r="AE115" s="18"/>
      <c r="AF115" s="18"/>
    </row>
    <row r="116" spans="1:32" x14ac:dyDescent="0.15">
      <c r="A116" s="16">
        <v>1811</v>
      </c>
      <c r="B116" s="19"/>
      <c r="C116" s="19"/>
      <c r="D116" s="19"/>
      <c r="E116" s="19"/>
      <c r="F116" s="19">
        <v>1765.3041000000001</v>
      </c>
      <c r="G116" s="19">
        <v>1898.1327000000001</v>
      </c>
      <c r="H116" s="19">
        <v>2503.4940999999999</v>
      </c>
      <c r="I116" s="19"/>
      <c r="J116" s="19">
        <v>1417</v>
      </c>
      <c r="K116" s="19">
        <v>3397</v>
      </c>
      <c r="L116" s="19">
        <v>2780.7527</v>
      </c>
      <c r="M116"/>
      <c r="N116" s="18"/>
      <c r="O116" s="18"/>
      <c r="P116" s="18"/>
      <c r="Q116" s="18"/>
      <c r="R116" s="18"/>
      <c r="S116" s="18"/>
      <c r="T116" s="18"/>
      <c r="U116" s="18"/>
      <c r="V116" s="18"/>
      <c r="W116" s="18"/>
      <c r="X116" s="18"/>
      <c r="Y116" s="18"/>
      <c r="Z116" s="18"/>
      <c r="AA116" s="18"/>
      <c r="AB116" s="18"/>
      <c r="AC116" s="18"/>
      <c r="AD116" s="18"/>
      <c r="AE116" s="18"/>
      <c r="AF116" s="18"/>
    </row>
    <row r="117" spans="1:32" x14ac:dyDescent="0.15">
      <c r="A117" s="16">
        <v>1812</v>
      </c>
      <c r="B117" s="19"/>
      <c r="C117" s="19">
        <v>2358</v>
      </c>
      <c r="D117" s="19"/>
      <c r="E117" s="19"/>
      <c r="F117" s="19">
        <v>1601.3053</v>
      </c>
      <c r="G117" s="19">
        <v>1842.7403999999999</v>
      </c>
      <c r="H117" s="19">
        <v>2503.4940999999999</v>
      </c>
      <c r="I117" s="19"/>
      <c r="J117" s="19">
        <v>1328</v>
      </c>
      <c r="K117" s="19">
        <v>3207</v>
      </c>
      <c r="L117" s="19">
        <v>2731.9</v>
      </c>
      <c r="M117"/>
      <c r="N117" s="18"/>
      <c r="O117" s="18"/>
      <c r="P117" s="18"/>
      <c r="Q117" s="18"/>
      <c r="R117" s="18"/>
      <c r="S117" s="18"/>
      <c r="T117" s="18"/>
      <c r="U117" s="18"/>
      <c r="V117" s="18"/>
      <c r="W117" s="18"/>
      <c r="X117" s="18"/>
      <c r="Y117" s="18"/>
      <c r="Z117" s="18"/>
      <c r="AA117" s="18"/>
      <c r="AB117" s="18"/>
      <c r="AC117" s="18"/>
      <c r="AD117" s="18"/>
      <c r="AE117" s="18"/>
      <c r="AF117" s="18"/>
    </row>
    <row r="118" spans="1:32" x14ac:dyDescent="0.15">
      <c r="A118" s="16">
        <v>1813</v>
      </c>
      <c r="B118" s="19"/>
      <c r="C118" s="19"/>
      <c r="D118" s="19"/>
      <c r="E118" s="19"/>
      <c r="F118" s="19">
        <v>1858.498</v>
      </c>
      <c r="G118" s="19">
        <v>1763.2545</v>
      </c>
      <c r="H118" s="19">
        <v>2501.3742999999999</v>
      </c>
      <c r="I118" s="19"/>
      <c r="J118" s="19">
        <v>1352</v>
      </c>
      <c r="K118" s="19">
        <v>3328</v>
      </c>
      <c r="L118" s="19">
        <v>2762.7543999999998</v>
      </c>
      <c r="M118"/>
      <c r="N118" s="18"/>
      <c r="O118" s="18"/>
      <c r="P118" s="18"/>
      <c r="Q118" s="18"/>
      <c r="R118" s="18"/>
      <c r="S118" s="18"/>
      <c r="T118" s="18"/>
      <c r="U118" s="18"/>
      <c r="V118" s="18"/>
      <c r="W118" s="18"/>
      <c r="X118" s="18"/>
      <c r="Y118" s="18"/>
      <c r="Z118" s="18"/>
      <c r="AA118" s="18"/>
      <c r="AB118" s="18"/>
      <c r="AC118" s="18"/>
      <c r="AD118" s="18"/>
      <c r="AE118" s="18"/>
      <c r="AF118" s="18"/>
    </row>
    <row r="119" spans="1:32" x14ac:dyDescent="0.15">
      <c r="A119" s="16">
        <v>1814</v>
      </c>
      <c r="B119" s="19"/>
      <c r="C119" s="19"/>
      <c r="D119" s="19"/>
      <c r="E119" s="19"/>
      <c r="F119" s="19">
        <v>1990.3742999999999</v>
      </c>
      <c r="G119" s="19">
        <v>1868.2655</v>
      </c>
      <c r="H119" s="19">
        <v>2503.4940999999999</v>
      </c>
      <c r="I119" s="19"/>
      <c r="J119" s="19">
        <v>1363</v>
      </c>
      <c r="K119" s="19">
        <v>3204</v>
      </c>
      <c r="L119" s="19">
        <v>2815.4639999999999</v>
      </c>
      <c r="M119"/>
      <c r="N119" s="18"/>
      <c r="O119" s="18"/>
      <c r="P119" s="18"/>
      <c r="Q119" s="18"/>
      <c r="R119" s="18"/>
      <c r="S119" s="18"/>
      <c r="T119" s="18"/>
      <c r="U119" s="18"/>
      <c r="V119" s="18"/>
      <c r="W119" s="18"/>
      <c r="X119" s="18"/>
      <c r="Y119" s="18"/>
      <c r="Z119" s="18"/>
      <c r="AA119" s="18"/>
      <c r="AB119" s="18"/>
      <c r="AC119" s="18"/>
      <c r="AD119" s="18"/>
      <c r="AE119" s="18"/>
      <c r="AF119" s="18"/>
    </row>
    <row r="120" spans="1:32" x14ac:dyDescent="0.15">
      <c r="A120" s="16">
        <v>1815</v>
      </c>
      <c r="B120" s="19"/>
      <c r="C120" s="19"/>
      <c r="D120" s="19"/>
      <c r="E120" s="19"/>
      <c r="F120" s="19">
        <v>1786.3486</v>
      </c>
      <c r="G120" s="19">
        <v>1917.8317</v>
      </c>
      <c r="H120" s="19">
        <v>2504.5540000000001</v>
      </c>
      <c r="I120" s="19">
        <v>3011</v>
      </c>
      <c r="J120" s="19">
        <v>1411</v>
      </c>
      <c r="K120" s="19">
        <v>3489</v>
      </c>
      <c r="L120" s="19">
        <v>2803.8935999999999</v>
      </c>
      <c r="M120"/>
      <c r="N120" s="18"/>
      <c r="O120" s="18"/>
      <c r="P120" s="18"/>
      <c r="Q120" s="18"/>
      <c r="R120" s="18"/>
      <c r="S120" s="18"/>
      <c r="T120" s="18"/>
      <c r="U120" s="18"/>
      <c r="V120" s="18"/>
      <c r="W120" s="18"/>
      <c r="X120" s="18"/>
      <c r="Y120" s="18"/>
      <c r="Z120" s="18"/>
      <c r="AA120" s="18"/>
      <c r="AB120" s="18"/>
      <c r="AC120" s="18"/>
      <c r="AD120" s="18"/>
      <c r="AE120" s="18"/>
      <c r="AF120" s="18"/>
    </row>
    <row r="121" spans="1:32" x14ac:dyDescent="0.15">
      <c r="A121" s="16">
        <v>1816</v>
      </c>
      <c r="B121" s="19"/>
      <c r="C121" s="19"/>
      <c r="D121" s="19"/>
      <c r="E121" s="19"/>
      <c r="F121" s="19">
        <v>1583.7054000000001</v>
      </c>
      <c r="G121" s="19">
        <v>1829.2746999999999</v>
      </c>
      <c r="H121" s="19">
        <v>2499.2543999999998</v>
      </c>
      <c r="I121" s="19">
        <v>2869</v>
      </c>
      <c r="J121" s="19">
        <v>1438</v>
      </c>
      <c r="K121" s="19">
        <v>3250</v>
      </c>
      <c r="L121" s="19">
        <v>2690.7606999999998</v>
      </c>
      <c r="M121"/>
      <c r="N121" s="18"/>
      <c r="O121" s="18"/>
      <c r="P121" s="18"/>
      <c r="Q121" s="18"/>
      <c r="R121" s="18"/>
      <c r="S121" s="18"/>
      <c r="T121" s="18"/>
      <c r="U121" s="18"/>
      <c r="V121" s="18"/>
      <c r="W121" s="18"/>
      <c r="X121" s="18"/>
      <c r="Y121" s="18"/>
      <c r="Z121" s="18"/>
      <c r="AA121" s="18"/>
      <c r="AB121" s="18"/>
      <c r="AC121" s="18"/>
      <c r="AD121" s="18"/>
      <c r="AE121" s="18"/>
      <c r="AF121" s="18"/>
    </row>
    <row r="122" spans="1:32" x14ac:dyDescent="0.15">
      <c r="A122" s="16">
        <v>1817</v>
      </c>
      <c r="B122" s="19"/>
      <c r="C122" s="19"/>
      <c r="D122" s="19"/>
      <c r="E122" s="19"/>
      <c r="F122" s="19">
        <v>1433.1451</v>
      </c>
      <c r="G122" s="19">
        <v>1746.289</v>
      </c>
      <c r="H122" s="19">
        <v>2505.6138000000001</v>
      </c>
      <c r="I122" s="19">
        <v>2898</v>
      </c>
      <c r="J122" s="19">
        <v>1396</v>
      </c>
      <c r="K122" s="19">
        <v>3253</v>
      </c>
      <c r="L122" s="19">
        <v>2688.1896999999999</v>
      </c>
      <c r="M122"/>
      <c r="N122" s="18"/>
      <c r="O122" s="18"/>
      <c r="P122" s="18"/>
      <c r="Q122" s="18"/>
      <c r="R122" s="18"/>
      <c r="S122" s="18"/>
      <c r="T122" s="18"/>
      <c r="U122" s="18"/>
      <c r="V122" s="18"/>
      <c r="W122" s="18"/>
      <c r="X122" s="18"/>
      <c r="Y122" s="18"/>
      <c r="Z122" s="18"/>
      <c r="AA122" s="18"/>
      <c r="AB122" s="18"/>
      <c r="AC122" s="18"/>
      <c r="AD122" s="18"/>
      <c r="AE122" s="18"/>
      <c r="AF122" s="18"/>
    </row>
    <row r="123" spans="1:32" x14ac:dyDescent="0.15">
      <c r="A123" s="16">
        <v>1818</v>
      </c>
      <c r="B123" s="19"/>
      <c r="C123" s="19"/>
      <c r="D123" s="19"/>
      <c r="E123" s="19"/>
      <c r="F123" s="19">
        <v>1605.58</v>
      </c>
      <c r="G123" s="19">
        <v>1867.8698999999999</v>
      </c>
      <c r="H123" s="19">
        <v>2524.6921000000002</v>
      </c>
      <c r="I123" s="19">
        <v>2942</v>
      </c>
      <c r="J123" s="19">
        <v>1407</v>
      </c>
      <c r="K123" s="19">
        <v>3201</v>
      </c>
      <c r="L123" s="19">
        <v>2694.6176999999998</v>
      </c>
      <c r="M123"/>
      <c r="N123" s="18"/>
      <c r="O123" s="18"/>
      <c r="P123" s="18"/>
      <c r="Q123" s="18"/>
      <c r="R123" s="18"/>
      <c r="S123" s="18"/>
      <c r="T123" s="18"/>
      <c r="U123" s="18"/>
      <c r="V123" s="18"/>
      <c r="W123" s="18"/>
      <c r="X123" s="18"/>
      <c r="Y123" s="18"/>
      <c r="Z123" s="18"/>
      <c r="AA123" s="18"/>
      <c r="AB123" s="18"/>
      <c r="AC123" s="18"/>
      <c r="AD123" s="18"/>
      <c r="AE123" s="18"/>
      <c r="AF123" s="18"/>
    </row>
    <row r="124" spans="1:32" x14ac:dyDescent="0.15">
      <c r="A124" s="16">
        <v>1819</v>
      </c>
      <c r="B124" s="19"/>
      <c r="C124" s="19"/>
      <c r="D124" s="19"/>
      <c r="E124" s="19"/>
      <c r="F124" s="19">
        <v>1660.4761000000001</v>
      </c>
      <c r="G124" s="19">
        <v>1957.7445</v>
      </c>
      <c r="H124" s="19">
        <v>2526.8119999999999</v>
      </c>
      <c r="I124" s="19">
        <v>2807</v>
      </c>
      <c r="J124" s="19">
        <v>1395</v>
      </c>
      <c r="K124" s="19">
        <v>3103</v>
      </c>
      <c r="L124" s="19">
        <v>2690.7606999999998</v>
      </c>
      <c r="M124"/>
      <c r="N124" s="18"/>
      <c r="O124" s="18"/>
      <c r="P124" s="18"/>
      <c r="Q124" s="18"/>
      <c r="R124" s="18"/>
      <c r="S124" s="18"/>
      <c r="T124" s="18"/>
      <c r="U124" s="18"/>
      <c r="V124" s="18"/>
      <c r="W124" s="18"/>
      <c r="X124" s="18"/>
      <c r="Y124" s="18"/>
      <c r="Z124" s="18"/>
      <c r="AA124" s="18"/>
      <c r="AB124" s="18"/>
      <c r="AC124" s="18"/>
      <c r="AD124" s="18"/>
      <c r="AE124" s="18"/>
      <c r="AF124" s="18"/>
    </row>
    <row r="125" spans="1:32" x14ac:dyDescent="0.15">
      <c r="A125" s="16">
        <v>1820</v>
      </c>
      <c r="B125" s="19">
        <v>1941</v>
      </c>
      <c r="C125" s="19">
        <v>2358</v>
      </c>
      <c r="D125" s="19">
        <v>2031</v>
      </c>
      <c r="E125" s="19">
        <v>1313</v>
      </c>
      <c r="F125" s="19">
        <v>1809.1044999999999</v>
      </c>
      <c r="G125" s="19">
        <v>2041.1141</v>
      </c>
      <c r="H125" s="19">
        <v>2522.5722999999998</v>
      </c>
      <c r="I125" s="19">
        <v>3006</v>
      </c>
      <c r="J125" s="19">
        <v>1415</v>
      </c>
      <c r="K125" s="19">
        <v>3306</v>
      </c>
      <c r="L125" s="19">
        <v>2674.0479999999998</v>
      </c>
      <c r="M125"/>
      <c r="N125" s="18"/>
      <c r="O125" s="18"/>
      <c r="P125" s="18"/>
      <c r="Q125" s="18"/>
      <c r="R125" s="18"/>
      <c r="S125" s="18"/>
      <c r="T125" s="18"/>
      <c r="U125" s="18"/>
      <c r="V125" s="18"/>
      <c r="W125" s="18"/>
      <c r="X125" s="18"/>
      <c r="Y125" s="18"/>
      <c r="Z125" s="18"/>
      <c r="AA125" s="18"/>
      <c r="AB125" s="18"/>
      <c r="AC125" s="18"/>
      <c r="AD125" s="18"/>
      <c r="AE125" s="18"/>
      <c r="AF125" s="18"/>
    </row>
    <row r="126" spans="1:32" x14ac:dyDescent="0.15">
      <c r="A126" s="16">
        <v>1821</v>
      </c>
      <c r="B126" s="19"/>
      <c r="C126" s="19"/>
      <c r="D126" s="19">
        <v>2104</v>
      </c>
      <c r="E126" s="19"/>
      <c r="F126" s="19">
        <v>1951.8643999999999</v>
      </c>
      <c r="G126" s="19">
        <v>2060.6280000000002</v>
      </c>
      <c r="H126" s="19">
        <v>2521.5124999999998</v>
      </c>
      <c r="I126" s="19">
        <v>2947</v>
      </c>
      <c r="J126" s="19">
        <v>1457</v>
      </c>
      <c r="K126" s="19">
        <v>3308</v>
      </c>
      <c r="L126" s="19">
        <v>2715.1873000000001</v>
      </c>
      <c r="M126"/>
      <c r="N126" s="18"/>
      <c r="O126" s="18"/>
      <c r="P126" s="18"/>
      <c r="Q126" s="18"/>
      <c r="R126" s="18"/>
      <c r="S126" s="18"/>
      <c r="T126" s="18"/>
      <c r="U126" s="18"/>
      <c r="V126" s="18"/>
      <c r="W126" s="18"/>
      <c r="X126" s="18"/>
      <c r="Y126" s="18"/>
      <c r="Z126" s="18"/>
      <c r="AA126" s="18"/>
      <c r="AB126" s="18"/>
      <c r="AC126" s="18"/>
      <c r="AD126" s="18"/>
      <c r="AE126" s="18"/>
      <c r="AF126" s="18"/>
    </row>
    <row r="127" spans="1:32" x14ac:dyDescent="0.15">
      <c r="A127" s="16">
        <v>1822</v>
      </c>
      <c r="B127" s="19"/>
      <c r="C127" s="19"/>
      <c r="D127" s="19">
        <v>2115</v>
      </c>
      <c r="E127" s="19"/>
      <c r="F127" s="19">
        <v>1874.7687000000001</v>
      </c>
      <c r="G127" s="19">
        <v>2045.6512</v>
      </c>
      <c r="H127" s="19">
        <v>2521.5124999999998</v>
      </c>
      <c r="I127" s="19">
        <v>2974</v>
      </c>
      <c r="J127" s="19">
        <v>1465</v>
      </c>
      <c r="K127" s="19">
        <v>3315</v>
      </c>
      <c r="L127" s="19">
        <v>2791.0376000000001</v>
      </c>
      <c r="M127"/>
      <c r="N127" s="18"/>
      <c r="O127" s="18"/>
      <c r="P127" s="18"/>
      <c r="Q127" s="18"/>
      <c r="R127" s="18"/>
      <c r="S127" s="18"/>
      <c r="T127" s="18"/>
      <c r="U127" s="18"/>
      <c r="V127" s="18"/>
      <c r="W127" s="18"/>
      <c r="X127" s="18"/>
      <c r="Y127" s="18"/>
      <c r="Z127" s="18"/>
      <c r="AA127" s="18"/>
      <c r="AB127" s="18"/>
      <c r="AC127" s="18"/>
      <c r="AD127" s="18"/>
      <c r="AE127" s="18"/>
      <c r="AF127" s="18"/>
    </row>
    <row r="128" spans="1:32" x14ac:dyDescent="0.15">
      <c r="A128" s="16">
        <v>1823</v>
      </c>
      <c r="B128" s="19"/>
      <c r="C128" s="19"/>
      <c r="D128" s="19">
        <v>2085</v>
      </c>
      <c r="E128" s="19"/>
      <c r="F128" s="19">
        <v>1933.7329999999999</v>
      </c>
      <c r="G128" s="19">
        <v>2028.8698999999999</v>
      </c>
      <c r="H128" s="19">
        <v>2520.4526000000001</v>
      </c>
      <c r="I128" s="19">
        <v>3121</v>
      </c>
      <c r="J128" s="19">
        <v>1449</v>
      </c>
      <c r="K128" s="19">
        <v>3359</v>
      </c>
      <c r="L128" s="19">
        <v>2760.183</v>
      </c>
      <c r="M128"/>
      <c r="N128" s="18"/>
      <c r="O128" s="18"/>
      <c r="P128" s="18"/>
      <c r="Q128" s="18"/>
      <c r="R128" s="18"/>
      <c r="S128" s="18"/>
      <c r="T128" s="18"/>
      <c r="U128" s="18"/>
      <c r="V128" s="18"/>
      <c r="W128" s="18"/>
      <c r="X128" s="18"/>
      <c r="Y128" s="18"/>
      <c r="Z128" s="18"/>
      <c r="AA128" s="18"/>
      <c r="AB128" s="18"/>
      <c r="AC128" s="18"/>
      <c r="AD128" s="18"/>
      <c r="AE128" s="18"/>
      <c r="AF128" s="18"/>
    </row>
    <row r="129" spans="1:32" x14ac:dyDescent="0.15">
      <c r="A129" s="16">
        <v>1824</v>
      </c>
      <c r="B129" s="19"/>
      <c r="C129" s="19"/>
      <c r="D129" s="19">
        <v>2117</v>
      </c>
      <c r="E129" s="19"/>
      <c r="F129" s="19">
        <v>1985.8119999999999</v>
      </c>
      <c r="G129" s="19">
        <v>2135.2433999999998</v>
      </c>
      <c r="H129" s="19">
        <v>2532.1116000000002</v>
      </c>
      <c r="I129" s="19">
        <v>3100</v>
      </c>
      <c r="J129" s="19">
        <v>1487</v>
      </c>
      <c r="K129" s="19">
        <v>3492</v>
      </c>
      <c r="L129" s="19">
        <v>2836.0337</v>
      </c>
      <c r="M129"/>
      <c r="N129" s="18"/>
      <c r="O129" s="18"/>
      <c r="P129" s="18"/>
      <c r="Q129" s="18"/>
      <c r="R129" s="18"/>
      <c r="S129" s="18"/>
      <c r="T129" s="18"/>
      <c r="U129" s="18"/>
      <c r="V129" s="18"/>
      <c r="W129" s="18"/>
      <c r="X129" s="18"/>
      <c r="Y129" s="18"/>
      <c r="Z129" s="18"/>
      <c r="AA129" s="18"/>
      <c r="AB129" s="18"/>
      <c r="AC129" s="18"/>
      <c r="AD129" s="18"/>
      <c r="AE129" s="18"/>
      <c r="AF129" s="18"/>
    </row>
    <row r="130" spans="1:32" x14ac:dyDescent="0.15">
      <c r="A130" s="16">
        <v>1825</v>
      </c>
      <c r="B130" s="19"/>
      <c r="C130" s="19"/>
      <c r="D130" s="19">
        <v>2107</v>
      </c>
      <c r="E130" s="19"/>
      <c r="F130" s="19">
        <v>1898.2639999999999</v>
      </c>
      <c r="G130" s="19">
        <v>2141.0432000000001</v>
      </c>
      <c r="H130" s="19">
        <v>2541.6505999999999</v>
      </c>
      <c r="I130" s="19">
        <v>3022</v>
      </c>
      <c r="J130" s="19">
        <v>1527</v>
      </c>
      <c r="K130" s="19">
        <v>3521</v>
      </c>
      <c r="L130" s="19">
        <v>2897.7424000000001</v>
      </c>
      <c r="M130"/>
      <c r="N130" s="18"/>
      <c r="O130" s="18"/>
      <c r="P130" s="18"/>
      <c r="Q130" s="18"/>
      <c r="R130" s="18"/>
      <c r="S130" s="18"/>
      <c r="T130" s="18"/>
      <c r="U130" s="18"/>
      <c r="V130" s="18"/>
      <c r="W130" s="18"/>
      <c r="X130" s="18"/>
      <c r="Y130" s="18"/>
      <c r="Z130" s="18"/>
      <c r="AA130" s="18"/>
      <c r="AB130" s="18"/>
      <c r="AC130" s="18"/>
      <c r="AD130" s="18"/>
      <c r="AE130" s="18"/>
      <c r="AF130" s="18"/>
    </row>
    <row r="131" spans="1:32" x14ac:dyDescent="0.15">
      <c r="A131" s="16">
        <v>1826</v>
      </c>
      <c r="B131" s="19"/>
      <c r="C131" s="19"/>
      <c r="D131" s="19">
        <v>2110</v>
      </c>
      <c r="E131" s="19"/>
      <c r="F131" s="19">
        <v>1948.8734999999999</v>
      </c>
      <c r="G131" s="19">
        <v>2144.8384000000001</v>
      </c>
      <c r="H131" s="19">
        <v>2537.4110000000001</v>
      </c>
      <c r="I131" s="19">
        <v>3068</v>
      </c>
      <c r="J131" s="19">
        <v>1532</v>
      </c>
      <c r="K131" s="19">
        <v>3290</v>
      </c>
      <c r="L131" s="19">
        <v>2918.3119999999999</v>
      </c>
      <c r="M131"/>
      <c r="N131" s="18"/>
      <c r="O131" s="18"/>
      <c r="P131" s="18"/>
      <c r="Q131" s="18"/>
      <c r="R131" s="18"/>
      <c r="S131" s="18"/>
      <c r="T131" s="18"/>
      <c r="U131" s="18"/>
      <c r="V131" s="18"/>
      <c r="W131" s="18"/>
      <c r="X131" s="18"/>
      <c r="Y131" s="18"/>
      <c r="Z131" s="18"/>
      <c r="AA131" s="18"/>
      <c r="AB131" s="18"/>
      <c r="AC131" s="18"/>
      <c r="AD131" s="18"/>
      <c r="AE131" s="18"/>
      <c r="AF131" s="18"/>
    </row>
    <row r="132" spans="1:32" x14ac:dyDescent="0.15">
      <c r="A132" s="16">
        <v>1827</v>
      </c>
      <c r="B132" s="19"/>
      <c r="C132" s="19"/>
      <c r="D132" s="19">
        <v>2150</v>
      </c>
      <c r="E132" s="19"/>
      <c r="F132" s="19">
        <v>1908.201</v>
      </c>
      <c r="G132" s="19">
        <v>2100.2429999999999</v>
      </c>
      <c r="H132" s="19">
        <v>2529.9917</v>
      </c>
      <c r="I132" s="19">
        <v>3250</v>
      </c>
      <c r="J132" s="19">
        <v>1458</v>
      </c>
      <c r="K132" s="19">
        <v>3499</v>
      </c>
      <c r="L132" s="19">
        <v>2929.8823000000002</v>
      </c>
      <c r="M132"/>
      <c r="N132" s="18"/>
      <c r="O132" s="18"/>
      <c r="P132" s="18"/>
      <c r="Q132" s="18"/>
      <c r="R132" s="18"/>
      <c r="S132" s="18"/>
      <c r="T132" s="18"/>
      <c r="U132" s="18"/>
      <c r="V132" s="18"/>
      <c r="W132" s="18"/>
      <c r="X132" s="18"/>
      <c r="Y132" s="18"/>
      <c r="Z132" s="18"/>
      <c r="AA132" s="18"/>
      <c r="AB132" s="18"/>
      <c r="AC132" s="18"/>
      <c r="AD132" s="18"/>
      <c r="AE132" s="18"/>
      <c r="AF132" s="18"/>
    </row>
    <row r="133" spans="1:32" x14ac:dyDescent="0.15">
      <c r="A133" s="16">
        <v>1828</v>
      </c>
      <c r="B133" s="19"/>
      <c r="C133" s="19"/>
      <c r="D133" s="19">
        <v>2163</v>
      </c>
      <c r="E133" s="19"/>
      <c r="F133" s="19">
        <v>1896.1697999999999</v>
      </c>
      <c r="G133" s="19">
        <v>2046.0916</v>
      </c>
      <c r="H133" s="19">
        <v>2523.6323000000002</v>
      </c>
      <c r="I133" s="19">
        <v>3319</v>
      </c>
      <c r="J133" s="19">
        <v>1486</v>
      </c>
      <c r="K133" s="19">
        <v>3461</v>
      </c>
      <c r="L133" s="19">
        <v>2929.8823000000002</v>
      </c>
      <c r="M133"/>
      <c r="N133" s="18"/>
      <c r="O133" s="18"/>
      <c r="P133" s="18"/>
      <c r="Q133" s="18"/>
      <c r="R133" s="18"/>
      <c r="S133" s="18"/>
      <c r="T133" s="18"/>
      <c r="U133" s="18"/>
      <c r="V133" s="18"/>
      <c r="W133" s="18"/>
      <c r="X133" s="18"/>
      <c r="Y133" s="18"/>
      <c r="Z133" s="18"/>
      <c r="AA133" s="18"/>
      <c r="AB133" s="18"/>
      <c r="AC133" s="18"/>
      <c r="AD133" s="18"/>
      <c r="AE133" s="18"/>
      <c r="AF133" s="18"/>
    </row>
    <row r="134" spans="1:32" x14ac:dyDescent="0.15">
      <c r="A134" s="16">
        <v>1829</v>
      </c>
      <c r="B134" s="19"/>
      <c r="C134" s="19"/>
      <c r="D134" s="19">
        <v>2110</v>
      </c>
      <c r="E134" s="19"/>
      <c r="F134" s="19">
        <v>1945.748</v>
      </c>
      <c r="G134" s="19">
        <v>2069.0475999999999</v>
      </c>
      <c r="H134" s="19">
        <v>2516.2130000000002</v>
      </c>
      <c r="I134" s="19">
        <v>3325</v>
      </c>
      <c r="J134" s="19">
        <v>1506</v>
      </c>
      <c r="K134" s="19">
        <v>3443</v>
      </c>
      <c r="L134" s="19">
        <v>2833.4623999999999</v>
      </c>
      <c r="M134"/>
      <c r="N134" s="18"/>
      <c r="O134" s="18"/>
      <c r="P134" s="18"/>
      <c r="Q134" s="18"/>
      <c r="R134" s="18"/>
      <c r="S134" s="18"/>
      <c r="T134" s="18"/>
      <c r="U134" s="18"/>
      <c r="V134" s="18"/>
      <c r="W134" s="18"/>
      <c r="X134" s="18"/>
      <c r="Y134" s="18"/>
      <c r="Z134" s="18"/>
      <c r="AA134" s="18"/>
      <c r="AB134" s="18"/>
      <c r="AC134" s="18"/>
      <c r="AD134" s="18"/>
      <c r="AE134" s="18"/>
      <c r="AF134" s="18"/>
    </row>
    <row r="135" spans="1:32" x14ac:dyDescent="0.15">
      <c r="A135" s="16">
        <v>1830</v>
      </c>
      <c r="B135" s="19">
        <v>2230</v>
      </c>
      <c r="C135" s="19"/>
      <c r="D135" s="19">
        <v>2120</v>
      </c>
      <c r="E135" s="19"/>
      <c r="F135" s="19">
        <v>1898.1507999999999</v>
      </c>
      <c r="G135" s="19">
        <v>2044.5804000000001</v>
      </c>
      <c r="H135" s="19">
        <v>2513.0331999999999</v>
      </c>
      <c r="I135" s="19">
        <v>3038</v>
      </c>
      <c r="J135" s="19">
        <v>1468</v>
      </c>
      <c r="K135" s="19">
        <v>3550</v>
      </c>
      <c r="L135" s="19">
        <v>3039.1583999999998</v>
      </c>
      <c r="M135"/>
      <c r="N135" s="18"/>
      <c r="O135" s="18"/>
      <c r="P135" s="18"/>
      <c r="Q135" s="18"/>
      <c r="R135" s="18"/>
      <c r="S135" s="18"/>
      <c r="T135" s="18"/>
      <c r="U135" s="18"/>
      <c r="V135" s="18"/>
      <c r="W135" s="18"/>
      <c r="X135" s="18"/>
      <c r="Y135" s="18"/>
      <c r="Z135" s="18"/>
      <c r="AA135" s="18"/>
      <c r="AB135" s="18"/>
      <c r="AC135" s="18"/>
      <c r="AD135" s="18"/>
      <c r="AE135" s="18"/>
      <c r="AF135" s="18"/>
    </row>
    <row r="136" spans="1:32" x14ac:dyDescent="0.15">
      <c r="A136" s="16">
        <v>1831</v>
      </c>
      <c r="B136" s="19"/>
      <c r="C136" s="19"/>
      <c r="D136" s="19">
        <v>2101</v>
      </c>
      <c r="E136" s="19"/>
      <c r="F136" s="19">
        <v>1924.7240999999999</v>
      </c>
      <c r="G136" s="19">
        <v>2029.0862</v>
      </c>
      <c r="H136" s="19">
        <v>2510.9133000000002</v>
      </c>
      <c r="I136" s="19">
        <v>3264</v>
      </c>
      <c r="J136" s="19">
        <v>1497</v>
      </c>
      <c r="K136" s="19">
        <v>3545</v>
      </c>
      <c r="L136" s="19">
        <v>3225.5702999999999</v>
      </c>
      <c r="M136"/>
      <c r="N136" s="18"/>
      <c r="O136" s="18"/>
      <c r="P136" s="18"/>
      <c r="Q136" s="18"/>
      <c r="R136" s="18"/>
      <c r="S136" s="18"/>
      <c r="T136" s="18"/>
      <c r="U136" s="18"/>
      <c r="V136" s="18"/>
      <c r="W136" s="18"/>
      <c r="X136" s="18"/>
      <c r="Y136" s="18"/>
      <c r="Z136" s="18"/>
      <c r="AA136" s="18"/>
      <c r="AB136" s="18"/>
      <c r="AC136" s="18"/>
      <c r="AD136" s="18"/>
      <c r="AE136" s="18"/>
      <c r="AF136" s="18"/>
    </row>
    <row r="137" spans="1:32" x14ac:dyDescent="0.15">
      <c r="A137" s="16">
        <v>1832</v>
      </c>
      <c r="B137" s="19"/>
      <c r="C137" s="19"/>
      <c r="D137" s="19">
        <v>2158</v>
      </c>
      <c r="E137" s="19"/>
      <c r="F137" s="19">
        <v>2091.7204999999999</v>
      </c>
      <c r="G137" s="19">
        <v>2073.2431999999999</v>
      </c>
      <c r="H137" s="19">
        <v>2506.6738</v>
      </c>
      <c r="I137" s="19">
        <v>3417</v>
      </c>
      <c r="J137" s="19">
        <v>1457</v>
      </c>
      <c r="K137" s="19">
        <v>3612</v>
      </c>
      <c r="L137" s="19">
        <v>3342.56</v>
      </c>
      <c r="M137"/>
      <c r="N137" s="18"/>
      <c r="O137" s="18"/>
      <c r="P137" s="18"/>
      <c r="Q137" s="18"/>
      <c r="R137" s="18"/>
      <c r="S137" s="18"/>
      <c r="T137" s="18"/>
      <c r="U137" s="18"/>
      <c r="V137" s="18"/>
      <c r="W137" s="18"/>
      <c r="X137" s="18"/>
      <c r="Y137" s="18"/>
      <c r="Z137" s="18"/>
      <c r="AA137" s="18"/>
      <c r="AB137" s="18"/>
      <c r="AC137" s="18"/>
      <c r="AD137" s="18"/>
      <c r="AE137" s="18"/>
      <c r="AF137" s="18"/>
    </row>
    <row r="138" spans="1:32" x14ac:dyDescent="0.15">
      <c r="A138" s="16">
        <v>1833</v>
      </c>
      <c r="B138" s="19"/>
      <c r="C138" s="19"/>
      <c r="D138" s="19">
        <v>2130</v>
      </c>
      <c r="E138" s="19"/>
      <c r="F138" s="19">
        <v>2052.4140000000002</v>
      </c>
      <c r="G138" s="19">
        <v>2142.0349999999999</v>
      </c>
      <c r="H138" s="19">
        <v>2513.0331999999999</v>
      </c>
      <c r="I138" s="19">
        <v>3341</v>
      </c>
      <c r="J138" s="19">
        <v>1503</v>
      </c>
      <c r="K138" s="19">
        <v>3599</v>
      </c>
      <c r="L138" s="19">
        <v>3459.5495999999998</v>
      </c>
      <c r="M138"/>
      <c r="N138" s="18"/>
      <c r="O138" s="18"/>
      <c r="P138" s="18"/>
      <c r="Q138" s="18"/>
      <c r="R138" s="18"/>
      <c r="S138" s="18"/>
      <c r="T138" s="18"/>
      <c r="U138" s="18"/>
      <c r="V138" s="18"/>
      <c r="W138" s="18"/>
      <c r="X138" s="18"/>
      <c r="Y138" s="18"/>
      <c r="Z138" s="18"/>
      <c r="AA138" s="18"/>
      <c r="AB138" s="18"/>
      <c r="AC138" s="18"/>
      <c r="AD138" s="18"/>
      <c r="AE138" s="18"/>
      <c r="AF138" s="18"/>
    </row>
    <row r="139" spans="1:32" x14ac:dyDescent="0.15">
      <c r="A139" s="16">
        <v>1834</v>
      </c>
      <c r="B139" s="19"/>
      <c r="C139" s="19"/>
      <c r="D139" s="19">
        <v>2227</v>
      </c>
      <c r="E139" s="19"/>
      <c r="F139" s="19">
        <v>2055.4949000000001</v>
      </c>
      <c r="G139" s="19">
        <v>2168.9005999999999</v>
      </c>
      <c r="H139" s="19">
        <v>2520.4526000000001</v>
      </c>
      <c r="I139" s="19">
        <v>3370</v>
      </c>
      <c r="J139" s="19">
        <v>1522</v>
      </c>
      <c r="K139" s="19">
        <v>3639</v>
      </c>
      <c r="L139" s="19">
        <v>3294.9929999999999</v>
      </c>
      <c r="M139"/>
      <c r="N139" s="18"/>
      <c r="O139" s="18"/>
      <c r="P139" s="18"/>
      <c r="Q139" s="18"/>
      <c r="R139" s="18"/>
      <c r="S139" s="18"/>
      <c r="T139" s="18"/>
      <c r="U139" s="18"/>
      <c r="V139" s="18"/>
      <c r="W139" s="18"/>
      <c r="X139" s="18"/>
      <c r="Y139" s="18"/>
      <c r="Z139" s="18"/>
      <c r="AA139" s="18"/>
      <c r="AB139" s="18"/>
      <c r="AC139" s="18"/>
      <c r="AD139" s="18"/>
      <c r="AE139" s="18"/>
      <c r="AF139" s="18"/>
    </row>
    <row r="140" spans="1:32" x14ac:dyDescent="0.15">
      <c r="A140" s="16">
        <v>1835</v>
      </c>
      <c r="B140" s="19"/>
      <c r="C140" s="19"/>
      <c r="D140" s="19">
        <v>2195</v>
      </c>
      <c r="E140" s="19"/>
      <c r="F140" s="19">
        <v>2124.2775999999999</v>
      </c>
      <c r="G140" s="19">
        <v>2170.5001999999999</v>
      </c>
      <c r="H140" s="19">
        <v>2531.0515</v>
      </c>
      <c r="I140" s="19">
        <v>3360</v>
      </c>
      <c r="J140" s="19">
        <v>1517</v>
      </c>
      <c r="K140" s="19">
        <v>3861</v>
      </c>
      <c r="L140" s="19">
        <v>3419.6959999999999</v>
      </c>
      <c r="M140"/>
      <c r="N140" s="18"/>
      <c r="O140" s="18"/>
      <c r="P140" s="18"/>
      <c r="Q140" s="18"/>
      <c r="R140" s="18"/>
      <c r="S140" s="18"/>
      <c r="T140" s="18"/>
      <c r="U140" s="18"/>
      <c r="V140" s="18"/>
      <c r="W140" s="18"/>
      <c r="X140" s="18"/>
      <c r="Y140" s="18"/>
      <c r="Z140" s="18"/>
      <c r="AA140" s="18"/>
      <c r="AB140" s="18"/>
      <c r="AC140" s="18"/>
      <c r="AD140" s="18"/>
      <c r="AE140" s="18"/>
      <c r="AF140" s="18"/>
    </row>
    <row r="141" spans="1:32" x14ac:dyDescent="0.15">
      <c r="A141" s="16">
        <v>1836</v>
      </c>
      <c r="B141" s="19"/>
      <c r="C141" s="19"/>
      <c r="D141" s="19">
        <v>2179</v>
      </c>
      <c r="E141" s="19"/>
      <c r="F141" s="19">
        <v>2089.4760000000001</v>
      </c>
      <c r="G141" s="19">
        <v>2173.3818000000001</v>
      </c>
      <c r="H141" s="19">
        <v>2524.6921000000002</v>
      </c>
      <c r="I141" s="19">
        <v>3472</v>
      </c>
      <c r="J141" s="19">
        <v>1565</v>
      </c>
      <c r="K141" s="19">
        <v>3937</v>
      </c>
      <c r="L141" s="19">
        <v>3469.8344999999999</v>
      </c>
      <c r="M141"/>
      <c r="N141" s="18"/>
      <c r="O141" s="18"/>
      <c r="P141" s="18"/>
      <c r="Q141" s="18"/>
      <c r="R141" s="18"/>
      <c r="S141" s="18"/>
      <c r="T141" s="18"/>
      <c r="U141" s="18"/>
      <c r="V141" s="18"/>
      <c r="W141" s="18"/>
      <c r="X141" s="18"/>
      <c r="Y141" s="18"/>
      <c r="Z141" s="18"/>
      <c r="AA141" s="18"/>
      <c r="AB141" s="18"/>
      <c r="AC141" s="18"/>
      <c r="AD141" s="18"/>
      <c r="AE141" s="18"/>
      <c r="AF141" s="18"/>
    </row>
    <row r="142" spans="1:32" x14ac:dyDescent="0.15">
      <c r="A142" s="16">
        <v>1837</v>
      </c>
      <c r="B142" s="19"/>
      <c r="C142" s="19"/>
      <c r="D142" s="19">
        <v>2219</v>
      </c>
      <c r="E142" s="19"/>
      <c r="F142" s="19">
        <v>2118.7669999999998</v>
      </c>
      <c r="G142" s="19">
        <v>2169.2285000000002</v>
      </c>
      <c r="H142" s="19">
        <v>2525.752</v>
      </c>
      <c r="I142" s="19">
        <v>3553</v>
      </c>
      <c r="J142" s="19">
        <v>1554</v>
      </c>
      <c r="K142" s="19">
        <v>3857</v>
      </c>
      <c r="L142" s="19">
        <v>3360.5583000000001</v>
      </c>
      <c r="M142"/>
      <c r="N142" s="18"/>
      <c r="O142" s="18"/>
      <c r="P142" s="18"/>
      <c r="Q142" s="18"/>
      <c r="R142" s="18"/>
      <c r="S142" s="18"/>
      <c r="T142" s="18"/>
      <c r="U142" s="18"/>
      <c r="V142" s="18"/>
      <c r="W142" s="18"/>
      <c r="X142" s="18"/>
      <c r="Y142" s="18"/>
      <c r="Z142" s="18"/>
      <c r="AA142" s="18"/>
      <c r="AB142" s="18"/>
      <c r="AC142" s="18"/>
      <c r="AD142" s="18"/>
      <c r="AE142" s="18"/>
      <c r="AF142" s="18"/>
    </row>
    <row r="143" spans="1:32" x14ac:dyDescent="0.15">
      <c r="A143" s="16">
        <v>1838</v>
      </c>
      <c r="B143" s="19"/>
      <c r="C143" s="19"/>
      <c r="D143" s="19">
        <v>2216</v>
      </c>
      <c r="E143" s="19"/>
      <c r="F143" s="19">
        <v>2210.6439999999998</v>
      </c>
      <c r="G143" s="19">
        <v>2116.1455000000001</v>
      </c>
      <c r="H143" s="19">
        <v>2514.0929999999998</v>
      </c>
      <c r="I143" s="19">
        <v>3590</v>
      </c>
      <c r="J143" s="19">
        <v>1529</v>
      </c>
      <c r="K143" s="19">
        <v>3963</v>
      </c>
      <c r="L143" s="19">
        <v>3329.7040000000002</v>
      </c>
      <c r="M143"/>
      <c r="N143" s="18"/>
      <c r="O143" s="18"/>
      <c r="P143" s="18"/>
      <c r="Q143" s="18"/>
      <c r="R143" s="18"/>
      <c r="S143" s="18"/>
      <c r="T143" s="18"/>
      <c r="U143" s="18"/>
      <c r="V143" s="18"/>
      <c r="W143" s="18"/>
      <c r="X143" s="18"/>
      <c r="Y143" s="18"/>
      <c r="Z143" s="18"/>
      <c r="AA143" s="18"/>
      <c r="AB143" s="18"/>
      <c r="AC143" s="18"/>
      <c r="AD143" s="18"/>
      <c r="AE143" s="18"/>
      <c r="AF143" s="18"/>
    </row>
    <row r="144" spans="1:32" x14ac:dyDescent="0.15">
      <c r="A144" s="16">
        <v>1839</v>
      </c>
      <c r="B144" s="19"/>
      <c r="C144" s="19"/>
      <c r="D144" s="19">
        <v>2224</v>
      </c>
      <c r="E144" s="19"/>
      <c r="F144" s="19">
        <v>2128.7824999999998</v>
      </c>
      <c r="G144" s="19">
        <v>2119.0686000000001</v>
      </c>
      <c r="H144" s="19">
        <v>2511.9733999999999</v>
      </c>
      <c r="I144" s="19">
        <v>3588</v>
      </c>
      <c r="J144" s="19">
        <v>1546</v>
      </c>
      <c r="K144" s="19">
        <v>3881</v>
      </c>
      <c r="L144" s="19">
        <v>3491.6896999999999</v>
      </c>
      <c r="M144"/>
      <c r="N144" s="18"/>
      <c r="O144" s="18"/>
      <c r="P144" s="18"/>
      <c r="Q144" s="18"/>
      <c r="R144" s="18"/>
      <c r="S144" s="18"/>
      <c r="T144" s="18"/>
      <c r="U144" s="18"/>
      <c r="V144" s="18"/>
      <c r="W144" s="18"/>
      <c r="X144" s="18"/>
      <c r="Y144" s="18"/>
      <c r="Z144" s="18"/>
      <c r="AA144" s="18"/>
      <c r="AB144" s="18"/>
      <c r="AC144" s="18"/>
      <c r="AD144" s="18"/>
      <c r="AE144" s="18"/>
      <c r="AF144" s="18"/>
    </row>
    <row r="145" spans="1:32" x14ac:dyDescent="0.15">
      <c r="A145" s="16">
        <v>1840</v>
      </c>
      <c r="B145" s="19">
        <v>2415</v>
      </c>
      <c r="C145" s="19"/>
      <c r="D145" s="19">
        <v>2276</v>
      </c>
      <c r="E145" s="19"/>
      <c r="F145" s="19">
        <v>2275.7523999999999</v>
      </c>
      <c r="G145" s="19">
        <v>2163.846</v>
      </c>
      <c r="H145" s="19">
        <v>2513.0331999999999</v>
      </c>
      <c r="I145" s="19">
        <v>3623</v>
      </c>
      <c r="J145" s="19">
        <v>1568</v>
      </c>
      <c r="K145" s="19">
        <v>4018</v>
      </c>
      <c r="L145" s="19">
        <v>3319.4191999999998</v>
      </c>
      <c r="M145"/>
      <c r="N145" s="18"/>
      <c r="O145" s="18"/>
      <c r="P145" s="18"/>
      <c r="Q145" s="18"/>
      <c r="R145" s="18"/>
      <c r="S145" s="18"/>
      <c r="T145" s="18"/>
      <c r="U145" s="18"/>
      <c r="V145" s="18"/>
      <c r="W145" s="18"/>
      <c r="X145" s="18"/>
      <c r="Y145" s="18"/>
      <c r="Z145" s="18"/>
      <c r="AA145" s="18"/>
      <c r="AB145" s="18"/>
      <c r="AC145" s="18"/>
      <c r="AD145" s="18"/>
      <c r="AE145" s="18"/>
      <c r="AF145" s="18"/>
    </row>
    <row r="146" spans="1:32" x14ac:dyDescent="0.15">
      <c r="A146" s="16">
        <v>1841</v>
      </c>
      <c r="B146" s="19"/>
      <c r="C146" s="19"/>
      <c r="D146" s="19">
        <v>2254</v>
      </c>
      <c r="E146" s="19"/>
      <c r="F146" s="19">
        <v>2320.7622000000001</v>
      </c>
      <c r="G146" s="19">
        <v>2230.6484</v>
      </c>
      <c r="H146" s="19">
        <v>2514.0929999999998</v>
      </c>
      <c r="I146" s="19">
        <v>3658</v>
      </c>
      <c r="J146" s="19">
        <v>1549</v>
      </c>
      <c r="K146" s="19">
        <v>3894</v>
      </c>
      <c r="L146" s="19">
        <v>3252.5680000000002</v>
      </c>
      <c r="M146"/>
      <c r="N146" s="18"/>
      <c r="O146" s="18"/>
      <c r="P146" s="18"/>
      <c r="Q146" s="18"/>
      <c r="R146" s="18"/>
      <c r="S146" s="18"/>
      <c r="T146" s="18"/>
      <c r="U146" s="18"/>
      <c r="V146" s="18"/>
      <c r="W146" s="18"/>
      <c r="X146" s="18"/>
      <c r="Y146" s="18"/>
      <c r="Z146" s="18"/>
      <c r="AA146" s="18"/>
      <c r="AB146" s="18"/>
      <c r="AC146" s="18"/>
      <c r="AD146" s="18"/>
      <c r="AE146" s="18"/>
      <c r="AF146" s="18"/>
    </row>
    <row r="147" spans="1:32" x14ac:dyDescent="0.15">
      <c r="A147" s="16">
        <v>1842</v>
      </c>
      <c r="B147" s="19"/>
      <c r="C147" s="19"/>
      <c r="D147" s="19">
        <v>2243</v>
      </c>
      <c r="E147" s="19"/>
      <c r="F147" s="19">
        <v>2259.9558000000002</v>
      </c>
      <c r="G147" s="19">
        <v>2192.6577000000002</v>
      </c>
      <c r="H147" s="19">
        <v>2506.6738</v>
      </c>
      <c r="I147" s="19">
        <v>3569</v>
      </c>
      <c r="J147" s="19">
        <v>1476</v>
      </c>
      <c r="K147" s="19">
        <v>3808</v>
      </c>
      <c r="L147" s="19">
        <v>3222.9992999999999</v>
      </c>
      <c r="M147"/>
      <c r="N147" s="18"/>
      <c r="O147" s="18"/>
      <c r="P147" s="18"/>
      <c r="Q147" s="18"/>
      <c r="R147" s="18"/>
      <c r="S147" s="18"/>
      <c r="T147" s="18"/>
      <c r="U147" s="18"/>
      <c r="V147" s="18"/>
      <c r="W147" s="18"/>
      <c r="X147" s="18"/>
      <c r="Y147" s="18"/>
      <c r="Z147" s="18"/>
      <c r="AA147" s="18"/>
      <c r="AB147" s="18"/>
      <c r="AC147" s="18"/>
      <c r="AD147" s="18"/>
      <c r="AE147" s="18"/>
      <c r="AF147" s="18"/>
    </row>
    <row r="148" spans="1:32" x14ac:dyDescent="0.15">
      <c r="A148" s="16">
        <v>1843</v>
      </c>
      <c r="B148" s="19"/>
      <c r="C148" s="19"/>
      <c r="D148" s="19">
        <v>2353</v>
      </c>
      <c r="E148" s="19"/>
      <c r="F148" s="19">
        <v>2369.6716000000001</v>
      </c>
      <c r="G148" s="19">
        <v>2102.5639999999999</v>
      </c>
      <c r="H148" s="19">
        <v>2507.7336</v>
      </c>
      <c r="I148" s="19">
        <v>3507</v>
      </c>
      <c r="J148" s="19">
        <v>1508</v>
      </c>
      <c r="K148" s="19">
        <v>3950</v>
      </c>
      <c r="L148" s="19">
        <v>3274.4229999999998</v>
      </c>
      <c r="M148"/>
      <c r="N148" s="18"/>
      <c r="O148" s="18"/>
      <c r="P148" s="18"/>
      <c r="Q148" s="18"/>
      <c r="R148" s="18"/>
      <c r="S148" s="18"/>
      <c r="T148" s="18"/>
      <c r="U148" s="18"/>
      <c r="V148" s="18"/>
      <c r="W148" s="18"/>
      <c r="X148" s="18"/>
      <c r="Y148" s="18"/>
      <c r="Z148" s="18"/>
      <c r="AA148" s="18"/>
      <c r="AB148" s="18"/>
      <c r="AC148" s="18"/>
      <c r="AD148" s="18"/>
      <c r="AE148" s="18"/>
      <c r="AF148" s="18"/>
    </row>
    <row r="149" spans="1:32" x14ac:dyDescent="0.15">
      <c r="A149" s="16">
        <v>1844</v>
      </c>
      <c r="B149" s="19"/>
      <c r="C149" s="19"/>
      <c r="D149" s="19">
        <v>2434</v>
      </c>
      <c r="E149" s="19"/>
      <c r="F149" s="19">
        <v>2444.2429999999999</v>
      </c>
      <c r="G149" s="19">
        <v>2139.2788</v>
      </c>
      <c r="H149" s="19">
        <v>2540.5907999999999</v>
      </c>
      <c r="I149" s="19">
        <v>3540</v>
      </c>
      <c r="J149" s="19">
        <v>1573</v>
      </c>
      <c r="K149" s="19">
        <v>4245</v>
      </c>
      <c r="L149" s="19">
        <v>3453.1215999999999</v>
      </c>
      <c r="M149"/>
      <c r="N149" s="18"/>
      <c r="O149" s="18"/>
      <c r="P149" s="18"/>
      <c r="Q149" s="18"/>
      <c r="R149" s="18"/>
      <c r="S149" s="18"/>
      <c r="T149" s="18"/>
      <c r="U149" s="18"/>
      <c r="V149" s="18"/>
      <c r="W149" s="18"/>
      <c r="X149" s="18"/>
      <c r="Y149" s="18"/>
      <c r="Z149" s="18"/>
      <c r="AA149" s="18"/>
      <c r="AB149" s="18"/>
      <c r="AC149" s="18"/>
      <c r="AD149" s="18"/>
      <c r="AE149" s="18"/>
      <c r="AF149" s="18"/>
    </row>
    <row r="150" spans="1:32" x14ac:dyDescent="0.15">
      <c r="A150" s="16">
        <v>1845</v>
      </c>
      <c r="B150" s="19"/>
      <c r="C150" s="19"/>
      <c r="D150" s="19">
        <v>2472</v>
      </c>
      <c r="E150" s="19"/>
      <c r="F150" s="19">
        <v>2358.9245999999998</v>
      </c>
      <c r="G150" s="19">
        <v>2158.174</v>
      </c>
      <c r="H150" s="19">
        <v>2542.7103999999999</v>
      </c>
      <c r="I150" s="19">
        <v>3515</v>
      </c>
      <c r="J150" s="19">
        <v>1610</v>
      </c>
      <c r="K150" s="19">
        <v>4387</v>
      </c>
      <c r="L150" s="19">
        <v>3505.8312999999998</v>
      </c>
      <c r="M150"/>
      <c r="N150" s="18"/>
      <c r="O150" s="18"/>
      <c r="P150" s="18"/>
      <c r="Q150" s="18"/>
      <c r="R150" s="18"/>
      <c r="S150" s="18"/>
      <c r="T150" s="18"/>
      <c r="U150" s="18"/>
      <c r="V150" s="18"/>
      <c r="W150" s="18"/>
      <c r="X150" s="18"/>
      <c r="Y150" s="18"/>
      <c r="Z150" s="18"/>
      <c r="AA150" s="18"/>
      <c r="AB150" s="18"/>
      <c r="AC150" s="18"/>
      <c r="AD150" s="18"/>
      <c r="AE150" s="18"/>
      <c r="AF150" s="18"/>
    </row>
    <row r="151" spans="1:32" x14ac:dyDescent="0.15">
      <c r="A151" s="16">
        <v>1846</v>
      </c>
      <c r="B151" s="19"/>
      <c r="C151" s="19">
        <v>2700</v>
      </c>
      <c r="D151" s="19">
        <v>2501</v>
      </c>
      <c r="E151" s="19"/>
      <c r="F151" s="19">
        <v>2356.3036999999999</v>
      </c>
      <c r="G151" s="19">
        <v>2086.6536000000001</v>
      </c>
      <c r="H151" s="19">
        <v>2538.471</v>
      </c>
      <c r="I151" s="19">
        <v>3521</v>
      </c>
      <c r="J151" s="19">
        <v>1554</v>
      </c>
      <c r="K151" s="19">
        <v>4334</v>
      </c>
      <c r="L151" s="19">
        <v>3526.4009999999998</v>
      </c>
      <c r="M151"/>
      <c r="N151" s="18"/>
      <c r="O151" s="18"/>
      <c r="P151" s="18"/>
      <c r="Q151" s="18"/>
      <c r="R151" s="18"/>
      <c r="S151" s="18"/>
      <c r="T151" s="18"/>
      <c r="U151" s="18"/>
      <c r="V151" s="18"/>
      <c r="W151" s="18"/>
      <c r="X151" s="18"/>
      <c r="Y151" s="18"/>
      <c r="Z151" s="18"/>
      <c r="AA151" s="18"/>
      <c r="AB151" s="18"/>
      <c r="AC151" s="18"/>
      <c r="AD151" s="18"/>
      <c r="AE151" s="18"/>
      <c r="AF151" s="18"/>
    </row>
    <row r="152" spans="1:32" x14ac:dyDescent="0.15">
      <c r="A152" s="16">
        <v>1847</v>
      </c>
      <c r="B152" s="19"/>
      <c r="C152" s="19">
        <v>2809</v>
      </c>
      <c r="D152" s="19">
        <v>2466</v>
      </c>
      <c r="E152" s="19"/>
      <c r="F152" s="19">
        <v>2606.6997000000001</v>
      </c>
      <c r="G152" s="19">
        <v>2064.5083</v>
      </c>
      <c r="H152" s="19">
        <v>2536.3510000000001</v>
      </c>
      <c r="I152" s="19">
        <v>3545</v>
      </c>
      <c r="J152" s="19">
        <v>1594</v>
      </c>
      <c r="K152" s="19">
        <v>4234</v>
      </c>
      <c r="L152" s="19">
        <v>3618.9639999999999</v>
      </c>
      <c r="M152"/>
      <c r="N152" s="18"/>
      <c r="O152" s="18"/>
      <c r="P152" s="18"/>
      <c r="Q152" s="18"/>
      <c r="R152" s="18"/>
      <c r="S152" s="18"/>
      <c r="T152" s="18"/>
      <c r="U152" s="18"/>
      <c r="V152" s="18"/>
      <c r="W152" s="18"/>
      <c r="X152" s="18"/>
      <c r="Y152" s="18"/>
      <c r="Z152" s="18"/>
      <c r="AA152" s="18"/>
      <c r="AB152" s="18"/>
      <c r="AC152" s="18"/>
      <c r="AD152" s="18"/>
      <c r="AE152" s="18"/>
      <c r="AF152" s="18"/>
    </row>
    <row r="153" spans="1:32" x14ac:dyDescent="0.15">
      <c r="A153" s="16">
        <v>1848</v>
      </c>
      <c r="B153" s="19"/>
      <c r="C153" s="19">
        <v>2796</v>
      </c>
      <c r="D153" s="19">
        <v>2570</v>
      </c>
      <c r="E153" s="19"/>
      <c r="F153" s="19">
        <v>2437.9539</v>
      </c>
      <c r="G153" s="19">
        <v>2202.5587999999998</v>
      </c>
      <c r="H153" s="19">
        <v>2536.3510000000001</v>
      </c>
      <c r="I153" s="19">
        <v>3602</v>
      </c>
      <c r="J153" s="19">
        <v>1612</v>
      </c>
      <c r="K153" s="19">
        <v>4361</v>
      </c>
      <c r="L153" s="19">
        <v>3712.8126999999999</v>
      </c>
      <c r="M153"/>
      <c r="N153" s="18"/>
      <c r="O153" s="18"/>
      <c r="P153" s="18"/>
      <c r="Q153" s="18"/>
      <c r="R153" s="18"/>
      <c r="S153" s="18"/>
      <c r="T153" s="18"/>
      <c r="U153" s="18"/>
      <c r="V153" s="18"/>
      <c r="W153" s="18"/>
      <c r="X153" s="18"/>
      <c r="Y153" s="18"/>
      <c r="Z153" s="18"/>
      <c r="AA153" s="18"/>
      <c r="AB153" s="18"/>
      <c r="AC153" s="18"/>
      <c r="AD153" s="18"/>
      <c r="AE153" s="18"/>
      <c r="AF153" s="18"/>
    </row>
    <row r="154" spans="1:32" x14ac:dyDescent="0.15">
      <c r="A154" s="16">
        <v>1849</v>
      </c>
      <c r="B154" s="19"/>
      <c r="C154" s="19">
        <v>2853</v>
      </c>
      <c r="D154" s="19">
        <v>2695</v>
      </c>
      <c r="E154" s="19"/>
      <c r="F154" s="19">
        <v>2505.5587999999998</v>
      </c>
      <c r="G154" s="19">
        <v>2288.2741999999998</v>
      </c>
      <c r="H154" s="19">
        <v>2538.471</v>
      </c>
      <c r="I154" s="19">
        <v>3709</v>
      </c>
      <c r="J154" s="19">
        <v>1672</v>
      </c>
      <c r="K154" s="19">
        <v>4422</v>
      </c>
      <c r="L154" s="19">
        <v>3616.3928000000001</v>
      </c>
      <c r="M154"/>
      <c r="N154" s="18"/>
      <c r="O154" s="18"/>
      <c r="P154" s="18"/>
      <c r="Q154" s="18"/>
      <c r="R154" s="18"/>
      <c r="S154" s="18"/>
      <c r="T154" s="18"/>
      <c r="U154" s="18"/>
      <c r="V154" s="18"/>
      <c r="W154" s="18"/>
      <c r="X154" s="18"/>
      <c r="Y154" s="18"/>
      <c r="Z154" s="18"/>
      <c r="AA154" s="18"/>
      <c r="AB154" s="18"/>
      <c r="AC154" s="18"/>
      <c r="AD154" s="18"/>
      <c r="AE154" s="18"/>
      <c r="AF154" s="18"/>
    </row>
    <row r="155" spans="1:32" x14ac:dyDescent="0.15">
      <c r="A155" s="16">
        <v>1850</v>
      </c>
      <c r="B155" s="19">
        <v>2630</v>
      </c>
      <c r="C155" s="19">
        <v>2944</v>
      </c>
      <c r="D155" s="19">
        <v>2817</v>
      </c>
      <c r="E155" s="19">
        <v>1519</v>
      </c>
      <c r="F155" s="19">
        <v>2545.0275999999999</v>
      </c>
      <c r="G155" s="19">
        <v>2276</v>
      </c>
      <c r="H155" s="19">
        <v>2540.5907999999999</v>
      </c>
      <c r="I155" s="19">
        <v>3779</v>
      </c>
      <c r="J155" s="19">
        <v>1715</v>
      </c>
      <c r="K155" s="19">
        <v>4332</v>
      </c>
      <c r="L155" s="19">
        <v>3631.82</v>
      </c>
      <c r="M155"/>
      <c r="N155" s="18"/>
      <c r="O155" s="18"/>
      <c r="P155" s="18"/>
      <c r="Q155" s="18"/>
      <c r="R155" s="18"/>
      <c r="S155" s="18"/>
      <c r="T155" s="18"/>
      <c r="U155" s="18"/>
      <c r="V155" s="18"/>
      <c r="W155" s="18"/>
      <c r="X155" s="18"/>
      <c r="Y155" s="18"/>
      <c r="Z155" s="18"/>
      <c r="AA155" s="18"/>
      <c r="AB155" s="18"/>
      <c r="AC155" s="18"/>
      <c r="AD155" s="18"/>
      <c r="AE155" s="18"/>
      <c r="AF155" s="18"/>
    </row>
    <row r="156" spans="1:32" x14ac:dyDescent="0.15">
      <c r="A156" s="16">
        <v>1851</v>
      </c>
      <c r="B156" s="19"/>
      <c r="C156" s="19">
        <v>3006</v>
      </c>
      <c r="D156" s="19">
        <v>2649</v>
      </c>
      <c r="E156" s="19"/>
      <c r="F156" s="19">
        <v>2498.8429999999998</v>
      </c>
      <c r="G156" s="19">
        <v>2244</v>
      </c>
      <c r="H156" s="19">
        <v>2542.7103999999999</v>
      </c>
      <c r="I156" s="19">
        <v>3834</v>
      </c>
      <c r="J156" s="19">
        <v>1682</v>
      </c>
      <c r="K156" s="19">
        <v>4477</v>
      </c>
      <c r="L156" s="19">
        <v>3778.3784000000001</v>
      </c>
      <c r="M156"/>
      <c r="N156" s="18"/>
      <c r="O156" s="18"/>
      <c r="P156" s="18"/>
      <c r="Q156" s="18"/>
      <c r="R156" s="18"/>
      <c r="S156" s="18"/>
      <c r="T156" s="18"/>
      <c r="U156" s="18"/>
      <c r="V156" s="18"/>
      <c r="W156" s="18"/>
      <c r="X156" s="18"/>
      <c r="Y156" s="18"/>
      <c r="Z156" s="18"/>
      <c r="AA156" s="18"/>
      <c r="AB156" s="18"/>
      <c r="AC156" s="18"/>
      <c r="AD156" s="18"/>
      <c r="AE156" s="18"/>
      <c r="AF156" s="18"/>
    </row>
    <row r="157" spans="1:32" x14ac:dyDescent="0.15">
      <c r="A157" s="16">
        <v>1852</v>
      </c>
      <c r="B157" s="19"/>
      <c r="C157" s="19">
        <v>3067</v>
      </c>
      <c r="D157" s="19">
        <v>2713</v>
      </c>
      <c r="E157" s="19"/>
      <c r="F157" s="19">
        <v>2652.94</v>
      </c>
      <c r="G157" s="19">
        <v>2273</v>
      </c>
      <c r="H157" s="19">
        <v>2540.5907999999999</v>
      </c>
      <c r="I157" s="19">
        <v>3790</v>
      </c>
      <c r="J157" s="19">
        <v>1645</v>
      </c>
      <c r="K157" s="19">
        <v>4626</v>
      </c>
      <c r="L157" s="19">
        <v>3971.2184999999999</v>
      </c>
      <c r="M157"/>
      <c r="N157" s="18"/>
      <c r="O157" s="18"/>
      <c r="P157" s="18"/>
      <c r="Q157" s="18"/>
      <c r="R157" s="18"/>
      <c r="S157" s="18"/>
      <c r="T157" s="18"/>
      <c r="U157" s="18"/>
      <c r="V157" s="18"/>
      <c r="W157" s="18"/>
      <c r="X157" s="18"/>
      <c r="Y157" s="18"/>
      <c r="Z157" s="18"/>
      <c r="AA157" s="18"/>
      <c r="AB157" s="18"/>
      <c r="AC157" s="18"/>
      <c r="AD157" s="18"/>
      <c r="AE157" s="18"/>
      <c r="AF157" s="18"/>
    </row>
    <row r="158" spans="1:32" x14ac:dyDescent="0.15">
      <c r="A158" s="16">
        <v>1853</v>
      </c>
      <c r="B158" s="19"/>
      <c r="C158" s="19">
        <v>3127</v>
      </c>
      <c r="D158" s="19">
        <v>2697</v>
      </c>
      <c r="E158" s="19"/>
      <c r="F158" s="19">
        <v>2515.0432000000001</v>
      </c>
      <c r="G158" s="19">
        <v>2252</v>
      </c>
      <c r="H158" s="19">
        <v>2549.0698000000002</v>
      </c>
      <c r="I158" s="19">
        <v>3704</v>
      </c>
      <c r="J158" s="19">
        <v>1667</v>
      </c>
      <c r="K158" s="19">
        <v>4734</v>
      </c>
      <c r="L158" s="19">
        <v>4242.4799999999996</v>
      </c>
      <c r="M158"/>
      <c r="N158" s="18"/>
      <c r="O158" s="18"/>
      <c r="P158" s="18"/>
      <c r="Q158" s="18"/>
      <c r="R158" s="18"/>
      <c r="S158" s="18"/>
      <c r="T158" s="18"/>
      <c r="U158" s="18"/>
      <c r="V158" s="18"/>
      <c r="W158" s="18"/>
      <c r="X158" s="18"/>
      <c r="Y158" s="18"/>
      <c r="Z158" s="18"/>
      <c r="AA158" s="18"/>
      <c r="AB158" s="18"/>
      <c r="AC158" s="18"/>
      <c r="AD158" s="18"/>
      <c r="AE158" s="18"/>
      <c r="AF158" s="18"/>
    </row>
    <row r="159" spans="1:32" x14ac:dyDescent="0.15">
      <c r="A159" s="16">
        <v>1854</v>
      </c>
      <c r="B159" s="19"/>
      <c r="C159" s="19">
        <v>3300</v>
      </c>
      <c r="D159" s="19">
        <v>2679</v>
      </c>
      <c r="E159" s="19"/>
      <c r="F159" s="19">
        <v>2626.9683</v>
      </c>
      <c r="G159" s="19">
        <v>2300</v>
      </c>
      <c r="H159" s="19">
        <v>2548.0100000000002</v>
      </c>
      <c r="I159" s="19">
        <v>3931</v>
      </c>
      <c r="J159" s="19">
        <v>1685</v>
      </c>
      <c r="K159" s="19">
        <v>4909</v>
      </c>
      <c r="L159" s="19">
        <v>4254.0502999999999</v>
      </c>
      <c r="M159"/>
      <c r="N159" s="18"/>
      <c r="O159" s="18"/>
      <c r="P159" s="18"/>
      <c r="Q159" s="18"/>
      <c r="R159" s="18"/>
      <c r="S159" s="18"/>
      <c r="T159" s="18"/>
      <c r="U159" s="18"/>
      <c r="V159" s="18"/>
      <c r="W159" s="18"/>
      <c r="X159" s="18"/>
      <c r="Y159" s="18"/>
      <c r="Z159" s="18"/>
      <c r="AA159" s="18"/>
      <c r="AB159" s="18"/>
      <c r="AC159" s="18"/>
      <c r="AD159" s="18"/>
      <c r="AE159" s="18"/>
      <c r="AF159" s="18"/>
    </row>
    <row r="160" spans="1:32" x14ac:dyDescent="0.15">
      <c r="A160" s="16">
        <v>1855</v>
      </c>
      <c r="B160" s="19"/>
      <c r="C160" s="19">
        <v>3301</v>
      </c>
      <c r="D160" s="19">
        <v>2938</v>
      </c>
      <c r="E160" s="19"/>
      <c r="F160" s="19">
        <v>2577.9906999999998</v>
      </c>
      <c r="G160" s="19">
        <v>2263</v>
      </c>
      <c r="H160" s="19">
        <v>2570.268</v>
      </c>
      <c r="I160" s="19">
        <v>3824</v>
      </c>
      <c r="J160" s="19">
        <v>1788</v>
      </c>
      <c r="K160" s="19">
        <v>4748</v>
      </c>
      <c r="L160" s="19">
        <v>4161.4872999999998</v>
      </c>
      <c r="M160"/>
      <c r="N160" s="18"/>
      <c r="O160" s="18"/>
      <c r="P160" s="18"/>
      <c r="Q160" s="18"/>
      <c r="R160" s="18"/>
      <c r="S160" s="18"/>
      <c r="T160" s="18"/>
      <c r="U160" s="18"/>
      <c r="V160" s="18"/>
      <c r="W160" s="18"/>
      <c r="X160" s="18"/>
      <c r="Y160" s="18"/>
      <c r="Z160" s="18"/>
      <c r="AA160" s="18"/>
      <c r="AB160" s="18"/>
      <c r="AC160" s="18"/>
      <c r="AD160" s="18"/>
      <c r="AE160" s="18"/>
      <c r="AF160" s="18"/>
    </row>
    <row r="161" spans="1:32" x14ac:dyDescent="0.15">
      <c r="A161" s="16">
        <v>1856</v>
      </c>
      <c r="B161" s="19"/>
      <c r="C161" s="19">
        <v>3459</v>
      </c>
      <c r="D161" s="19">
        <v>2735</v>
      </c>
      <c r="E161" s="19"/>
      <c r="F161" s="19">
        <v>2686.8047000000001</v>
      </c>
      <c r="G161" s="19">
        <v>2440</v>
      </c>
      <c r="H161" s="19">
        <v>2562.8485999999998</v>
      </c>
      <c r="I161" s="19">
        <v>3977</v>
      </c>
      <c r="J161" s="19">
        <v>1771</v>
      </c>
      <c r="K161" s="19">
        <v>5013</v>
      </c>
      <c r="L161" s="19">
        <v>4247.6225999999997</v>
      </c>
      <c r="M161"/>
      <c r="N161" s="18"/>
      <c r="O161" s="18"/>
      <c r="P161" s="18"/>
      <c r="Q161" s="18"/>
      <c r="R161" s="18"/>
      <c r="S161" s="18"/>
      <c r="T161" s="18"/>
      <c r="U161" s="18"/>
      <c r="V161" s="18"/>
      <c r="W161" s="18"/>
      <c r="X161" s="18"/>
      <c r="Y161" s="18"/>
      <c r="Z161" s="18"/>
      <c r="AA161" s="18"/>
      <c r="AB161" s="18"/>
      <c r="AC161" s="18"/>
      <c r="AD161" s="18"/>
      <c r="AE161" s="18"/>
      <c r="AF161" s="18"/>
    </row>
    <row r="162" spans="1:32" x14ac:dyDescent="0.15">
      <c r="A162" s="16">
        <v>1857</v>
      </c>
      <c r="B162" s="19"/>
      <c r="C162" s="19">
        <v>3524</v>
      </c>
      <c r="D162" s="19">
        <v>2745</v>
      </c>
      <c r="E162" s="19"/>
      <c r="F162" s="19">
        <v>2835.7172999999998</v>
      </c>
      <c r="G162" s="19">
        <v>2541</v>
      </c>
      <c r="H162" s="19">
        <v>2557.549</v>
      </c>
      <c r="I162" s="19">
        <v>3907</v>
      </c>
      <c r="J162" s="19">
        <v>1819</v>
      </c>
      <c r="K162" s="19">
        <v>5019</v>
      </c>
      <c r="L162" s="19">
        <v>4156.3446999999996</v>
      </c>
      <c r="M162"/>
      <c r="N162" s="18"/>
      <c r="O162" s="18"/>
      <c r="P162" s="18"/>
      <c r="Q162" s="18"/>
      <c r="R162" s="18"/>
      <c r="S162" s="18"/>
      <c r="T162" s="18"/>
      <c r="U162" s="18"/>
      <c r="V162" s="18"/>
      <c r="W162" s="18"/>
      <c r="X162" s="18"/>
      <c r="Y162" s="18"/>
      <c r="Z162" s="18"/>
      <c r="AA162" s="18"/>
      <c r="AB162" s="18"/>
      <c r="AC162" s="18"/>
      <c r="AD162" s="18"/>
      <c r="AE162" s="18"/>
      <c r="AF162" s="18"/>
    </row>
    <row r="163" spans="1:32" x14ac:dyDescent="0.15">
      <c r="A163" s="16">
        <v>1858</v>
      </c>
      <c r="B163" s="19"/>
      <c r="C163" s="19">
        <v>3526</v>
      </c>
      <c r="D163" s="19">
        <v>2691</v>
      </c>
      <c r="E163" s="19"/>
      <c r="F163" s="19">
        <v>3028.6493999999998</v>
      </c>
      <c r="G163" s="19">
        <v>2509</v>
      </c>
      <c r="H163" s="19">
        <v>2551.1896999999999</v>
      </c>
      <c r="I163" s="19">
        <v>3800</v>
      </c>
      <c r="J163" s="19">
        <v>1841</v>
      </c>
      <c r="K163" s="19">
        <v>4879</v>
      </c>
      <c r="L163" s="19">
        <v>4176.9146000000001</v>
      </c>
      <c r="M163"/>
      <c r="N163" s="18"/>
      <c r="O163" s="18"/>
      <c r="P163" s="18"/>
      <c r="Q163" s="18"/>
      <c r="R163" s="18"/>
      <c r="S163" s="18"/>
      <c r="T163" s="18"/>
      <c r="U163" s="18"/>
      <c r="V163" s="18"/>
      <c r="W163" s="18"/>
      <c r="X163" s="18"/>
      <c r="Y163" s="18"/>
      <c r="Z163" s="18"/>
      <c r="AA163" s="18"/>
      <c r="AB163" s="18"/>
      <c r="AC163" s="18"/>
      <c r="AD163" s="18"/>
      <c r="AE163" s="18"/>
      <c r="AF163" s="18"/>
    </row>
    <row r="164" spans="1:32" x14ac:dyDescent="0.15">
      <c r="A164" s="16">
        <v>1859</v>
      </c>
      <c r="B164" s="19"/>
      <c r="C164" s="19">
        <v>3502</v>
      </c>
      <c r="D164" s="19">
        <v>2834</v>
      </c>
      <c r="E164" s="19"/>
      <c r="F164" s="19">
        <v>2826.9218999999998</v>
      </c>
      <c r="G164" s="19">
        <v>2495</v>
      </c>
      <c r="H164" s="19">
        <v>2544.8303000000001</v>
      </c>
      <c r="I164" s="19">
        <v>3665</v>
      </c>
      <c r="J164" s="19">
        <v>1906</v>
      </c>
      <c r="K164" s="19">
        <v>5031</v>
      </c>
      <c r="L164" s="19">
        <v>4288.7617</v>
      </c>
      <c r="M164"/>
      <c r="N164" s="18"/>
      <c r="O164" s="18"/>
      <c r="P164" s="18"/>
      <c r="Q164" s="18"/>
      <c r="R164" s="18"/>
      <c r="S164" s="18"/>
      <c r="T164" s="18"/>
      <c r="U164" s="18"/>
      <c r="V164" s="18"/>
      <c r="W164" s="18"/>
      <c r="X164" s="18"/>
      <c r="Y164" s="18"/>
      <c r="Z164" s="18"/>
      <c r="AA164" s="18"/>
      <c r="AB164" s="18"/>
      <c r="AC164" s="18"/>
      <c r="AD164" s="18"/>
      <c r="AE164" s="18"/>
      <c r="AF164" s="18"/>
    </row>
    <row r="165" spans="1:32" x14ac:dyDescent="0.15">
      <c r="A165" s="16">
        <v>1860</v>
      </c>
      <c r="B165" s="19">
        <v>2834</v>
      </c>
      <c r="C165" s="19">
        <v>3655</v>
      </c>
      <c r="D165" s="19">
        <v>2775</v>
      </c>
      <c r="E165" s="19">
        <v>1522</v>
      </c>
      <c r="F165" s="19">
        <v>3016</v>
      </c>
      <c r="G165" s="19">
        <v>2613</v>
      </c>
      <c r="H165" s="19">
        <v>2538.471</v>
      </c>
      <c r="I165" s="19">
        <v>3840</v>
      </c>
      <c r="J165" s="19">
        <v>1941</v>
      </c>
      <c r="K165" s="19">
        <v>5086</v>
      </c>
      <c r="L165" s="19">
        <v>4401.8945000000003</v>
      </c>
      <c r="M165"/>
      <c r="N165" s="18"/>
      <c r="O165" s="18"/>
      <c r="P165" s="18"/>
      <c r="Q165" s="18"/>
      <c r="R165" s="18"/>
      <c r="S165" s="18"/>
      <c r="T165" s="18"/>
      <c r="U165" s="18"/>
      <c r="V165" s="18"/>
      <c r="W165" s="18"/>
      <c r="X165" s="18"/>
      <c r="Y165" s="18"/>
      <c r="Z165" s="18"/>
      <c r="AA165" s="18"/>
      <c r="AB165" s="18"/>
      <c r="AC165" s="18"/>
      <c r="AD165" s="18"/>
      <c r="AE165" s="18"/>
      <c r="AF165" s="18"/>
    </row>
    <row r="166" spans="1:32" x14ac:dyDescent="0.15">
      <c r="A166" s="16">
        <v>1861</v>
      </c>
      <c r="B166" s="19"/>
      <c r="C166" s="19">
        <v>3682</v>
      </c>
      <c r="D166" s="19">
        <v>2785</v>
      </c>
      <c r="E166" s="19">
        <v>1527</v>
      </c>
      <c r="F166" s="19">
        <v>2820</v>
      </c>
      <c r="G166" s="19">
        <v>2523</v>
      </c>
      <c r="H166" s="19">
        <v>2558</v>
      </c>
      <c r="I166" s="19">
        <v>3735</v>
      </c>
      <c r="J166" s="19">
        <v>1865</v>
      </c>
      <c r="K166" s="19">
        <v>5024</v>
      </c>
      <c r="L166" s="19">
        <v>4311.9022999999997</v>
      </c>
      <c r="M166"/>
      <c r="N166" s="18"/>
      <c r="O166" s="18"/>
      <c r="P166" s="18"/>
      <c r="Q166" s="18"/>
      <c r="R166" s="18"/>
      <c r="S166" s="18"/>
      <c r="T166" s="18"/>
      <c r="U166" s="18"/>
      <c r="V166" s="18"/>
      <c r="W166" s="18"/>
      <c r="X166" s="18"/>
      <c r="Y166" s="18"/>
      <c r="Z166" s="18"/>
      <c r="AA166" s="18"/>
      <c r="AB166" s="18"/>
      <c r="AC166" s="18"/>
      <c r="AD166" s="18"/>
      <c r="AE166" s="18"/>
      <c r="AF166" s="18"/>
    </row>
    <row r="167" spans="1:32" x14ac:dyDescent="0.15">
      <c r="A167" s="16">
        <v>1862</v>
      </c>
      <c r="B167" s="19"/>
      <c r="C167" s="19">
        <v>3752</v>
      </c>
      <c r="D167" s="19">
        <v>2836</v>
      </c>
      <c r="E167" s="19">
        <v>1428</v>
      </c>
      <c r="F167" s="19">
        <v>3051</v>
      </c>
      <c r="G167" s="19">
        <v>2622</v>
      </c>
      <c r="H167" s="19">
        <v>2634.3525</v>
      </c>
      <c r="I167" s="19">
        <v>3881</v>
      </c>
      <c r="J167" s="19">
        <v>1808</v>
      </c>
      <c r="K167" s="19">
        <v>4764</v>
      </c>
      <c r="L167" s="19">
        <v>4446.8905999999997</v>
      </c>
      <c r="M167"/>
      <c r="N167" s="18"/>
      <c r="O167" s="18"/>
      <c r="P167" s="18"/>
      <c r="Q167" s="18"/>
      <c r="R167" s="18"/>
      <c r="S167" s="18"/>
      <c r="T167" s="18"/>
      <c r="U167" s="18"/>
      <c r="V167" s="18"/>
      <c r="W167" s="18"/>
      <c r="X167" s="18"/>
      <c r="Y167" s="18"/>
      <c r="Z167" s="18"/>
      <c r="AA167" s="18"/>
      <c r="AB167" s="18"/>
      <c r="AC167" s="18"/>
      <c r="AD167" s="18"/>
      <c r="AE167" s="18"/>
      <c r="AF167" s="18"/>
    </row>
    <row r="168" spans="1:32" x14ac:dyDescent="0.15">
      <c r="A168" s="16">
        <v>1863</v>
      </c>
      <c r="B168" s="19"/>
      <c r="C168" s="19">
        <v>3832</v>
      </c>
      <c r="D168" s="19">
        <v>2979</v>
      </c>
      <c r="E168" s="19">
        <v>1527</v>
      </c>
      <c r="F168" s="19">
        <v>3145</v>
      </c>
      <c r="G168" s="19">
        <v>2788</v>
      </c>
      <c r="H168" s="19">
        <v>2688.1147000000001</v>
      </c>
      <c r="I168" s="19">
        <v>3953</v>
      </c>
      <c r="J168" s="19">
        <v>1886</v>
      </c>
      <c r="K168" s="19">
        <v>5165</v>
      </c>
      <c r="L168" s="19">
        <v>4733.5789999999997</v>
      </c>
      <c r="M168"/>
      <c r="N168" s="18"/>
      <c r="O168" s="18"/>
      <c r="P168" s="18"/>
      <c r="Q168" s="18"/>
      <c r="R168" s="18"/>
      <c r="S168" s="18"/>
      <c r="T168" s="18"/>
      <c r="U168" s="18"/>
      <c r="V168" s="18"/>
      <c r="W168" s="18"/>
      <c r="X168" s="18"/>
      <c r="Y168" s="18"/>
      <c r="Z168" s="18"/>
      <c r="AA168" s="18"/>
      <c r="AB168" s="18"/>
      <c r="AC168" s="18"/>
      <c r="AD168" s="18"/>
      <c r="AE168" s="18"/>
      <c r="AF168" s="18"/>
    </row>
    <row r="169" spans="1:32" x14ac:dyDescent="0.15">
      <c r="A169" s="16">
        <v>1864</v>
      </c>
      <c r="B169" s="19"/>
      <c r="C169" s="19">
        <v>3931</v>
      </c>
      <c r="D169" s="19">
        <v>2922</v>
      </c>
      <c r="E169" s="19">
        <v>1545</v>
      </c>
      <c r="F169" s="19">
        <v>3169</v>
      </c>
      <c r="G169" s="19">
        <v>2837</v>
      </c>
      <c r="H169" s="19">
        <v>2642.0327000000002</v>
      </c>
      <c r="I169" s="19">
        <v>4111</v>
      </c>
      <c r="J169" s="19">
        <v>1919</v>
      </c>
      <c r="K169" s="19">
        <v>5255</v>
      </c>
      <c r="L169" s="19">
        <v>4889.1367</v>
      </c>
      <c r="M169"/>
      <c r="N169" s="18"/>
      <c r="O169" s="18"/>
      <c r="P169" s="18"/>
      <c r="Q169" s="18"/>
      <c r="R169" s="18"/>
      <c r="S169" s="18"/>
      <c r="T169" s="18"/>
      <c r="U169" s="18"/>
      <c r="V169" s="18"/>
      <c r="W169" s="18"/>
      <c r="X169" s="18"/>
      <c r="Y169" s="18"/>
      <c r="Z169" s="18"/>
      <c r="AA169" s="18"/>
      <c r="AB169" s="18"/>
      <c r="AC169" s="18"/>
      <c r="AD169" s="18"/>
      <c r="AE169" s="18"/>
      <c r="AF169" s="18"/>
    </row>
    <row r="170" spans="1:32" x14ac:dyDescent="0.15">
      <c r="A170" s="16">
        <v>1865</v>
      </c>
      <c r="B170" s="19"/>
      <c r="C170" s="19">
        <v>3902</v>
      </c>
      <c r="D170" s="19">
        <v>2989</v>
      </c>
      <c r="E170" s="19">
        <v>1516</v>
      </c>
      <c r="F170" s="19">
        <v>3067</v>
      </c>
      <c r="G170" s="19">
        <v>2821</v>
      </c>
      <c r="H170" s="19">
        <v>2780.2788</v>
      </c>
      <c r="I170" s="19">
        <v>4117</v>
      </c>
      <c r="J170" s="19">
        <v>1953</v>
      </c>
      <c r="K170" s="19">
        <v>5333</v>
      </c>
      <c r="L170" s="19">
        <v>4637.1589999999997</v>
      </c>
      <c r="M170"/>
      <c r="N170" s="18"/>
      <c r="O170" s="18"/>
      <c r="P170" s="18"/>
      <c r="Q170" s="18"/>
      <c r="R170" s="18"/>
      <c r="S170" s="18"/>
      <c r="T170" s="18"/>
      <c r="U170" s="18"/>
      <c r="V170" s="18"/>
      <c r="W170" s="18"/>
      <c r="X170" s="18"/>
      <c r="Y170" s="18"/>
      <c r="Z170" s="18"/>
      <c r="AA170" s="18"/>
      <c r="AB170" s="18"/>
      <c r="AC170" s="18"/>
      <c r="AD170" s="18"/>
      <c r="AE170" s="18"/>
      <c r="AF170" s="18"/>
    </row>
    <row r="171" spans="1:32" x14ac:dyDescent="0.15">
      <c r="A171" s="16">
        <v>1866</v>
      </c>
      <c r="B171" s="19"/>
      <c r="C171" s="19">
        <v>3990</v>
      </c>
      <c r="D171" s="19">
        <v>2963</v>
      </c>
      <c r="E171" s="19">
        <v>1527</v>
      </c>
      <c r="F171" s="19">
        <v>3083</v>
      </c>
      <c r="G171" s="19">
        <v>2823</v>
      </c>
      <c r="H171" s="19">
        <v>2588.2705000000001</v>
      </c>
      <c r="I171" s="19">
        <v>4272</v>
      </c>
      <c r="J171" s="19">
        <v>1921</v>
      </c>
      <c r="K171" s="19">
        <v>5451</v>
      </c>
      <c r="L171" s="19">
        <v>4599.8770000000004</v>
      </c>
      <c r="M171"/>
      <c r="N171" s="18"/>
      <c r="O171" s="18"/>
      <c r="P171" s="18"/>
      <c r="Q171" s="18"/>
      <c r="R171" s="18"/>
      <c r="S171" s="18"/>
      <c r="T171" s="18"/>
      <c r="U171" s="18"/>
      <c r="V171" s="18"/>
      <c r="W171" s="18"/>
      <c r="X171" s="18"/>
      <c r="Y171" s="18"/>
      <c r="Z171" s="18"/>
      <c r="AA171" s="18"/>
      <c r="AB171" s="18"/>
      <c r="AC171" s="18"/>
      <c r="AD171" s="18"/>
      <c r="AE171" s="18"/>
      <c r="AF171" s="18"/>
    </row>
    <row r="172" spans="1:32" x14ac:dyDescent="0.15">
      <c r="A172" s="16">
        <v>1867</v>
      </c>
      <c r="B172" s="19"/>
      <c r="C172" s="19">
        <v>3980</v>
      </c>
      <c r="D172" s="19">
        <v>2933</v>
      </c>
      <c r="E172" s="19">
        <v>1412</v>
      </c>
      <c r="F172" s="19">
        <v>2890</v>
      </c>
      <c r="G172" s="19">
        <v>2815</v>
      </c>
      <c r="H172" s="19">
        <v>2611.3114999999998</v>
      </c>
      <c r="I172" s="19">
        <v>4127</v>
      </c>
      <c r="J172" s="19">
        <v>1949</v>
      </c>
      <c r="K172" s="19">
        <v>5424</v>
      </c>
      <c r="L172" s="19">
        <v>4751.5775999999996</v>
      </c>
      <c r="M172"/>
      <c r="N172" s="18"/>
      <c r="O172" s="18"/>
      <c r="P172" s="18"/>
      <c r="Q172" s="18"/>
      <c r="R172" s="18"/>
      <c r="S172" s="18"/>
      <c r="T172" s="18"/>
      <c r="U172" s="18"/>
      <c r="V172" s="18"/>
      <c r="W172" s="18"/>
      <c r="X172" s="18"/>
      <c r="Y172" s="18"/>
      <c r="Z172" s="18"/>
      <c r="AA172" s="18"/>
      <c r="AB172" s="18"/>
      <c r="AC172" s="18"/>
      <c r="AD172" s="18"/>
      <c r="AE172" s="18"/>
      <c r="AF172" s="18"/>
    </row>
    <row r="173" spans="1:32" x14ac:dyDescent="0.15">
      <c r="A173" s="16">
        <v>1868</v>
      </c>
      <c r="B173" s="19"/>
      <c r="C173" s="19">
        <v>4095</v>
      </c>
      <c r="D173" s="19">
        <v>2954</v>
      </c>
      <c r="E173" s="19">
        <v>1599</v>
      </c>
      <c r="F173" s="19">
        <v>3159</v>
      </c>
      <c r="G173" s="19">
        <v>2966</v>
      </c>
      <c r="H173" s="19">
        <v>2626.672</v>
      </c>
      <c r="I173" s="19">
        <v>4152</v>
      </c>
      <c r="J173" s="19">
        <v>1774</v>
      </c>
      <c r="K173" s="19">
        <v>5636</v>
      </c>
      <c r="L173" s="19">
        <v>4815.8573999999999</v>
      </c>
      <c r="M173"/>
      <c r="N173" s="18"/>
      <c r="O173" s="18"/>
      <c r="P173" s="18"/>
      <c r="Q173" s="18"/>
      <c r="R173" s="18"/>
      <c r="S173" s="18"/>
      <c r="T173" s="18"/>
      <c r="U173" s="18"/>
      <c r="V173" s="18"/>
      <c r="W173" s="18"/>
      <c r="X173" s="18"/>
      <c r="Y173" s="18"/>
      <c r="Z173" s="18"/>
      <c r="AA173" s="18"/>
      <c r="AB173" s="18"/>
      <c r="AC173" s="18"/>
      <c r="AD173" s="18"/>
      <c r="AE173" s="18"/>
      <c r="AF173" s="18"/>
    </row>
    <row r="174" spans="1:32" x14ac:dyDescent="0.15">
      <c r="A174" s="16">
        <v>1869</v>
      </c>
      <c r="B174" s="19"/>
      <c r="C174" s="19">
        <v>4245</v>
      </c>
      <c r="D174" s="19">
        <v>3092</v>
      </c>
      <c r="E174" s="19">
        <v>1755</v>
      </c>
      <c r="F174" s="19">
        <v>3198</v>
      </c>
      <c r="G174" s="19">
        <v>2965</v>
      </c>
      <c r="H174" s="19">
        <v>2695.7952</v>
      </c>
      <c r="I174" s="19">
        <v>4286</v>
      </c>
      <c r="J174" s="19">
        <v>1902</v>
      </c>
      <c r="K174" s="19">
        <v>5635</v>
      </c>
      <c r="L174" s="19">
        <v>4943.1319999999996</v>
      </c>
      <c r="M174"/>
      <c r="N174" s="18"/>
      <c r="O174" s="18"/>
      <c r="P174" s="18"/>
      <c r="Q174" s="18"/>
      <c r="R174" s="18"/>
      <c r="S174" s="18"/>
      <c r="T174" s="18"/>
      <c r="U174" s="18"/>
      <c r="V174" s="18"/>
      <c r="W174" s="18"/>
      <c r="X174" s="18"/>
      <c r="Y174" s="18"/>
      <c r="Z174" s="18"/>
      <c r="AA174" s="18"/>
      <c r="AB174" s="18"/>
      <c r="AC174" s="18"/>
      <c r="AD174" s="18"/>
      <c r="AE174" s="18"/>
      <c r="AF174" s="18"/>
    </row>
    <row r="175" spans="1:32" x14ac:dyDescent="0.15">
      <c r="A175" s="16">
        <v>1870</v>
      </c>
      <c r="B175" s="19">
        <v>2970</v>
      </c>
      <c r="C175" s="19">
        <v>4291</v>
      </c>
      <c r="D175" s="19">
        <v>3193</v>
      </c>
      <c r="E175" s="19">
        <v>1817</v>
      </c>
      <c r="F175" s="19">
        <v>2990</v>
      </c>
      <c r="G175" s="19">
        <v>2931</v>
      </c>
      <c r="H175" s="19">
        <v>2826.3606</v>
      </c>
      <c r="I175" s="19">
        <v>4422</v>
      </c>
      <c r="J175" s="19">
        <v>2144</v>
      </c>
      <c r="K175" s="19">
        <v>5829</v>
      </c>
      <c r="L175" s="19">
        <v>4803.0015000000003</v>
      </c>
      <c r="M175"/>
      <c r="N175" s="18"/>
      <c r="O175" s="18"/>
      <c r="P175" s="18"/>
      <c r="Q175" s="18"/>
      <c r="R175" s="18"/>
      <c r="S175" s="18"/>
      <c r="T175" s="18"/>
      <c r="U175" s="18"/>
      <c r="V175" s="18"/>
      <c r="W175" s="18"/>
      <c r="X175" s="18"/>
      <c r="Y175" s="18"/>
      <c r="Z175" s="18"/>
      <c r="AA175" s="18"/>
      <c r="AB175" s="18"/>
      <c r="AC175" s="18"/>
      <c r="AD175" s="18"/>
      <c r="AE175" s="18"/>
      <c r="AF175" s="18"/>
    </row>
    <row r="176" spans="1:32" x14ac:dyDescent="0.15">
      <c r="A176" s="16">
        <v>1871</v>
      </c>
      <c r="B176" s="19">
        <v>3154</v>
      </c>
      <c r="C176" s="19">
        <v>4275</v>
      </c>
      <c r="D176" s="19">
        <v>3177</v>
      </c>
      <c r="E176" s="19">
        <v>1796</v>
      </c>
      <c r="F176" s="19">
        <v>3027</v>
      </c>
      <c r="G176" s="19">
        <v>2896</v>
      </c>
      <c r="H176" s="19">
        <v>2811.12</v>
      </c>
      <c r="I176" s="19">
        <v>4364</v>
      </c>
      <c r="J176" s="19">
        <v>2219</v>
      </c>
      <c r="K176" s="19">
        <v>5797</v>
      </c>
      <c r="L176" s="19">
        <v>4918.7056000000002</v>
      </c>
      <c r="M176"/>
      <c r="N176" s="18"/>
      <c r="O176" s="18"/>
      <c r="P176" s="18"/>
      <c r="Q176" s="18"/>
      <c r="R176" s="18"/>
      <c r="S176" s="18"/>
      <c r="T176" s="18"/>
      <c r="U176" s="18"/>
      <c r="V176" s="18"/>
      <c r="W176" s="18"/>
      <c r="X176" s="18"/>
      <c r="Y176" s="18"/>
      <c r="Z176" s="18"/>
      <c r="AA176" s="18"/>
      <c r="AB176" s="18"/>
      <c r="AC176" s="18"/>
      <c r="AD176" s="18"/>
      <c r="AE176" s="18"/>
      <c r="AF176" s="18"/>
    </row>
    <row r="177" spans="1:32" x14ac:dyDescent="0.15">
      <c r="A177" s="16">
        <v>1872</v>
      </c>
      <c r="B177" s="19">
        <v>3150</v>
      </c>
      <c r="C177" s="19">
        <v>4501</v>
      </c>
      <c r="D177" s="19">
        <v>3327</v>
      </c>
      <c r="E177" s="19">
        <v>1825</v>
      </c>
      <c r="F177" s="19">
        <v>3312</v>
      </c>
      <c r="G177" s="19">
        <v>3078</v>
      </c>
      <c r="H177" s="19">
        <v>2593</v>
      </c>
      <c r="I177" s="19">
        <v>4414</v>
      </c>
      <c r="J177" s="19">
        <v>2259</v>
      </c>
      <c r="K177" s="19">
        <v>5769</v>
      </c>
      <c r="L177" s="19">
        <v>4991.9849999999997</v>
      </c>
      <c r="M177"/>
      <c r="N177" s="18"/>
      <c r="O177" s="18"/>
      <c r="P177" s="18"/>
      <c r="Q177" s="18"/>
      <c r="R177" s="18"/>
      <c r="S177" s="18"/>
      <c r="T177" s="18"/>
      <c r="U177" s="18"/>
      <c r="V177" s="18"/>
      <c r="W177" s="18"/>
      <c r="X177" s="18"/>
      <c r="Y177" s="18"/>
      <c r="Z177" s="18"/>
      <c r="AA177" s="18"/>
      <c r="AB177" s="18"/>
      <c r="AC177" s="18"/>
      <c r="AD177" s="18"/>
      <c r="AE177" s="18"/>
      <c r="AF177" s="18"/>
    </row>
    <row r="178" spans="1:32" x14ac:dyDescent="0.15">
      <c r="A178" s="16">
        <v>1873</v>
      </c>
      <c r="B178" s="19">
        <v>3049</v>
      </c>
      <c r="C178" s="19">
        <v>4495</v>
      </c>
      <c r="D178" s="19">
        <v>3279</v>
      </c>
      <c r="E178" s="19">
        <v>1902</v>
      </c>
      <c r="F178" s="19">
        <v>3064</v>
      </c>
      <c r="G178" s="19">
        <v>3186</v>
      </c>
      <c r="H178" s="19">
        <v>2581</v>
      </c>
      <c r="I178" s="19">
        <v>4503</v>
      </c>
      <c r="J178" s="19">
        <v>2284</v>
      </c>
      <c r="K178" s="19">
        <v>5842</v>
      </c>
      <c r="L178" s="19">
        <v>5116.6880000000001</v>
      </c>
      <c r="M178"/>
      <c r="N178" s="18"/>
      <c r="O178" s="18"/>
      <c r="P178" s="18"/>
      <c r="Q178" s="18"/>
      <c r="R178" s="18"/>
      <c r="S178" s="18"/>
      <c r="T178" s="18"/>
      <c r="U178" s="18"/>
      <c r="V178" s="18"/>
      <c r="W178" s="18"/>
      <c r="X178" s="18"/>
      <c r="Y178" s="18"/>
      <c r="Z178" s="18"/>
      <c r="AA178" s="18"/>
      <c r="AB178" s="18"/>
      <c r="AC178" s="18"/>
      <c r="AD178" s="18"/>
      <c r="AE178" s="18"/>
      <c r="AF178" s="18"/>
    </row>
    <row r="179" spans="1:32" x14ac:dyDescent="0.15">
      <c r="A179" s="16">
        <v>1874</v>
      </c>
      <c r="B179" s="19">
        <v>3158</v>
      </c>
      <c r="C179" s="19">
        <v>4607</v>
      </c>
      <c r="D179" s="19">
        <v>3341</v>
      </c>
      <c r="E179" s="19">
        <v>1919</v>
      </c>
      <c r="F179" s="19">
        <v>3438</v>
      </c>
      <c r="G179" s="19">
        <v>3386</v>
      </c>
      <c r="H179" s="19">
        <v>2715</v>
      </c>
      <c r="I179" s="19">
        <v>4337</v>
      </c>
      <c r="J179" s="19">
        <v>2370</v>
      </c>
      <c r="K179" s="19">
        <v>5874</v>
      </c>
      <c r="L179" s="19">
        <v>4964.9872999999998</v>
      </c>
      <c r="M179"/>
      <c r="N179" s="18"/>
      <c r="O179" s="18"/>
      <c r="P179" s="18"/>
      <c r="Q179" s="18"/>
      <c r="R179" s="18"/>
      <c r="S179" s="18"/>
      <c r="T179" s="18"/>
      <c r="U179" s="18"/>
      <c r="V179" s="18"/>
      <c r="W179" s="18"/>
      <c r="X179" s="18"/>
      <c r="Y179" s="18"/>
      <c r="Z179" s="18"/>
      <c r="AA179" s="18"/>
      <c r="AB179" s="18"/>
      <c r="AC179" s="18"/>
      <c r="AD179" s="18"/>
      <c r="AE179" s="18"/>
      <c r="AF179" s="18"/>
    </row>
    <row r="180" spans="1:32" x14ac:dyDescent="0.15">
      <c r="A180" s="16">
        <v>1875</v>
      </c>
      <c r="B180" s="19">
        <v>3145</v>
      </c>
      <c r="C180" s="19">
        <v>4560</v>
      </c>
      <c r="D180" s="19">
        <v>3366</v>
      </c>
      <c r="E180" s="19">
        <v>1930</v>
      </c>
      <c r="F180" s="19">
        <v>3537</v>
      </c>
      <c r="G180" s="19">
        <v>3366</v>
      </c>
      <c r="H180" s="19">
        <v>2727</v>
      </c>
      <c r="I180" s="19">
        <v>4584</v>
      </c>
      <c r="J180" s="19">
        <v>2286</v>
      </c>
      <c r="K180" s="19">
        <v>5950</v>
      </c>
      <c r="L180" s="19">
        <v>5105.1176999999998</v>
      </c>
      <c r="M180"/>
      <c r="N180" s="18"/>
      <c r="O180" s="18"/>
      <c r="P180" s="18"/>
      <c r="Q180" s="18"/>
      <c r="R180" s="18"/>
      <c r="S180" s="18"/>
      <c r="T180" s="18"/>
      <c r="U180" s="18"/>
      <c r="V180" s="18"/>
      <c r="W180" s="18"/>
      <c r="X180" s="18"/>
      <c r="Y180" s="18"/>
      <c r="Z180" s="18"/>
      <c r="AA180" s="18"/>
      <c r="AB180" s="18"/>
      <c r="AC180" s="18"/>
      <c r="AD180" s="18"/>
      <c r="AE180" s="18"/>
      <c r="AF180" s="18"/>
    </row>
    <row r="181" spans="1:32" x14ac:dyDescent="0.15">
      <c r="A181" s="16">
        <v>1876</v>
      </c>
      <c r="B181" s="19">
        <v>3188</v>
      </c>
      <c r="C181" s="19">
        <v>4583</v>
      </c>
      <c r="D181" s="19">
        <v>3395</v>
      </c>
      <c r="E181" s="19">
        <v>2007</v>
      </c>
      <c r="F181" s="19">
        <v>3233</v>
      </c>
      <c r="G181" s="19">
        <v>3301</v>
      </c>
      <c r="H181" s="19">
        <v>2662</v>
      </c>
      <c r="I181" s="19">
        <v>4595</v>
      </c>
      <c r="J181" s="19">
        <v>2431</v>
      </c>
      <c r="K181" s="19">
        <v>5938</v>
      </c>
      <c r="L181" s="19">
        <v>5049.8370000000004</v>
      </c>
      <c r="M181"/>
      <c r="N181" s="18"/>
      <c r="O181" s="18"/>
      <c r="P181" s="18"/>
      <c r="Q181" s="18"/>
      <c r="R181" s="18"/>
      <c r="S181" s="18"/>
      <c r="T181" s="18"/>
      <c r="U181" s="18"/>
      <c r="V181" s="18"/>
      <c r="W181" s="18"/>
      <c r="X181" s="18"/>
      <c r="Y181" s="18"/>
      <c r="Z181" s="18"/>
      <c r="AA181" s="18"/>
      <c r="AB181" s="18"/>
      <c r="AC181" s="18"/>
      <c r="AD181" s="18"/>
      <c r="AE181" s="18"/>
      <c r="AF181" s="18"/>
    </row>
    <row r="182" spans="1:32" x14ac:dyDescent="0.15">
      <c r="A182" s="16">
        <v>1877</v>
      </c>
      <c r="B182" s="19">
        <v>3268</v>
      </c>
      <c r="C182" s="19">
        <v>4597</v>
      </c>
      <c r="D182" s="19">
        <v>3261</v>
      </c>
      <c r="E182" s="19">
        <v>1930</v>
      </c>
      <c r="F182" s="19">
        <v>3390</v>
      </c>
      <c r="G182" s="19">
        <v>3241</v>
      </c>
      <c r="H182" s="19">
        <v>2678</v>
      </c>
      <c r="I182" s="19">
        <v>4651</v>
      </c>
      <c r="J182" s="19">
        <v>2377</v>
      </c>
      <c r="K182" s="19">
        <v>5923</v>
      </c>
      <c r="L182" s="19">
        <v>5098.6895000000004</v>
      </c>
      <c r="M182"/>
      <c r="N182" s="18"/>
      <c r="O182" s="18"/>
      <c r="P182" s="18"/>
      <c r="Q182" s="18"/>
      <c r="R182" s="18"/>
      <c r="S182" s="18"/>
      <c r="T182" s="18"/>
      <c r="U182" s="18"/>
      <c r="V182" s="18"/>
      <c r="W182" s="18"/>
      <c r="X182" s="18"/>
      <c r="Y182" s="18"/>
      <c r="Z182" s="18"/>
      <c r="AA182" s="18"/>
      <c r="AB182" s="18"/>
      <c r="AC182" s="18"/>
      <c r="AD182" s="18"/>
      <c r="AE182" s="18"/>
      <c r="AF182" s="18"/>
    </row>
    <row r="183" spans="1:32" x14ac:dyDescent="0.15">
      <c r="A183" s="16">
        <v>1878</v>
      </c>
      <c r="B183" s="19">
        <v>3347</v>
      </c>
      <c r="C183" s="19">
        <v>4689</v>
      </c>
      <c r="D183" s="19">
        <v>3351</v>
      </c>
      <c r="E183" s="19">
        <v>1870</v>
      </c>
      <c r="F183" s="19">
        <v>3333</v>
      </c>
      <c r="G183" s="19">
        <v>3352</v>
      </c>
      <c r="H183" s="19">
        <v>2745</v>
      </c>
      <c r="I183" s="19">
        <v>4637</v>
      </c>
      <c r="J183" s="19">
        <v>2291</v>
      </c>
      <c r="K183" s="19">
        <v>5879</v>
      </c>
      <c r="L183" s="19">
        <v>5198.9663</v>
      </c>
      <c r="M183"/>
      <c r="N183" s="18"/>
      <c r="O183" s="18"/>
      <c r="P183" s="18"/>
      <c r="Q183" s="18"/>
      <c r="R183" s="18"/>
      <c r="S183" s="18"/>
      <c r="T183" s="18"/>
      <c r="U183" s="18"/>
      <c r="V183" s="18"/>
      <c r="W183" s="18"/>
      <c r="X183" s="18"/>
      <c r="Y183" s="18"/>
      <c r="Z183" s="18"/>
      <c r="AA183" s="18"/>
      <c r="AB183" s="18"/>
      <c r="AC183" s="18"/>
      <c r="AD183" s="18"/>
      <c r="AE183" s="18"/>
      <c r="AF183" s="18"/>
    </row>
    <row r="184" spans="1:32" x14ac:dyDescent="0.15">
      <c r="A184" s="16">
        <v>1879</v>
      </c>
      <c r="B184" s="19">
        <v>3296</v>
      </c>
      <c r="C184" s="19">
        <v>4694</v>
      </c>
      <c r="D184" s="19">
        <v>3425</v>
      </c>
      <c r="E184" s="19">
        <v>1860</v>
      </c>
      <c r="F184" s="19">
        <v>3113</v>
      </c>
      <c r="G184" s="19">
        <v>3234</v>
      </c>
      <c r="H184" s="19">
        <v>2753</v>
      </c>
      <c r="I184" s="19">
        <v>4414</v>
      </c>
      <c r="J184" s="19">
        <v>2416</v>
      </c>
      <c r="K184" s="19">
        <v>5786</v>
      </c>
      <c r="L184" s="19">
        <v>5715.7780000000002</v>
      </c>
      <c r="M184"/>
      <c r="N184" s="18"/>
      <c r="O184" s="18"/>
      <c r="P184" s="18"/>
      <c r="Q184" s="18"/>
      <c r="R184" s="18"/>
      <c r="S184" s="18"/>
      <c r="T184" s="18"/>
      <c r="U184" s="18"/>
      <c r="V184" s="18"/>
      <c r="W184" s="18"/>
      <c r="X184" s="18"/>
      <c r="Y184" s="18"/>
      <c r="Z184" s="18"/>
      <c r="AA184" s="18"/>
      <c r="AB184" s="18"/>
      <c r="AC184" s="18"/>
      <c r="AD184" s="18"/>
      <c r="AE184" s="18"/>
      <c r="AF184" s="18"/>
    </row>
    <row r="185" spans="1:32" x14ac:dyDescent="0.15">
      <c r="A185" s="16">
        <v>1880</v>
      </c>
      <c r="B185" s="19">
        <v>3314</v>
      </c>
      <c r="C185" s="19">
        <v>4886</v>
      </c>
      <c r="D185" s="19">
        <v>3476</v>
      </c>
      <c r="E185" s="19">
        <v>1841</v>
      </c>
      <c r="F185" s="19">
        <v>3379</v>
      </c>
      <c r="G185" s="19">
        <v>3174</v>
      </c>
      <c r="H185" s="19">
        <v>2796</v>
      </c>
      <c r="I185" s="19">
        <v>4666</v>
      </c>
      <c r="J185" s="19">
        <v>2359</v>
      </c>
      <c r="K185" s="19">
        <v>5997</v>
      </c>
      <c r="L185" s="19">
        <v>6255.7295000000004</v>
      </c>
      <c r="M185"/>
      <c r="N185" s="18"/>
      <c r="O185" s="18"/>
      <c r="P185" s="18"/>
      <c r="Q185" s="18"/>
      <c r="R185" s="18"/>
      <c r="S185" s="18"/>
      <c r="T185" s="18"/>
      <c r="U185" s="18"/>
      <c r="V185" s="18"/>
      <c r="W185" s="18"/>
      <c r="X185" s="18"/>
      <c r="Y185" s="18"/>
      <c r="Z185" s="18"/>
      <c r="AA185" s="18"/>
      <c r="AB185" s="18"/>
      <c r="AC185" s="18"/>
      <c r="AD185" s="18"/>
      <c r="AE185" s="18"/>
      <c r="AF185" s="18"/>
    </row>
    <row r="186" spans="1:32" x14ac:dyDescent="0.15">
      <c r="A186" s="16">
        <v>1881</v>
      </c>
      <c r="B186" s="19">
        <v>3419</v>
      </c>
      <c r="C186" s="19">
        <v>4894</v>
      </c>
      <c r="D186" s="19">
        <v>3480</v>
      </c>
      <c r="E186" s="19">
        <v>1769</v>
      </c>
      <c r="F186" s="19">
        <v>3497</v>
      </c>
      <c r="G186" s="19">
        <v>3228</v>
      </c>
      <c r="H186" s="19">
        <v>2880</v>
      </c>
      <c r="I186" s="19">
        <v>4694</v>
      </c>
      <c r="J186" s="19">
        <v>2444</v>
      </c>
      <c r="K186" s="19">
        <v>6146</v>
      </c>
      <c r="L186" s="19">
        <v>6317.4385000000002</v>
      </c>
      <c r="M186"/>
      <c r="N186" s="18"/>
      <c r="O186" s="18"/>
      <c r="P186" s="18"/>
      <c r="Q186" s="18"/>
      <c r="R186" s="18"/>
      <c r="S186" s="18"/>
      <c r="T186" s="18"/>
      <c r="U186" s="18"/>
      <c r="V186" s="18"/>
      <c r="W186" s="18"/>
      <c r="X186" s="18"/>
      <c r="Y186" s="18"/>
      <c r="Z186" s="18"/>
      <c r="AA186" s="18"/>
      <c r="AB186" s="18"/>
      <c r="AC186" s="18"/>
      <c r="AD186" s="18"/>
      <c r="AE186" s="18"/>
      <c r="AF186" s="18"/>
    </row>
    <row r="187" spans="1:32" x14ac:dyDescent="0.15">
      <c r="A187" s="16">
        <v>1882</v>
      </c>
      <c r="B187" s="19">
        <v>3411</v>
      </c>
      <c r="C187" s="19">
        <v>4999</v>
      </c>
      <c r="D187" s="19">
        <v>3571</v>
      </c>
      <c r="E187" s="19">
        <v>1918</v>
      </c>
      <c r="F187" s="19">
        <v>3647</v>
      </c>
      <c r="G187" s="19">
        <v>3258</v>
      </c>
      <c r="H187" s="19">
        <v>2915</v>
      </c>
      <c r="I187" s="19">
        <v>4758</v>
      </c>
      <c r="J187" s="19">
        <v>2354</v>
      </c>
      <c r="K187" s="19">
        <v>6269</v>
      </c>
      <c r="L187" s="19">
        <v>6557.8456999999999</v>
      </c>
      <c r="M187"/>
      <c r="N187" s="18"/>
      <c r="O187" s="18"/>
      <c r="P187" s="18"/>
      <c r="Q187" s="18"/>
      <c r="R187" s="18"/>
      <c r="S187" s="18"/>
      <c r="T187" s="18"/>
      <c r="U187" s="18"/>
      <c r="V187" s="18"/>
      <c r="W187" s="18"/>
      <c r="X187" s="18"/>
      <c r="Y187" s="18"/>
      <c r="Z187" s="18"/>
      <c r="AA187" s="18"/>
      <c r="AB187" s="18"/>
      <c r="AC187" s="18"/>
      <c r="AD187" s="18"/>
      <c r="AE187" s="18"/>
      <c r="AF187" s="18"/>
    </row>
    <row r="188" spans="1:32" x14ac:dyDescent="0.15">
      <c r="A188" s="16">
        <v>1883</v>
      </c>
      <c r="B188" s="19">
        <v>3521</v>
      </c>
      <c r="C188" s="19">
        <v>5013</v>
      </c>
      <c r="D188" s="19">
        <v>3665</v>
      </c>
      <c r="E188" s="19">
        <v>1961</v>
      </c>
      <c r="F188" s="19">
        <v>3647</v>
      </c>
      <c r="G188" s="19">
        <v>3416</v>
      </c>
      <c r="H188" s="19">
        <v>2942</v>
      </c>
      <c r="I188" s="19">
        <v>5053</v>
      </c>
      <c r="J188" s="19">
        <v>2531</v>
      </c>
      <c r="K188" s="19">
        <v>6264</v>
      </c>
      <c r="L188" s="19">
        <v>6559.1313</v>
      </c>
      <c r="M188"/>
      <c r="N188" s="18"/>
      <c r="O188" s="18"/>
      <c r="P188" s="18"/>
      <c r="Q188" s="18"/>
      <c r="R188" s="18"/>
      <c r="S188" s="18"/>
      <c r="T188" s="18"/>
      <c r="U188" s="18"/>
      <c r="V188" s="18"/>
      <c r="W188" s="18"/>
      <c r="X188" s="18"/>
      <c r="Y188" s="18"/>
      <c r="Z188" s="18"/>
      <c r="AA188" s="18"/>
      <c r="AB188" s="18"/>
      <c r="AC188" s="18"/>
      <c r="AD188" s="18"/>
      <c r="AE188" s="18"/>
      <c r="AF188" s="18"/>
    </row>
    <row r="189" spans="1:32" x14ac:dyDescent="0.15">
      <c r="A189" s="16">
        <v>1884</v>
      </c>
      <c r="B189" s="19">
        <v>3583</v>
      </c>
      <c r="C189" s="19">
        <v>4999</v>
      </c>
      <c r="D189" s="19">
        <v>3642</v>
      </c>
      <c r="E189" s="19">
        <v>1943</v>
      </c>
      <c r="F189" s="19">
        <v>3591</v>
      </c>
      <c r="G189" s="19">
        <v>3472</v>
      </c>
      <c r="H189" s="19">
        <v>2898</v>
      </c>
      <c r="I189" s="19">
        <v>5085</v>
      </c>
      <c r="J189" s="19">
        <v>2477</v>
      </c>
      <c r="K189" s="19">
        <v>6220</v>
      </c>
      <c r="L189" s="19">
        <v>6523.1342999999997</v>
      </c>
      <c r="M189"/>
      <c r="N189" s="18"/>
      <c r="O189" s="18"/>
      <c r="P189" s="18"/>
      <c r="Q189" s="18"/>
      <c r="R189" s="18"/>
      <c r="S189" s="18"/>
      <c r="T189" s="18"/>
      <c r="U189" s="18"/>
      <c r="V189" s="18"/>
      <c r="W189" s="18"/>
      <c r="X189" s="18"/>
      <c r="Y189" s="18"/>
      <c r="Z189" s="18"/>
      <c r="AA189" s="18"/>
      <c r="AB189" s="18"/>
      <c r="AC189" s="18"/>
      <c r="AD189" s="18"/>
      <c r="AE189" s="18"/>
      <c r="AF189" s="18"/>
    </row>
    <row r="190" spans="1:32" x14ac:dyDescent="0.15">
      <c r="A190" s="16">
        <v>1885</v>
      </c>
      <c r="B190" s="19">
        <v>3531</v>
      </c>
      <c r="C190" s="19">
        <v>5002</v>
      </c>
      <c r="D190" s="19">
        <v>3625</v>
      </c>
      <c r="E190" s="19">
        <v>1962</v>
      </c>
      <c r="F190" s="19">
        <v>3518</v>
      </c>
      <c r="G190" s="19">
        <v>3532</v>
      </c>
      <c r="H190" s="19">
        <v>2941</v>
      </c>
      <c r="I190" s="19">
        <v>5137</v>
      </c>
      <c r="J190" s="19">
        <v>2522</v>
      </c>
      <c r="K190" s="19">
        <v>6132</v>
      </c>
      <c r="L190" s="19">
        <v>6424.143</v>
      </c>
      <c r="M190"/>
      <c r="N190" s="18"/>
      <c r="O190" s="18"/>
      <c r="P190" s="18"/>
      <c r="Q190" s="18"/>
      <c r="R190" s="18"/>
      <c r="S190" s="18"/>
      <c r="T190" s="18"/>
      <c r="U190" s="18"/>
      <c r="V190" s="18"/>
      <c r="W190" s="18"/>
      <c r="X190" s="18"/>
      <c r="Y190" s="18"/>
      <c r="Z190" s="18"/>
      <c r="AA190" s="18"/>
      <c r="AB190" s="18"/>
      <c r="AC190" s="18"/>
      <c r="AD190" s="18"/>
      <c r="AE190" s="18"/>
      <c r="AF190" s="18"/>
    </row>
    <row r="191" spans="1:32" x14ac:dyDescent="0.15">
      <c r="A191" s="16">
        <v>1886</v>
      </c>
      <c r="B191" s="19">
        <v>3615</v>
      </c>
      <c r="C191" s="19">
        <v>5026</v>
      </c>
      <c r="D191" s="19">
        <v>3724</v>
      </c>
      <c r="E191" s="19">
        <v>2034</v>
      </c>
      <c r="F191" s="19">
        <v>3566</v>
      </c>
      <c r="G191" s="19">
        <v>3524</v>
      </c>
      <c r="H191" s="19">
        <v>3005</v>
      </c>
      <c r="I191" s="19">
        <v>5157</v>
      </c>
      <c r="J191" s="19">
        <v>2547</v>
      </c>
      <c r="K191" s="19">
        <v>6170</v>
      </c>
      <c r="L191" s="19">
        <v>6471.7103999999999</v>
      </c>
      <c r="M191"/>
      <c r="N191" s="18"/>
      <c r="O191" s="18"/>
      <c r="P191" s="18"/>
      <c r="Q191" s="18"/>
      <c r="R191" s="18"/>
      <c r="S191" s="18"/>
      <c r="T191" s="18"/>
      <c r="U191" s="18"/>
      <c r="V191" s="18"/>
      <c r="W191" s="18"/>
      <c r="X191" s="18"/>
      <c r="Y191" s="18"/>
      <c r="Z191" s="18"/>
      <c r="AA191" s="18"/>
      <c r="AB191" s="18"/>
      <c r="AC191" s="18"/>
      <c r="AD191" s="18"/>
      <c r="AE191" s="18"/>
      <c r="AF191" s="18"/>
    </row>
    <row r="192" spans="1:32" x14ac:dyDescent="0.15">
      <c r="A192" s="16">
        <v>1887</v>
      </c>
      <c r="B192" s="19">
        <v>3832</v>
      </c>
      <c r="C192" s="19">
        <v>5180</v>
      </c>
      <c r="D192" s="19">
        <v>3818</v>
      </c>
      <c r="E192" s="19">
        <v>2034</v>
      </c>
      <c r="F192" s="19">
        <v>3585</v>
      </c>
      <c r="G192" s="19">
        <v>3626</v>
      </c>
      <c r="H192" s="19">
        <v>3081</v>
      </c>
      <c r="I192" s="19">
        <v>5223</v>
      </c>
      <c r="J192" s="19">
        <v>2471</v>
      </c>
      <c r="K192" s="19">
        <v>6358</v>
      </c>
      <c r="L192" s="19">
        <v>6616.9834000000001</v>
      </c>
      <c r="M192"/>
      <c r="N192" s="18"/>
      <c r="O192" s="18"/>
      <c r="P192" s="18"/>
      <c r="Q192" s="18"/>
      <c r="R192" s="18"/>
      <c r="S192" s="18"/>
      <c r="T192" s="18"/>
      <c r="U192" s="18"/>
      <c r="V192" s="18"/>
      <c r="W192" s="18"/>
      <c r="X192" s="18"/>
      <c r="Y192" s="18"/>
      <c r="Z192" s="18"/>
      <c r="AA192" s="18"/>
      <c r="AB192" s="18"/>
      <c r="AC192" s="18"/>
      <c r="AD192" s="18"/>
      <c r="AE192" s="18"/>
      <c r="AF192" s="18"/>
    </row>
    <row r="193" spans="1:32" x14ac:dyDescent="0.15">
      <c r="A193" s="16">
        <v>1888</v>
      </c>
      <c r="B193" s="19">
        <v>3792</v>
      </c>
      <c r="C193" s="19">
        <v>5176</v>
      </c>
      <c r="D193" s="19">
        <v>3808</v>
      </c>
      <c r="E193" s="19">
        <v>2075</v>
      </c>
      <c r="F193" s="19">
        <v>3617</v>
      </c>
      <c r="G193" s="19">
        <v>3732</v>
      </c>
      <c r="H193" s="19">
        <v>3065</v>
      </c>
      <c r="I193" s="19">
        <v>5231</v>
      </c>
      <c r="J193" s="19">
        <v>2511</v>
      </c>
      <c r="K193" s="19">
        <v>6585</v>
      </c>
      <c r="L193" s="19">
        <v>6447.2839999999997</v>
      </c>
      <c r="M193"/>
      <c r="N193" s="18"/>
      <c r="O193" s="18"/>
      <c r="P193" s="18"/>
      <c r="Q193" s="18"/>
      <c r="R193" s="18"/>
      <c r="S193" s="18"/>
      <c r="T193" s="18"/>
      <c r="U193" s="18"/>
      <c r="V193" s="18"/>
      <c r="W193" s="18"/>
      <c r="X193" s="18"/>
      <c r="Y193" s="18"/>
      <c r="Z193" s="18"/>
      <c r="AA193" s="18"/>
      <c r="AB193" s="18"/>
      <c r="AC193" s="18"/>
      <c r="AD193" s="18"/>
      <c r="AE193" s="18"/>
      <c r="AF193" s="18"/>
    </row>
    <row r="194" spans="1:32" x14ac:dyDescent="0.15">
      <c r="A194" s="16">
        <v>1889</v>
      </c>
      <c r="B194" s="19">
        <v>3725</v>
      </c>
      <c r="C194" s="19">
        <v>5386</v>
      </c>
      <c r="D194" s="19">
        <v>3826</v>
      </c>
      <c r="E194" s="19">
        <v>2115</v>
      </c>
      <c r="F194" s="19">
        <v>3701</v>
      </c>
      <c r="G194" s="19">
        <v>3792</v>
      </c>
      <c r="H194" s="19">
        <v>2971</v>
      </c>
      <c r="I194" s="19">
        <v>5349</v>
      </c>
      <c r="J194" s="19">
        <v>2549</v>
      </c>
      <c r="K194" s="19">
        <v>6876</v>
      </c>
      <c r="L194" s="19">
        <v>6705.6895000000004</v>
      </c>
      <c r="M194"/>
      <c r="N194" s="18"/>
      <c r="O194" s="18"/>
      <c r="P194" s="18"/>
      <c r="Q194" s="18"/>
      <c r="R194" s="18"/>
      <c r="S194" s="18"/>
      <c r="T194" s="18"/>
      <c r="U194" s="18"/>
      <c r="V194" s="18"/>
      <c r="W194" s="18"/>
      <c r="X194" s="18"/>
      <c r="Y194" s="18"/>
      <c r="Z194" s="18"/>
      <c r="AA194" s="18"/>
      <c r="AB194" s="18"/>
      <c r="AC194" s="18"/>
      <c r="AD194" s="18"/>
      <c r="AE194" s="18"/>
      <c r="AF194" s="18"/>
    </row>
    <row r="195" spans="1:32" x14ac:dyDescent="0.15">
      <c r="A195" s="16">
        <v>1890</v>
      </c>
      <c r="B195" s="19">
        <v>3894</v>
      </c>
      <c r="C195" s="19">
        <v>5464</v>
      </c>
      <c r="D195" s="19">
        <v>4022</v>
      </c>
      <c r="E195" s="19">
        <v>2201</v>
      </c>
      <c r="F195" s="19">
        <v>3787</v>
      </c>
      <c r="G195" s="19">
        <v>3870</v>
      </c>
      <c r="H195" s="19">
        <v>2974</v>
      </c>
      <c r="I195" s="19">
        <v>5078</v>
      </c>
      <c r="J195" s="19">
        <v>2606</v>
      </c>
      <c r="K195" s="19">
        <v>6845</v>
      </c>
      <c r="L195" s="19">
        <v>6664.5502999999999</v>
      </c>
      <c r="M195"/>
      <c r="N195" s="18"/>
      <c r="O195" s="18"/>
      <c r="P195" s="18"/>
      <c r="Q195" s="18"/>
      <c r="R195" s="18"/>
      <c r="S195" s="18"/>
      <c r="T195" s="18"/>
      <c r="U195" s="18"/>
      <c r="V195" s="18"/>
      <c r="W195" s="18"/>
      <c r="X195" s="18"/>
      <c r="Y195" s="18"/>
      <c r="Z195" s="18"/>
      <c r="AA195" s="18"/>
      <c r="AB195" s="18"/>
      <c r="AC195" s="18"/>
      <c r="AD195" s="18"/>
      <c r="AE195" s="18"/>
      <c r="AF195" s="18"/>
    </row>
    <row r="196" spans="1:32" x14ac:dyDescent="0.15">
      <c r="A196" s="16">
        <v>1891</v>
      </c>
      <c r="B196" s="19">
        <v>3995</v>
      </c>
      <c r="C196" s="19">
        <v>5412</v>
      </c>
      <c r="D196" s="19">
        <v>4073</v>
      </c>
      <c r="E196" s="19">
        <v>2152</v>
      </c>
      <c r="F196" s="19">
        <v>3877</v>
      </c>
      <c r="G196" s="19">
        <v>3821</v>
      </c>
      <c r="H196" s="19">
        <v>3014</v>
      </c>
      <c r="I196" s="19">
        <v>5035</v>
      </c>
      <c r="J196" s="19">
        <v>2748</v>
      </c>
      <c r="K196" s="19">
        <v>6781</v>
      </c>
      <c r="L196" s="19">
        <v>6811.1090000000004</v>
      </c>
      <c r="M196"/>
      <c r="N196" s="18"/>
      <c r="O196" s="18"/>
      <c r="P196" s="18"/>
      <c r="Q196" s="18"/>
      <c r="R196" s="18"/>
      <c r="S196" s="18"/>
      <c r="T196" s="18"/>
      <c r="U196" s="18"/>
      <c r="V196" s="18"/>
      <c r="W196" s="18"/>
      <c r="X196" s="18"/>
      <c r="Y196" s="18"/>
      <c r="Z196" s="18"/>
      <c r="AA196" s="18"/>
      <c r="AB196" s="18"/>
      <c r="AC196" s="18"/>
      <c r="AD196" s="18"/>
      <c r="AE196" s="18"/>
      <c r="AF196" s="18"/>
    </row>
    <row r="197" spans="1:32" x14ac:dyDescent="0.15">
      <c r="A197" s="16">
        <v>1892</v>
      </c>
      <c r="B197" s="19">
        <v>4041</v>
      </c>
      <c r="C197" s="19">
        <v>5486</v>
      </c>
      <c r="D197" s="19">
        <v>4141</v>
      </c>
      <c r="E197" s="19">
        <v>2040</v>
      </c>
      <c r="F197" s="19">
        <v>3974</v>
      </c>
      <c r="G197" s="19">
        <v>3936</v>
      </c>
      <c r="H197" s="19">
        <v>3017</v>
      </c>
      <c r="I197" s="19">
        <v>5131</v>
      </c>
      <c r="J197" s="19">
        <v>2713</v>
      </c>
      <c r="K197" s="19">
        <v>6553</v>
      </c>
      <c r="L197" s="19">
        <v>7324.0630000000001</v>
      </c>
      <c r="M197"/>
      <c r="N197" s="18"/>
      <c r="O197" s="18"/>
      <c r="P197" s="18"/>
      <c r="Q197" s="18"/>
      <c r="R197" s="18"/>
      <c r="S197" s="18"/>
      <c r="T197" s="18"/>
      <c r="U197" s="18"/>
      <c r="V197" s="18"/>
      <c r="W197" s="18"/>
      <c r="X197" s="18"/>
      <c r="Y197" s="18"/>
      <c r="Z197" s="18"/>
      <c r="AA197" s="18"/>
      <c r="AB197" s="18"/>
      <c r="AC197" s="18"/>
      <c r="AD197" s="18"/>
      <c r="AE197" s="18"/>
      <c r="AF197" s="18"/>
    </row>
    <row r="198" spans="1:32" x14ac:dyDescent="0.15">
      <c r="A198" s="16">
        <v>1893</v>
      </c>
      <c r="B198" s="19">
        <v>4025</v>
      </c>
      <c r="C198" s="19">
        <v>5507</v>
      </c>
      <c r="D198" s="19">
        <v>4191</v>
      </c>
      <c r="E198" s="19">
        <v>2138</v>
      </c>
      <c r="F198" s="19">
        <v>4041</v>
      </c>
      <c r="G198" s="19">
        <v>4089</v>
      </c>
      <c r="H198" s="19">
        <v>3064</v>
      </c>
      <c r="I198" s="19">
        <v>5019</v>
      </c>
      <c r="J198" s="19">
        <v>2778</v>
      </c>
      <c r="K198" s="19">
        <v>6486</v>
      </c>
      <c r="L198" s="19">
        <v>6834.2494999999999</v>
      </c>
      <c r="M198"/>
      <c r="N198" s="18"/>
      <c r="O198" s="18"/>
      <c r="P198" s="18"/>
      <c r="Q198" s="18"/>
      <c r="R198" s="18"/>
      <c r="S198" s="18"/>
      <c r="T198" s="18"/>
      <c r="U198" s="18"/>
      <c r="V198" s="18"/>
      <c r="W198" s="18"/>
      <c r="X198" s="18"/>
      <c r="Y198" s="18"/>
      <c r="Z198" s="18"/>
      <c r="AA198" s="18"/>
      <c r="AB198" s="18"/>
      <c r="AC198" s="18"/>
      <c r="AD198" s="18"/>
      <c r="AE198" s="18"/>
      <c r="AF198" s="18"/>
    </row>
    <row r="199" spans="1:32" x14ac:dyDescent="0.15">
      <c r="A199" s="16">
        <v>1894</v>
      </c>
      <c r="B199" s="19">
        <v>4216</v>
      </c>
      <c r="C199" s="19">
        <v>5528</v>
      </c>
      <c r="D199" s="19">
        <v>4235</v>
      </c>
      <c r="E199" s="19">
        <v>2230</v>
      </c>
      <c r="F199" s="19">
        <v>4186</v>
      </c>
      <c r="G199" s="19">
        <v>4141</v>
      </c>
      <c r="H199" s="19">
        <v>3081</v>
      </c>
      <c r="I199" s="19">
        <v>5247</v>
      </c>
      <c r="J199" s="19">
        <v>2791</v>
      </c>
      <c r="K199" s="19">
        <v>6851</v>
      </c>
      <c r="L199" s="19">
        <v>6510.2782999999999</v>
      </c>
      <c r="M199"/>
      <c r="N199" s="18"/>
      <c r="O199" s="18"/>
      <c r="P199" s="18"/>
      <c r="Q199" s="18"/>
      <c r="R199" s="18"/>
      <c r="S199" s="18"/>
      <c r="T199" s="18"/>
      <c r="U199" s="18"/>
      <c r="V199" s="18"/>
      <c r="W199" s="18"/>
      <c r="X199" s="18"/>
      <c r="Y199" s="18"/>
      <c r="Z199" s="18"/>
      <c r="AA199" s="18"/>
      <c r="AB199" s="18"/>
      <c r="AC199" s="18"/>
      <c r="AD199" s="18"/>
      <c r="AE199" s="18"/>
      <c r="AF199" s="18"/>
    </row>
    <row r="200" spans="1:32" x14ac:dyDescent="0.15">
      <c r="A200" s="16">
        <v>1895</v>
      </c>
      <c r="B200" s="19">
        <v>4285</v>
      </c>
      <c r="C200" s="19">
        <v>5598</v>
      </c>
      <c r="D200" s="19">
        <v>4415</v>
      </c>
      <c r="E200" s="19">
        <v>2378</v>
      </c>
      <c r="F200" s="19">
        <v>4095</v>
      </c>
      <c r="G200" s="19">
        <v>4281</v>
      </c>
      <c r="H200" s="19">
        <v>3107</v>
      </c>
      <c r="I200" s="19">
        <v>5212</v>
      </c>
      <c r="J200" s="19">
        <v>2927</v>
      </c>
      <c r="K200" s="19">
        <v>6996</v>
      </c>
      <c r="L200" s="19">
        <v>7159.5063</v>
      </c>
      <c r="M200"/>
      <c r="N200" s="18"/>
      <c r="O200" s="18"/>
      <c r="P200" s="18"/>
      <c r="Q200" s="18"/>
      <c r="R200" s="18"/>
      <c r="S200" s="18"/>
      <c r="T200" s="18"/>
      <c r="U200" s="18"/>
      <c r="V200" s="18"/>
      <c r="W200" s="18"/>
      <c r="X200" s="18"/>
      <c r="Y200" s="18"/>
      <c r="Z200" s="18"/>
      <c r="AA200" s="18"/>
      <c r="AB200" s="18"/>
      <c r="AC200" s="18"/>
      <c r="AD200" s="18"/>
      <c r="AE200" s="18"/>
      <c r="AF200" s="18"/>
    </row>
    <row r="201" spans="1:32" x14ac:dyDescent="0.15">
      <c r="A201" s="16">
        <v>1896</v>
      </c>
      <c r="B201" s="19">
        <v>4305</v>
      </c>
      <c r="C201" s="19">
        <v>5660</v>
      </c>
      <c r="D201" s="19">
        <v>4521</v>
      </c>
      <c r="E201" s="19">
        <v>2503</v>
      </c>
      <c r="F201" s="19">
        <v>4280</v>
      </c>
      <c r="G201" s="19">
        <v>4368</v>
      </c>
      <c r="H201" s="19">
        <v>3153</v>
      </c>
      <c r="I201" s="19">
        <v>5359</v>
      </c>
      <c r="J201" s="19">
        <v>3003</v>
      </c>
      <c r="K201" s="19">
        <v>7211</v>
      </c>
      <c r="L201" s="19">
        <v>6885.674</v>
      </c>
      <c r="M201"/>
      <c r="N201" s="18"/>
      <c r="O201" s="18"/>
      <c r="P201" s="18"/>
      <c r="Q201" s="18"/>
      <c r="R201" s="18"/>
      <c r="S201" s="18"/>
      <c r="T201" s="18"/>
      <c r="U201" s="18"/>
      <c r="V201" s="18"/>
      <c r="W201" s="18"/>
      <c r="X201" s="18"/>
      <c r="Y201" s="18"/>
      <c r="Z201" s="18"/>
      <c r="AA201" s="18"/>
      <c r="AB201" s="18"/>
      <c r="AC201" s="18"/>
      <c r="AD201" s="18"/>
      <c r="AE201" s="18"/>
      <c r="AF201" s="18"/>
    </row>
    <row r="202" spans="1:32" x14ac:dyDescent="0.15">
      <c r="A202" s="16">
        <v>1897</v>
      </c>
      <c r="B202" s="19">
        <v>4352</v>
      </c>
      <c r="C202" s="19">
        <v>5716</v>
      </c>
      <c r="D202" s="19">
        <v>4564</v>
      </c>
      <c r="E202" s="19">
        <v>2589</v>
      </c>
      <c r="F202" s="19">
        <v>4207</v>
      </c>
      <c r="G202" s="19">
        <v>4423</v>
      </c>
      <c r="H202" s="19">
        <v>3158</v>
      </c>
      <c r="I202" s="19">
        <v>5421</v>
      </c>
      <c r="J202" s="19">
        <v>3121</v>
      </c>
      <c r="K202" s="19">
        <v>7229</v>
      </c>
      <c r="L202" s="19">
        <v>7406.3419999999996</v>
      </c>
      <c r="M202"/>
      <c r="N202" s="18"/>
      <c r="O202" s="18"/>
      <c r="P202" s="18"/>
      <c r="Q202" s="18"/>
      <c r="R202" s="18"/>
      <c r="S202" s="18"/>
      <c r="T202" s="18"/>
      <c r="U202" s="18"/>
      <c r="V202" s="18"/>
      <c r="W202" s="18"/>
      <c r="X202" s="18"/>
      <c r="Y202" s="18"/>
      <c r="Z202" s="18"/>
      <c r="AA202" s="18"/>
      <c r="AB202" s="18"/>
      <c r="AC202" s="18"/>
      <c r="AD202" s="18"/>
      <c r="AE202" s="18"/>
      <c r="AF202" s="18"/>
    </row>
    <row r="203" spans="1:32" x14ac:dyDescent="0.15">
      <c r="A203" s="16">
        <v>1898</v>
      </c>
      <c r="B203" s="19">
        <v>4551</v>
      </c>
      <c r="C203" s="19">
        <v>5762</v>
      </c>
      <c r="D203" s="19">
        <v>4575</v>
      </c>
      <c r="E203" s="19">
        <v>2659</v>
      </c>
      <c r="F203" s="19">
        <v>4399</v>
      </c>
      <c r="G203" s="19">
        <v>4540</v>
      </c>
      <c r="H203" s="19">
        <v>3145</v>
      </c>
      <c r="I203" s="19">
        <v>5431</v>
      </c>
      <c r="J203" s="19">
        <v>3228</v>
      </c>
      <c r="K203" s="19">
        <v>7500</v>
      </c>
      <c r="L203" s="19">
        <v>7426.9110000000001</v>
      </c>
      <c r="M203"/>
      <c r="N203" s="18"/>
      <c r="O203" s="18"/>
      <c r="P203" s="18"/>
      <c r="Q203" s="18"/>
      <c r="R203" s="18"/>
      <c r="S203" s="18"/>
      <c r="T203" s="18"/>
      <c r="U203" s="18"/>
      <c r="V203" s="18"/>
      <c r="W203" s="18"/>
      <c r="X203" s="18"/>
      <c r="Y203" s="18"/>
      <c r="Z203" s="18"/>
      <c r="AA203" s="18"/>
      <c r="AB203" s="18"/>
      <c r="AC203" s="18"/>
      <c r="AD203" s="18"/>
      <c r="AE203" s="18"/>
      <c r="AF203" s="18"/>
    </row>
    <row r="204" spans="1:32" x14ac:dyDescent="0.15">
      <c r="A204" s="16">
        <v>1899</v>
      </c>
      <c r="B204" s="19">
        <v>4600</v>
      </c>
      <c r="C204" s="19">
        <v>5828</v>
      </c>
      <c r="D204" s="19">
        <v>4705</v>
      </c>
      <c r="E204" s="19">
        <v>2562</v>
      </c>
      <c r="F204" s="19">
        <v>4640</v>
      </c>
      <c r="G204" s="19">
        <v>4631</v>
      </c>
      <c r="H204" s="19">
        <v>3180</v>
      </c>
      <c r="I204" s="19">
        <v>5435</v>
      </c>
      <c r="J204" s="19">
        <v>3308</v>
      </c>
      <c r="K204" s="19">
        <v>7729</v>
      </c>
      <c r="L204" s="19">
        <v>7959.1494000000002</v>
      </c>
      <c r="M204"/>
      <c r="N204" s="18"/>
      <c r="O204" s="18"/>
      <c r="P204" s="18"/>
      <c r="Q204" s="18"/>
      <c r="R204" s="18"/>
      <c r="S204" s="18"/>
      <c r="T204" s="18"/>
      <c r="U204" s="18"/>
      <c r="V204" s="18"/>
      <c r="W204" s="18"/>
      <c r="X204" s="18"/>
      <c r="Y204" s="18"/>
      <c r="Z204" s="18"/>
      <c r="AA204" s="18"/>
      <c r="AB204" s="18"/>
      <c r="AC204" s="18"/>
      <c r="AD204" s="18"/>
      <c r="AE204" s="18"/>
      <c r="AF204" s="18"/>
    </row>
    <row r="205" spans="1:32" x14ac:dyDescent="0.15">
      <c r="A205" s="16">
        <v>1900</v>
      </c>
      <c r="B205" s="19">
        <v>4594</v>
      </c>
      <c r="C205" s="19">
        <v>5947</v>
      </c>
      <c r="D205" s="19">
        <v>4809</v>
      </c>
      <c r="E205" s="19">
        <v>2659</v>
      </c>
      <c r="F205" s="19">
        <v>4584</v>
      </c>
      <c r="G205" s="19">
        <v>4758</v>
      </c>
      <c r="H205" s="19">
        <v>3264</v>
      </c>
      <c r="I205" s="19">
        <v>5306</v>
      </c>
      <c r="J205" s="19">
        <v>3320</v>
      </c>
      <c r="K205" s="19">
        <v>7594</v>
      </c>
      <c r="L205" s="19">
        <v>8037.5712999999996</v>
      </c>
      <c r="M205"/>
      <c r="N205" s="18"/>
      <c r="O205" s="18"/>
      <c r="P205" s="18"/>
      <c r="Q205" s="18"/>
      <c r="R205" s="18"/>
      <c r="S205" s="18"/>
      <c r="T205" s="18"/>
      <c r="U205" s="18"/>
      <c r="V205" s="18"/>
      <c r="W205" s="18"/>
      <c r="X205" s="18"/>
      <c r="Y205" s="18"/>
      <c r="Z205" s="18"/>
      <c r="AA205" s="18"/>
      <c r="AB205" s="18"/>
      <c r="AC205" s="18"/>
      <c r="AD205" s="18"/>
      <c r="AE205" s="18"/>
      <c r="AF205" s="18"/>
    </row>
    <row r="206" spans="1:32" x14ac:dyDescent="0.15">
      <c r="A206" s="16">
        <v>1901</v>
      </c>
      <c r="B206" s="19">
        <v>4565</v>
      </c>
      <c r="C206" s="19">
        <v>5928</v>
      </c>
      <c r="D206" s="19">
        <v>4948</v>
      </c>
      <c r="E206" s="19">
        <v>2608</v>
      </c>
      <c r="F206" s="19">
        <v>4505</v>
      </c>
      <c r="G206" s="19">
        <v>4576</v>
      </c>
      <c r="H206" s="19">
        <v>3317</v>
      </c>
      <c r="I206" s="19">
        <v>5483</v>
      </c>
      <c r="J206" s="19">
        <v>3406</v>
      </c>
      <c r="K206" s="19">
        <v>7516</v>
      </c>
      <c r="L206" s="19">
        <v>8770.3629999999994</v>
      </c>
      <c r="M206"/>
      <c r="N206" s="18"/>
      <c r="O206" s="18"/>
      <c r="P206" s="18"/>
      <c r="Q206" s="18"/>
      <c r="R206" s="18"/>
      <c r="S206" s="18"/>
      <c r="T206" s="18"/>
      <c r="U206" s="18"/>
      <c r="V206" s="18"/>
      <c r="W206" s="18"/>
      <c r="X206" s="18"/>
      <c r="Y206" s="18"/>
      <c r="Z206" s="18"/>
      <c r="AA206" s="18"/>
      <c r="AB206" s="18"/>
      <c r="AC206" s="18"/>
      <c r="AD206" s="18"/>
      <c r="AE206" s="18"/>
      <c r="AF206" s="18"/>
    </row>
    <row r="207" spans="1:32" x14ac:dyDescent="0.15">
      <c r="A207" s="16">
        <v>1902</v>
      </c>
      <c r="B207" s="19">
        <v>4694</v>
      </c>
      <c r="C207" s="19">
        <v>5960</v>
      </c>
      <c r="D207" s="19">
        <v>5007</v>
      </c>
      <c r="E207" s="19">
        <v>2536</v>
      </c>
      <c r="F207" s="19">
        <v>4423</v>
      </c>
      <c r="G207" s="19">
        <v>4611</v>
      </c>
      <c r="H207" s="19">
        <v>3371</v>
      </c>
      <c r="I207" s="19">
        <v>5630</v>
      </c>
      <c r="J207" s="19">
        <v>3362</v>
      </c>
      <c r="K207" s="19">
        <v>7635</v>
      </c>
      <c r="L207" s="19">
        <v>8684.2279999999992</v>
      </c>
      <c r="M207"/>
      <c r="N207" s="18"/>
      <c r="O207" s="18"/>
      <c r="P207" s="18"/>
      <c r="Q207" s="18"/>
      <c r="R207" s="18"/>
      <c r="S207" s="18"/>
      <c r="T207" s="18"/>
      <c r="U207" s="18"/>
      <c r="V207" s="18"/>
      <c r="W207" s="18"/>
      <c r="X207" s="18"/>
      <c r="Y207" s="18"/>
      <c r="Z207" s="18"/>
      <c r="AA207" s="18"/>
      <c r="AB207" s="18"/>
      <c r="AC207" s="18"/>
      <c r="AD207" s="18"/>
      <c r="AE207" s="18"/>
      <c r="AF207" s="18"/>
    </row>
    <row r="208" spans="1:32" x14ac:dyDescent="0.15">
      <c r="A208" s="16">
        <v>1903</v>
      </c>
      <c r="B208" s="19">
        <v>4688</v>
      </c>
      <c r="C208" s="19">
        <v>6013</v>
      </c>
      <c r="D208" s="19">
        <v>5244</v>
      </c>
      <c r="E208" s="19">
        <v>2687</v>
      </c>
      <c r="F208" s="19">
        <v>4513</v>
      </c>
      <c r="G208" s="19">
        <v>4795</v>
      </c>
      <c r="H208" s="19">
        <v>3402</v>
      </c>
      <c r="I208" s="19">
        <v>5544</v>
      </c>
      <c r="J208" s="19">
        <v>3539</v>
      </c>
      <c r="K208" s="19">
        <v>7482</v>
      </c>
      <c r="L208" s="19">
        <v>8941.348</v>
      </c>
      <c r="M208"/>
      <c r="N208" s="18"/>
      <c r="O208" s="18"/>
      <c r="P208" s="18"/>
      <c r="Q208" s="18"/>
      <c r="R208" s="18"/>
      <c r="S208" s="18"/>
      <c r="T208" s="18"/>
      <c r="U208" s="18"/>
      <c r="V208" s="18"/>
      <c r="W208" s="18"/>
      <c r="X208" s="18"/>
      <c r="Y208" s="18"/>
      <c r="Z208" s="18"/>
      <c r="AA208" s="18"/>
      <c r="AB208" s="18"/>
      <c r="AC208" s="18"/>
      <c r="AD208" s="18"/>
      <c r="AE208" s="18"/>
      <c r="AF208" s="18"/>
    </row>
    <row r="209" spans="1:32" x14ac:dyDescent="0.15">
      <c r="A209" s="16">
        <v>1904</v>
      </c>
      <c r="B209" s="19">
        <v>4712</v>
      </c>
      <c r="C209" s="19">
        <v>6091</v>
      </c>
      <c r="D209" s="19">
        <v>5302</v>
      </c>
      <c r="E209" s="19">
        <v>2759</v>
      </c>
      <c r="F209" s="19">
        <v>4538</v>
      </c>
      <c r="G209" s="19">
        <v>4914</v>
      </c>
      <c r="H209" s="19">
        <v>3461</v>
      </c>
      <c r="I209" s="19">
        <v>5541</v>
      </c>
      <c r="J209" s="19">
        <v>3599</v>
      </c>
      <c r="K209" s="19">
        <v>7455</v>
      </c>
      <c r="L209" s="19">
        <v>8663.6579999999994</v>
      </c>
      <c r="M209"/>
      <c r="N209" s="18"/>
      <c r="O209" s="18"/>
      <c r="P209" s="18"/>
      <c r="Q209" s="18"/>
      <c r="R209" s="18"/>
      <c r="S209" s="18"/>
      <c r="T209" s="18"/>
      <c r="U209" s="18"/>
      <c r="V209" s="18"/>
      <c r="W209" s="18"/>
      <c r="X209" s="18"/>
      <c r="Y209" s="18"/>
      <c r="Z209" s="18"/>
      <c r="AA209" s="18"/>
      <c r="AB209" s="18"/>
      <c r="AC209" s="18"/>
      <c r="AD209" s="18"/>
      <c r="AE209" s="18"/>
      <c r="AF209" s="18"/>
    </row>
    <row r="210" spans="1:32" x14ac:dyDescent="0.15">
      <c r="A210" s="16">
        <v>1905</v>
      </c>
      <c r="B210" s="19">
        <v>4925</v>
      </c>
      <c r="C210" s="19">
        <v>6188</v>
      </c>
      <c r="D210" s="19">
        <v>5333</v>
      </c>
      <c r="E210" s="19">
        <v>2777</v>
      </c>
      <c r="F210" s="19">
        <v>4613</v>
      </c>
      <c r="G210" s="19">
        <v>4948</v>
      </c>
      <c r="H210" s="19">
        <v>3532</v>
      </c>
      <c r="I210" s="19">
        <v>5735</v>
      </c>
      <c r="J210" s="19">
        <v>3547</v>
      </c>
      <c r="K210" s="19">
        <v>7603</v>
      </c>
      <c r="L210" s="19">
        <v>9121.3320000000003</v>
      </c>
      <c r="M210"/>
      <c r="N210" s="18"/>
      <c r="O210" s="18"/>
      <c r="P210" s="18"/>
      <c r="Q210" s="18"/>
      <c r="R210" s="18"/>
      <c r="S210" s="18"/>
      <c r="T210" s="18"/>
      <c r="U210" s="18"/>
      <c r="V210" s="18"/>
      <c r="W210" s="18"/>
      <c r="X210" s="18"/>
      <c r="Y210" s="18"/>
      <c r="Z210" s="18"/>
      <c r="AA210" s="18"/>
      <c r="AB210" s="18"/>
      <c r="AC210" s="18"/>
      <c r="AD210" s="18"/>
      <c r="AE210" s="18"/>
      <c r="AF210" s="18"/>
    </row>
    <row r="211" spans="1:32" x14ac:dyDescent="0.15">
      <c r="A211" s="16">
        <v>1906</v>
      </c>
      <c r="B211" s="19">
        <v>5062</v>
      </c>
      <c r="C211" s="19">
        <v>6244</v>
      </c>
      <c r="D211" s="19">
        <v>5423</v>
      </c>
      <c r="E211" s="19">
        <v>2860</v>
      </c>
      <c r="F211" s="19">
        <v>4691</v>
      </c>
      <c r="G211" s="19">
        <v>5024</v>
      </c>
      <c r="H211" s="19">
        <v>3652</v>
      </c>
      <c r="I211" s="19">
        <v>5770</v>
      </c>
      <c r="J211" s="19">
        <v>3830</v>
      </c>
      <c r="K211" s="19">
        <v>7782</v>
      </c>
      <c r="L211" s="19">
        <v>9980.1129999999994</v>
      </c>
      <c r="M211"/>
      <c r="N211" s="18"/>
      <c r="O211" s="18"/>
      <c r="P211" s="18"/>
      <c r="Q211" s="18"/>
      <c r="R211" s="18"/>
      <c r="S211" s="18"/>
      <c r="T211" s="18"/>
      <c r="U211" s="18"/>
      <c r="V211" s="18"/>
      <c r="W211" s="18"/>
      <c r="X211" s="18"/>
      <c r="Y211" s="18"/>
      <c r="Z211" s="18"/>
      <c r="AA211" s="18"/>
      <c r="AB211" s="18"/>
      <c r="AC211" s="18"/>
      <c r="AD211" s="18"/>
      <c r="AE211" s="18"/>
      <c r="AF211" s="18"/>
    </row>
    <row r="212" spans="1:32" x14ac:dyDescent="0.15">
      <c r="A212" s="16">
        <v>1907</v>
      </c>
      <c r="B212" s="19">
        <v>5321</v>
      </c>
      <c r="C212" s="19">
        <v>6268</v>
      </c>
      <c r="D212" s="19">
        <v>5557</v>
      </c>
      <c r="E212" s="19">
        <v>2923</v>
      </c>
      <c r="F212" s="19">
        <v>4894</v>
      </c>
      <c r="G212" s="19">
        <v>5172</v>
      </c>
      <c r="H212" s="19">
        <v>3716</v>
      </c>
      <c r="I212" s="19">
        <v>5592</v>
      </c>
      <c r="J212" s="19">
        <v>4085</v>
      </c>
      <c r="K212" s="19">
        <v>7855</v>
      </c>
      <c r="L212" s="19">
        <v>9950.5439999999999</v>
      </c>
      <c r="M212"/>
      <c r="N212" s="18"/>
      <c r="O212" s="18"/>
      <c r="P212" s="18"/>
      <c r="Q212" s="18"/>
      <c r="R212" s="18"/>
      <c r="S212" s="18"/>
      <c r="T212" s="18"/>
      <c r="U212" s="18"/>
      <c r="V212" s="18"/>
      <c r="W212" s="18"/>
      <c r="X212" s="18"/>
      <c r="Y212" s="18"/>
      <c r="Z212" s="18"/>
      <c r="AA212" s="18"/>
      <c r="AB212" s="18"/>
      <c r="AC212" s="18"/>
      <c r="AD212" s="18"/>
      <c r="AE212" s="18"/>
      <c r="AF212" s="18"/>
    </row>
    <row r="213" spans="1:32" x14ac:dyDescent="0.15">
      <c r="A213" s="16">
        <v>1908</v>
      </c>
      <c r="B213" s="19">
        <v>5292</v>
      </c>
      <c r="C213" s="19">
        <v>6269</v>
      </c>
      <c r="D213" s="19">
        <v>5662</v>
      </c>
      <c r="E213" s="19">
        <v>2915</v>
      </c>
      <c r="F213" s="19">
        <v>4854</v>
      </c>
      <c r="G213" s="19">
        <v>5187</v>
      </c>
      <c r="H213" s="19">
        <v>3795</v>
      </c>
      <c r="I213" s="19">
        <v>5628</v>
      </c>
      <c r="J213" s="19">
        <v>3959</v>
      </c>
      <c r="K213" s="19">
        <v>7461</v>
      </c>
      <c r="L213" s="19">
        <v>8975.9760000000006</v>
      </c>
      <c r="M213"/>
      <c r="N213" s="18"/>
      <c r="O213" s="18"/>
      <c r="P213" s="18"/>
      <c r="Q213" s="18"/>
      <c r="R213" s="18"/>
      <c r="S213" s="18"/>
      <c r="T213" s="18"/>
      <c r="U213" s="18"/>
      <c r="V213" s="18"/>
      <c r="W213" s="18"/>
      <c r="X213" s="18"/>
      <c r="Y213" s="18"/>
      <c r="Z213" s="18"/>
      <c r="AA213" s="18"/>
      <c r="AB213" s="18"/>
      <c r="AC213" s="18"/>
      <c r="AD213" s="18"/>
      <c r="AE213" s="18"/>
      <c r="AF213" s="18"/>
    </row>
    <row r="214" spans="1:32" x14ac:dyDescent="0.15">
      <c r="A214" s="16">
        <v>1909</v>
      </c>
      <c r="B214" s="19">
        <v>5222</v>
      </c>
      <c r="C214" s="19">
        <v>6330</v>
      </c>
      <c r="D214" s="19">
        <v>5807</v>
      </c>
      <c r="E214" s="19">
        <v>3003</v>
      </c>
      <c r="F214" s="19">
        <v>5048</v>
      </c>
      <c r="G214" s="19">
        <v>5220</v>
      </c>
      <c r="H214" s="19">
        <v>3826</v>
      </c>
      <c r="I214" s="19">
        <v>5852</v>
      </c>
      <c r="J214" s="19">
        <v>3980</v>
      </c>
      <c r="K214" s="19">
        <v>7557</v>
      </c>
      <c r="L214" s="19">
        <v>9798.1180000000004</v>
      </c>
      <c r="M214"/>
      <c r="N214" s="18"/>
      <c r="O214" s="18"/>
      <c r="P214" s="18"/>
      <c r="Q214" s="18"/>
      <c r="R214" s="18"/>
      <c r="S214" s="18"/>
      <c r="T214" s="18"/>
      <c r="U214" s="18"/>
      <c r="V214" s="18"/>
      <c r="W214" s="18"/>
      <c r="X214" s="18"/>
      <c r="Y214" s="18"/>
      <c r="Z214" s="18"/>
      <c r="AA214" s="18"/>
      <c r="AB214" s="18"/>
      <c r="AC214" s="18"/>
      <c r="AD214" s="18"/>
      <c r="AE214" s="18"/>
      <c r="AF214" s="18"/>
    </row>
    <row r="215" spans="1:32" x14ac:dyDescent="0.15">
      <c r="A215" s="16">
        <v>1910</v>
      </c>
      <c r="B215" s="19">
        <v>5244</v>
      </c>
      <c r="C215" s="19">
        <v>6478</v>
      </c>
      <c r="D215" s="19">
        <v>5906</v>
      </c>
      <c r="E215" s="19">
        <v>3038</v>
      </c>
      <c r="F215" s="19">
        <v>4726</v>
      </c>
      <c r="G215" s="19">
        <v>5337</v>
      </c>
      <c r="H215" s="19">
        <v>3829</v>
      </c>
      <c r="I215" s="19">
        <v>6030</v>
      </c>
      <c r="J215" s="19">
        <v>4053</v>
      </c>
      <c r="K215" s="19">
        <v>7718</v>
      </c>
      <c r="L215" s="19">
        <v>9636.7829999999994</v>
      </c>
      <c r="M215"/>
      <c r="N215" s="18"/>
      <c r="O215" s="18"/>
      <c r="P215" s="18"/>
      <c r="Q215" s="18"/>
      <c r="R215" s="18"/>
      <c r="S215" s="18"/>
      <c r="T215" s="18"/>
      <c r="U215" s="18"/>
      <c r="V215" s="18"/>
      <c r="W215" s="18"/>
      <c r="X215" s="18"/>
      <c r="Y215" s="18"/>
      <c r="Z215" s="18"/>
      <c r="AA215" s="18"/>
      <c r="AB215" s="18"/>
      <c r="AC215" s="18"/>
      <c r="AD215" s="18"/>
      <c r="AE215" s="18"/>
      <c r="AF215" s="18"/>
    </row>
    <row r="216" spans="1:32" x14ac:dyDescent="0.15">
      <c r="A216" s="16">
        <v>1911</v>
      </c>
      <c r="B216" s="19">
        <v>5364</v>
      </c>
      <c r="C216" s="19">
        <v>6612</v>
      </c>
      <c r="D216" s="19">
        <v>6148</v>
      </c>
      <c r="E216" s="19">
        <v>3091</v>
      </c>
      <c r="F216" s="19">
        <v>5180</v>
      </c>
      <c r="G216" s="19">
        <v>5432</v>
      </c>
      <c r="H216" s="19">
        <v>3870</v>
      </c>
      <c r="I216" s="19">
        <v>6158</v>
      </c>
      <c r="J216" s="19">
        <v>4154</v>
      </c>
      <c r="K216" s="19">
        <v>7874</v>
      </c>
      <c r="L216" s="19">
        <v>9735.89</v>
      </c>
      <c r="M216"/>
      <c r="N216" s="18"/>
      <c r="O216" s="18"/>
      <c r="P216" s="18"/>
      <c r="Q216" s="18"/>
      <c r="R216" s="18"/>
      <c r="S216" s="18"/>
      <c r="T216" s="18"/>
      <c r="U216" s="18"/>
      <c r="V216" s="18"/>
      <c r="W216" s="18"/>
      <c r="X216" s="18"/>
      <c r="Y216" s="18"/>
      <c r="Z216" s="18"/>
      <c r="AA216" s="18"/>
      <c r="AB216" s="18"/>
      <c r="AC216" s="18"/>
      <c r="AD216" s="18"/>
      <c r="AE216" s="18"/>
      <c r="AF216" s="18"/>
    </row>
    <row r="217" spans="1:32" x14ac:dyDescent="0.15">
      <c r="A217" s="16">
        <v>1912</v>
      </c>
      <c r="B217" s="19">
        <v>5587</v>
      </c>
      <c r="C217" s="19">
        <v>6704</v>
      </c>
      <c r="D217" s="19">
        <v>6076</v>
      </c>
      <c r="E217" s="19">
        <v>3223</v>
      </c>
      <c r="F217" s="19">
        <v>5601</v>
      </c>
      <c r="G217" s="19">
        <v>5617</v>
      </c>
      <c r="H217" s="19">
        <v>3875</v>
      </c>
      <c r="I217" s="19">
        <v>6245</v>
      </c>
      <c r="J217" s="19">
        <v>4312</v>
      </c>
      <c r="K217" s="19">
        <v>7954</v>
      </c>
      <c r="L217" s="19">
        <v>9976.5669999999991</v>
      </c>
      <c r="M217"/>
      <c r="N217" s="18"/>
      <c r="O217" s="18"/>
      <c r="P217" s="18"/>
      <c r="Q217" s="18"/>
      <c r="R217" s="18"/>
      <c r="S217" s="18"/>
      <c r="T217" s="18"/>
      <c r="U217" s="18"/>
      <c r="V217" s="18"/>
      <c r="W217" s="18"/>
      <c r="X217" s="18"/>
      <c r="Y217" s="18"/>
      <c r="Z217" s="18"/>
      <c r="AA217" s="18"/>
      <c r="AB217" s="18"/>
      <c r="AC217" s="18"/>
      <c r="AD217" s="18"/>
      <c r="AE217" s="18"/>
      <c r="AF217" s="18"/>
    </row>
    <row r="218" spans="1:32" x14ac:dyDescent="0.15">
      <c r="A218" s="16">
        <v>1913</v>
      </c>
      <c r="B218" s="19">
        <v>5523</v>
      </c>
      <c r="C218" s="19">
        <v>6727</v>
      </c>
      <c r="D218" s="19">
        <v>6236</v>
      </c>
      <c r="E218" s="19">
        <v>3365</v>
      </c>
      <c r="F218" s="19">
        <v>5555</v>
      </c>
      <c r="G218" s="19">
        <v>5815</v>
      </c>
      <c r="H218" s="19">
        <v>4057</v>
      </c>
      <c r="I218" s="19">
        <v>6454</v>
      </c>
      <c r="J218" s="19">
        <v>4581</v>
      </c>
      <c r="K218" s="19">
        <v>8212</v>
      </c>
      <c r="L218" s="19">
        <v>10107.969999999999</v>
      </c>
      <c r="M218"/>
      <c r="N218" s="18"/>
      <c r="O218" s="18"/>
      <c r="P218" s="18"/>
      <c r="Q218" s="18"/>
      <c r="R218" s="18"/>
      <c r="S218" s="18"/>
      <c r="T218" s="18"/>
      <c r="U218" s="18"/>
      <c r="V218" s="18"/>
      <c r="W218" s="18"/>
      <c r="X218" s="18"/>
      <c r="Y218" s="18"/>
      <c r="Z218" s="18"/>
      <c r="AA218" s="18"/>
      <c r="AB218" s="18"/>
      <c r="AC218" s="18"/>
      <c r="AD218" s="18"/>
      <c r="AE218" s="18"/>
      <c r="AF218" s="18"/>
    </row>
    <row r="219" spans="1:32" x14ac:dyDescent="0.15">
      <c r="A219" s="16">
        <v>1914</v>
      </c>
      <c r="B219" s="19">
        <v>4584</v>
      </c>
      <c r="C219" s="19">
        <v>6253</v>
      </c>
      <c r="D219" s="19">
        <v>6551</v>
      </c>
      <c r="E219" s="19">
        <v>3190</v>
      </c>
      <c r="F219" s="19">
        <v>5158</v>
      </c>
      <c r="G219" s="19">
        <v>4876</v>
      </c>
      <c r="H219" s="19">
        <v>3835</v>
      </c>
      <c r="I219" s="19">
        <v>6166</v>
      </c>
      <c r="J219" s="19">
        <v>4678</v>
      </c>
      <c r="K219" s="19">
        <v>8131</v>
      </c>
      <c r="L219" s="19">
        <v>9096.3719999999994</v>
      </c>
      <c r="M219"/>
      <c r="N219" s="18"/>
      <c r="O219" s="18"/>
      <c r="P219" s="18"/>
      <c r="Q219" s="18"/>
      <c r="R219" s="18"/>
      <c r="S219" s="18"/>
      <c r="T219" s="18"/>
      <c r="U219" s="18"/>
      <c r="V219" s="18"/>
      <c r="W219" s="18"/>
      <c r="X219" s="18"/>
      <c r="Y219" s="18"/>
      <c r="Z219" s="18"/>
      <c r="AA219" s="18"/>
      <c r="AB219" s="18"/>
      <c r="AC219" s="18"/>
      <c r="AD219" s="18"/>
      <c r="AE219" s="18"/>
      <c r="AF219" s="18"/>
    </row>
    <row r="220" spans="1:32" x14ac:dyDescent="0.15">
      <c r="A220" s="16">
        <v>1915</v>
      </c>
      <c r="B220" s="19">
        <v>4229</v>
      </c>
      <c r="C220" s="19">
        <v>6150</v>
      </c>
      <c r="D220" s="19">
        <v>6022</v>
      </c>
      <c r="E220" s="19">
        <v>3000</v>
      </c>
      <c r="F220" s="19">
        <v>5177</v>
      </c>
      <c r="G220" s="19">
        <v>4621</v>
      </c>
      <c r="H220" s="19">
        <v>3642</v>
      </c>
      <c r="I220" s="19">
        <v>6258</v>
      </c>
      <c r="J220" s="19">
        <v>4841</v>
      </c>
      <c r="K220" s="19">
        <v>8639</v>
      </c>
      <c r="L220" s="19">
        <v>9164.1769999999997</v>
      </c>
      <c r="M220"/>
      <c r="N220" s="18"/>
      <c r="O220" s="18"/>
      <c r="P220" s="18"/>
      <c r="Q220" s="18"/>
      <c r="R220" s="18"/>
      <c r="S220" s="18"/>
      <c r="T220" s="18"/>
      <c r="U220" s="18"/>
      <c r="V220" s="18"/>
      <c r="W220" s="18"/>
      <c r="X220" s="18"/>
      <c r="Y220" s="18"/>
      <c r="Z220" s="18"/>
      <c r="AA220" s="18"/>
      <c r="AB220" s="18"/>
      <c r="AC220" s="18"/>
      <c r="AD220" s="18"/>
      <c r="AE220" s="18"/>
      <c r="AF220" s="18"/>
    </row>
    <row r="221" spans="1:32" x14ac:dyDescent="0.15">
      <c r="A221" s="16">
        <v>1916</v>
      </c>
      <c r="B221" s="19">
        <v>4189</v>
      </c>
      <c r="C221" s="19">
        <v>6503</v>
      </c>
      <c r="D221" s="19">
        <v>6202</v>
      </c>
      <c r="E221" s="19">
        <v>3017</v>
      </c>
      <c r="F221" s="19">
        <v>5520</v>
      </c>
      <c r="G221" s="19">
        <v>4678</v>
      </c>
      <c r="H221" s="19">
        <v>3942</v>
      </c>
      <c r="I221" s="19">
        <v>6306</v>
      </c>
      <c r="J221" s="19">
        <v>5109</v>
      </c>
      <c r="K221" s="19">
        <v>8702</v>
      </c>
      <c r="L221" s="19">
        <v>10222.32</v>
      </c>
      <c r="M221"/>
      <c r="N221" s="18"/>
      <c r="O221" s="18"/>
      <c r="P221" s="18"/>
      <c r="Q221" s="18"/>
      <c r="R221" s="18"/>
      <c r="S221" s="18"/>
      <c r="T221" s="18"/>
      <c r="U221" s="18"/>
      <c r="V221" s="18"/>
      <c r="W221" s="18"/>
      <c r="X221" s="18"/>
      <c r="Y221" s="18"/>
      <c r="Z221" s="18"/>
      <c r="AA221" s="18"/>
      <c r="AB221" s="18"/>
      <c r="AC221" s="18"/>
      <c r="AD221" s="18"/>
      <c r="AE221" s="18"/>
      <c r="AF221" s="18"/>
    </row>
    <row r="222" spans="1:32" x14ac:dyDescent="0.15">
      <c r="A222" s="16">
        <v>1917</v>
      </c>
      <c r="B222" s="19">
        <v>4122</v>
      </c>
      <c r="C222" s="19">
        <v>5609</v>
      </c>
      <c r="D222" s="19">
        <v>5765</v>
      </c>
      <c r="E222" s="19">
        <v>2520</v>
      </c>
      <c r="F222" s="19">
        <v>4748</v>
      </c>
      <c r="G222" s="19">
        <v>4705</v>
      </c>
      <c r="H222" s="19">
        <v>3955</v>
      </c>
      <c r="I222" s="19">
        <v>5781</v>
      </c>
      <c r="J222" s="19">
        <v>4799</v>
      </c>
      <c r="K222" s="19">
        <v>8665</v>
      </c>
      <c r="L222" s="19">
        <v>9769.0779999999995</v>
      </c>
      <c r="M222"/>
      <c r="N222" s="18"/>
      <c r="O222" s="18"/>
      <c r="P222" s="18"/>
      <c r="Q222" s="18"/>
      <c r="R222" s="18"/>
      <c r="S222" s="18"/>
      <c r="T222" s="18"/>
      <c r="U222" s="18"/>
      <c r="V222" s="18"/>
      <c r="W222" s="18"/>
      <c r="X222" s="18"/>
      <c r="Y222" s="18"/>
      <c r="Z222" s="18"/>
      <c r="AA222" s="18"/>
      <c r="AB222" s="18"/>
      <c r="AC222" s="18"/>
      <c r="AD222" s="18"/>
      <c r="AE222" s="18"/>
      <c r="AF222" s="18"/>
    </row>
    <row r="223" spans="1:32" x14ac:dyDescent="0.15">
      <c r="A223" s="16">
        <v>1918</v>
      </c>
      <c r="B223" s="19">
        <v>4073</v>
      </c>
      <c r="C223" s="19">
        <v>4560</v>
      </c>
      <c r="D223" s="19">
        <v>5514</v>
      </c>
      <c r="E223" s="19">
        <v>2184</v>
      </c>
      <c r="F223" s="19">
        <v>3819</v>
      </c>
      <c r="G223" s="19">
        <v>4755</v>
      </c>
      <c r="H223" s="19">
        <v>3856</v>
      </c>
      <c r="I223" s="19">
        <v>5343</v>
      </c>
      <c r="J223" s="19">
        <v>4434</v>
      </c>
      <c r="K223" s="19">
        <v>8630</v>
      </c>
      <c r="L223" s="19">
        <v>10471.306</v>
      </c>
      <c r="M223"/>
      <c r="N223" s="18"/>
      <c r="O223" s="18"/>
      <c r="P223" s="18"/>
      <c r="Q223" s="18"/>
      <c r="R223" s="18"/>
      <c r="S223" s="18"/>
      <c r="T223" s="18"/>
      <c r="U223" s="18"/>
      <c r="V223" s="18"/>
      <c r="W223" s="18"/>
      <c r="X223" s="18"/>
      <c r="Y223" s="18"/>
      <c r="Z223" s="18"/>
      <c r="AA223" s="18"/>
      <c r="AB223" s="18"/>
      <c r="AC223" s="18"/>
      <c r="AD223" s="18"/>
      <c r="AE223" s="18"/>
      <c r="AF223" s="18"/>
    </row>
    <row r="224" spans="1:32" x14ac:dyDescent="0.15">
      <c r="A224" s="16">
        <v>1919</v>
      </c>
      <c r="B224" s="19">
        <v>3601</v>
      </c>
      <c r="C224" s="19">
        <v>5402</v>
      </c>
      <c r="D224" s="19">
        <v>6153</v>
      </c>
      <c r="E224" s="19">
        <v>2643</v>
      </c>
      <c r="F224" s="19">
        <v>4481</v>
      </c>
      <c r="G224" s="19">
        <v>4122</v>
      </c>
      <c r="H224" s="19">
        <v>3701</v>
      </c>
      <c r="I224" s="19">
        <v>6570</v>
      </c>
      <c r="J224" s="19">
        <v>4503</v>
      </c>
      <c r="K224" s="19">
        <v>7605</v>
      </c>
      <c r="L224" s="19">
        <v>10449.780000000001</v>
      </c>
      <c r="M224"/>
      <c r="N224" s="18"/>
      <c r="O224" s="18"/>
      <c r="P224" s="18"/>
      <c r="Q224" s="18"/>
      <c r="R224" s="18"/>
      <c r="S224" s="18"/>
      <c r="T224" s="18"/>
      <c r="U224" s="18"/>
      <c r="V224" s="18"/>
      <c r="W224" s="18"/>
      <c r="X224" s="18"/>
      <c r="Y224" s="18"/>
      <c r="Z224" s="18"/>
      <c r="AA224" s="18"/>
      <c r="AB224" s="18"/>
      <c r="AC224" s="18"/>
      <c r="AD224" s="18"/>
      <c r="AE224" s="18"/>
      <c r="AF224" s="18"/>
    </row>
    <row r="225" spans="1:32" x14ac:dyDescent="0.15">
      <c r="A225" s="16">
        <v>1920</v>
      </c>
      <c r="B225" s="19">
        <v>3845</v>
      </c>
      <c r="C225" s="19">
        <v>6315</v>
      </c>
      <c r="D225" s="19">
        <v>6363</v>
      </c>
      <c r="E225" s="19">
        <v>2942</v>
      </c>
      <c r="F225" s="19">
        <v>5144</v>
      </c>
      <c r="G225" s="19">
        <v>4457</v>
      </c>
      <c r="H225" s="19">
        <v>3789</v>
      </c>
      <c r="I225" s="19">
        <v>6727</v>
      </c>
      <c r="J225" s="19">
        <v>4788</v>
      </c>
      <c r="K225" s="19">
        <v>7017</v>
      </c>
      <c r="L225" s="19">
        <v>10152.927</v>
      </c>
      <c r="M225"/>
      <c r="N225" s="18"/>
      <c r="O225" s="18"/>
      <c r="P225" s="18"/>
      <c r="Q225" s="18"/>
      <c r="R225" s="18"/>
      <c r="S225" s="18"/>
      <c r="T225" s="18"/>
      <c r="U225" s="18"/>
      <c r="V225" s="18"/>
      <c r="W225" s="18"/>
      <c r="X225" s="18"/>
      <c r="Y225" s="18"/>
      <c r="Z225" s="18"/>
      <c r="AA225" s="18"/>
      <c r="AB225" s="18"/>
      <c r="AC225" s="18"/>
      <c r="AD225" s="18"/>
      <c r="AE225" s="18"/>
      <c r="AF225" s="18"/>
    </row>
    <row r="226" spans="1:32" x14ac:dyDescent="0.15">
      <c r="A226" s="16">
        <v>1921</v>
      </c>
      <c r="B226" s="19">
        <v>4224</v>
      </c>
      <c r="C226" s="19">
        <v>6465</v>
      </c>
      <c r="D226" s="19">
        <v>6099</v>
      </c>
      <c r="E226" s="19">
        <v>3003</v>
      </c>
      <c r="F226" s="19">
        <v>4901</v>
      </c>
      <c r="G226" s="19">
        <v>4906</v>
      </c>
      <c r="H226" s="19">
        <v>3660</v>
      </c>
      <c r="I226" s="19">
        <v>7063</v>
      </c>
      <c r="J226" s="19">
        <v>4543</v>
      </c>
      <c r="K226" s="19">
        <v>6792</v>
      </c>
      <c r="L226" s="19">
        <v>9674.8809999999994</v>
      </c>
      <c r="M226"/>
      <c r="N226" s="18"/>
      <c r="O226" s="18"/>
      <c r="P226" s="18"/>
      <c r="Q226" s="18"/>
      <c r="R226" s="18"/>
      <c r="S226" s="18"/>
      <c r="T226" s="18"/>
      <c r="U226" s="18"/>
      <c r="V226" s="18"/>
      <c r="W226" s="18"/>
      <c r="X226" s="18"/>
      <c r="Y226" s="18"/>
      <c r="Z226" s="18"/>
      <c r="AA226" s="18"/>
      <c r="AB226" s="18"/>
      <c r="AC226" s="18"/>
      <c r="AD226" s="18"/>
      <c r="AE226" s="18"/>
      <c r="AF226" s="18"/>
    </row>
    <row r="227" spans="1:32" x14ac:dyDescent="0.15">
      <c r="A227" s="16">
        <v>1922</v>
      </c>
      <c r="B227" s="19">
        <v>4586</v>
      </c>
      <c r="C227" s="19">
        <v>7034</v>
      </c>
      <c r="D227" s="19">
        <v>6641</v>
      </c>
      <c r="E227" s="19">
        <v>3280</v>
      </c>
      <c r="F227" s="19">
        <v>5754</v>
      </c>
      <c r="G227" s="19">
        <v>5310</v>
      </c>
      <c r="H227" s="19">
        <v>3928</v>
      </c>
      <c r="I227" s="19">
        <v>7331</v>
      </c>
      <c r="J227" s="19">
        <v>4868</v>
      </c>
      <c r="K227" s="19">
        <v>7391</v>
      </c>
      <c r="L227" s="19">
        <v>10009.715</v>
      </c>
      <c r="M227"/>
      <c r="N227" s="18"/>
      <c r="O227" s="18"/>
      <c r="P227" s="18"/>
      <c r="Q227" s="18"/>
      <c r="R227" s="18"/>
      <c r="S227" s="18"/>
      <c r="T227" s="18"/>
      <c r="U227" s="18"/>
      <c r="V227" s="18"/>
      <c r="W227" s="18"/>
      <c r="X227" s="18"/>
      <c r="Y227" s="18"/>
      <c r="Z227" s="18"/>
      <c r="AA227" s="18"/>
      <c r="AB227" s="18"/>
      <c r="AC227" s="18"/>
      <c r="AD227" s="18"/>
      <c r="AE227" s="18"/>
      <c r="AF227" s="18"/>
    </row>
    <row r="228" spans="1:32" x14ac:dyDescent="0.15">
      <c r="A228" s="16">
        <v>1923</v>
      </c>
      <c r="B228" s="19">
        <v>4530</v>
      </c>
      <c r="C228" s="19">
        <v>7226</v>
      </c>
      <c r="D228" s="19">
        <v>7267</v>
      </c>
      <c r="E228" s="19">
        <v>3486</v>
      </c>
      <c r="F228" s="19">
        <v>5984</v>
      </c>
      <c r="G228" s="19">
        <v>4383</v>
      </c>
      <c r="H228" s="19">
        <v>4248</v>
      </c>
      <c r="I228" s="19">
        <v>7388</v>
      </c>
      <c r="J228" s="19">
        <v>5023</v>
      </c>
      <c r="K228" s="19">
        <v>7587</v>
      </c>
      <c r="L228" s="19">
        <v>11071.243</v>
      </c>
      <c r="M228"/>
      <c r="N228" s="18"/>
      <c r="O228" s="18"/>
      <c r="P228" s="18"/>
      <c r="Q228" s="18"/>
      <c r="R228" s="18"/>
      <c r="S228" s="18"/>
      <c r="T228" s="18"/>
      <c r="U228" s="18"/>
      <c r="V228" s="18"/>
      <c r="W228" s="18"/>
      <c r="X228" s="18"/>
      <c r="Y228" s="18"/>
      <c r="Z228" s="18"/>
      <c r="AA228" s="18"/>
      <c r="AB228" s="18"/>
      <c r="AC228" s="18"/>
      <c r="AD228" s="18"/>
      <c r="AE228" s="18"/>
      <c r="AF228" s="18"/>
    </row>
    <row r="229" spans="1:32" x14ac:dyDescent="0.15">
      <c r="A229" s="16">
        <v>1924</v>
      </c>
      <c r="B229" s="19">
        <v>5042</v>
      </c>
      <c r="C229" s="19">
        <v>7393</v>
      </c>
      <c r="D229" s="19">
        <v>7218</v>
      </c>
      <c r="E229" s="19">
        <v>3545</v>
      </c>
      <c r="F229" s="19">
        <v>6661</v>
      </c>
      <c r="G229" s="19">
        <v>5099</v>
      </c>
      <c r="H229" s="19">
        <v>4324</v>
      </c>
      <c r="I229" s="19">
        <v>7803</v>
      </c>
      <c r="J229" s="19">
        <v>5365</v>
      </c>
      <c r="K229" s="19">
        <v>7844</v>
      </c>
      <c r="L229" s="19">
        <v>11126.713</v>
      </c>
      <c r="M229"/>
      <c r="N229" s="18"/>
      <c r="O229" s="18"/>
      <c r="P229" s="18"/>
      <c r="Q229" s="18"/>
      <c r="R229" s="18"/>
      <c r="S229" s="18"/>
      <c r="T229" s="18"/>
      <c r="U229" s="18"/>
      <c r="V229" s="18"/>
      <c r="W229" s="18"/>
      <c r="X229" s="18"/>
      <c r="Y229" s="18"/>
      <c r="Z229" s="18"/>
      <c r="AA229" s="18"/>
      <c r="AB229" s="18"/>
      <c r="AC229" s="18"/>
      <c r="AD229" s="18"/>
      <c r="AE229" s="18"/>
      <c r="AF229" s="18"/>
    </row>
    <row r="230" spans="1:32" x14ac:dyDescent="0.15">
      <c r="A230" s="16">
        <v>1925</v>
      </c>
      <c r="B230" s="19">
        <v>5367</v>
      </c>
      <c r="C230" s="19">
        <v>7438</v>
      </c>
      <c r="D230" s="19">
        <v>6978</v>
      </c>
      <c r="E230" s="19">
        <v>3711</v>
      </c>
      <c r="F230" s="19">
        <v>6641</v>
      </c>
      <c r="G230" s="19">
        <v>5630</v>
      </c>
      <c r="H230" s="19">
        <v>4580</v>
      </c>
      <c r="I230" s="19">
        <v>8019</v>
      </c>
      <c r="J230" s="19">
        <v>5488</v>
      </c>
      <c r="K230" s="19">
        <v>8199</v>
      </c>
      <c r="L230" s="19">
        <v>11149.772000000001</v>
      </c>
      <c r="M230"/>
      <c r="N230" s="18"/>
      <c r="O230" s="18"/>
      <c r="P230" s="18"/>
      <c r="Q230" s="18"/>
      <c r="R230" s="18"/>
      <c r="S230" s="18"/>
      <c r="T230" s="18"/>
      <c r="U230" s="18"/>
      <c r="V230" s="18"/>
      <c r="W230" s="18"/>
      <c r="X230" s="18"/>
      <c r="Y230" s="18"/>
      <c r="Z230" s="18"/>
      <c r="AA230" s="18"/>
      <c r="AB230" s="18"/>
      <c r="AC230" s="18"/>
      <c r="AD230" s="18"/>
      <c r="AE230" s="18"/>
      <c r="AF230" s="18"/>
    </row>
    <row r="231" spans="1:32" x14ac:dyDescent="0.15">
      <c r="A231" s="16">
        <v>1926</v>
      </c>
      <c r="B231" s="19">
        <v>5440</v>
      </c>
      <c r="C231" s="19">
        <v>7626</v>
      </c>
      <c r="D231" s="19">
        <v>7329</v>
      </c>
      <c r="E231" s="19">
        <v>3813</v>
      </c>
      <c r="F231" s="19">
        <v>6773</v>
      </c>
      <c r="G231" s="19">
        <v>5746</v>
      </c>
      <c r="H231" s="19">
        <v>4576</v>
      </c>
      <c r="I231" s="19">
        <v>8541</v>
      </c>
      <c r="J231" s="19">
        <v>5756</v>
      </c>
      <c r="K231" s="19">
        <v>7868</v>
      </c>
      <c r="L231" s="19">
        <v>11647.768</v>
      </c>
      <c r="M231"/>
      <c r="N231" s="18"/>
      <c r="O231" s="18"/>
      <c r="P231" s="18"/>
      <c r="Q231" s="18"/>
      <c r="R231" s="18"/>
      <c r="S231" s="18"/>
      <c r="T231" s="18"/>
      <c r="U231" s="18"/>
      <c r="V231" s="18"/>
      <c r="W231" s="18"/>
      <c r="X231" s="18"/>
      <c r="Y231" s="18"/>
      <c r="Z231" s="18"/>
      <c r="AA231" s="18"/>
      <c r="AB231" s="18"/>
      <c r="AC231" s="18"/>
      <c r="AD231" s="18"/>
      <c r="AE231" s="18"/>
      <c r="AF231" s="18"/>
    </row>
    <row r="232" spans="1:32" x14ac:dyDescent="0.15">
      <c r="A232" s="16">
        <v>1927</v>
      </c>
      <c r="B232" s="19">
        <v>5587</v>
      </c>
      <c r="C232" s="19">
        <v>7847</v>
      </c>
      <c r="D232" s="19">
        <v>7425</v>
      </c>
      <c r="E232" s="19">
        <v>4076</v>
      </c>
      <c r="F232" s="19">
        <v>6621</v>
      </c>
      <c r="G232" s="19">
        <v>6282</v>
      </c>
      <c r="H232" s="19">
        <v>4454</v>
      </c>
      <c r="I232" s="19">
        <v>8773</v>
      </c>
      <c r="J232" s="19">
        <v>5942</v>
      </c>
      <c r="K232" s="19">
        <v>8472</v>
      </c>
      <c r="L232" s="19">
        <v>11532.397000000001</v>
      </c>
      <c r="M232"/>
      <c r="N232" s="18"/>
      <c r="O232" s="18"/>
      <c r="P232" s="18"/>
      <c r="Q232" s="18"/>
      <c r="R232" s="18"/>
      <c r="S232" s="18"/>
      <c r="T232" s="18"/>
      <c r="U232" s="18"/>
      <c r="V232" s="18"/>
      <c r="W232" s="18"/>
      <c r="X232" s="18"/>
      <c r="Y232" s="18"/>
      <c r="Z232" s="18"/>
      <c r="AA232" s="18"/>
      <c r="AB232" s="18"/>
      <c r="AC232" s="18"/>
      <c r="AD232" s="18"/>
      <c r="AE232" s="18"/>
      <c r="AF232" s="18"/>
    </row>
    <row r="233" spans="1:32" x14ac:dyDescent="0.15">
      <c r="A233" s="16">
        <v>1928</v>
      </c>
      <c r="B233" s="19">
        <v>5829</v>
      </c>
      <c r="C233" s="19">
        <v>8191</v>
      </c>
      <c r="D233" s="19">
        <v>7627</v>
      </c>
      <c r="E233" s="19">
        <v>4315</v>
      </c>
      <c r="F233" s="19">
        <v>7063</v>
      </c>
      <c r="G233" s="19">
        <v>6519</v>
      </c>
      <c r="H233" s="19">
        <v>4693</v>
      </c>
      <c r="I233" s="19">
        <v>9118</v>
      </c>
      <c r="J233" s="19">
        <v>6113</v>
      </c>
      <c r="K233" s="19">
        <v>8539</v>
      </c>
      <c r="L233" s="19">
        <v>11451.069</v>
      </c>
      <c r="M233"/>
      <c r="N233" s="18"/>
      <c r="O233" s="18"/>
      <c r="P233" s="18"/>
      <c r="Q233" s="18"/>
      <c r="R233" s="18"/>
      <c r="S233" s="18"/>
      <c r="T233" s="18"/>
      <c r="U233" s="18"/>
      <c r="V233" s="18"/>
      <c r="W233" s="18"/>
      <c r="X233" s="18"/>
      <c r="Y233" s="18"/>
      <c r="Z233" s="18"/>
      <c r="AA233" s="18"/>
      <c r="AB233" s="18"/>
      <c r="AC233" s="18"/>
      <c r="AD233" s="18"/>
      <c r="AE233" s="18"/>
      <c r="AF233" s="18"/>
    </row>
    <row r="234" spans="1:32" x14ac:dyDescent="0.15">
      <c r="A234" s="16">
        <v>1929</v>
      </c>
      <c r="B234" s="19">
        <v>5896</v>
      </c>
      <c r="C234" s="19">
        <v>8056</v>
      </c>
      <c r="D234" s="19">
        <v>8089</v>
      </c>
      <c r="E234" s="19">
        <v>4331</v>
      </c>
      <c r="F234" s="19">
        <v>7508</v>
      </c>
      <c r="G234" s="19">
        <v>6457</v>
      </c>
      <c r="H234" s="19">
        <v>4889</v>
      </c>
      <c r="I234" s="19">
        <v>9068</v>
      </c>
      <c r="J234" s="19">
        <v>6476</v>
      </c>
      <c r="K234" s="19">
        <v>8772</v>
      </c>
      <c r="L234" s="19">
        <v>11954.235000000001</v>
      </c>
      <c r="M234"/>
      <c r="N234" s="18"/>
      <c r="O234" s="18"/>
      <c r="P234" s="18"/>
      <c r="Q234" s="18"/>
      <c r="R234" s="18"/>
      <c r="S234" s="18"/>
      <c r="T234" s="18"/>
      <c r="U234" s="18"/>
      <c r="V234" s="18"/>
      <c r="W234" s="18"/>
      <c r="X234" s="18"/>
      <c r="Y234" s="18"/>
      <c r="Z234" s="18"/>
      <c r="AA234" s="18"/>
      <c r="AB234" s="18"/>
      <c r="AC234" s="18"/>
      <c r="AD234" s="18"/>
      <c r="AE234" s="18"/>
      <c r="AF234" s="18"/>
    </row>
    <row r="235" spans="1:32" x14ac:dyDescent="0.15">
      <c r="A235" s="16">
        <v>1930</v>
      </c>
      <c r="B235" s="19">
        <v>5716</v>
      </c>
      <c r="C235" s="19">
        <v>7936</v>
      </c>
      <c r="D235" s="19">
        <v>8513</v>
      </c>
      <c r="E235" s="19">
        <v>4250</v>
      </c>
      <c r="F235" s="19">
        <v>7224</v>
      </c>
      <c r="G235" s="19">
        <v>6333</v>
      </c>
      <c r="H235" s="19">
        <v>4631</v>
      </c>
      <c r="I235" s="19">
        <v>8931</v>
      </c>
      <c r="J235" s="19">
        <v>6755</v>
      </c>
      <c r="K235" s="19">
        <v>8673</v>
      </c>
      <c r="L235" s="19">
        <v>10694.982</v>
      </c>
      <c r="M235"/>
      <c r="N235" s="18"/>
      <c r="O235" s="18"/>
      <c r="P235" s="18"/>
      <c r="Q235" s="18"/>
      <c r="R235" s="18"/>
      <c r="S235" s="18"/>
      <c r="T235" s="18"/>
      <c r="U235" s="18"/>
      <c r="V235" s="18"/>
      <c r="W235" s="18"/>
      <c r="X235" s="18"/>
      <c r="Y235" s="18"/>
      <c r="Z235" s="18"/>
      <c r="AA235" s="18"/>
      <c r="AB235" s="18"/>
      <c r="AC235" s="18"/>
      <c r="AD235" s="18"/>
      <c r="AE235" s="18"/>
      <c r="AF235" s="18"/>
    </row>
    <row r="236" spans="1:32" x14ac:dyDescent="0.15">
      <c r="A236" s="16">
        <v>1931</v>
      </c>
      <c r="B236" s="19">
        <v>5241</v>
      </c>
      <c r="C236" s="19">
        <v>7747</v>
      </c>
      <c r="D236" s="19">
        <v>8542</v>
      </c>
      <c r="E236" s="19">
        <v>4114</v>
      </c>
      <c r="F236" s="19">
        <v>6751</v>
      </c>
      <c r="G236" s="19">
        <v>5821</v>
      </c>
      <c r="H236" s="19">
        <v>4538</v>
      </c>
      <c r="I236" s="19">
        <v>8265</v>
      </c>
      <c r="J236" s="19">
        <v>6582</v>
      </c>
      <c r="K236" s="19">
        <v>8190</v>
      </c>
      <c r="L236" s="19">
        <v>9930.9639999999999</v>
      </c>
      <c r="M236"/>
      <c r="N236" s="18"/>
      <c r="O236" s="18"/>
      <c r="P236" s="18"/>
      <c r="Q236" s="18"/>
      <c r="R236" s="18"/>
      <c r="S236" s="18"/>
      <c r="T236" s="18"/>
      <c r="U236" s="18"/>
      <c r="V236" s="18"/>
      <c r="W236" s="18"/>
      <c r="X236" s="18"/>
      <c r="Y236" s="18"/>
      <c r="Z236" s="18"/>
      <c r="AA236" s="18"/>
      <c r="AB236" s="18"/>
      <c r="AC236" s="18"/>
      <c r="AD236" s="18"/>
      <c r="AE236" s="18"/>
      <c r="AF236" s="18"/>
    </row>
    <row r="237" spans="1:32" x14ac:dyDescent="0.15">
      <c r="A237" s="16">
        <v>1932</v>
      </c>
      <c r="B237" s="19">
        <v>4686</v>
      </c>
      <c r="C237" s="19">
        <v>7343</v>
      </c>
      <c r="D237" s="19">
        <v>8239</v>
      </c>
      <c r="E237" s="19">
        <v>4065</v>
      </c>
      <c r="F237" s="19">
        <v>6311</v>
      </c>
      <c r="G237" s="19">
        <v>5359</v>
      </c>
      <c r="H237" s="19">
        <v>4602</v>
      </c>
      <c r="I237" s="19">
        <v>8026</v>
      </c>
      <c r="J237" s="19">
        <v>6325</v>
      </c>
      <c r="K237" s="19">
        <v>8206</v>
      </c>
      <c r="L237" s="19">
        <v>8380.5040000000008</v>
      </c>
      <c r="M237"/>
      <c r="N237" s="18"/>
      <c r="O237" s="18"/>
      <c r="P237" s="18"/>
      <c r="Q237" s="18"/>
      <c r="R237" s="18"/>
      <c r="S237" s="18"/>
      <c r="T237" s="18"/>
      <c r="U237" s="18"/>
      <c r="V237" s="18"/>
      <c r="W237" s="18"/>
      <c r="X237" s="18"/>
      <c r="Y237" s="18"/>
      <c r="Z237" s="18"/>
      <c r="AA237" s="18"/>
      <c r="AB237" s="18"/>
      <c r="AC237" s="18"/>
      <c r="AD237" s="18"/>
      <c r="AE237" s="18"/>
      <c r="AF237" s="18"/>
    </row>
    <row r="238" spans="1:32" x14ac:dyDescent="0.15">
      <c r="A238" s="16">
        <v>1933</v>
      </c>
      <c r="B238" s="19">
        <v>4516</v>
      </c>
      <c r="C238" s="19">
        <v>7461</v>
      </c>
      <c r="D238" s="19">
        <v>8434</v>
      </c>
      <c r="E238" s="19">
        <v>4307</v>
      </c>
      <c r="F238" s="19">
        <v>6757</v>
      </c>
      <c r="G238" s="19">
        <v>5668</v>
      </c>
      <c r="H238" s="19">
        <v>4514</v>
      </c>
      <c r="I238" s="19">
        <v>7900</v>
      </c>
      <c r="J238" s="19">
        <v>6429</v>
      </c>
      <c r="K238" s="19">
        <v>8411</v>
      </c>
      <c r="L238" s="19">
        <v>8048.2245999999996</v>
      </c>
      <c r="M238"/>
      <c r="N238" s="18"/>
      <c r="O238" s="18"/>
      <c r="P238" s="18"/>
      <c r="Q238" s="18"/>
      <c r="R238" s="18"/>
      <c r="S238" s="18"/>
      <c r="T238" s="18"/>
      <c r="U238" s="18"/>
      <c r="V238" s="18"/>
      <c r="W238" s="18"/>
      <c r="X238" s="18"/>
      <c r="Y238" s="18"/>
      <c r="Z238" s="18"/>
      <c r="AA238" s="18"/>
      <c r="AB238" s="18"/>
      <c r="AC238" s="18"/>
      <c r="AD238" s="18"/>
      <c r="AE238" s="18"/>
      <c r="AF238" s="18"/>
    </row>
    <row r="239" spans="1:32" x14ac:dyDescent="0.15">
      <c r="A239" s="16">
        <v>1934</v>
      </c>
      <c r="B239" s="19">
        <v>4546</v>
      </c>
      <c r="C239" s="19">
        <v>7371</v>
      </c>
      <c r="D239" s="19">
        <v>8611</v>
      </c>
      <c r="E239" s="19">
        <v>4763</v>
      </c>
      <c r="F239" s="19">
        <v>6682</v>
      </c>
      <c r="G239" s="19">
        <v>6150</v>
      </c>
      <c r="H239" s="19">
        <v>4466</v>
      </c>
      <c r="I239" s="19">
        <v>7659</v>
      </c>
      <c r="J239" s="19">
        <v>6845</v>
      </c>
      <c r="K239" s="19">
        <v>8939</v>
      </c>
      <c r="L239" s="19">
        <v>8667.0920000000006</v>
      </c>
      <c r="M239"/>
      <c r="N239" s="18"/>
      <c r="O239" s="18"/>
      <c r="P239" s="18"/>
      <c r="Q239" s="18"/>
      <c r="R239" s="18"/>
      <c r="S239" s="18"/>
      <c r="T239" s="18"/>
      <c r="U239" s="18"/>
      <c r="V239" s="18"/>
      <c r="W239" s="18"/>
      <c r="X239" s="18"/>
      <c r="Y239" s="18"/>
      <c r="Z239" s="18"/>
      <c r="AA239" s="18"/>
      <c r="AB239" s="18"/>
      <c r="AC239" s="18"/>
      <c r="AD239" s="18"/>
      <c r="AE239" s="18"/>
      <c r="AF239" s="18"/>
    </row>
    <row r="240" spans="1:32" x14ac:dyDescent="0.15">
      <c r="A240" s="16">
        <v>1935</v>
      </c>
      <c r="B240" s="19">
        <v>4634</v>
      </c>
      <c r="C240" s="19">
        <v>7801</v>
      </c>
      <c r="D240" s="19">
        <v>8735</v>
      </c>
      <c r="E240" s="19">
        <v>4930</v>
      </c>
      <c r="F240" s="19">
        <v>6513</v>
      </c>
      <c r="G240" s="19">
        <v>6567</v>
      </c>
      <c r="H240" s="19">
        <v>4670</v>
      </c>
      <c r="I240" s="19">
        <v>7857</v>
      </c>
      <c r="J240" s="19">
        <v>7160</v>
      </c>
      <c r="K240" s="19">
        <v>9244</v>
      </c>
      <c r="L240" s="19">
        <v>9680.8389999999999</v>
      </c>
      <c r="M240"/>
      <c r="N240" s="18"/>
      <c r="O240" s="18"/>
      <c r="P240" s="18"/>
      <c r="Q240" s="18"/>
      <c r="R240" s="18"/>
      <c r="S240" s="18"/>
      <c r="T240" s="18"/>
      <c r="U240" s="18"/>
      <c r="V240" s="18"/>
      <c r="W240" s="18"/>
      <c r="X240" s="18"/>
      <c r="Y240" s="18"/>
      <c r="Z240" s="18"/>
      <c r="AA240" s="18"/>
      <c r="AB240" s="18"/>
      <c r="AC240" s="18"/>
      <c r="AD240" s="18"/>
      <c r="AE240" s="18"/>
      <c r="AF240" s="18"/>
    </row>
    <row r="241" spans="1:32" x14ac:dyDescent="0.15">
      <c r="A241" s="16">
        <v>1936</v>
      </c>
      <c r="B241" s="19">
        <v>4774</v>
      </c>
      <c r="C241" s="19">
        <v>7831</v>
      </c>
      <c r="D241" s="19">
        <v>8886</v>
      </c>
      <c r="E241" s="19">
        <v>5227</v>
      </c>
      <c r="F241" s="19">
        <v>6765</v>
      </c>
      <c r="G241" s="19">
        <v>7095</v>
      </c>
      <c r="H241" s="19">
        <v>4471</v>
      </c>
      <c r="I241" s="19">
        <v>8273</v>
      </c>
      <c r="J241" s="19">
        <v>7396</v>
      </c>
      <c r="K241" s="19">
        <v>9620</v>
      </c>
      <c r="L241" s="19">
        <v>10568.013000000001</v>
      </c>
      <c r="M241"/>
      <c r="N241" s="18"/>
      <c r="O241" s="18"/>
      <c r="P241" s="18"/>
      <c r="Q241" s="18"/>
      <c r="R241" s="18"/>
      <c r="S241" s="18"/>
      <c r="T241" s="18"/>
      <c r="U241" s="18"/>
      <c r="V241" s="18"/>
      <c r="W241" s="18"/>
      <c r="X241" s="18"/>
      <c r="Y241" s="18"/>
      <c r="Z241" s="18"/>
      <c r="AA241" s="18"/>
      <c r="AB241" s="18"/>
      <c r="AC241" s="18"/>
      <c r="AD241" s="18"/>
      <c r="AE241" s="18"/>
      <c r="AF241" s="18"/>
    </row>
    <row r="242" spans="1:32" x14ac:dyDescent="0.15">
      <c r="A242" s="16">
        <v>1937</v>
      </c>
      <c r="B242" s="19">
        <v>5031</v>
      </c>
      <c r="C242" s="19">
        <v>7908</v>
      </c>
      <c r="D242" s="19">
        <v>9035</v>
      </c>
      <c r="E242" s="19">
        <v>5485</v>
      </c>
      <c r="F242" s="19">
        <v>7152</v>
      </c>
      <c r="G242" s="19">
        <v>7468</v>
      </c>
      <c r="H242" s="19">
        <v>4879</v>
      </c>
      <c r="I242" s="19">
        <v>8660</v>
      </c>
      <c r="J242" s="19">
        <v>7579</v>
      </c>
      <c r="K242" s="19">
        <v>9911</v>
      </c>
      <c r="L242" s="19">
        <v>11295.099</v>
      </c>
      <c r="M242"/>
      <c r="N242" s="18"/>
      <c r="O242" s="18"/>
      <c r="P242" s="18"/>
      <c r="Q242" s="18"/>
      <c r="R242" s="18"/>
      <c r="S242" s="18"/>
      <c r="T242" s="18"/>
      <c r="U242" s="18"/>
      <c r="V242" s="18"/>
      <c r="W242" s="18"/>
      <c r="X242" s="18"/>
      <c r="Y242" s="18"/>
      <c r="Z242" s="18"/>
      <c r="AA242" s="18"/>
      <c r="AB242" s="18"/>
      <c r="AC242" s="18"/>
      <c r="AD242" s="18"/>
      <c r="AE242" s="18"/>
      <c r="AF242" s="18"/>
    </row>
    <row r="243" spans="1:32" x14ac:dyDescent="0.15">
      <c r="A243" s="16">
        <v>1938</v>
      </c>
      <c r="B243" s="19">
        <v>5673</v>
      </c>
      <c r="C243" s="19">
        <v>7702</v>
      </c>
      <c r="D243" s="19">
        <v>9185</v>
      </c>
      <c r="E243" s="19">
        <v>5721</v>
      </c>
      <c r="F243" s="19">
        <v>7119</v>
      </c>
      <c r="G243" s="19">
        <v>7960</v>
      </c>
      <c r="H243" s="19">
        <v>4981</v>
      </c>
      <c r="I243" s="19">
        <v>8368</v>
      </c>
      <c r="J243" s="19">
        <v>7812</v>
      </c>
      <c r="K243" s="19">
        <v>9988</v>
      </c>
      <c r="L243" s="19">
        <v>10526.134</v>
      </c>
      <c r="M243"/>
      <c r="N243" s="18"/>
      <c r="O243" s="18"/>
      <c r="P243" s="18"/>
      <c r="Q243" s="18"/>
      <c r="R243" s="18"/>
      <c r="S243" s="18"/>
      <c r="T243" s="18"/>
      <c r="U243" s="18"/>
      <c r="V243" s="18"/>
      <c r="W243" s="18"/>
      <c r="X243" s="18"/>
      <c r="Y243" s="18"/>
      <c r="Z243" s="18"/>
      <c r="AA243" s="18"/>
      <c r="AB243" s="18"/>
      <c r="AC243" s="18"/>
      <c r="AD243" s="18"/>
      <c r="AE243" s="18"/>
      <c r="AF243" s="18"/>
    </row>
    <row r="244" spans="1:32" x14ac:dyDescent="0.15">
      <c r="A244" s="16">
        <v>1939</v>
      </c>
      <c r="B244" s="19">
        <v>6529</v>
      </c>
      <c r="C244" s="19">
        <v>8209</v>
      </c>
      <c r="D244" s="19">
        <v>9553</v>
      </c>
      <c r="E244" s="19">
        <v>5432</v>
      </c>
      <c r="F244" s="19">
        <v>7640</v>
      </c>
      <c r="G244" s="19">
        <v>8617</v>
      </c>
      <c r="H244" s="19">
        <v>5246</v>
      </c>
      <c r="I244" s="19">
        <v>8837</v>
      </c>
      <c r="J244" s="19">
        <v>8370</v>
      </c>
      <c r="K244" s="19">
        <v>9982</v>
      </c>
      <c r="L244" s="19">
        <v>11171.448</v>
      </c>
      <c r="M244"/>
      <c r="N244" s="18"/>
      <c r="O244" s="18"/>
      <c r="P244" s="18"/>
      <c r="Q244" s="18"/>
      <c r="R244" s="18"/>
      <c r="S244" s="18"/>
      <c r="T244" s="18"/>
      <c r="U244" s="18"/>
      <c r="V244" s="18"/>
      <c r="W244" s="18"/>
      <c r="X244" s="18"/>
      <c r="Y244" s="18"/>
      <c r="Z244" s="18"/>
      <c r="AA244" s="18"/>
      <c r="AB244" s="18"/>
      <c r="AC244" s="18"/>
      <c r="AD244" s="18"/>
      <c r="AE244" s="18"/>
      <c r="AF244" s="18"/>
    </row>
    <row r="245" spans="1:32" x14ac:dyDescent="0.15">
      <c r="A245" s="16">
        <v>1940</v>
      </c>
      <c r="B245" s="19">
        <v>6311</v>
      </c>
      <c r="C245" s="19">
        <v>7272</v>
      </c>
      <c r="D245" s="19">
        <v>8155</v>
      </c>
      <c r="E245" s="19">
        <v>5133</v>
      </c>
      <c r="F245" s="19">
        <v>6443</v>
      </c>
      <c r="G245" s="19">
        <v>8612</v>
      </c>
      <c r="H245" s="19">
        <v>5099</v>
      </c>
      <c r="I245" s="19">
        <v>7701</v>
      </c>
      <c r="J245" s="19">
        <v>7739</v>
      </c>
      <c r="K245" s="19">
        <v>10928</v>
      </c>
      <c r="L245" s="19">
        <v>12005.094999999999</v>
      </c>
      <c r="M245"/>
      <c r="N245" s="18"/>
      <c r="O245" s="18"/>
      <c r="P245" s="18"/>
      <c r="Q245" s="18"/>
      <c r="R245" s="18"/>
      <c r="S245" s="18"/>
      <c r="T245" s="18"/>
      <c r="U245" s="18"/>
      <c r="V245" s="18"/>
      <c r="W245" s="18"/>
      <c r="X245" s="18"/>
      <c r="Y245" s="18"/>
      <c r="Z245" s="18"/>
      <c r="AA245" s="18"/>
      <c r="AB245" s="18"/>
      <c r="AC245" s="18"/>
      <c r="AD245" s="18"/>
      <c r="AE245" s="18"/>
      <c r="AF245" s="18"/>
    </row>
    <row r="246" spans="1:32" x14ac:dyDescent="0.15">
      <c r="A246" s="16">
        <v>1941</v>
      </c>
      <c r="B246" s="19">
        <v>6722</v>
      </c>
      <c r="C246" s="19">
        <v>6947</v>
      </c>
      <c r="D246" s="19">
        <v>7291</v>
      </c>
      <c r="E246" s="19">
        <v>5295</v>
      </c>
      <c r="F246" s="19">
        <v>5274</v>
      </c>
      <c r="G246" s="19">
        <v>9103</v>
      </c>
      <c r="H246" s="19">
        <v>4967</v>
      </c>
      <c r="I246" s="19">
        <v>7222</v>
      </c>
      <c r="J246" s="19">
        <v>7511</v>
      </c>
      <c r="K246" s="19">
        <v>11926</v>
      </c>
      <c r="L246" s="19">
        <v>13553.401</v>
      </c>
      <c r="M246"/>
      <c r="N246" s="18"/>
      <c r="O246" s="18"/>
      <c r="P246" s="18"/>
      <c r="Q246" s="18"/>
      <c r="R246" s="18"/>
      <c r="S246" s="18"/>
      <c r="T246" s="18"/>
      <c r="U246" s="18"/>
      <c r="V246" s="18"/>
      <c r="W246" s="18"/>
      <c r="X246" s="18"/>
      <c r="Y246" s="18"/>
      <c r="Z246" s="18"/>
      <c r="AA246" s="18"/>
      <c r="AB246" s="18"/>
      <c r="AC246" s="18"/>
      <c r="AD246" s="18"/>
      <c r="AE246" s="18"/>
      <c r="AF246" s="18"/>
    </row>
    <row r="247" spans="1:32" x14ac:dyDescent="0.15">
      <c r="A247" s="16">
        <v>1942</v>
      </c>
      <c r="B247" s="19">
        <v>6349</v>
      </c>
      <c r="C247" s="19">
        <v>6371</v>
      </c>
      <c r="D247" s="19">
        <v>7379</v>
      </c>
      <c r="E247" s="19">
        <v>5303</v>
      </c>
      <c r="F247" s="19">
        <v>4752</v>
      </c>
      <c r="G247" s="19">
        <v>9149</v>
      </c>
      <c r="H247" s="19">
        <v>4661</v>
      </c>
      <c r="I247" s="19">
        <v>6546</v>
      </c>
      <c r="J247" s="19">
        <v>7557</v>
      </c>
      <c r="K247" s="19">
        <v>12176</v>
      </c>
      <c r="L247" s="19">
        <v>14869.861000000001</v>
      </c>
      <c r="M247"/>
      <c r="N247" s="18"/>
      <c r="O247" s="18"/>
      <c r="P247" s="18"/>
      <c r="Q247" s="18"/>
      <c r="R247" s="18"/>
      <c r="S247" s="18"/>
      <c r="T247" s="18"/>
      <c r="U247" s="18"/>
      <c r="V247" s="18"/>
      <c r="W247" s="18"/>
      <c r="X247" s="18"/>
      <c r="Y247" s="18"/>
      <c r="Z247" s="18"/>
      <c r="AA247" s="18"/>
      <c r="AB247" s="18"/>
      <c r="AC247" s="18"/>
      <c r="AD247" s="18"/>
      <c r="AE247" s="18"/>
      <c r="AF247" s="18"/>
    </row>
    <row r="248" spans="1:32" x14ac:dyDescent="0.15">
      <c r="A248" s="16">
        <v>1943</v>
      </c>
      <c r="B248" s="19">
        <v>6480</v>
      </c>
      <c r="C248" s="19">
        <v>6228</v>
      </c>
      <c r="D248" s="19">
        <v>8097</v>
      </c>
      <c r="E248" s="19">
        <v>5893</v>
      </c>
      <c r="F248" s="19">
        <v>4559</v>
      </c>
      <c r="G248" s="19">
        <v>9389</v>
      </c>
      <c r="H248" s="19">
        <v>3931</v>
      </c>
      <c r="I248" s="19">
        <v>6346</v>
      </c>
      <c r="J248" s="19">
        <v>7779</v>
      </c>
      <c r="K248" s="19">
        <v>12344</v>
      </c>
      <c r="L248" s="19">
        <v>16050.218000000001</v>
      </c>
      <c r="M248"/>
      <c r="N248" s="18"/>
      <c r="O248" s="18"/>
      <c r="P248" s="18"/>
      <c r="Q248" s="18"/>
      <c r="R248" s="18"/>
      <c r="S248" s="18"/>
      <c r="T248" s="18"/>
      <c r="U248" s="18"/>
      <c r="V248" s="18"/>
      <c r="W248" s="18"/>
      <c r="X248" s="18"/>
      <c r="Y248" s="18"/>
      <c r="Z248" s="18"/>
      <c r="AA248" s="18"/>
      <c r="AB248" s="18"/>
      <c r="AC248" s="18"/>
      <c r="AD248" s="18"/>
      <c r="AE248" s="18"/>
      <c r="AF248" s="18"/>
    </row>
    <row r="249" spans="1:32" x14ac:dyDescent="0.15">
      <c r="A249" s="16">
        <v>1944</v>
      </c>
      <c r="B249" s="19">
        <v>6618</v>
      </c>
      <c r="C249" s="19">
        <v>6554</v>
      </c>
      <c r="D249" s="19">
        <v>8835</v>
      </c>
      <c r="E249" s="19">
        <v>5874</v>
      </c>
      <c r="F249" s="19">
        <v>3861</v>
      </c>
      <c r="G249" s="19">
        <v>9698</v>
      </c>
      <c r="H249" s="19">
        <v>3162</v>
      </c>
      <c r="I249" s="19">
        <v>4222</v>
      </c>
      <c r="J249" s="19">
        <v>7987</v>
      </c>
      <c r="K249" s="19">
        <v>11803</v>
      </c>
      <c r="L249" s="19">
        <v>16999.328000000001</v>
      </c>
      <c r="M249"/>
      <c r="N249" s="18"/>
      <c r="O249" s="18"/>
      <c r="P249" s="18"/>
      <c r="Q249" s="18"/>
      <c r="R249" s="18"/>
      <c r="S249" s="18"/>
      <c r="T249" s="18"/>
      <c r="U249" s="18"/>
      <c r="V249" s="18"/>
      <c r="W249" s="18"/>
      <c r="X249" s="18"/>
      <c r="Y249" s="18"/>
      <c r="Z249" s="18"/>
      <c r="AA249" s="18"/>
      <c r="AB249" s="18"/>
      <c r="AC249" s="18"/>
      <c r="AD249" s="18"/>
      <c r="AE249" s="18"/>
      <c r="AF249" s="18"/>
    </row>
    <row r="250" spans="1:32" x14ac:dyDescent="0.15">
      <c r="A250" s="16">
        <v>1945</v>
      </c>
      <c r="B250" s="19">
        <v>2750</v>
      </c>
      <c r="C250" s="19">
        <v>6907</v>
      </c>
      <c r="D250" s="19">
        <v>8075</v>
      </c>
      <c r="E250" s="19">
        <v>5499</v>
      </c>
      <c r="F250" s="19">
        <v>4101</v>
      </c>
      <c r="G250" s="19">
        <v>7195</v>
      </c>
      <c r="H250" s="19">
        <v>2831</v>
      </c>
      <c r="I250" s="19">
        <v>4281</v>
      </c>
      <c r="J250" s="19">
        <v>8201</v>
      </c>
      <c r="K250" s="19">
        <v>11247</v>
      </c>
      <c r="L250" s="19">
        <v>16477.553</v>
      </c>
      <c r="M250"/>
      <c r="N250" s="18"/>
      <c r="O250" s="18"/>
      <c r="P250" s="18"/>
      <c r="Q250" s="18"/>
      <c r="R250" s="18"/>
      <c r="S250" s="18"/>
      <c r="T250" s="18"/>
      <c r="U250" s="18"/>
      <c r="V250" s="18"/>
      <c r="W250" s="18"/>
      <c r="X250" s="18"/>
      <c r="Y250" s="18"/>
      <c r="Z250" s="18"/>
      <c r="AA250" s="18"/>
      <c r="AB250" s="18"/>
      <c r="AC250" s="18"/>
      <c r="AD250" s="18"/>
      <c r="AE250" s="18"/>
      <c r="AF250" s="18"/>
    </row>
    <row r="251" spans="1:32" x14ac:dyDescent="0.15">
      <c r="A251" s="16">
        <v>1946</v>
      </c>
      <c r="B251" s="19">
        <v>3118</v>
      </c>
      <c r="C251" s="19">
        <v>7291</v>
      </c>
      <c r="D251" s="19">
        <v>9208</v>
      </c>
      <c r="E251" s="19">
        <v>5871</v>
      </c>
      <c r="F251" s="19">
        <v>6145</v>
      </c>
      <c r="G251" s="19">
        <v>3534</v>
      </c>
      <c r="H251" s="19">
        <v>3805</v>
      </c>
      <c r="I251" s="19">
        <v>7104</v>
      </c>
      <c r="J251" s="19">
        <v>9000</v>
      </c>
      <c r="K251" s="19">
        <v>10751</v>
      </c>
      <c r="L251" s="19">
        <v>14822.467000000001</v>
      </c>
      <c r="M251"/>
      <c r="N251" s="18"/>
      <c r="O251" s="18"/>
      <c r="P251" s="18"/>
      <c r="Q251" s="18"/>
      <c r="R251" s="18"/>
      <c r="S251" s="18"/>
      <c r="T251" s="18"/>
      <c r="U251" s="18"/>
      <c r="V251" s="18"/>
      <c r="W251" s="18"/>
      <c r="X251" s="18"/>
      <c r="Y251" s="18"/>
      <c r="Z251" s="18"/>
      <c r="AA251" s="18"/>
      <c r="AB251" s="18"/>
      <c r="AC251" s="18"/>
      <c r="AD251" s="18"/>
      <c r="AE251" s="18"/>
      <c r="AF251" s="18"/>
    </row>
    <row r="252" spans="1:32" x14ac:dyDescent="0.15">
      <c r="A252" s="16">
        <v>1947</v>
      </c>
      <c r="B252" s="19">
        <v>3453</v>
      </c>
      <c r="C252" s="19">
        <v>7651</v>
      </c>
      <c r="D252" s="19">
        <v>9620</v>
      </c>
      <c r="E252" s="19">
        <v>5925</v>
      </c>
      <c r="F252" s="19">
        <v>6596</v>
      </c>
      <c r="G252" s="19">
        <v>3883</v>
      </c>
      <c r="H252" s="19">
        <v>4498</v>
      </c>
      <c r="I252" s="19">
        <v>8046</v>
      </c>
      <c r="J252" s="19">
        <v>9709</v>
      </c>
      <c r="K252" s="19">
        <v>10527</v>
      </c>
      <c r="L252" s="19">
        <v>14311.547</v>
      </c>
      <c r="M252"/>
      <c r="N252" s="18"/>
      <c r="O252" s="18"/>
      <c r="P252" s="18"/>
      <c r="Q252" s="18"/>
      <c r="R252" s="18"/>
      <c r="S252" s="18"/>
      <c r="T252" s="18"/>
      <c r="U252" s="18"/>
      <c r="V252" s="18"/>
      <c r="W252" s="18"/>
      <c r="X252" s="18"/>
      <c r="Y252" s="18"/>
      <c r="Z252" s="18"/>
      <c r="AA252" s="18"/>
      <c r="AB252" s="18"/>
      <c r="AC252" s="18"/>
      <c r="AD252" s="18"/>
      <c r="AE252" s="18"/>
      <c r="AF252" s="18"/>
    </row>
    <row r="253" spans="1:32" x14ac:dyDescent="0.15">
      <c r="A253" s="16">
        <v>1948</v>
      </c>
      <c r="B253" s="19">
        <v>4406</v>
      </c>
      <c r="C253" s="19">
        <v>8008</v>
      </c>
      <c r="D253" s="19">
        <v>9776</v>
      </c>
      <c r="E253" s="19">
        <v>6307</v>
      </c>
      <c r="F253" s="19">
        <v>7002</v>
      </c>
      <c r="G253" s="19">
        <v>4517</v>
      </c>
      <c r="H253" s="19">
        <v>4814</v>
      </c>
      <c r="I253" s="19">
        <v>8751</v>
      </c>
      <c r="J253" s="19">
        <v>9822</v>
      </c>
      <c r="K253" s="19">
        <v>10753</v>
      </c>
      <c r="L253" s="19">
        <v>14734.232</v>
      </c>
      <c r="M253"/>
      <c r="N253" s="18"/>
      <c r="O253" s="18"/>
      <c r="P253" s="18"/>
      <c r="Q253" s="18"/>
      <c r="R253" s="18"/>
      <c r="S253" s="18"/>
      <c r="T253" s="18"/>
      <c r="U253" s="18"/>
      <c r="V253" s="18"/>
      <c r="W253" s="18"/>
      <c r="X253" s="18"/>
      <c r="Y253" s="18"/>
      <c r="Z253" s="18"/>
      <c r="AA253" s="18"/>
      <c r="AB253" s="18"/>
      <c r="AC253" s="18"/>
      <c r="AD253" s="18"/>
      <c r="AE253" s="18"/>
      <c r="AF253" s="18"/>
    </row>
    <row r="254" spans="1:32" x14ac:dyDescent="0.15">
      <c r="A254" s="16">
        <v>1949</v>
      </c>
      <c r="B254" s="19">
        <v>5249</v>
      </c>
      <c r="C254" s="19">
        <v>8278</v>
      </c>
      <c r="D254" s="19">
        <v>10351</v>
      </c>
      <c r="E254" s="19">
        <v>6604</v>
      </c>
      <c r="F254" s="19">
        <v>7884</v>
      </c>
      <c r="G254" s="19">
        <v>5231</v>
      </c>
      <c r="H254" s="19">
        <v>5188</v>
      </c>
      <c r="I254" s="19">
        <v>9373</v>
      </c>
      <c r="J254" s="19">
        <v>10127</v>
      </c>
      <c r="K254" s="19">
        <v>11088</v>
      </c>
      <c r="L254" s="19">
        <v>14196.672</v>
      </c>
      <c r="M254"/>
      <c r="N254" s="18"/>
      <c r="O254" s="18"/>
      <c r="P254" s="18"/>
      <c r="Q254" s="18"/>
      <c r="R254" s="18"/>
      <c r="S254" s="18"/>
      <c r="T254" s="18"/>
      <c r="U254" s="18"/>
      <c r="V254" s="18"/>
      <c r="W254" s="18"/>
      <c r="X254" s="18"/>
      <c r="Y254" s="18"/>
      <c r="Z254" s="18"/>
      <c r="AA254" s="18"/>
      <c r="AB254" s="18"/>
      <c r="AC254" s="18"/>
      <c r="AD254" s="18"/>
      <c r="AE254" s="18"/>
      <c r="AF254" s="18"/>
    </row>
    <row r="255" spans="1:32" x14ac:dyDescent="0.15">
      <c r="A255" s="16">
        <v>1950</v>
      </c>
      <c r="B255" s="19">
        <v>5907</v>
      </c>
      <c r="C255" s="19">
        <v>8706</v>
      </c>
      <c r="D255" s="19">
        <v>11067</v>
      </c>
      <c r="E255" s="19">
        <v>6779</v>
      </c>
      <c r="F255" s="19">
        <v>8266</v>
      </c>
      <c r="G255" s="19">
        <v>6186</v>
      </c>
      <c r="H255" s="19">
        <v>5582</v>
      </c>
      <c r="I255" s="19">
        <v>9558</v>
      </c>
      <c r="J255" s="19">
        <v>10742</v>
      </c>
      <c r="K255" s="19">
        <v>11061</v>
      </c>
      <c r="L255" s="19">
        <v>15240</v>
      </c>
      <c r="M255"/>
      <c r="N255" s="18"/>
      <c r="O255" s="18"/>
      <c r="P255" s="18"/>
      <c r="Q255" s="18"/>
      <c r="R255" s="18"/>
      <c r="S255" s="18"/>
      <c r="T255" s="18"/>
      <c r="U255" s="18"/>
      <c r="V255" s="18"/>
      <c r="W255" s="18"/>
      <c r="X255" s="18"/>
      <c r="Y255" s="18"/>
      <c r="Z255" s="18"/>
      <c r="AA255" s="18"/>
      <c r="AB255" s="18"/>
      <c r="AC255" s="18"/>
      <c r="AD255" s="18"/>
      <c r="AE255" s="18"/>
      <c r="AF255" s="18"/>
    </row>
    <row r="256" spans="1:32" x14ac:dyDescent="0.15">
      <c r="A256" s="16">
        <v>1951</v>
      </c>
      <c r="B256" s="19">
        <v>6311</v>
      </c>
      <c r="C256" s="19">
        <v>9161</v>
      </c>
      <c r="D256" s="19">
        <v>11056</v>
      </c>
      <c r="E256" s="19">
        <v>7286</v>
      </c>
      <c r="F256" s="19">
        <v>8705</v>
      </c>
      <c r="G256" s="19">
        <v>6704</v>
      </c>
      <c r="H256" s="19">
        <v>5958</v>
      </c>
      <c r="I256" s="19">
        <v>9615</v>
      </c>
      <c r="J256" s="19">
        <v>11077</v>
      </c>
      <c r="K256" s="19">
        <v>11354</v>
      </c>
      <c r="L256" s="19">
        <v>16125</v>
      </c>
      <c r="M256"/>
      <c r="N256" s="18"/>
      <c r="O256" s="18"/>
      <c r="P256" s="18"/>
      <c r="Q256" s="18"/>
      <c r="R256" s="18"/>
      <c r="S256" s="18"/>
      <c r="T256" s="18"/>
      <c r="U256" s="18"/>
      <c r="V256" s="18"/>
      <c r="W256" s="18"/>
      <c r="X256" s="18"/>
      <c r="Y256" s="18"/>
      <c r="Z256" s="18"/>
      <c r="AA256" s="18"/>
      <c r="AB256" s="18"/>
      <c r="AC256" s="18"/>
      <c r="AD256" s="18"/>
      <c r="AE256" s="18"/>
      <c r="AF256" s="18"/>
    </row>
    <row r="257" spans="1:32" x14ac:dyDescent="0.15">
      <c r="A257" s="16">
        <v>1952</v>
      </c>
      <c r="B257" s="19">
        <v>6323</v>
      </c>
      <c r="C257" s="19">
        <v>9035</v>
      </c>
      <c r="D257" s="19">
        <v>11086</v>
      </c>
      <c r="E257" s="19">
        <v>7450</v>
      </c>
      <c r="F257" s="19">
        <v>8869</v>
      </c>
      <c r="G257" s="19">
        <v>7257</v>
      </c>
      <c r="H257" s="19">
        <v>6371</v>
      </c>
      <c r="I257" s="19">
        <v>9698</v>
      </c>
      <c r="J257" s="19">
        <v>11152</v>
      </c>
      <c r="K257" s="19">
        <v>11303</v>
      </c>
      <c r="L257" s="19">
        <v>16444</v>
      </c>
      <c r="M257"/>
      <c r="N257" s="18"/>
      <c r="O257" s="18"/>
      <c r="P257" s="18"/>
      <c r="Q257" s="18"/>
      <c r="R257" s="18"/>
      <c r="S257" s="18"/>
      <c r="T257" s="18"/>
      <c r="U257" s="18"/>
      <c r="V257" s="18"/>
      <c r="W257" s="18"/>
      <c r="X257" s="18"/>
      <c r="Y257" s="18"/>
      <c r="Z257" s="18"/>
      <c r="AA257" s="18"/>
      <c r="AB257" s="18"/>
      <c r="AC257" s="18"/>
      <c r="AD257" s="18"/>
      <c r="AE257" s="18"/>
      <c r="AF257" s="18"/>
    </row>
    <row r="258" spans="1:32" x14ac:dyDescent="0.15">
      <c r="A258" s="16">
        <v>1953</v>
      </c>
      <c r="B258" s="19">
        <v>6594</v>
      </c>
      <c r="C258" s="19">
        <v>9274</v>
      </c>
      <c r="D258" s="19">
        <v>11623</v>
      </c>
      <c r="E258" s="19">
        <v>7415</v>
      </c>
      <c r="F258" s="19">
        <v>9060</v>
      </c>
      <c r="G258" s="19">
        <v>7818</v>
      </c>
      <c r="H258" s="19">
        <v>6790</v>
      </c>
      <c r="I258" s="19">
        <v>10429</v>
      </c>
      <c r="J258" s="19">
        <v>11389</v>
      </c>
      <c r="K258" s="19">
        <v>11709</v>
      </c>
      <c r="L258" s="19">
        <v>16917</v>
      </c>
      <c r="M258"/>
      <c r="N258" s="18"/>
      <c r="O258" s="18"/>
      <c r="P258" s="18"/>
      <c r="Q258" s="18"/>
      <c r="R258" s="18"/>
      <c r="S258" s="18"/>
      <c r="T258" s="18"/>
      <c r="U258" s="18"/>
      <c r="V258" s="18"/>
      <c r="W258" s="18"/>
      <c r="X258" s="18"/>
      <c r="Y258" s="18"/>
      <c r="Z258" s="18"/>
      <c r="AA258" s="18"/>
      <c r="AB258" s="18"/>
      <c r="AC258" s="18"/>
      <c r="AD258" s="18"/>
      <c r="AE258" s="18"/>
      <c r="AF258" s="18"/>
    </row>
    <row r="259" spans="1:32" x14ac:dyDescent="0.15">
      <c r="A259" s="16">
        <v>1954</v>
      </c>
      <c r="B259" s="19">
        <v>7261</v>
      </c>
      <c r="C259" s="19">
        <v>9610</v>
      </c>
      <c r="D259" s="19">
        <v>11749</v>
      </c>
      <c r="E259" s="19">
        <v>7973</v>
      </c>
      <c r="F259" s="19">
        <v>9428</v>
      </c>
      <c r="G259" s="19">
        <v>8364</v>
      </c>
      <c r="H259" s="19">
        <v>7092</v>
      </c>
      <c r="I259" s="19">
        <v>11010</v>
      </c>
      <c r="J259" s="19">
        <v>11799</v>
      </c>
      <c r="K259" s="19">
        <v>12145</v>
      </c>
      <c r="L259" s="19">
        <v>16512</v>
      </c>
      <c r="M259"/>
      <c r="N259" s="18"/>
      <c r="O259" s="18"/>
      <c r="P259" s="18"/>
      <c r="Q259" s="18"/>
      <c r="R259" s="18"/>
      <c r="S259" s="18"/>
      <c r="T259" s="18"/>
      <c r="U259" s="18"/>
      <c r="V259" s="18"/>
      <c r="W259" s="18"/>
      <c r="X259" s="18"/>
      <c r="Y259" s="18"/>
      <c r="Z259" s="18"/>
      <c r="AA259" s="18"/>
      <c r="AB259" s="18"/>
      <c r="AC259" s="18"/>
      <c r="AD259" s="18"/>
      <c r="AE259" s="18"/>
      <c r="AF259" s="18"/>
    </row>
    <row r="260" spans="1:32" x14ac:dyDescent="0.15">
      <c r="A260" s="16">
        <v>1955</v>
      </c>
      <c r="B260" s="19">
        <v>8054</v>
      </c>
      <c r="C260" s="19">
        <v>10010</v>
      </c>
      <c r="D260" s="19">
        <v>11788</v>
      </c>
      <c r="E260" s="19">
        <v>8284</v>
      </c>
      <c r="F260" s="19">
        <v>9881</v>
      </c>
      <c r="G260" s="19">
        <v>9240</v>
      </c>
      <c r="H260" s="19">
        <v>7453</v>
      </c>
      <c r="I260" s="19">
        <v>11678</v>
      </c>
      <c r="J260" s="19">
        <v>12060</v>
      </c>
      <c r="K260" s="19">
        <v>12541</v>
      </c>
      <c r="L260" s="19">
        <v>17370</v>
      </c>
      <c r="M260"/>
      <c r="N260" s="18"/>
      <c r="O260" s="18"/>
      <c r="P260" s="18"/>
      <c r="Q260" s="18"/>
      <c r="R260" s="18"/>
      <c r="S260" s="18"/>
      <c r="T260" s="18"/>
      <c r="U260" s="18"/>
      <c r="V260" s="18"/>
      <c r="W260" s="18"/>
      <c r="X260" s="18"/>
      <c r="Y260" s="18"/>
      <c r="Z260" s="18"/>
      <c r="AA260" s="18"/>
      <c r="AB260" s="18"/>
      <c r="AC260" s="18"/>
      <c r="AD260" s="18"/>
      <c r="AE260" s="18"/>
      <c r="AF260" s="18"/>
    </row>
    <row r="261" spans="1:32" x14ac:dyDescent="0.15">
      <c r="A261" s="16">
        <v>1956</v>
      </c>
      <c r="B261" s="19">
        <v>8603</v>
      </c>
      <c r="C261" s="19">
        <v>10237</v>
      </c>
      <c r="D261" s="19">
        <v>11858</v>
      </c>
      <c r="E261" s="19">
        <v>8440</v>
      </c>
      <c r="F261" s="19">
        <v>10278</v>
      </c>
      <c r="G261" s="19">
        <v>9846</v>
      </c>
      <c r="H261" s="19">
        <v>7745</v>
      </c>
      <c r="I261" s="19">
        <v>11953</v>
      </c>
      <c r="J261" s="19">
        <v>12428</v>
      </c>
      <c r="K261" s="19">
        <v>12639</v>
      </c>
      <c r="L261" s="19">
        <v>17397</v>
      </c>
      <c r="M261"/>
      <c r="N261" s="18"/>
      <c r="O261" s="18"/>
      <c r="P261" s="18"/>
      <c r="Q261" s="18"/>
      <c r="R261" s="18"/>
      <c r="S261" s="18"/>
      <c r="T261" s="18"/>
      <c r="U261" s="18"/>
      <c r="V261" s="18"/>
      <c r="W261" s="18"/>
      <c r="X261" s="18"/>
      <c r="Y261" s="18"/>
      <c r="Z261" s="18"/>
      <c r="AA261" s="18"/>
      <c r="AB261" s="18"/>
      <c r="AC261" s="18"/>
      <c r="AD261" s="18"/>
      <c r="AE261" s="18"/>
      <c r="AF261" s="18"/>
    </row>
    <row r="262" spans="1:32" x14ac:dyDescent="0.15">
      <c r="A262" s="16">
        <v>1957</v>
      </c>
      <c r="B262" s="19">
        <v>9111</v>
      </c>
      <c r="C262" s="19">
        <v>10353</v>
      </c>
      <c r="D262" s="19">
        <v>12696</v>
      </c>
      <c r="E262" s="19">
        <v>8751</v>
      </c>
      <c r="F262" s="19">
        <v>10779</v>
      </c>
      <c r="G262" s="19">
        <v>10348</v>
      </c>
      <c r="H262" s="19">
        <v>8158</v>
      </c>
      <c r="I262" s="19">
        <v>12137</v>
      </c>
      <c r="J262" s="19">
        <v>12899</v>
      </c>
      <c r="K262" s="19">
        <v>12779</v>
      </c>
      <c r="L262" s="19">
        <v>17406</v>
      </c>
      <c r="M262"/>
      <c r="N262" s="18"/>
      <c r="O262" s="18"/>
      <c r="P262" s="18"/>
      <c r="Q262" s="18"/>
      <c r="R262" s="18"/>
      <c r="S262" s="18"/>
      <c r="T262" s="18"/>
      <c r="U262" s="18"/>
      <c r="V262" s="18"/>
      <c r="W262" s="18"/>
      <c r="X262" s="18"/>
      <c r="Y262" s="18"/>
      <c r="Z262" s="18"/>
      <c r="AA262" s="18"/>
      <c r="AB262" s="18"/>
      <c r="AC262" s="18"/>
      <c r="AD262" s="18"/>
      <c r="AE262" s="18"/>
      <c r="AF262" s="18"/>
    </row>
    <row r="263" spans="1:32" x14ac:dyDescent="0.15">
      <c r="A263" s="16">
        <v>1958</v>
      </c>
      <c r="B263" s="19">
        <v>9416</v>
      </c>
      <c r="C263" s="19">
        <v>10268</v>
      </c>
      <c r="D263" s="19">
        <v>12903</v>
      </c>
      <c r="E263" s="19">
        <v>8725</v>
      </c>
      <c r="F263" s="19">
        <v>10927</v>
      </c>
      <c r="G263" s="19">
        <v>10739</v>
      </c>
      <c r="H263" s="19">
        <v>8544</v>
      </c>
      <c r="I263" s="19">
        <v>11926</v>
      </c>
      <c r="J263" s="19">
        <v>12884</v>
      </c>
      <c r="K263" s="19">
        <v>12698</v>
      </c>
      <c r="L263" s="19">
        <v>16946</v>
      </c>
      <c r="M263"/>
      <c r="N263" s="18"/>
      <c r="O263" s="18"/>
      <c r="P263" s="18"/>
      <c r="Q263" s="18"/>
      <c r="R263" s="18"/>
      <c r="S263" s="18"/>
      <c r="T263" s="18"/>
      <c r="U263" s="18"/>
      <c r="V263" s="18"/>
      <c r="W263" s="18"/>
      <c r="X263" s="18"/>
      <c r="Y263" s="18"/>
      <c r="Z263" s="18"/>
      <c r="AA263" s="18"/>
      <c r="AB263" s="18"/>
      <c r="AC263" s="18"/>
      <c r="AD263" s="18"/>
      <c r="AE263" s="18"/>
      <c r="AF263" s="18"/>
    </row>
    <row r="264" spans="1:32" x14ac:dyDescent="0.15">
      <c r="A264" s="16">
        <v>1959</v>
      </c>
      <c r="B264" s="19">
        <v>9645</v>
      </c>
      <c r="C264" s="19">
        <v>10533</v>
      </c>
      <c r="D264" s="19">
        <v>13767</v>
      </c>
      <c r="E264" s="19">
        <v>9172</v>
      </c>
      <c r="F264" s="19">
        <v>11124</v>
      </c>
      <c r="G264" s="19">
        <v>11440</v>
      </c>
      <c r="H264" s="19">
        <v>9011</v>
      </c>
      <c r="I264" s="19">
        <v>12333</v>
      </c>
      <c r="J264" s="19">
        <v>13211</v>
      </c>
      <c r="K264" s="19">
        <v>13134</v>
      </c>
      <c r="L264" s="19">
        <v>17900</v>
      </c>
      <c r="M264"/>
      <c r="N264" s="18"/>
      <c r="O264" s="18"/>
      <c r="P264" s="18"/>
      <c r="Q264" s="18"/>
      <c r="R264" s="18"/>
      <c r="S264" s="18"/>
      <c r="T264" s="18"/>
      <c r="U264" s="18"/>
      <c r="V264" s="18"/>
      <c r="W264" s="18"/>
      <c r="X264" s="18"/>
      <c r="Y264" s="18"/>
      <c r="Z264" s="18"/>
      <c r="AA264" s="18"/>
      <c r="AB264" s="18"/>
      <c r="AC264" s="18"/>
      <c r="AD264" s="18"/>
      <c r="AE264" s="18"/>
      <c r="AF264" s="18"/>
    </row>
    <row r="265" spans="1:32" x14ac:dyDescent="0.15">
      <c r="A265" s="16">
        <v>1960</v>
      </c>
      <c r="B265" s="19">
        <v>10391</v>
      </c>
      <c r="C265" s="19">
        <v>11081</v>
      </c>
      <c r="D265" s="19">
        <v>14046</v>
      </c>
      <c r="E265" s="19">
        <v>9931</v>
      </c>
      <c r="F265" s="19">
        <v>11792</v>
      </c>
      <c r="G265" s="19">
        <v>12282</v>
      </c>
      <c r="H265" s="19">
        <v>9430</v>
      </c>
      <c r="I265" s="19">
        <v>13209</v>
      </c>
      <c r="J265" s="19">
        <v>13849</v>
      </c>
      <c r="K265" s="19">
        <v>13780</v>
      </c>
      <c r="L265" s="19">
        <v>18057</v>
      </c>
      <c r="M265"/>
      <c r="N265" s="18"/>
      <c r="O265" s="18"/>
      <c r="P265" s="18"/>
      <c r="Q265" s="18"/>
      <c r="R265" s="18"/>
      <c r="S265" s="18"/>
      <c r="T265" s="18"/>
      <c r="U265" s="18"/>
      <c r="V265" s="18"/>
      <c r="W265" s="18"/>
      <c r="X265" s="18"/>
      <c r="Y265" s="18"/>
      <c r="Z265" s="18"/>
      <c r="AA265" s="18"/>
      <c r="AB265" s="18"/>
      <c r="AC265" s="18"/>
      <c r="AD265" s="18"/>
      <c r="AE265" s="18"/>
      <c r="AF265" s="18"/>
    </row>
    <row r="266" spans="1:32" x14ac:dyDescent="0.15">
      <c r="A266" s="16">
        <v>1961</v>
      </c>
      <c r="B266" s="19">
        <v>10882</v>
      </c>
      <c r="C266" s="19">
        <v>11561</v>
      </c>
      <c r="D266" s="19">
        <v>14843</v>
      </c>
      <c r="E266" s="19">
        <v>10613</v>
      </c>
      <c r="F266" s="19">
        <v>12302</v>
      </c>
      <c r="G266" s="19">
        <v>12675</v>
      </c>
      <c r="H266" s="19">
        <v>10158</v>
      </c>
      <c r="I266" s="19">
        <v>13074</v>
      </c>
      <c r="J266" s="19">
        <v>14564</v>
      </c>
      <c r="K266" s="19">
        <v>14118</v>
      </c>
      <c r="L266" s="19">
        <v>18175</v>
      </c>
      <c r="M266"/>
      <c r="N266" s="18"/>
      <c r="O266" s="18"/>
      <c r="P266" s="18"/>
      <c r="Q266" s="18"/>
      <c r="R266" s="18"/>
      <c r="S266" s="18"/>
      <c r="T266" s="18"/>
      <c r="U266" s="18"/>
      <c r="V266" s="18"/>
      <c r="W266" s="18"/>
      <c r="X266" s="18"/>
      <c r="Y266" s="18"/>
      <c r="Z266" s="18"/>
      <c r="AA266" s="18"/>
      <c r="AB266" s="18"/>
      <c r="AC266" s="18"/>
      <c r="AD266" s="18"/>
      <c r="AE266" s="18"/>
      <c r="AF266" s="18"/>
    </row>
    <row r="267" spans="1:32" x14ac:dyDescent="0.15">
      <c r="A267" s="16">
        <v>1962</v>
      </c>
      <c r="B267" s="19">
        <v>11078</v>
      </c>
      <c r="C267" s="19">
        <v>12087</v>
      </c>
      <c r="D267" s="19">
        <v>15537</v>
      </c>
      <c r="E267" s="19">
        <v>10869</v>
      </c>
      <c r="F267" s="19">
        <v>12859</v>
      </c>
      <c r="G267" s="19">
        <v>13106</v>
      </c>
      <c r="H267" s="19">
        <v>10882</v>
      </c>
      <c r="I267" s="19">
        <v>13770</v>
      </c>
      <c r="J267" s="19">
        <v>15093</v>
      </c>
      <c r="K267" s="19">
        <v>14131</v>
      </c>
      <c r="L267" s="19">
        <v>18976</v>
      </c>
      <c r="M267"/>
      <c r="N267" s="18"/>
      <c r="O267" s="18"/>
      <c r="P267" s="18"/>
      <c r="Q267" s="18"/>
      <c r="R267" s="18"/>
      <c r="S267" s="18"/>
      <c r="T267" s="18"/>
      <c r="U267" s="18"/>
      <c r="V267" s="18"/>
      <c r="W267" s="18"/>
      <c r="X267" s="18"/>
      <c r="Y267" s="18"/>
      <c r="Z267" s="18"/>
      <c r="AA267" s="18"/>
      <c r="AB267" s="18"/>
      <c r="AC267" s="18"/>
      <c r="AD267" s="18"/>
      <c r="AE267" s="18"/>
      <c r="AF267" s="18"/>
    </row>
    <row r="268" spans="1:32" x14ac:dyDescent="0.15">
      <c r="A268" s="16">
        <v>1963</v>
      </c>
      <c r="B268" s="19">
        <v>11454</v>
      </c>
      <c r="C268" s="19">
        <v>12532</v>
      </c>
      <c r="D268" s="19">
        <v>15513</v>
      </c>
      <c r="E268" s="19">
        <v>11148</v>
      </c>
      <c r="F268" s="19">
        <v>13330</v>
      </c>
      <c r="G268" s="19">
        <v>13367</v>
      </c>
      <c r="H268" s="19">
        <v>11576</v>
      </c>
      <c r="I268" s="19">
        <v>14078</v>
      </c>
      <c r="J268" s="19">
        <v>15808</v>
      </c>
      <c r="K268" s="19">
        <v>14583</v>
      </c>
      <c r="L268" s="19">
        <v>19514</v>
      </c>
      <c r="M268"/>
      <c r="N268" s="18"/>
      <c r="O268" s="18"/>
      <c r="P268" s="18"/>
      <c r="Q268" s="18"/>
      <c r="R268" s="18"/>
      <c r="S268" s="18"/>
      <c r="T268" s="18"/>
      <c r="U268" s="18"/>
      <c r="V268" s="18"/>
      <c r="W268" s="18"/>
      <c r="X268" s="18"/>
      <c r="Y268" s="18"/>
      <c r="Z268" s="18"/>
      <c r="AA268" s="18"/>
      <c r="AB268" s="18"/>
      <c r="AC268" s="18"/>
      <c r="AD268" s="18"/>
      <c r="AE268" s="18"/>
      <c r="AF268" s="18"/>
    </row>
    <row r="269" spans="1:32" x14ac:dyDescent="0.15">
      <c r="A269" s="16">
        <v>1964</v>
      </c>
      <c r="B269" s="19">
        <v>12062</v>
      </c>
      <c r="C269" s="19">
        <v>13295</v>
      </c>
      <c r="D269" s="19">
        <v>16832</v>
      </c>
      <c r="E269" s="19">
        <v>11647</v>
      </c>
      <c r="F269" s="19">
        <v>14057</v>
      </c>
      <c r="G269" s="19">
        <v>14062</v>
      </c>
      <c r="H269" s="19">
        <v>11934</v>
      </c>
      <c r="I269" s="19">
        <v>15042</v>
      </c>
      <c r="J269" s="19">
        <v>16761</v>
      </c>
      <c r="K269" s="19">
        <v>15251</v>
      </c>
      <c r="L269" s="19">
        <v>20360</v>
      </c>
      <c r="M269"/>
      <c r="N269" s="18"/>
      <c r="O269" s="18"/>
      <c r="P269" s="18"/>
      <c r="Q269" s="18"/>
      <c r="R269" s="18"/>
      <c r="S269" s="18"/>
      <c r="T269" s="18"/>
      <c r="U269" s="18"/>
      <c r="V269" s="18"/>
      <c r="W269" s="18"/>
      <c r="X269" s="18"/>
      <c r="Y269" s="18"/>
      <c r="Z269" s="18"/>
      <c r="AA269" s="18"/>
      <c r="AB269" s="18"/>
      <c r="AC269" s="18"/>
      <c r="AD269" s="18"/>
      <c r="AE269" s="18"/>
      <c r="AF269" s="18"/>
    </row>
    <row r="270" spans="1:32" x14ac:dyDescent="0.15">
      <c r="A270" s="16">
        <v>1965</v>
      </c>
      <c r="B270" s="19">
        <v>12328</v>
      </c>
      <c r="C270" s="19">
        <v>13643</v>
      </c>
      <c r="D270" s="19">
        <v>17459</v>
      </c>
      <c r="E270" s="19">
        <v>12226</v>
      </c>
      <c r="F270" s="19">
        <v>14609</v>
      </c>
      <c r="G270" s="19">
        <v>14642</v>
      </c>
      <c r="H270" s="19">
        <v>12111</v>
      </c>
      <c r="I270" s="19">
        <v>15618</v>
      </c>
      <c r="J270" s="19">
        <v>17239</v>
      </c>
      <c r="K270" s="19">
        <v>15545</v>
      </c>
      <c r="L270" s="19">
        <v>21390</v>
      </c>
      <c r="M270"/>
      <c r="N270" s="18"/>
      <c r="O270" s="18"/>
      <c r="P270" s="18"/>
      <c r="Q270" s="18"/>
      <c r="R270" s="18"/>
      <c r="S270" s="18"/>
      <c r="T270" s="18"/>
      <c r="U270" s="18"/>
      <c r="V270" s="18"/>
      <c r="W270" s="18"/>
      <c r="X270" s="18"/>
      <c r="Y270" s="18"/>
      <c r="Z270" s="18"/>
      <c r="AA270" s="18"/>
      <c r="AB270" s="18"/>
      <c r="AC270" s="18"/>
      <c r="AD270" s="18"/>
      <c r="AE270" s="18"/>
      <c r="AF270" s="18"/>
    </row>
    <row r="271" spans="1:32" x14ac:dyDescent="0.15">
      <c r="A271" s="16">
        <v>1966</v>
      </c>
      <c r="B271" s="19">
        <v>12930</v>
      </c>
      <c r="C271" s="19">
        <v>13989</v>
      </c>
      <c r="D271" s="19">
        <v>17789</v>
      </c>
      <c r="E271" s="19">
        <v>12471</v>
      </c>
      <c r="F271" s="19">
        <v>15213</v>
      </c>
      <c r="G271" s="19">
        <v>14964</v>
      </c>
      <c r="H271" s="19">
        <v>12659</v>
      </c>
      <c r="I271" s="19">
        <v>15838</v>
      </c>
      <c r="J271" s="19">
        <v>17432</v>
      </c>
      <c r="K271" s="19">
        <v>15757</v>
      </c>
      <c r="L271" s="19">
        <v>22529</v>
      </c>
      <c r="M271"/>
      <c r="N271" s="18"/>
      <c r="O271" s="18"/>
      <c r="P271" s="18"/>
      <c r="Q271" s="18"/>
      <c r="R271" s="18"/>
      <c r="S271" s="18"/>
      <c r="T271" s="18"/>
      <c r="U271" s="18"/>
      <c r="V271" s="18"/>
      <c r="W271" s="18"/>
      <c r="X271" s="18"/>
      <c r="Y271" s="18"/>
      <c r="Z271" s="18"/>
      <c r="AA271" s="18"/>
      <c r="AB271" s="18"/>
      <c r="AC271" s="18"/>
      <c r="AD271" s="18"/>
      <c r="AE271" s="18"/>
      <c r="AF271" s="18"/>
    </row>
    <row r="272" spans="1:32" x14ac:dyDescent="0.15">
      <c r="A272" s="16">
        <v>1967</v>
      </c>
      <c r="B272" s="19">
        <v>13225</v>
      </c>
      <c r="C272" s="19">
        <v>14461</v>
      </c>
      <c r="D272" s="19">
        <v>18230</v>
      </c>
      <c r="E272" s="19">
        <v>12667</v>
      </c>
      <c r="F272" s="19">
        <v>15792</v>
      </c>
      <c r="G272" s="19">
        <v>14979</v>
      </c>
      <c r="H272" s="19">
        <v>13476</v>
      </c>
      <c r="I272" s="19">
        <v>16483</v>
      </c>
      <c r="J272" s="19">
        <v>17883</v>
      </c>
      <c r="K272" s="19">
        <v>16018</v>
      </c>
      <c r="L272" s="19">
        <v>22842</v>
      </c>
      <c r="M272"/>
      <c r="N272" s="18"/>
      <c r="O272" s="18"/>
      <c r="P272" s="18"/>
      <c r="Q272" s="18"/>
      <c r="R272" s="18"/>
      <c r="S272" s="18"/>
      <c r="T272" s="18"/>
      <c r="U272" s="18"/>
      <c r="V272" s="18"/>
      <c r="W272" s="18"/>
      <c r="X272" s="18"/>
      <c r="Y272" s="18"/>
      <c r="Z272" s="18"/>
      <c r="AA272" s="18"/>
      <c r="AB272" s="18"/>
      <c r="AC272" s="18"/>
      <c r="AD272" s="18"/>
      <c r="AE272" s="18"/>
      <c r="AF272" s="18"/>
    </row>
    <row r="273" spans="1:32" x14ac:dyDescent="0.15">
      <c r="A273" s="16">
        <v>1968</v>
      </c>
      <c r="B273" s="19">
        <v>13742</v>
      </c>
      <c r="C273" s="19">
        <v>15009</v>
      </c>
      <c r="D273" s="19">
        <v>18868</v>
      </c>
      <c r="E273" s="19">
        <v>12900</v>
      </c>
      <c r="F273" s="19">
        <v>16365</v>
      </c>
      <c r="G273" s="19">
        <v>15723</v>
      </c>
      <c r="H273" s="19">
        <v>14513</v>
      </c>
      <c r="I273" s="19">
        <v>17365</v>
      </c>
      <c r="J273" s="19">
        <v>18428</v>
      </c>
      <c r="K273" s="19">
        <v>16593</v>
      </c>
      <c r="L273" s="19">
        <v>23691</v>
      </c>
      <c r="M273"/>
      <c r="N273" s="18"/>
      <c r="O273" s="18"/>
      <c r="P273" s="18"/>
      <c r="Q273" s="18"/>
      <c r="R273" s="18"/>
      <c r="S273" s="18"/>
      <c r="T273" s="18"/>
      <c r="U273" s="18"/>
      <c r="V273" s="18"/>
      <c r="W273" s="18"/>
      <c r="X273" s="18"/>
      <c r="Y273" s="18"/>
      <c r="Z273" s="18"/>
      <c r="AA273" s="18"/>
      <c r="AB273" s="18"/>
      <c r="AC273" s="18"/>
      <c r="AD273" s="18"/>
      <c r="AE273" s="18"/>
      <c r="AF273" s="18"/>
    </row>
    <row r="274" spans="1:32" x14ac:dyDescent="0.15">
      <c r="A274" s="16">
        <v>1969</v>
      </c>
      <c r="B274" s="19">
        <v>14555</v>
      </c>
      <c r="C274" s="19">
        <v>15969</v>
      </c>
      <c r="D274" s="19">
        <v>19974</v>
      </c>
      <c r="E274" s="19">
        <v>14151</v>
      </c>
      <c r="F274" s="19">
        <v>17352</v>
      </c>
      <c r="G274" s="19">
        <v>16641</v>
      </c>
      <c r="H274" s="19">
        <v>15248</v>
      </c>
      <c r="I274" s="19">
        <v>18270</v>
      </c>
      <c r="J274" s="19">
        <v>19215</v>
      </c>
      <c r="K274" s="19">
        <v>16820</v>
      </c>
      <c r="L274" s="19">
        <v>24195</v>
      </c>
      <c r="M274"/>
      <c r="N274" s="18"/>
      <c r="O274" s="18"/>
      <c r="P274" s="18"/>
      <c r="Q274" s="18"/>
      <c r="R274" s="18"/>
      <c r="S274" s="18"/>
      <c r="T274" s="18"/>
      <c r="U274" s="18"/>
      <c r="V274" s="18"/>
      <c r="W274" s="18"/>
      <c r="X274" s="18"/>
      <c r="Y274" s="18"/>
      <c r="Z274" s="18"/>
      <c r="AA274" s="18"/>
      <c r="AB274" s="18"/>
      <c r="AC274" s="18"/>
      <c r="AD274" s="18"/>
      <c r="AE274" s="18"/>
      <c r="AF274" s="18"/>
    </row>
    <row r="275" spans="1:32" x14ac:dyDescent="0.15">
      <c r="A275" s="16">
        <v>1970</v>
      </c>
      <c r="B275" s="19">
        <v>15537</v>
      </c>
      <c r="C275" s="19">
        <v>16914</v>
      </c>
      <c r="D275" s="19">
        <v>20221</v>
      </c>
      <c r="E275" s="19">
        <v>15266</v>
      </c>
      <c r="F275" s="19">
        <v>18187</v>
      </c>
      <c r="G275" s="19">
        <v>17277</v>
      </c>
      <c r="H275" s="19">
        <v>15492</v>
      </c>
      <c r="I275" s="19">
        <v>19075</v>
      </c>
      <c r="J275" s="19">
        <v>20269</v>
      </c>
      <c r="K275" s="19">
        <v>17162</v>
      </c>
      <c r="L275" s="19">
        <v>23958</v>
      </c>
      <c r="M275"/>
      <c r="N275" s="18"/>
      <c r="O275" s="18"/>
      <c r="P275" s="18"/>
      <c r="Q275" s="18"/>
      <c r="R275" s="18"/>
      <c r="S275" s="18"/>
      <c r="T275" s="18"/>
      <c r="U275" s="18"/>
      <c r="V275" s="18"/>
      <c r="W275" s="18"/>
      <c r="X275" s="18"/>
      <c r="Y275" s="18"/>
      <c r="Z275" s="18"/>
      <c r="AA275" s="18"/>
      <c r="AB275" s="18"/>
      <c r="AC275" s="18"/>
      <c r="AD275" s="18"/>
      <c r="AE275" s="18"/>
      <c r="AF275" s="18"/>
    </row>
    <row r="276" spans="1:32" x14ac:dyDescent="0.15">
      <c r="A276" s="16">
        <v>1971</v>
      </c>
      <c r="B276" s="19">
        <v>16259</v>
      </c>
      <c r="C276" s="19">
        <v>17486</v>
      </c>
      <c r="D276" s="19">
        <v>20617</v>
      </c>
      <c r="E276" s="19">
        <v>15565</v>
      </c>
      <c r="F276" s="19">
        <v>18881</v>
      </c>
      <c r="G276" s="19">
        <v>17657</v>
      </c>
      <c r="H276" s="19">
        <v>15683</v>
      </c>
      <c r="I276" s="19">
        <v>19636</v>
      </c>
      <c r="J276" s="19">
        <v>20320</v>
      </c>
      <c r="K276" s="19">
        <v>17440</v>
      </c>
      <c r="L276" s="19">
        <v>24394</v>
      </c>
      <c r="M276"/>
      <c r="N276" s="18"/>
      <c r="O276" s="18"/>
      <c r="P276" s="18"/>
      <c r="Q276" s="18"/>
      <c r="R276" s="18"/>
      <c r="S276" s="18"/>
      <c r="T276" s="18"/>
      <c r="U276" s="18"/>
      <c r="V276" s="18"/>
      <c r="W276" s="18"/>
      <c r="X276" s="18"/>
      <c r="Y276" s="18"/>
      <c r="Z276" s="18"/>
      <c r="AA276" s="18"/>
      <c r="AB276" s="18"/>
      <c r="AC276" s="18"/>
      <c r="AD276" s="18"/>
      <c r="AE276" s="18"/>
      <c r="AF276" s="18"/>
    </row>
    <row r="277" spans="1:32" x14ac:dyDescent="0.15">
      <c r="A277" s="16">
        <v>1972</v>
      </c>
      <c r="B277" s="19">
        <v>17169</v>
      </c>
      <c r="C277" s="19">
        <v>18336</v>
      </c>
      <c r="D277" s="19">
        <v>21579</v>
      </c>
      <c r="E277" s="19">
        <v>16654</v>
      </c>
      <c r="F277" s="19">
        <v>19549</v>
      </c>
      <c r="G277" s="19">
        <v>18301</v>
      </c>
      <c r="H277" s="19">
        <v>16035</v>
      </c>
      <c r="I277" s="19">
        <v>20079</v>
      </c>
      <c r="J277" s="19">
        <v>20725</v>
      </c>
      <c r="K277" s="19">
        <v>18002</v>
      </c>
      <c r="L277" s="19">
        <v>25414</v>
      </c>
      <c r="M277"/>
      <c r="N277" s="18"/>
      <c r="O277" s="18"/>
      <c r="P277" s="18"/>
      <c r="Q277" s="18"/>
      <c r="R277" s="18"/>
      <c r="S277" s="18"/>
      <c r="T277" s="18"/>
      <c r="U277" s="18"/>
      <c r="V277" s="18"/>
      <c r="W277" s="18"/>
      <c r="X277" s="18"/>
      <c r="Y277" s="18"/>
      <c r="Z277" s="18"/>
      <c r="AA277" s="18"/>
      <c r="AB277" s="18"/>
      <c r="AC277" s="18"/>
      <c r="AD277" s="18"/>
      <c r="AE277" s="18"/>
      <c r="AF277" s="18"/>
    </row>
    <row r="278" spans="1:32" x14ac:dyDescent="0.15">
      <c r="A278" s="16">
        <v>1973</v>
      </c>
      <c r="B278" s="19">
        <v>17908</v>
      </c>
      <c r="C278" s="19">
        <v>19399</v>
      </c>
      <c r="D278" s="19">
        <v>22228</v>
      </c>
      <c r="E278" s="19">
        <v>17669</v>
      </c>
      <c r="F278" s="19">
        <v>20441</v>
      </c>
      <c r="G278" s="19">
        <v>19074</v>
      </c>
      <c r="H278" s="19">
        <v>16950</v>
      </c>
      <c r="I278" s="19">
        <v>20851</v>
      </c>
      <c r="J278" s="19">
        <v>21509</v>
      </c>
      <c r="K278" s="19">
        <v>19168</v>
      </c>
      <c r="L278" s="19">
        <v>26602</v>
      </c>
      <c r="M278"/>
      <c r="N278" s="18"/>
      <c r="O278" s="18"/>
      <c r="P278" s="18"/>
      <c r="Q278" s="18"/>
      <c r="R278" s="18"/>
      <c r="S278" s="18"/>
      <c r="T278" s="18"/>
      <c r="U278" s="18"/>
      <c r="V278" s="18"/>
      <c r="W278" s="18"/>
      <c r="X278" s="18"/>
      <c r="Y278" s="18"/>
      <c r="Z278" s="18"/>
      <c r="AA278" s="18"/>
      <c r="AB278" s="18"/>
      <c r="AC278" s="18"/>
      <c r="AD278" s="18"/>
      <c r="AE278" s="18"/>
      <c r="AF278" s="18"/>
    </row>
    <row r="279" spans="1:32" x14ac:dyDescent="0.15">
      <c r="A279" s="16">
        <v>1974</v>
      </c>
      <c r="B279" s="19">
        <v>18583</v>
      </c>
      <c r="C279" s="19">
        <v>20153</v>
      </c>
      <c r="D279" s="19">
        <v>21919</v>
      </c>
      <c r="E279" s="19">
        <v>18109</v>
      </c>
      <c r="F279" s="19">
        <v>20902</v>
      </c>
      <c r="G279" s="19">
        <v>19228</v>
      </c>
      <c r="H279" s="19">
        <v>17607</v>
      </c>
      <c r="I279" s="19">
        <v>21514</v>
      </c>
      <c r="J279" s="19">
        <v>22132</v>
      </c>
      <c r="K279" s="19">
        <v>18903</v>
      </c>
      <c r="L279" s="19">
        <v>26286</v>
      </c>
      <c r="M279"/>
      <c r="N279" s="18"/>
      <c r="O279" s="18"/>
      <c r="P279" s="18"/>
      <c r="Q279" s="18"/>
      <c r="R279" s="18"/>
      <c r="S279" s="18"/>
      <c r="T279" s="18"/>
      <c r="U279" s="18"/>
      <c r="V279" s="18"/>
      <c r="W279" s="18"/>
      <c r="X279" s="18"/>
      <c r="Y279" s="18"/>
      <c r="Z279" s="18"/>
      <c r="AA279" s="18"/>
      <c r="AB279" s="18"/>
      <c r="AC279" s="18"/>
      <c r="AD279" s="18"/>
      <c r="AE279" s="18"/>
      <c r="AF279" s="18"/>
    </row>
    <row r="280" spans="1:32" x14ac:dyDescent="0.15">
      <c r="A280" s="16">
        <v>1975</v>
      </c>
      <c r="B280" s="19">
        <v>18564</v>
      </c>
      <c r="C280" s="19">
        <v>19831</v>
      </c>
      <c r="D280" s="19">
        <v>21712</v>
      </c>
      <c r="E280" s="19">
        <v>18237</v>
      </c>
      <c r="F280" s="19">
        <v>20653</v>
      </c>
      <c r="G280" s="19">
        <v>19193</v>
      </c>
      <c r="H280" s="19">
        <v>17123</v>
      </c>
      <c r="I280" s="19">
        <v>21318</v>
      </c>
      <c r="J280" s="19">
        <v>22607</v>
      </c>
      <c r="K280" s="19">
        <v>18884</v>
      </c>
      <c r="L280" s="19">
        <v>25956</v>
      </c>
      <c r="M280"/>
      <c r="N280" s="18"/>
      <c r="O280" s="18"/>
      <c r="P280" s="18"/>
      <c r="Q280" s="18"/>
      <c r="R280" s="18"/>
      <c r="S280" s="18"/>
      <c r="T280" s="18"/>
      <c r="U280" s="18"/>
      <c r="V280" s="18"/>
      <c r="W280" s="18"/>
      <c r="X280" s="18"/>
      <c r="Y280" s="18"/>
      <c r="Z280" s="18"/>
      <c r="AA280" s="18"/>
      <c r="AB280" s="18"/>
      <c r="AC280" s="18"/>
      <c r="AD280" s="18"/>
      <c r="AE280" s="18"/>
      <c r="AF280" s="18"/>
    </row>
    <row r="281" spans="1:32" x14ac:dyDescent="0.15">
      <c r="A281" s="16">
        <v>1976</v>
      </c>
      <c r="B281" s="19">
        <v>19448</v>
      </c>
      <c r="C281" s="19">
        <v>20916</v>
      </c>
      <c r="D281" s="19">
        <v>23059</v>
      </c>
      <c r="E281" s="19">
        <v>18104</v>
      </c>
      <c r="F281" s="19">
        <v>21465</v>
      </c>
      <c r="G281" s="19">
        <v>20218</v>
      </c>
      <c r="H281" s="19">
        <v>18147</v>
      </c>
      <c r="I281" s="19">
        <v>22132</v>
      </c>
      <c r="J281" s="19">
        <v>22765</v>
      </c>
      <c r="K281" s="19">
        <v>19311</v>
      </c>
      <c r="L281" s="19">
        <v>27058</v>
      </c>
      <c r="M281"/>
      <c r="N281" s="18"/>
      <c r="O281" s="18"/>
      <c r="P281" s="18"/>
      <c r="Q281" s="18"/>
      <c r="R281" s="18"/>
      <c r="S281" s="18"/>
      <c r="T281" s="18"/>
      <c r="U281" s="18"/>
      <c r="V281" s="18"/>
      <c r="W281" s="18"/>
      <c r="X281" s="18"/>
      <c r="Y281" s="18"/>
      <c r="Z281" s="18"/>
      <c r="AA281" s="18"/>
      <c r="AB281" s="18"/>
      <c r="AC281" s="18"/>
      <c r="AD281" s="18"/>
      <c r="AE281" s="18"/>
      <c r="AF281" s="18"/>
    </row>
    <row r="282" spans="1:32" x14ac:dyDescent="0.15">
      <c r="A282" s="16">
        <v>1977</v>
      </c>
      <c r="B282" s="19">
        <v>20350</v>
      </c>
      <c r="C282" s="19">
        <v>21025</v>
      </c>
      <c r="D282" s="19">
        <v>23360</v>
      </c>
      <c r="E282" s="19">
        <v>18100</v>
      </c>
      <c r="F282" s="19">
        <v>22177</v>
      </c>
      <c r="G282" s="19">
        <v>20837</v>
      </c>
      <c r="H282" s="19">
        <v>18599</v>
      </c>
      <c r="I282" s="19">
        <v>22598</v>
      </c>
      <c r="J282" s="19">
        <v>22322</v>
      </c>
      <c r="K282" s="19">
        <v>19740</v>
      </c>
      <c r="L282" s="19">
        <v>28001</v>
      </c>
      <c r="M282"/>
      <c r="N282" s="18"/>
      <c r="O282" s="18"/>
      <c r="P282" s="18"/>
      <c r="Q282" s="18"/>
      <c r="R282" s="18"/>
      <c r="S282" s="18"/>
      <c r="T282" s="18"/>
      <c r="U282" s="18"/>
      <c r="V282" s="18"/>
      <c r="W282" s="18"/>
      <c r="X282" s="18"/>
      <c r="Y282" s="18"/>
      <c r="Z282" s="18"/>
      <c r="AA282" s="18"/>
      <c r="AB282" s="18"/>
      <c r="AC282" s="18"/>
      <c r="AD282" s="18"/>
      <c r="AE282" s="18"/>
      <c r="AF282" s="18"/>
    </row>
    <row r="283" spans="1:32" x14ac:dyDescent="0.15">
      <c r="A283" s="16">
        <v>1978</v>
      </c>
      <c r="B283" s="19">
        <v>20293</v>
      </c>
      <c r="C283" s="19">
        <v>21605</v>
      </c>
      <c r="D283" s="19">
        <v>23632</v>
      </c>
      <c r="E283" s="19">
        <v>18425</v>
      </c>
      <c r="F283" s="19">
        <v>22698</v>
      </c>
      <c r="G283" s="19">
        <v>21447</v>
      </c>
      <c r="H283" s="19">
        <v>19230</v>
      </c>
      <c r="I283" s="19">
        <v>22992</v>
      </c>
      <c r="J283" s="19">
        <v>22646</v>
      </c>
      <c r="K283" s="19">
        <v>20448</v>
      </c>
      <c r="L283" s="19">
        <v>29286</v>
      </c>
      <c r="M283"/>
      <c r="N283" s="18"/>
      <c r="O283" s="18"/>
      <c r="P283" s="18"/>
      <c r="Q283" s="18"/>
      <c r="R283" s="18"/>
      <c r="S283" s="18"/>
      <c r="T283" s="18"/>
      <c r="U283" s="18"/>
      <c r="V283" s="18"/>
      <c r="W283" s="18"/>
      <c r="X283" s="18"/>
      <c r="Y283" s="18"/>
      <c r="Z283" s="18"/>
      <c r="AA283" s="18"/>
      <c r="AB283" s="18"/>
      <c r="AC283" s="18"/>
      <c r="AD283" s="18"/>
      <c r="AE283" s="18"/>
      <c r="AF283" s="18"/>
    </row>
    <row r="284" spans="1:32" x14ac:dyDescent="0.15">
      <c r="A284" s="16">
        <v>1979</v>
      </c>
      <c r="B284" s="19">
        <v>21436</v>
      </c>
      <c r="C284" s="19">
        <v>22094</v>
      </c>
      <c r="D284" s="19">
        <v>24409</v>
      </c>
      <c r="E284" s="19">
        <v>19657</v>
      </c>
      <c r="F284" s="19">
        <v>23326</v>
      </c>
      <c r="G284" s="19">
        <v>22305</v>
      </c>
      <c r="H284" s="19">
        <v>20275</v>
      </c>
      <c r="I284" s="19">
        <v>23347</v>
      </c>
      <c r="J284" s="19">
        <v>23465</v>
      </c>
      <c r="K284" s="19">
        <v>20988</v>
      </c>
      <c r="L284" s="19">
        <v>29949</v>
      </c>
      <c r="M284"/>
      <c r="N284" s="18"/>
      <c r="O284" s="18"/>
      <c r="P284" s="18"/>
      <c r="Q284" s="18"/>
      <c r="R284" s="18"/>
      <c r="S284" s="18"/>
      <c r="T284" s="18"/>
      <c r="U284" s="18"/>
      <c r="V284" s="18"/>
      <c r="W284" s="18"/>
      <c r="X284" s="18"/>
      <c r="Y284" s="18"/>
      <c r="Z284" s="18"/>
      <c r="AA284" s="18"/>
      <c r="AB284" s="18"/>
      <c r="AC284" s="18"/>
      <c r="AD284" s="18"/>
      <c r="AE284" s="18"/>
      <c r="AF284" s="18"/>
    </row>
    <row r="285" spans="1:32" x14ac:dyDescent="0.15">
      <c r="A285" s="16">
        <v>1980</v>
      </c>
      <c r="B285" s="19">
        <v>21932</v>
      </c>
      <c r="C285" s="19">
        <v>23060</v>
      </c>
      <c r="D285" s="19">
        <v>24272</v>
      </c>
      <c r="E285" s="19">
        <v>20640</v>
      </c>
      <c r="F285" s="19">
        <v>23537</v>
      </c>
      <c r="G285" s="19">
        <v>22497</v>
      </c>
      <c r="H285" s="19">
        <v>20959</v>
      </c>
      <c r="I285" s="19">
        <v>23438</v>
      </c>
      <c r="J285" s="19">
        <v>23809</v>
      </c>
      <c r="K285" s="19">
        <v>20612</v>
      </c>
      <c r="L285" s="19">
        <v>29611</v>
      </c>
      <c r="M285"/>
      <c r="N285" s="18"/>
      <c r="O285" s="18"/>
      <c r="P285" s="18"/>
      <c r="Q285" s="18"/>
      <c r="R285" s="18"/>
      <c r="S285" s="18"/>
      <c r="T285" s="18"/>
      <c r="U285" s="18"/>
      <c r="V285" s="18"/>
      <c r="W285" s="18"/>
      <c r="X285" s="18"/>
      <c r="Y285" s="18"/>
      <c r="Z285" s="18"/>
      <c r="AA285" s="18"/>
      <c r="AB285" s="18"/>
      <c r="AC285" s="18"/>
      <c r="AD285" s="18"/>
      <c r="AE285" s="18"/>
      <c r="AF285" s="18"/>
    </row>
    <row r="286" spans="1:32" x14ac:dyDescent="0.15">
      <c r="A286" s="16">
        <v>1981</v>
      </c>
      <c r="B286" s="19">
        <v>21866</v>
      </c>
      <c r="C286" s="19">
        <v>22760</v>
      </c>
      <c r="D286" s="19">
        <v>24063</v>
      </c>
      <c r="E286" s="19">
        <v>20935</v>
      </c>
      <c r="F286" s="19">
        <v>23655</v>
      </c>
      <c r="G286" s="19">
        <v>22553</v>
      </c>
      <c r="H286" s="19">
        <v>21041</v>
      </c>
      <c r="I286" s="19">
        <v>23153</v>
      </c>
      <c r="J286" s="19">
        <v>23777</v>
      </c>
      <c r="K286" s="19">
        <v>20319</v>
      </c>
      <c r="L286" s="19">
        <v>30056</v>
      </c>
      <c r="M286"/>
      <c r="N286" s="18"/>
      <c r="O286" s="18"/>
      <c r="P286" s="18"/>
      <c r="Q286" s="18"/>
      <c r="R286" s="18"/>
      <c r="S286" s="18"/>
      <c r="T286" s="18"/>
      <c r="U286" s="18"/>
      <c r="V286" s="18"/>
      <c r="W286" s="18"/>
      <c r="X286" s="18"/>
      <c r="Y286" s="18"/>
      <c r="Z286" s="18"/>
      <c r="AA286" s="18"/>
      <c r="AB286" s="18"/>
      <c r="AC286" s="18"/>
      <c r="AD286" s="18"/>
      <c r="AE286" s="18"/>
      <c r="AF286" s="18"/>
    </row>
    <row r="287" spans="1:32" x14ac:dyDescent="0.15">
      <c r="A287" s="16">
        <v>1982</v>
      </c>
      <c r="B287" s="19">
        <v>22254</v>
      </c>
      <c r="C287" s="19">
        <v>23071</v>
      </c>
      <c r="D287" s="19">
        <v>24807</v>
      </c>
      <c r="E287" s="19">
        <v>21495</v>
      </c>
      <c r="F287" s="19">
        <v>24120</v>
      </c>
      <c r="G287" s="19">
        <v>22380</v>
      </c>
      <c r="H287" s="19">
        <v>21123</v>
      </c>
      <c r="I287" s="19">
        <v>22780</v>
      </c>
      <c r="J287" s="19">
        <v>24002</v>
      </c>
      <c r="K287" s="19">
        <v>20650</v>
      </c>
      <c r="L287" s="19">
        <v>29210</v>
      </c>
      <c r="M287"/>
      <c r="N287" s="18"/>
      <c r="O287" s="18"/>
      <c r="P287" s="18"/>
      <c r="Q287" s="18"/>
      <c r="R287" s="18"/>
      <c r="S287" s="18"/>
      <c r="T287" s="18"/>
      <c r="U287" s="18"/>
      <c r="V287" s="18"/>
      <c r="W287" s="18"/>
      <c r="X287" s="18"/>
      <c r="Y287" s="18"/>
      <c r="Z287" s="18"/>
      <c r="AA287" s="18"/>
      <c r="AB287" s="18"/>
      <c r="AC287" s="18"/>
      <c r="AD287" s="18"/>
      <c r="AE287" s="18"/>
      <c r="AF287" s="18"/>
    </row>
    <row r="288" spans="1:32" x14ac:dyDescent="0.15">
      <c r="A288" s="16">
        <v>1983</v>
      </c>
      <c r="B288" s="19">
        <v>22944</v>
      </c>
      <c r="C288" s="19">
        <v>23071</v>
      </c>
      <c r="D288" s="19">
        <v>25450</v>
      </c>
      <c r="E288" s="19">
        <v>21944</v>
      </c>
      <c r="F288" s="19">
        <v>24300</v>
      </c>
      <c r="G288" s="19">
        <v>22840</v>
      </c>
      <c r="H288" s="19">
        <v>21345</v>
      </c>
      <c r="I288" s="19">
        <v>23086</v>
      </c>
      <c r="J288" s="19">
        <v>24412</v>
      </c>
      <c r="K288" s="19">
        <v>21366</v>
      </c>
      <c r="L288" s="19">
        <v>30158</v>
      </c>
      <c r="M288"/>
      <c r="N288" s="18"/>
      <c r="O288" s="18"/>
      <c r="P288" s="18"/>
      <c r="Q288" s="18"/>
      <c r="R288" s="18"/>
      <c r="S288" s="18"/>
      <c r="T288" s="18"/>
      <c r="U288" s="18"/>
      <c r="V288" s="18"/>
      <c r="W288" s="18"/>
      <c r="X288" s="18"/>
      <c r="Y288" s="18"/>
      <c r="Z288" s="18"/>
      <c r="AA288" s="18"/>
      <c r="AB288" s="18"/>
      <c r="AC288" s="18"/>
      <c r="AD288" s="18"/>
      <c r="AE288" s="18"/>
      <c r="AF288" s="18"/>
    </row>
    <row r="289" spans="1:32" x14ac:dyDescent="0.15">
      <c r="A289" s="16">
        <v>1984</v>
      </c>
      <c r="B289" s="19">
        <v>23016</v>
      </c>
      <c r="C289" s="19">
        <v>23644</v>
      </c>
      <c r="D289" s="19">
        <v>26581</v>
      </c>
      <c r="E289" s="19">
        <v>22486</v>
      </c>
      <c r="F289" s="19">
        <v>24519</v>
      </c>
      <c r="G289" s="19">
        <v>23564</v>
      </c>
      <c r="H289" s="19">
        <v>21868</v>
      </c>
      <c r="I289" s="19">
        <v>23750</v>
      </c>
      <c r="J289" s="19">
        <v>25357</v>
      </c>
      <c r="K289" s="19">
        <v>21869</v>
      </c>
      <c r="L289" s="19">
        <v>32076</v>
      </c>
      <c r="M289"/>
      <c r="N289" s="18"/>
      <c r="O289" s="18"/>
      <c r="P289" s="18"/>
      <c r="Q289" s="18"/>
      <c r="R289" s="18"/>
      <c r="S289" s="18"/>
      <c r="T289" s="18"/>
      <c r="U289" s="18"/>
      <c r="V289" s="18"/>
      <c r="W289" s="18"/>
      <c r="X289" s="18"/>
      <c r="Y289" s="18"/>
      <c r="Z289" s="18"/>
      <c r="AA289" s="18"/>
      <c r="AB289" s="18"/>
      <c r="AC289" s="18"/>
      <c r="AD289" s="18"/>
      <c r="AE289" s="18"/>
      <c r="AF289" s="18"/>
    </row>
    <row r="290" spans="1:32" x14ac:dyDescent="0.15">
      <c r="A290" s="16">
        <v>1985</v>
      </c>
      <c r="B290" s="19">
        <v>23514</v>
      </c>
      <c r="C290" s="19">
        <v>23873</v>
      </c>
      <c r="D290" s="19">
        <v>27710</v>
      </c>
      <c r="E290" s="19">
        <v>23148</v>
      </c>
      <c r="F290" s="19">
        <v>24755</v>
      </c>
      <c r="G290" s="19">
        <v>24133</v>
      </c>
      <c r="H290" s="19">
        <v>22469</v>
      </c>
      <c r="I290" s="19">
        <v>24361</v>
      </c>
      <c r="J290" s="19">
        <v>25805</v>
      </c>
      <c r="K290" s="19">
        <v>22579</v>
      </c>
      <c r="L290" s="19">
        <v>33023</v>
      </c>
      <c r="M290"/>
      <c r="N290" s="18"/>
      <c r="O290" s="18"/>
      <c r="P290" s="18"/>
      <c r="Q290" s="18"/>
      <c r="R290" s="18"/>
      <c r="S290" s="18"/>
      <c r="T290" s="18"/>
      <c r="U290" s="18"/>
      <c r="V290" s="18"/>
      <c r="W290" s="18"/>
      <c r="X290" s="18"/>
      <c r="Y290" s="18"/>
      <c r="Z290" s="18"/>
      <c r="AA290" s="18"/>
      <c r="AB290" s="18"/>
      <c r="AC290" s="18"/>
      <c r="AD290" s="18"/>
      <c r="AE290" s="18"/>
      <c r="AF290" s="18"/>
    </row>
    <row r="291" spans="1:32" x14ac:dyDescent="0.15">
      <c r="A291" s="16">
        <v>1986</v>
      </c>
      <c r="B291" s="19">
        <v>24039</v>
      </c>
      <c r="C291" s="19">
        <v>24221</v>
      </c>
      <c r="D291" s="19">
        <v>28681</v>
      </c>
      <c r="E291" s="19">
        <v>23621</v>
      </c>
      <c r="F291" s="19">
        <v>25238</v>
      </c>
      <c r="G291" s="19">
        <v>24657</v>
      </c>
      <c r="H291" s="19">
        <v>23106</v>
      </c>
      <c r="I291" s="19">
        <v>24893</v>
      </c>
      <c r="J291" s="19">
        <v>26309</v>
      </c>
      <c r="K291" s="19">
        <v>23498</v>
      </c>
      <c r="L291" s="19">
        <v>33850</v>
      </c>
      <c r="M291"/>
      <c r="N291" s="18"/>
      <c r="O291" s="18"/>
      <c r="P291" s="18"/>
      <c r="Q291" s="18"/>
      <c r="R291" s="18"/>
      <c r="S291" s="18"/>
      <c r="T291" s="18"/>
      <c r="U291" s="18"/>
      <c r="V291" s="18"/>
      <c r="W291" s="18"/>
      <c r="X291" s="18"/>
      <c r="Y291" s="18"/>
      <c r="Z291" s="18"/>
      <c r="AA291" s="18"/>
      <c r="AB291" s="18"/>
      <c r="AC291" s="18"/>
      <c r="AD291" s="18"/>
      <c r="AE291" s="18"/>
      <c r="AF291" s="18"/>
    </row>
    <row r="292" spans="1:32" x14ac:dyDescent="0.15">
      <c r="A292" s="16">
        <v>1987</v>
      </c>
      <c r="B292" s="19">
        <v>24409</v>
      </c>
      <c r="C292" s="19">
        <v>24772</v>
      </c>
      <c r="D292" s="19">
        <v>28728</v>
      </c>
      <c r="E292" s="19">
        <v>24519</v>
      </c>
      <c r="F292" s="19">
        <v>25756</v>
      </c>
      <c r="G292" s="19">
        <v>25027</v>
      </c>
      <c r="H292" s="19">
        <v>23824</v>
      </c>
      <c r="I292" s="19">
        <v>25085</v>
      </c>
      <c r="J292" s="19">
        <v>27016</v>
      </c>
      <c r="K292" s="19">
        <v>24536</v>
      </c>
      <c r="L292" s="19">
        <v>34730</v>
      </c>
      <c r="M292"/>
      <c r="N292" s="18"/>
      <c r="O292" s="18"/>
      <c r="P292" s="18"/>
      <c r="Q292" s="18"/>
      <c r="R292" s="18"/>
      <c r="S292" s="18"/>
      <c r="T292" s="18"/>
      <c r="U292" s="18"/>
      <c r="V292" s="18"/>
      <c r="W292" s="18"/>
      <c r="X292" s="18"/>
      <c r="Y292" s="18"/>
      <c r="Z292" s="18"/>
      <c r="AA292" s="18"/>
      <c r="AB292" s="18"/>
      <c r="AC292" s="18"/>
      <c r="AD292" s="18"/>
      <c r="AE292" s="18"/>
      <c r="AF292" s="18"/>
    </row>
    <row r="293" spans="1:32" x14ac:dyDescent="0.15">
      <c r="A293" s="16">
        <v>1988</v>
      </c>
      <c r="B293" s="19">
        <v>25112</v>
      </c>
      <c r="C293" s="19">
        <v>25905</v>
      </c>
      <c r="D293" s="19">
        <v>29049</v>
      </c>
      <c r="E293" s="19">
        <v>25644</v>
      </c>
      <c r="F293" s="19">
        <v>26763</v>
      </c>
      <c r="G293" s="19">
        <v>25759</v>
      </c>
      <c r="H293" s="19">
        <v>24743</v>
      </c>
      <c r="I293" s="19">
        <v>25574</v>
      </c>
      <c r="J293" s="19">
        <v>27468</v>
      </c>
      <c r="K293" s="19">
        <v>25679</v>
      </c>
      <c r="L293" s="19">
        <v>35863</v>
      </c>
      <c r="M293"/>
      <c r="N293" s="18"/>
      <c r="O293" s="18"/>
      <c r="P293" s="18"/>
      <c r="Q293" s="18"/>
      <c r="R293" s="18"/>
      <c r="S293" s="18"/>
      <c r="T293" s="18"/>
      <c r="U293" s="18"/>
      <c r="V293" s="18"/>
      <c r="W293" s="18"/>
      <c r="X293" s="18"/>
      <c r="Y293" s="18"/>
      <c r="Z293" s="18"/>
      <c r="AA293" s="18"/>
      <c r="AB293" s="18"/>
      <c r="AC293" s="18"/>
      <c r="AD293" s="18"/>
      <c r="AE293" s="18"/>
      <c r="AF293" s="18"/>
    </row>
    <row r="294" spans="1:32" x14ac:dyDescent="0.15">
      <c r="A294" s="16">
        <v>1989</v>
      </c>
      <c r="B294" s="19">
        <v>26078</v>
      </c>
      <c r="C294" s="19">
        <v>26690</v>
      </c>
      <c r="D294" s="19">
        <v>29108</v>
      </c>
      <c r="E294" s="19">
        <v>27012</v>
      </c>
      <c r="F294" s="19">
        <v>27576</v>
      </c>
      <c r="G294" s="19">
        <v>26393</v>
      </c>
      <c r="H294" s="19">
        <v>25454</v>
      </c>
      <c r="I294" s="19">
        <v>26612</v>
      </c>
      <c r="J294" s="19">
        <v>27933</v>
      </c>
      <c r="K294" s="19">
        <v>26164</v>
      </c>
      <c r="L294" s="19">
        <v>36756</v>
      </c>
      <c r="M294"/>
      <c r="N294" s="18"/>
      <c r="O294" s="18"/>
      <c r="P294" s="18"/>
      <c r="Q294" s="18"/>
      <c r="R294" s="18"/>
      <c r="S294" s="18"/>
      <c r="T294" s="18"/>
      <c r="U294" s="18"/>
      <c r="V294" s="18"/>
      <c r="W294" s="18"/>
      <c r="X294" s="18"/>
      <c r="Y294" s="18"/>
      <c r="Z294" s="18"/>
      <c r="AA294" s="18"/>
      <c r="AB294" s="18"/>
      <c r="AC294" s="18"/>
      <c r="AD294" s="18"/>
      <c r="AE294" s="18"/>
      <c r="AF294" s="18"/>
    </row>
    <row r="295" spans="1:32" x14ac:dyDescent="0.15">
      <c r="A295" s="16">
        <v>1990</v>
      </c>
      <c r="B295" s="19">
        <v>26930</v>
      </c>
      <c r="C295" s="19">
        <v>27412</v>
      </c>
      <c r="D295" s="19">
        <v>29412</v>
      </c>
      <c r="E295" s="19">
        <v>26884</v>
      </c>
      <c r="F295" s="19">
        <v>28129</v>
      </c>
      <c r="G295" s="19">
        <v>25391</v>
      </c>
      <c r="H295" s="19">
        <v>26003</v>
      </c>
      <c r="I295" s="19">
        <v>27515</v>
      </c>
      <c r="J295" s="19">
        <v>28068</v>
      </c>
      <c r="K295" s="19">
        <v>26189</v>
      </c>
      <c r="L295" s="19">
        <v>36982</v>
      </c>
      <c r="M295"/>
      <c r="N295" s="18"/>
      <c r="O295" s="18"/>
      <c r="P295" s="18"/>
      <c r="Q295" s="18"/>
      <c r="R295" s="18"/>
      <c r="S295" s="18"/>
      <c r="T295" s="18"/>
      <c r="U295" s="18"/>
      <c r="V295" s="18"/>
      <c r="W295" s="18"/>
      <c r="X295" s="18"/>
      <c r="Y295" s="18"/>
      <c r="Z295" s="18"/>
      <c r="AA295" s="18"/>
      <c r="AB295" s="18"/>
      <c r="AC295" s="18"/>
      <c r="AD295" s="18"/>
      <c r="AE295" s="18"/>
      <c r="AF295" s="18"/>
    </row>
    <row r="296" spans="1:32" x14ac:dyDescent="0.15">
      <c r="A296" s="16">
        <v>1991</v>
      </c>
      <c r="B296" s="19">
        <v>27689.771000000001</v>
      </c>
      <c r="C296" s="19">
        <v>27848.305</v>
      </c>
      <c r="D296" s="19">
        <v>29915.447</v>
      </c>
      <c r="E296" s="19">
        <v>25174.898000000001</v>
      </c>
      <c r="F296" s="19">
        <v>28294.263999999999</v>
      </c>
      <c r="G296" s="19">
        <v>26769.96</v>
      </c>
      <c r="H296" s="19">
        <v>26570.363000000001</v>
      </c>
      <c r="I296" s="19">
        <v>28126.780999999999</v>
      </c>
      <c r="J296" s="19">
        <v>27614.035</v>
      </c>
      <c r="K296" s="19">
        <v>25792.013999999999</v>
      </c>
      <c r="L296" s="19">
        <v>36463.957000000002</v>
      </c>
      <c r="M296"/>
      <c r="N296" s="18"/>
      <c r="O296" s="18"/>
      <c r="P296" s="18"/>
      <c r="Q296" s="18"/>
      <c r="R296" s="18"/>
      <c r="S296" s="18"/>
      <c r="T296" s="18"/>
      <c r="U296" s="18"/>
      <c r="V296" s="18"/>
      <c r="W296" s="18"/>
      <c r="X296" s="18"/>
      <c r="Y296" s="18"/>
      <c r="Z296" s="18"/>
      <c r="AA296" s="18"/>
      <c r="AB296" s="18"/>
      <c r="AC296" s="18"/>
      <c r="AD296" s="18"/>
      <c r="AE296" s="18"/>
      <c r="AF296" s="18"/>
    </row>
    <row r="297" spans="1:32" x14ac:dyDescent="0.15">
      <c r="A297" s="16">
        <v>1992</v>
      </c>
      <c r="B297" s="19">
        <v>28072.44</v>
      </c>
      <c r="C297" s="19">
        <v>28199.574000000001</v>
      </c>
      <c r="D297" s="19">
        <v>30573.574000000001</v>
      </c>
      <c r="E297" s="19">
        <v>24219.759999999998</v>
      </c>
      <c r="F297" s="19">
        <v>28619.805</v>
      </c>
      <c r="G297" s="19">
        <v>27385.055</v>
      </c>
      <c r="H297" s="19">
        <v>26960.611000000001</v>
      </c>
      <c r="I297" s="19">
        <v>28555.732</v>
      </c>
      <c r="J297" s="19">
        <v>27198.53</v>
      </c>
      <c r="K297" s="19">
        <v>25790.186000000002</v>
      </c>
      <c r="L297" s="19">
        <v>37240.300000000003</v>
      </c>
      <c r="M297"/>
      <c r="N297" s="18"/>
      <c r="O297" s="18"/>
      <c r="P297" s="18"/>
      <c r="Q297" s="18"/>
      <c r="R297" s="18"/>
      <c r="S297" s="18"/>
      <c r="T297" s="18"/>
      <c r="U297" s="18"/>
      <c r="V297" s="18"/>
      <c r="W297" s="18"/>
      <c r="X297" s="18"/>
      <c r="Y297" s="18"/>
      <c r="Z297" s="18"/>
      <c r="AA297" s="18"/>
      <c r="AB297" s="18"/>
      <c r="AC297" s="18"/>
      <c r="AD297" s="18"/>
      <c r="AE297" s="18"/>
      <c r="AF297" s="18"/>
    </row>
    <row r="298" spans="1:32" x14ac:dyDescent="0.15">
      <c r="A298" s="16">
        <v>1993</v>
      </c>
      <c r="B298" s="19">
        <v>28101.228999999999</v>
      </c>
      <c r="C298" s="19">
        <v>27857.25</v>
      </c>
      <c r="D298" s="19">
        <v>30649.537</v>
      </c>
      <c r="E298" s="19">
        <v>23943.743999999999</v>
      </c>
      <c r="F298" s="19">
        <v>28336.16</v>
      </c>
      <c r="G298" s="19">
        <v>27250.701000000001</v>
      </c>
      <c r="H298" s="19">
        <v>26902.398000000001</v>
      </c>
      <c r="I298" s="19">
        <v>28879.995999999999</v>
      </c>
      <c r="J298" s="19">
        <v>26558.824000000001</v>
      </c>
      <c r="K298" s="19">
        <v>26349.342000000001</v>
      </c>
      <c r="L298" s="19">
        <v>37761.535000000003</v>
      </c>
      <c r="M298"/>
      <c r="N298" s="18"/>
      <c r="O298" s="18"/>
      <c r="P298" s="18"/>
      <c r="Q298" s="18"/>
      <c r="R298" s="18"/>
      <c r="S298" s="18"/>
      <c r="T298" s="18"/>
      <c r="U298" s="18"/>
      <c r="V298" s="18"/>
      <c r="W298" s="18"/>
      <c r="X298" s="18"/>
      <c r="Y298" s="18"/>
      <c r="Z298" s="18"/>
      <c r="AA298" s="18"/>
      <c r="AB298" s="18"/>
      <c r="AC298" s="18"/>
      <c r="AD298" s="18"/>
      <c r="AE298" s="18"/>
      <c r="AF298" s="18"/>
    </row>
    <row r="299" spans="1:32" x14ac:dyDescent="0.15">
      <c r="A299" s="16">
        <v>1994</v>
      </c>
      <c r="B299" s="19">
        <v>28780.76</v>
      </c>
      <c r="C299" s="19">
        <v>28706.5</v>
      </c>
      <c r="D299" s="19">
        <v>32359.296999999999</v>
      </c>
      <c r="E299" s="19">
        <v>24797.66</v>
      </c>
      <c r="F299" s="19">
        <v>28907.976999999999</v>
      </c>
      <c r="G299" s="19">
        <v>28140.057000000001</v>
      </c>
      <c r="H299" s="19">
        <v>27668.258000000002</v>
      </c>
      <c r="I299" s="19">
        <v>29727.557000000001</v>
      </c>
      <c r="J299" s="19">
        <v>27505.955000000002</v>
      </c>
      <c r="K299" s="19">
        <v>27277.543000000001</v>
      </c>
      <c r="L299" s="19">
        <v>38807.279999999999</v>
      </c>
      <c r="M299"/>
      <c r="N299" s="18"/>
      <c r="O299" s="18"/>
      <c r="P299" s="18"/>
      <c r="Q299" s="18"/>
      <c r="R299" s="18"/>
      <c r="S299" s="18"/>
      <c r="T299" s="18"/>
      <c r="U299" s="18"/>
      <c r="V299" s="18"/>
      <c r="W299" s="18"/>
      <c r="X299" s="18"/>
      <c r="Y299" s="18"/>
      <c r="Z299" s="18"/>
      <c r="AA299" s="18"/>
      <c r="AB299" s="18"/>
      <c r="AC299" s="18"/>
      <c r="AD299" s="18"/>
      <c r="AE299" s="18"/>
      <c r="AF299" s="18"/>
    </row>
    <row r="300" spans="1:32" x14ac:dyDescent="0.15">
      <c r="A300" s="16">
        <v>1995</v>
      </c>
      <c r="B300" s="19">
        <v>29621.682000000001</v>
      </c>
      <c r="C300" s="19">
        <v>29370.088</v>
      </c>
      <c r="D300" s="19">
        <v>33356.14</v>
      </c>
      <c r="E300" s="19">
        <v>25761.625</v>
      </c>
      <c r="F300" s="19">
        <v>29418.863000000001</v>
      </c>
      <c r="G300" s="19">
        <v>28868.945</v>
      </c>
      <c r="H300" s="19">
        <v>28666.351999999999</v>
      </c>
      <c r="I300" s="19">
        <v>30680.348000000002</v>
      </c>
      <c r="J300" s="19">
        <v>28519.442999999999</v>
      </c>
      <c r="K300" s="19">
        <v>27861.215</v>
      </c>
      <c r="L300" s="19">
        <v>39390.625</v>
      </c>
      <c r="M300"/>
      <c r="N300" s="18"/>
      <c r="O300" s="18"/>
      <c r="P300" s="18"/>
      <c r="Q300" s="18"/>
      <c r="R300" s="18"/>
      <c r="S300" s="18"/>
      <c r="T300" s="18"/>
      <c r="U300" s="18"/>
      <c r="V300" s="18"/>
      <c r="W300" s="18"/>
      <c r="X300" s="18"/>
      <c r="Y300" s="18"/>
      <c r="Z300" s="18"/>
      <c r="AA300" s="18"/>
      <c r="AB300" s="18"/>
      <c r="AC300" s="18"/>
      <c r="AD300" s="18"/>
      <c r="AE300" s="18"/>
      <c r="AF300" s="18"/>
    </row>
    <row r="301" spans="1:32" x14ac:dyDescent="0.15">
      <c r="A301" s="16">
        <v>1996</v>
      </c>
      <c r="B301" s="19">
        <v>30413.155999999999</v>
      </c>
      <c r="C301" s="19">
        <v>29820.298999999999</v>
      </c>
      <c r="D301" s="19">
        <v>34325.440000000002</v>
      </c>
      <c r="E301" s="19">
        <v>26637.266</v>
      </c>
      <c r="F301" s="19">
        <v>29736.645</v>
      </c>
      <c r="G301" s="19">
        <v>29349.982</v>
      </c>
      <c r="H301" s="19">
        <v>29231.275000000001</v>
      </c>
      <c r="I301" s="19">
        <v>31811.738000000001</v>
      </c>
      <c r="J301" s="19">
        <v>29012.105</v>
      </c>
      <c r="K301" s="19">
        <v>28472.248</v>
      </c>
      <c r="L301" s="19">
        <v>40412.75</v>
      </c>
      <c r="M301"/>
      <c r="N301" s="18"/>
      <c r="O301" s="18"/>
      <c r="P301" s="18"/>
      <c r="Q301" s="18"/>
      <c r="R301" s="18"/>
      <c r="S301" s="18"/>
      <c r="T301" s="18"/>
      <c r="U301" s="18"/>
      <c r="V301" s="18"/>
      <c r="W301" s="18"/>
      <c r="X301" s="18"/>
      <c r="Y301" s="18"/>
      <c r="Z301" s="18"/>
      <c r="AA301" s="18"/>
      <c r="AB301" s="18"/>
      <c r="AC301" s="18"/>
      <c r="AD301" s="18"/>
      <c r="AE301" s="18"/>
      <c r="AF301" s="18"/>
    </row>
    <row r="302" spans="1:32" x14ac:dyDescent="0.15">
      <c r="A302" s="16">
        <v>1997</v>
      </c>
      <c r="B302" s="19">
        <v>31173.048999999999</v>
      </c>
      <c r="C302" s="19">
        <v>30894.282999999999</v>
      </c>
      <c r="D302" s="19">
        <v>35499.061999999998</v>
      </c>
      <c r="E302" s="19">
        <v>28239.875</v>
      </c>
      <c r="F302" s="19">
        <v>30341.807000000001</v>
      </c>
      <c r="G302" s="19">
        <v>30186.945</v>
      </c>
      <c r="H302" s="19">
        <v>29960.7</v>
      </c>
      <c r="I302" s="19">
        <v>33199.633000000002</v>
      </c>
      <c r="J302" s="19">
        <v>29862.666000000001</v>
      </c>
      <c r="K302" s="19">
        <v>29259.763999999999</v>
      </c>
      <c r="L302" s="19">
        <v>41722.67</v>
      </c>
      <c r="M302"/>
      <c r="N302" s="18"/>
      <c r="O302" s="18"/>
      <c r="P302" s="18"/>
      <c r="Q302" s="18"/>
      <c r="R302" s="18"/>
      <c r="S302" s="18"/>
      <c r="T302" s="18"/>
      <c r="U302" s="18"/>
      <c r="V302" s="18"/>
      <c r="W302" s="18"/>
      <c r="X302" s="18"/>
      <c r="Y302" s="18"/>
      <c r="Z302" s="18"/>
      <c r="AA302" s="18"/>
      <c r="AB302" s="18"/>
      <c r="AC302" s="18"/>
      <c r="AD302" s="18"/>
      <c r="AE302" s="18"/>
      <c r="AF302" s="18"/>
    </row>
    <row r="303" spans="1:32" x14ac:dyDescent="0.15">
      <c r="A303" s="16">
        <v>1998</v>
      </c>
      <c r="B303" s="19">
        <v>32376.33</v>
      </c>
      <c r="C303" s="19">
        <v>31480.743999999999</v>
      </c>
      <c r="D303" s="19">
        <v>36361.230000000003</v>
      </c>
      <c r="E303" s="19">
        <v>29715.342000000001</v>
      </c>
      <c r="F303" s="19">
        <v>31323.078000000001</v>
      </c>
      <c r="G303" s="19">
        <v>31129.583999999999</v>
      </c>
      <c r="H303" s="19">
        <v>30649.629000000001</v>
      </c>
      <c r="I303" s="19">
        <v>34688.550000000003</v>
      </c>
      <c r="J303" s="19">
        <v>31187.164000000001</v>
      </c>
      <c r="K303" s="19">
        <v>30077.384999999998</v>
      </c>
      <c r="L303" s="19">
        <v>43072.758000000002</v>
      </c>
      <c r="M303"/>
      <c r="N303" s="18"/>
      <c r="O303" s="18"/>
      <c r="P303" s="18"/>
      <c r="Q303" s="18"/>
      <c r="R303" s="18"/>
      <c r="S303" s="18"/>
      <c r="T303" s="18"/>
      <c r="U303" s="18"/>
      <c r="V303" s="18"/>
      <c r="W303" s="18"/>
      <c r="X303" s="18"/>
      <c r="Y303" s="18"/>
      <c r="Z303" s="18"/>
      <c r="AA303" s="18"/>
      <c r="AB303" s="18"/>
      <c r="AC303" s="18"/>
      <c r="AD303" s="18"/>
      <c r="AE303" s="18"/>
      <c r="AF303" s="18"/>
    </row>
    <row r="304" spans="1:32" x14ac:dyDescent="0.15">
      <c r="A304" s="16">
        <v>1999</v>
      </c>
      <c r="B304" s="19">
        <v>33608.296999999999</v>
      </c>
      <c r="C304" s="19">
        <v>32571.673999999999</v>
      </c>
      <c r="D304" s="19">
        <v>37523.425999999999</v>
      </c>
      <c r="E304" s="19">
        <v>30986.888999999999</v>
      </c>
      <c r="F304" s="19">
        <v>32284.611000000001</v>
      </c>
      <c r="G304" s="19">
        <v>32087.603999999999</v>
      </c>
      <c r="H304" s="19">
        <v>31340.48</v>
      </c>
      <c r="I304" s="19">
        <v>36409.08</v>
      </c>
      <c r="J304" s="19">
        <v>32705.215</v>
      </c>
      <c r="K304" s="19">
        <v>30932.537</v>
      </c>
      <c r="L304" s="19">
        <v>44575.847999999998</v>
      </c>
      <c r="M304"/>
      <c r="N304" s="18"/>
      <c r="O304" s="18"/>
      <c r="P304" s="18"/>
      <c r="Q304" s="18"/>
      <c r="R304" s="18"/>
      <c r="S304" s="18"/>
      <c r="T304" s="18"/>
      <c r="U304" s="18"/>
      <c r="V304" s="18"/>
      <c r="W304" s="18"/>
      <c r="X304" s="18"/>
      <c r="Y304" s="18"/>
      <c r="Z304" s="18"/>
      <c r="AA304" s="18"/>
      <c r="AB304" s="18"/>
      <c r="AC304" s="18"/>
      <c r="AD304" s="18"/>
      <c r="AE304" s="18"/>
      <c r="AF304" s="18"/>
    </row>
    <row r="305" spans="1:32" x14ac:dyDescent="0.15">
      <c r="A305" s="16">
        <v>2000</v>
      </c>
      <c r="B305" s="19">
        <v>34796.258000000002</v>
      </c>
      <c r="C305" s="19">
        <v>33719.769999999997</v>
      </c>
      <c r="D305" s="19">
        <v>39021.175999999999</v>
      </c>
      <c r="E305" s="19">
        <v>32689.77</v>
      </c>
      <c r="F305" s="19">
        <v>33409.68</v>
      </c>
      <c r="G305" s="19">
        <v>33367.285000000003</v>
      </c>
      <c r="H305" s="19">
        <v>32716.98</v>
      </c>
      <c r="I305" s="19">
        <v>37899.949999999997</v>
      </c>
      <c r="J305" s="19">
        <v>34202.605000000003</v>
      </c>
      <c r="K305" s="19">
        <v>31946.037</v>
      </c>
      <c r="L305" s="19">
        <v>45886.47</v>
      </c>
      <c r="M305"/>
      <c r="N305" s="18"/>
      <c r="O305" s="18"/>
      <c r="P305" s="18"/>
      <c r="Q305" s="18"/>
      <c r="R305" s="18"/>
      <c r="S305" s="18"/>
      <c r="T305" s="18"/>
      <c r="U305" s="18"/>
      <c r="V305" s="18"/>
      <c r="W305" s="18"/>
      <c r="X305" s="18"/>
      <c r="Y305" s="18"/>
      <c r="Z305" s="18"/>
      <c r="AA305" s="18"/>
      <c r="AB305" s="18"/>
      <c r="AC305" s="18"/>
      <c r="AD305" s="18"/>
      <c r="AE305" s="18"/>
      <c r="AF305" s="18"/>
    </row>
    <row r="306" spans="1:32" x14ac:dyDescent="0.15">
      <c r="A306" s="16">
        <v>2001</v>
      </c>
      <c r="B306" s="19">
        <v>35272.222999999998</v>
      </c>
      <c r="C306" s="19">
        <v>33923.343999999997</v>
      </c>
      <c r="D306" s="19">
        <v>39425.862999999998</v>
      </c>
      <c r="E306" s="19">
        <v>33481.68</v>
      </c>
      <c r="F306" s="19">
        <v>33920.097999999998</v>
      </c>
      <c r="G306" s="19">
        <v>34260.29</v>
      </c>
      <c r="H306" s="19">
        <v>33511.434000000001</v>
      </c>
      <c r="I306" s="19">
        <v>38636.222999999998</v>
      </c>
      <c r="J306" s="19">
        <v>34666.663999999997</v>
      </c>
      <c r="K306" s="19">
        <v>32660.440999999999</v>
      </c>
      <c r="L306" s="19">
        <v>45878.008000000002</v>
      </c>
      <c r="M306"/>
      <c r="N306" s="18"/>
      <c r="O306" s="18"/>
      <c r="P306" s="18"/>
      <c r="Q306" s="18"/>
      <c r="R306" s="18"/>
      <c r="S306" s="18"/>
      <c r="T306" s="18"/>
      <c r="U306" s="18"/>
      <c r="V306" s="18"/>
      <c r="W306" s="18"/>
      <c r="X306" s="18"/>
      <c r="Y306" s="18"/>
      <c r="Z306" s="18"/>
      <c r="AA306" s="18"/>
      <c r="AB306" s="18"/>
      <c r="AC306" s="18"/>
      <c r="AD306" s="18"/>
      <c r="AE306" s="18"/>
      <c r="AF306" s="18"/>
    </row>
    <row r="307" spans="1:32" x14ac:dyDescent="0.15">
      <c r="A307" s="16">
        <v>2002</v>
      </c>
      <c r="B307" s="19">
        <v>35823.586000000003</v>
      </c>
      <c r="C307" s="19">
        <v>34419.695</v>
      </c>
      <c r="D307" s="19">
        <v>39709.370000000003</v>
      </c>
      <c r="E307" s="19">
        <v>33986.555</v>
      </c>
      <c r="F307" s="19">
        <v>34152.773000000001</v>
      </c>
      <c r="G307" s="19">
        <v>34590.93</v>
      </c>
      <c r="H307" s="19">
        <v>33780.055</v>
      </c>
      <c r="I307" s="19">
        <v>38653.125</v>
      </c>
      <c r="J307" s="19">
        <v>35569.773000000001</v>
      </c>
      <c r="K307" s="19">
        <v>33271.300000000003</v>
      </c>
      <c r="L307" s="19">
        <v>46266.296999999999</v>
      </c>
      <c r="M307"/>
      <c r="N307" s="18"/>
      <c r="O307" s="18"/>
      <c r="P307" s="18"/>
      <c r="Q307" s="18"/>
      <c r="R307" s="18"/>
      <c r="S307" s="18"/>
      <c r="T307" s="18"/>
      <c r="U307" s="18"/>
      <c r="V307" s="18"/>
      <c r="W307" s="18"/>
      <c r="X307" s="18"/>
      <c r="Y307" s="18"/>
      <c r="Z307" s="18"/>
      <c r="AA307" s="18"/>
      <c r="AB307" s="18"/>
      <c r="AC307" s="18"/>
      <c r="AD307" s="18"/>
      <c r="AE307" s="18"/>
      <c r="AF307" s="18"/>
    </row>
    <row r="308" spans="1:32" x14ac:dyDescent="0.15">
      <c r="A308" s="16">
        <v>2003</v>
      </c>
      <c r="B308" s="19">
        <v>36063.120000000003</v>
      </c>
      <c r="C308" s="19">
        <v>34588.476999999999</v>
      </c>
      <c r="D308" s="19">
        <v>39983.144999999997</v>
      </c>
      <c r="E308" s="19">
        <v>34607.22</v>
      </c>
      <c r="F308" s="19">
        <v>34292.03</v>
      </c>
      <c r="G308" s="19">
        <v>34716.44</v>
      </c>
      <c r="H308" s="19">
        <v>33917.800000000003</v>
      </c>
      <c r="I308" s="19">
        <v>38803.957000000002</v>
      </c>
      <c r="J308" s="19">
        <v>36435.754000000001</v>
      </c>
      <c r="K308" s="19">
        <v>34232.425999999999</v>
      </c>
      <c r="L308" s="19">
        <v>47157.995999999999</v>
      </c>
      <c r="M308"/>
      <c r="N308" s="18"/>
      <c r="O308" s="18"/>
      <c r="P308" s="18"/>
      <c r="Q308" s="18"/>
      <c r="R308" s="18"/>
      <c r="S308" s="18"/>
      <c r="T308" s="18"/>
      <c r="U308" s="18"/>
      <c r="V308" s="18"/>
      <c r="W308" s="18"/>
      <c r="X308" s="18"/>
      <c r="Y308" s="18"/>
      <c r="Z308" s="18"/>
      <c r="AA308" s="18"/>
      <c r="AB308" s="18"/>
      <c r="AC308" s="18"/>
      <c r="AD308" s="18"/>
      <c r="AE308" s="18"/>
      <c r="AF308" s="18"/>
    </row>
    <row r="309" spans="1:32" x14ac:dyDescent="0.15">
      <c r="A309" s="16">
        <v>2004</v>
      </c>
      <c r="B309" s="19">
        <v>36957.112999999998</v>
      </c>
      <c r="C309" s="19">
        <v>35740.35</v>
      </c>
      <c r="D309" s="19">
        <v>41178.561999999998</v>
      </c>
      <c r="E309" s="19">
        <v>35888.612999999998</v>
      </c>
      <c r="F309" s="19">
        <v>35093.824000000001</v>
      </c>
      <c r="G309" s="19">
        <v>35528.714999999997</v>
      </c>
      <c r="H309" s="19">
        <v>34472.129999999997</v>
      </c>
      <c r="I309" s="19">
        <v>39682.375</v>
      </c>
      <c r="J309" s="19">
        <v>38016.061999999998</v>
      </c>
      <c r="K309" s="19">
        <v>34865.78</v>
      </c>
      <c r="L309" s="19">
        <v>48492.72</v>
      </c>
      <c r="M309"/>
      <c r="N309" s="18"/>
      <c r="O309" s="18"/>
      <c r="P309" s="18"/>
      <c r="Q309" s="18"/>
      <c r="R309" s="18"/>
      <c r="S309" s="18"/>
      <c r="T309" s="18"/>
      <c r="U309" s="18"/>
      <c r="V309" s="18"/>
      <c r="W309" s="18"/>
      <c r="X309" s="18"/>
      <c r="Y309" s="18"/>
      <c r="Z309" s="18"/>
      <c r="AA309" s="18"/>
      <c r="AB309" s="18"/>
      <c r="AC309" s="18"/>
      <c r="AD309" s="18"/>
      <c r="AE309" s="18"/>
      <c r="AF309" s="18"/>
    </row>
    <row r="310" spans="1:32" x14ac:dyDescent="0.15">
      <c r="A310" s="16">
        <v>2005</v>
      </c>
      <c r="B310" s="19">
        <v>37642.76</v>
      </c>
      <c r="C310" s="19">
        <v>36338.383000000002</v>
      </c>
      <c r="D310" s="19">
        <v>42264.63</v>
      </c>
      <c r="E310" s="19">
        <v>36787.258000000002</v>
      </c>
      <c r="F310" s="19">
        <v>35495.464999999997</v>
      </c>
      <c r="G310" s="19">
        <v>36205.574000000001</v>
      </c>
      <c r="H310" s="19">
        <v>34872.125</v>
      </c>
      <c r="I310" s="19">
        <v>40679.49</v>
      </c>
      <c r="J310" s="19">
        <v>39258.991999999998</v>
      </c>
      <c r="K310" s="19">
        <v>35623.625</v>
      </c>
      <c r="L310" s="19">
        <v>49654.76</v>
      </c>
      <c r="M310"/>
      <c r="N310" s="18"/>
      <c r="O310" s="18"/>
      <c r="P310" s="18"/>
      <c r="Q310" s="18"/>
      <c r="R310" s="18"/>
      <c r="S310" s="18"/>
      <c r="T310" s="18"/>
      <c r="U310" s="18"/>
      <c r="V310" s="18"/>
      <c r="W310" s="18"/>
      <c r="X310" s="18"/>
      <c r="Y310" s="18"/>
      <c r="Z310" s="18"/>
      <c r="AA310" s="18"/>
      <c r="AB310" s="18"/>
      <c r="AC310" s="18"/>
      <c r="AD310" s="18"/>
      <c r="AE310" s="18"/>
      <c r="AF310" s="18"/>
    </row>
    <row r="311" spans="1:32" x14ac:dyDescent="0.15">
      <c r="A311" s="16">
        <v>2006</v>
      </c>
      <c r="B311" s="19">
        <v>38866.847999999998</v>
      </c>
      <c r="C311" s="19">
        <v>37051.902000000002</v>
      </c>
      <c r="D311" s="19">
        <v>44025.483999999997</v>
      </c>
      <c r="E311" s="19">
        <v>38160.703000000001</v>
      </c>
      <c r="F311" s="19">
        <v>36166.160000000003</v>
      </c>
      <c r="G311" s="19">
        <v>38014.137000000002</v>
      </c>
      <c r="H311" s="19">
        <v>35713.805</v>
      </c>
      <c r="I311" s="19">
        <v>42286.51</v>
      </c>
      <c r="J311" s="19">
        <v>40992.300000000003</v>
      </c>
      <c r="K311" s="19">
        <v>36214.07</v>
      </c>
      <c r="L311" s="19">
        <v>50489.86</v>
      </c>
      <c r="M311"/>
      <c r="N311" s="18"/>
      <c r="O311" s="18"/>
      <c r="P311" s="18"/>
      <c r="Q311" s="18"/>
      <c r="R311" s="18"/>
      <c r="S311" s="18"/>
      <c r="T311" s="18"/>
      <c r="U311" s="18"/>
      <c r="V311" s="18"/>
      <c r="W311" s="18"/>
      <c r="X311" s="18"/>
      <c r="Y311" s="18"/>
      <c r="Z311" s="18"/>
      <c r="AA311" s="18"/>
      <c r="AB311" s="18"/>
      <c r="AC311" s="18"/>
      <c r="AD311" s="18"/>
      <c r="AE311" s="18"/>
      <c r="AF311" s="18"/>
    </row>
    <row r="312" spans="1:32" x14ac:dyDescent="0.15">
      <c r="A312" s="16">
        <v>2007</v>
      </c>
      <c r="B312" s="19">
        <v>40305.273000000001</v>
      </c>
      <c r="C312" s="19">
        <v>38082.875</v>
      </c>
      <c r="D312" s="19">
        <v>44481.47</v>
      </c>
      <c r="E312" s="19">
        <v>39998.523000000001</v>
      </c>
      <c r="F312" s="19">
        <v>36845.684000000001</v>
      </c>
      <c r="G312" s="19">
        <v>39752.207000000002</v>
      </c>
      <c r="H312" s="19">
        <v>36310.733999999997</v>
      </c>
      <c r="I312" s="19">
        <v>44008.75</v>
      </c>
      <c r="J312" s="19">
        <v>42399.843999999997</v>
      </c>
      <c r="K312" s="19">
        <v>36816.675999999999</v>
      </c>
      <c r="L312" s="19">
        <v>50901.745999999999</v>
      </c>
      <c r="M312"/>
      <c r="N312" s="18"/>
      <c r="O312" s="18"/>
      <c r="P312" s="18"/>
      <c r="Q312" s="18"/>
      <c r="R312" s="18"/>
      <c r="S312" s="18"/>
      <c r="T312" s="18"/>
      <c r="U312" s="18"/>
      <c r="V312" s="18"/>
      <c r="W312" s="18"/>
      <c r="X312" s="18"/>
      <c r="Y312" s="18"/>
      <c r="Z312" s="18"/>
      <c r="AA312" s="18"/>
      <c r="AB312" s="18"/>
      <c r="AC312" s="18"/>
      <c r="AD312" s="18"/>
      <c r="AE312" s="18"/>
      <c r="AF312" s="18"/>
    </row>
    <row r="313" spans="1:32" x14ac:dyDescent="0.15">
      <c r="A313" s="16">
        <v>2008</v>
      </c>
      <c r="B313" s="19">
        <v>40964.792999999998</v>
      </c>
      <c r="C313" s="19">
        <v>38117.347999999998</v>
      </c>
      <c r="D313" s="19">
        <v>44246.400000000001</v>
      </c>
      <c r="E313" s="19">
        <v>40129.652000000002</v>
      </c>
      <c r="F313" s="19">
        <v>36761.792999999998</v>
      </c>
      <c r="G313" s="19">
        <v>40715.434000000001</v>
      </c>
      <c r="H313" s="19">
        <v>35942.938000000002</v>
      </c>
      <c r="I313" s="19">
        <v>44840.71</v>
      </c>
      <c r="J313" s="19">
        <v>42189.964999999997</v>
      </c>
      <c r="K313" s="19">
        <v>36264.79</v>
      </c>
      <c r="L313" s="19">
        <v>50275.745999999999</v>
      </c>
      <c r="M313"/>
      <c r="N313" s="18"/>
      <c r="O313" s="18"/>
      <c r="P313" s="18"/>
      <c r="Q313" s="18"/>
      <c r="R313" s="18"/>
      <c r="S313" s="18"/>
      <c r="T313" s="18"/>
      <c r="U313" s="18"/>
      <c r="V313" s="18"/>
      <c r="W313" s="18"/>
      <c r="X313" s="18"/>
      <c r="Y313" s="18"/>
      <c r="Z313" s="18"/>
      <c r="AA313" s="18"/>
      <c r="AB313" s="18"/>
      <c r="AC313" s="18"/>
      <c r="AD313" s="18"/>
      <c r="AE313" s="18"/>
      <c r="AF313" s="18"/>
    </row>
    <row r="314" spans="1:32" x14ac:dyDescent="0.15">
      <c r="A314" s="16">
        <v>2009</v>
      </c>
      <c r="B314" s="19">
        <v>39463.656000000003</v>
      </c>
      <c r="C314" s="19">
        <v>36998.65</v>
      </c>
      <c r="D314" s="19">
        <v>42090.17</v>
      </c>
      <c r="E314" s="19">
        <v>36662.612999999998</v>
      </c>
      <c r="F314" s="19">
        <v>35534.925999999999</v>
      </c>
      <c r="G314" s="19">
        <v>38962.938000000002</v>
      </c>
      <c r="H314" s="19">
        <v>34055.226999999999</v>
      </c>
      <c r="I314" s="19">
        <v>43178.508000000002</v>
      </c>
      <c r="J314" s="19">
        <v>40116.311999999998</v>
      </c>
      <c r="K314" s="19">
        <v>34402.36</v>
      </c>
      <c r="L314" s="19">
        <v>48452.934000000001</v>
      </c>
      <c r="M314"/>
      <c r="N314" s="18"/>
      <c r="O314" s="18"/>
      <c r="P314" s="18"/>
      <c r="Q314" s="18"/>
      <c r="R314" s="18"/>
      <c r="S314" s="18"/>
      <c r="T314" s="18"/>
      <c r="U314" s="18"/>
      <c r="V314" s="18"/>
      <c r="W314" s="18"/>
      <c r="X314" s="18"/>
      <c r="Y314" s="18"/>
      <c r="Z314" s="18"/>
      <c r="AA314" s="18"/>
      <c r="AB314" s="18"/>
      <c r="AC314" s="18"/>
      <c r="AD314" s="18"/>
      <c r="AE314" s="18"/>
      <c r="AF314" s="18"/>
    </row>
    <row r="315" spans="1:32" x14ac:dyDescent="0.15">
      <c r="A315" s="16">
        <v>2010</v>
      </c>
      <c r="B315" s="19">
        <v>40288.347999999998</v>
      </c>
      <c r="C315" s="19">
        <v>37739.33</v>
      </c>
      <c r="D315" s="19">
        <v>42932.4</v>
      </c>
      <c r="E315" s="19">
        <v>37615.112999999998</v>
      </c>
      <c r="F315" s="19">
        <v>36086.726999999999</v>
      </c>
      <c r="G315" s="19">
        <v>41109.582000000002</v>
      </c>
      <c r="H315" s="19">
        <v>34765.938000000002</v>
      </c>
      <c r="I315" s="19">
        <v>43812.347999999998</v>
      </c>
      <c r="J315" s="19">
        <v>42634.754000000001</v>
      </c>
      <c r="K315" s="19">
        <v>34754.472999999998</v>
      </c>
      <c r="L315" s="19">
        <v>49266.913999999997</v>
      </c>
      <c r="M315"/>
      <c r="N315" s="18"/>
      <c r="O315" s="18"/>
      <c r="P315" s="18"/>
      <c r="Q315" s="18"/>
      <c r="R315" s="18"/>
      <c r="S315" s="18"/>
      <c r="T315" s="18"/>
      <c r="U315" s="18"/>
      <c r="V315" s="18"/>
      <c r="W315" s="18"/>
      <c r="X315" s="18"/>
      <c r="Y315" s="18"/>
      <c r="Z315" s="18"/>
      <c r="AA315" s="18"/>
      <c r="AB315" s="18"/>
      <c r="AC315" s="18"/>
      <c r="AD315" s="18"/>
      <c r="AE315" s="18"/>
      <c r="AF315" s="18"/>
    </row>
    <row r="316" spans="1:32" x14ac:dyDescent="0.15">
      <c r="A316" s="16">
        <v>2011</v>
      </c>
      <c r="B316" s="19">
        <v>41446</v>
      </c>
      <c r="C316" s="19">
        <v>38130</v>
      </c>
      <c r="D316" s="19">
        <v>43575</v>
      </c>
      <c r="E316" s="19">
        <v>38432</v>
      </c>
      <c r="F316" s="19">
        <v>36691</v>
      </c>
      <c r="G316" s="19">
        <v>43189</v>
      </c>
      <c r="H316" s="19">
        <v>35151</v>
      </c>
      <c r="I316" s="19">
        <v>44591</v>
      </c>
      <c r="J316" s="19">
        <v>42079</v>
      </c>
      <c r="K316" s="19">
        <v>34971</v>
      </c>
      <c r="L316" s="19">
        <v>49675</v>
      </c>
      <c r="M316"/>
      <c r="N316" s="18"/>
      <c r="O316" s="18"/>
      <c r="P316" s="18"/>
      <c r="Q316" s="18"/>
      <c r="R316" s="18"/>
      <c r="S316" s="18"/>
      <c r="T316" s="18"/>
      <c r="U316" s="18"/>
      <c r="V316" s="18"/>
      <c r="W316" s="18"/>
      <c r="X316" s="18"/>
      <c r="Y316" s="18"/>
      <c r="Z316" s="18"/>
      <c r="AA316" s="18"/>
      <c r="AB316" s="18"/>
      <c r="AC316" s="18"/>
      <c r="AD316" s="18"/>
      <c r="AE316" s="18"/>
      <c r="AF316" s="18"/>
    </row>
    <row r="317" spans="1:32" x14ac:dyDescent="0.15">
      <c r="A317" s="16">
        <v>2012</v>
      </c>
      <c r="B317" s="19">
        <v>41540.94</v>
      </c>
      <c r="C317" s="19">
        <v>38173.233999999997</v>
      </c>
      <c r="D317" s="19">
        <v>43509.612999999998</v>
      </c>
      <c r="E317" s="19">
        <v>37715.01</v>
      </c>
      <c r="F317" s="19">
        <v>36625.925999999999</v>
      </c>
      <c r="G317" s="19">
        <v>43288.32</v>
      </c>
      <c r="H317" s="19">
        <v>34010.035000000003</v>
      </c>
      <c r="I317" s="19">
        <v>43968.254000000001</v>
      </c>
      <c r="J317" s="19">
        <v>41523.144999999997</v>
      </c>
      <c r="K317" s="19">
        <v>35243.64</v>
      </c>
      <c r="L317" s="19">
        <v>50436.434000000001</v>
      </c>
      <c r="M317"/>
      <c r="N317" s="18"/>
      <c r="O317" s="18"/>
      <c r="P317" s="18"/>
      <c r="Q317" s="18"/>
      <c r="R317" s="18"/>
      <c r="S317" s="18"/>
      <c r="T317" s="18"/>
      <c r="U317" s="18"/>
      <c r="V317" s="18"/>
      <c r="W317" s="18"/>
      <c r="X317" s="18"/>
      <c r="Y317" s="18"/>
      <c r="Z317" s="18"/>
      <c r="AA317" s="18"/>
      <c r="AB317" s="18"/>
      <c r="AC317" s="18"/>
      <c r="AD317" s="18"/>
      <c r="AE317" s="18"/>
      <c r="AF317" s="18"/>
    </row>
    <row r="318" spans="1:32" x14ac:dyDescent="0.15">
      <c r="A318" s="16">
        <v>2013</v>
      </c>
      <c r="B318" s="19">
        <v>41301.94</v>
      </c>
      <c r="C318" s="19">
        <v>38169.832000000002</v>
      </c>
      <c r="D318" s="19">
        <v>43743.61</v>
      </c>
      <c r="E318" s="19">
        <v>37203.144999999997</v>
      </c>
      <c r="F318" s="19">
        <v>36647.22</v>
      </c>
      <c r="G318" s="19">
        <v>43359.137000000002</v>
      </c>
      <c r="H318" s="19">
        <v>33317.241999999998</v>
      </c>
      <c r="I318" s="19">
        <v>43782.97</v>
      </c>
      <c r="J318" s="19">
        <v>41661.805</v>
      </c>
      <c r="K318" s="19">
        <v>35660.559999999998</v>
      </c>
      <c r="L318" s="19">
        <v>51010.796999999999</v>
      </c>
      <c r="M318"/>
      <c r="N318" s="18"/>
      <c r="O318" s="18"/>
      <c r="P318" s="18"/>
      <c r="Q318" s="18"/>
      <c r="R318" s="18"/>
      <c r="S318" s="18"/>
      <c r="T318" s="18"/>
      <c r="U318" s="18"/>
      <c r="V318" s="18"/>
      <c r="W318" s="18"/>
      <c r="X318" s="18"/>
      <c r="Y318" s="18"/>
      <c r="Z318" s="18"/>
      <c r="AA318" s="18"/>
      <c r="AB318" s="18"/>
      <c r="AC318" s="18"/>
      <c r="AD318" s="18"/>
      <c r="AE318" s="18"/>
      <c r="AF318" s="18"/>
    </row>
    <row r="319" spans="1:32" x14ac:dyDescent="0.15">
      <c r="A319" s="16">
        <v>2014</v>
      </c>
      <c r="B319" s="19">
        <v>41250.508000000002</v>
      </c>
      <c r="C319" s="19">
        <v>38599.425999999999</v>
      </c>
      <c r="D319" s="19">
        <v>44215.633000000002</v>
      </c>
      <c r="E319" s="19">
        <v>36907.919999999998</v>
      </c>
      <c r="F319" s="19">
        <v>36818.54</v>
      </c>
      <c r="G319" s="19">
        <v>44132.758000000002</v>
      </c>
      <c r="H319" s="19">
        <v>33310.703000000001</v>
      </c>
      <c r="I319" s="19">
        <v>44245.56</v>
      </c>
      <c r="J319" s="19">
        <v>42346.836000000003</v>
      </c>
      <c r="K319" s="19">
        <v>36521.86</v>
      </c>
      <c r="L319" s="19">
        <v>51796.62</v>
      </c>
      <c r="M319"/>
      <c r="N319" s="18"/>
      <c r="O319" s="18"/>
      <c r="P319" s="18"/>
      <c r="Q319" s="18"/>
      <c r="R319" s="18"/>
      <c r="S319" s="18"/>
      <c r="T319" s="18"/>
      <c r="U319" s="18"/>
      <c r="V319" s="18"/>
      <c r="W319" s="18"/>
      <c r="X319" s="18"/>
      <c r="Y319" s="18"/>
      <c r="Z319" s="18"/>
      <c r="AA319" s="18"/>
      <c r="AB319" s="18"/>
      <c r="AC319" s="18"/>
      <c r="AD319" s="18"/>
      <c r="AE319" s="18"/>
      <c r="AF319" s="18"/>
    </row>
    <row r="320" spans="1:32" x14ac:dyDescent="0.15">
      <c r="A320" s="16">
        <v>2015</v>
      </c>
      <c r="B320" s="19">
        <v>41255.714999999997</v>
      </c>
      <c r="C320" s="19">
        <v>39160.324000000001</v>
      </c>
      <c r="D320" s="19">
        <v>44940.887000000002</v>
      </c>
      <c r="E320" s="19">
        <v>36986.699999999997</v>
      </c>
      <c r="F320" s="19">
        <v>37077.89</v>
      </c>
      <c r="G320" s="19">
        <v>44405.167999999998</v>
      </c>
      <c r="H320" s="19">
        <v>33620.741999999998</v>
      </c>
      <c r="I320" s="19">
        <v>44912.663999999997</v>
      </c>
      <c r="J320" s="19">
        <v>43782.457000000002</v>
      </c>
      <c r="K320" s="19">
        <v>37101.226999999999</v>
      </c>
      <c r="L320" s="19">
        <v>52808.152000000002</v>
      </c>
      <c r="M320"/>
      <c r="N320" s="18"/>
      <c r="O320" s="18"/>
      <c r="P320" s="18"/>
      <c r="Q320" s="18"/>
      <c r="R320" s="18"/>
      <c r="S320" s="18"/>
      <c r="T320" s="18"/>
      <c r="U320" s="18"/>
      <c r="V320" s="18"/>
      <c r="W320" s="18"/>
      <c r="X320" s="18"/>
      <c r="Y320" s="18"/>
      <c r="Z320" s="18"/>
      <c r="AA320" s="18"/>
      <c r="AB320" s="18"/>
      <c r="AC320" s="18"/>
      <c r="AD320" s="18"/>
      <c r="AE320" s="18"/>
      <c r="AF320" s="18"/>
    </row>
    <row r="321" spans="1:32" x14ac:dyDescent="0.15">
      <c r="A321" s="16">
        <v>2016</v>
      </c>
      <c r="B321" s="19">
        <v>41545.5</v>
      </c>
      <c r="C321" s="19">
        <v>39456.862999999998</v>
      </c>
      <c r="D321" s="19">
        <v>46018.983999999997</v>
      </c>
      <c r="E321" s="19">
        <v>37924.152000000002</v>
      </c>
      <c r="F321" s="19">
        <v>37343.839999999997</v>
      </c>
      <c r="G321" s="19">
        <v>45030.47</v>
      </c>
      <c r="H321" s="19">
        <v>34120.42</v>
      </c>
      <c r="I321" s="19">
        <v>45654.47</v>
      </c>
      <c r="J321" s="19">
        <v>44131.03</v>
      </c>
      <c r="K321" s="19">
        <v>37593.906000000003</v>
      </c>
      <c r="L321" s="19">
        <v>53301.016000000003</v>
      </c>
      <c r="M321"/>
      <c r="N321" s="18"/>
      <c r="O321" s="18"/>
      <c r="P321" s="18"/>
      <c r="Q321" s="18"/>
      <c r="R321" s="18"/>
      <c r="S321" s="18"/>
      <c r="T321" s="18"/>
      <c r="U321" s="18"/>
      <c r="V321" s="18"/>
      <c r="W321" s="18"/>
      <c r="X321" s="18"/>
      <c r="Y321" s="18"/>
      <c r="Z321" s="18"/>
      <c r="AA321" s="18"/>
      <c r="AB321" s="18"/>
      <c r="AC321" s="18"/>
      <c r="AD321" s="18"/>
      <c r="AE321" s="18"/>
      <c r="AF321" s="18"/>
    </row>
    <row r="322" spans="1:32" x14ac:dyDescent="0.15">
      <c r="A322" s="16">
        <v>2017</v>
      </c>
      <c r="B322" s="19">
        <v>42216.917999999998</v>
      </c>
      <c r="C322" s="19">
        <v>39940.824000000001</v>
      </c>
      <c r="D322" s="19">
        <v>47022.01</v>
      </c>
      <c r="E322" s="19">
        <v>39043.19</v>
      </c>
      <c r="F322" s="19">
        <v>38037.336000000003</v>
      </c>
      <c r="G322" s="19">
        <v>46065.1</v>
      </c>
      <c r="H322" s="19">
        <v>34754.769999999997</v>
      </c>
      <c r="I322" s="19">
        <v>46706.438000000002</v>
      </c>
      <c r="J322" s="19">
        <v>44658.483999999997</v>
      </c>
      <c r="K322" s="19">
        <v>38283.938000000002</v>
      </c>
      <c r="L322" s="19">
        <v>54152.362999999998</v>
      </c>
      <c r="M322"/>
      <c r="N322" s="18"/>
      <c r="O322" s="18"/>
      <c r="P322" s="18"/>
      <c r="Q322" s="18"/>
      <c r="R322" s="18"/>
      <c r="S322" s="18"/>
      <c r="T322" s="18"/>
      <c r="U322" s="18"/>
      <c r="V322" s="18"/>
      <c r="W322" s="18"/>
      <c r="X322" s="18"/>
      <c r="Y322" s="18"/>
      <c r="Z322" s="18"/>
      <c r="AA322" s="18"/>
      <c r="AB322" s="18"/>
      <c r="AC322" s="18"/>
      <c r="AD322" s="18"/>
      <c r="AE322" s="18"/>
      <c r="AF322" s="18"/>
    </row>
    <row r="323" spans="1:32" x14ac:dyDescent="0.15">
      <c r="A323" s="16">
        <v>2018</v>
      </c>
      <c r="B323" s="19">
        <v>43032.214999999997</v>
      </c>
      <c r="C323" s="19">
        <v>40471.913999999997</v>
      </c>
      <c r="D323" s="19">
        <v>47717.457000000002</v>
      </c>
      <c r="E323" s="19">
        <v>39430.906000000003</v>
      </c>
      <c r="F323" s="19">
        <v>38555.464999999997</v>
      </c>
      <c r="G323" s="19">
        <v>46377.39</v>
      </c>
      <c r="H323" s="19">
        <v>35149.824000000001</v>
      </c>
      <c r="I323" s="19">
        <v>47528.902000000002</v>
      </c>
      <c r="J323" s="19">
        <v>45003.491999999998</v>
      </c>
      <c r="K323" s="19">
        <v>38704.6</v>
      </c>
      <c r="L323" s="19">
        <v>55454.667999999998</v>
      </c>
      <c r="M323"/>
      <c r="N323" s="18"/>
      <c r="O323" s="18"/>
      <c r="P323" s="18"/>
      <c r="Q323" s="18"/>
      <c r="R323" s="18"/>
      <c r="S323" s="18"/>
      <c r="T323" s="18"/>
      <c r="U323" s="18"/>
      <c r="V323" s="18"/>
      <c r="W323" s="18"/>
      <c r="X323" s="18"/>
      <c r="Y323" s="18"/>
      <c r="Z323" s="18"/>
      <c r="AA323" s="18"/>
      <c r="AB323" s="18"/>
      <c r="AC323" s="18"/>
      <c r="AD323" s="18"/>
      <c r="AE323" s="18"/>
      <c r="AF323" s="18"/>
    </row>
    <row r="324" spans="1:32" x14ac:dyDescent="0.15">
      <c r="A324" s="16">
        <v>2019</v>
      </c>
      <c r="B324" s="19">
        <v>43488.667999999998</v>
      </c>
      <c r="C324" s="19">
        <v>41155.527000000002</v>
      </c>
      <c r="D324" s="19">
        <v>48238.656000000003</v>
      </c>
      <c r="E324" s="19">
        <v>39874.800000000003</v>
      </c>
      <c r="F324" s="19">
        <v>39084.656000000003</v>
      </c>
      <c r="G324" s="19">
        <v>46761.945</v>
      </c>
      <c r="H324" s="19">
        <v>35407.241999999998</v>
      </c>
      <c r="I324" s="19">
        <v>48142.67</v>
      </c>
      <c r="J324" s="19">
        <v>45434.402000000002</v>
      </c>
      <c r="K324" s="19">
        <v>39113.01</v>
      </c>
      <c r="L324" s="19">
        <v>56469.26</v>
      </c>
      <c r="M324"/>
      <c r="N324" s="18"/>
      <c r="O324" s="18"/>
      <c r="P324" s="18"/>
      <c r="Q324" s="18"/>
      <c r="R324" s="18"/>
      <c r="S324" s="18"/>
      <c r="T324" s="18"/>
      <c r="U324" s="18"/>
      <c r="V324" s="18"/>
      <c r="W324" s="18"/>
      <c r="X324" s="18"/>
      <c r="Y324" s="18"/>
      <c r="Z324" s="18"/>
      <c r="AA324" s="18"/>
      <c r="AB324" s="18"/>
      <c r="AC324" s="18"/>
      <c r="AD324" s="18"/>
      <c r="AE324" s="18"/>
      <c r="AF324" s="18"/>
    </row>
    <row r="325" spans="1:32" x14ac:dyDescent="0.15">
      <c r="A325" s="16">
        <v>2020</v>
      </c>
      <c r="B325" s="19">
        <v>40503.040000000001</v>
      </c>
      <c r="C325" s="19">
        <v>38763.440000000002</v>
      </c>
      <c r="D325" s="19">
        <v>47171.086000000003</v>
      </c>
      <c r="E325" s="19">
        <v>38871.703000000001</v>
      </c>
      <c r="F325" s="19">
        <v>35913.82</v>
      </c>
      <c r="G325" s="19">
        <v>44996.43</v>
      </c>
      <c r="H325" s="19">
        <v>32385.326000000001</v>
      </c>
      <c r="I325" s="19">
        <v>46014.483999999997</v>
      </c>
      <c r="J325" s="19">
        <v>44128.332000000002</v>
      </c>
      <c r="K325" s="19">
        <v>34651.184000000001</v>
      </c>
      <c r="L325" s="19">
        <v>54379.207000000002</v>
      </c>
      <c r="M325"/>
      <c r="N325" s="18"/>
      <c r="O325" s="18"/>
      <c r="P325" s="18"/>
      <c r="Q325" s="18"/>
      <c r="R325" s="18"/>
      <c r="S325" s="18"/>
      <c r="T325" s="18"/>
      <c r="U325" s="18"/>
      <c r="V325" s="18"/>
      <c r="W325" s="18"/>
      <c r="X325" s="18"/>
      <c r="Y325" s="18"/>
      <c r="Z325" s="18"/>
      <c r="AA325" s="18"/>
      <c r="AB325" s="18"/>
      <c r="AC325" s="18"/>
      <c r="AD325" s="18"/>
      <c r="AE325" s="18"/>
      <c r="AF325" s="18"/>
    </row>
    <row r="326" spans="1:32" x14ac:dyDescent="0.15">
      <c r="A326" s="16">
        <v>2021</v>
      </c>
      <c r="B326" s="19">
        <v>42184.695</v>
      </c>
      <c r="C326" s="19">
        <v>40970.805</v>
      </c>
      <c r="D326" s="19">
        <v>49258.75</v>
      </c>
      <c r="E326" s="19">
        <v>39977.855000000003</v>
      </c>
      <c r="F326" s="19">
        <v>38242.133000000002</v>
      </c>
      <c r="G326" s="19">
        <v>46159.05</v>
      </c>
      <c r="H326" s="19">
        <v>34827.137000000002</v>
      </c>
      <c r="I326" s="19">
        <v>48001.84</v>
      </c>
      <c r="J326" s="19">
        <v>46226.542999999998</v>
      </c>
      <c r="K326" s="19">
        <v>37134.33</v>
      </c>
      <c r="L326" s="19">
        <v>57522.703000000001</v>
      </c>
      <c r="M326"/>
      <c r="N326" s="18"/>
      <c r="O326" s="18"/>
      <c r="P326" s="18"/>
      <c r="Q326" s="18"/>
      <c r="R326" s="18"/>
      <c r="S326" s="18"/>
      <c r="T326" s="18"/>
      <c r="U326" s="18"/>
      <c r="V326" s="18"/>
      <c r="W326" s="18"/>
      <c r="X326" s="18"/>
      <c r="Y326" s="18"/>
      <c r="Z326" s="18"/>
      <c r="AA326" s="18"/>
      <c r="AB326" s="18"/>
      <c r="AC326" s="18"/>
      <c r="AD326" s="18"/>
      <c r="AE326" s="18"/>
      <c r="AF326" s="18"/>
    </row>
    <row r="327" spans="1:32" x14ac:dyDescent="0.15">
      <c r="A327" s="16">
        <v>2022</v>
      </c>
      <c r="B327" s="19">
        <v>43792.855000000003</v>
      </c>
      <c r="C327" s="19">
        <v>41872.394999999997</v>
      </c>
      <c r="D327" s="19">
        <v>50689.68</v>
      </c>
      <c r="E327" s="19">
        <v>40701.464999999997</v>
      </c>
      <c r="F327" s="19">
        <v>39065.71</v>
      </c>
      <c r="G327" s="19">
        <v>46647.792999999998</v>
      </c>
      <c r="H327" s="19">
        <v>36224.292999999998</v>
      </c>
      <c r="I327" s="19">
        <v>49669.866999999998</v>
      </c>
      <c r="J327" s="19">
        <v>47126.13</v>
      </c>
      <c r="K327" s="19">
        <v>38406.53</v>
      </c>
      <c r="L327" s="19">
        <v>58487.464999999997</v>
      </c>
      <c r="M327"/>
      <c r="N327" s="18"/>
      <c r="O327" s="18"/>
      <c r="P327" s="18"/>
      <c r="Q327" s="18"/>
      <c r="R327" s="18"/>
      <c r="S327" s="18"/>
      <c r="T327" s="18"/>
      <c r="U327" s="18"/>
      <c r="V327" s="18"/>
      <c r="W327" s="18"/>
      <c r="X327" s="18"/>
      <c r="Y327" s="18"/>
      <c r="Z327" s="18"/>
      <c r="AA327" s="18"/>
      <c r="AB327" s="18"/>
      <c r="AC327" s="18"/>
      <c r="AD327" s="18"/>
      <c r="AE327" s="18"/>
      <c r="AF327" s="18"/>
    </row>
    <row r="328" spans="1:32"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row>
    <row r="329" spans="1:32"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row>
    <row r="330" spans="1:32"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row>
    <row r="331" spans="1:32"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row>
    <row r="332" spans="1:32"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row>
    <row r="333" spans="1:32" x14ac:dyDescent="0.15">
      <c r="A333" s="17" t="s">
        <v>72</v>
      </c>
      <c r="B333" s="17" t="s">
        <v>62</v>
      </c>
      <c r="C333" s="16"/>
      <c r="D333" s="16"/>
      <c r="E333" s="16"/>
      <c r="F333" s="16"/>
      <c r="G333" s="16"/>
      <c r="H333"/>
      <c r="I333" s="18"/>
      <c r="J333" s="18"/>
      <c r="K333" s="18"/>
      <c r="L333" s="17" t="s">
        <v>72</v>
      </c>
      <c r="M333" s="17" t="s">
        <v>62</v>
      </c>
      <c r="N333" s="16"/>
      <c r="O333" s="16"/>
      <c r="P333" s="16"/>
      <c r="Q333" s="16"/>
      <c r="R333" s="16"/>
      <c r="S333" s="16"/>
      <c r="T333" s="16"/>
      <c r="U333" s="16"/>
      <c r="V333"/>
      <c r="W333" s="18"/>
      <c r="X333" s="18"/>
      <c r="Y333" s="18"/>
      <c r="Z333" s="18"/>
      <c r="AA333" s="18"/>
      <c r="AB333" s="18"/>
      <c r="AC333" s="18"/>
      <c r="AD333" s="18"/>
      <c r="AE333" s="18"/>
      <c r="AF333" s="18"/>
    </row>
    <row r="334" spans="1:32" x14ac:dyDescent="0.15">
      <c r="A334" s="17" t="s">
        <v>0</v>
      </c>
      <c r="B334" s="16" t="s">
        <v>20</v>
      </c>
      <c r="C334" s="16" t="s">
        <v>22</v>
      </c>
      <c r="D334" s="16" t="s">
        <v>30</v>
      </c>
      <c r="E334" s="16" t="s">
        <v>40</v>
      </c>
      <c r="F334" s="16" t="s">
        <v>58</v>
      </c>
      <c r="G334" s="16" t="s">
        <v>60</v>
      </c>
      <c r="H334"/>
      <c r="I334" s="18"/>
      <c r="J334" s="18"/>
      <c r="K334" s="18"/>
      <c r="L334" s="17" t="s">
        <v>0</v>
      </c>
      <c r="M334" s="16" t="s">
        <v>14</v>
      </c>
      <c r="N334" s="16" t="s">
        <v>20</v>
      </c>
      <c r="O334" s="16" t="s">
        <v>22</v>
      </c>
      <c r="P334" s="16" t="s">
        <v>30</v>
      </c>
      <c r="Q334" s="16" t="s">
        <v>40</v>
      </c>
      <c r="R334" s="16" t="s">
        <v>52</v>
      </c>
      <c r="S334" s="16" t="s">
        <v>54</v>
      </c>
      <c r="T334" s="16" t="s">
        <v>58</v>
      </c>
      <c r="U334" s="16" t="s">
        <v>60</v>
      </c>
      <c r="V334"/>
      <c r="W334" s="18"/>
      <c r="X334" s="18"/>
      <c r="Y334" s="18"/>
      <c r="Z334" s="18"/>
      <c r="AA334" s="18"/>
      <c r="AB334" s="18"/>
      <c r="AC334" s="18"/>
      <c r="AD334" s="18"/>
      <c r="AE334" s="18"/>
      <c r="AF334" s="18"/>
    </row>
    <row r="335" spans="1:32" x14ac:dyDescent="0.15">
      <c r="A335" s="16">
        <v>1820</v>
      </c>
      <c r="B335" s="19">
        <v>1809.1044999999999</v>
      </c>
      <c r="C335" s="19">
        <v>2041.1141</v>
      </c>
      <c r="D335" s="19">
        <v>2522.5722999999998</v>
      </c>
      <c r="E335" s="19">
        <v>3006</v>
      </c>
      <c r="F335" s="19">
        <v>3306</v>
      </c>
      <c r="G335" s="19">
        <v>2674.0479999999998</v>
      </c>
      <c r="H335"/>
      <c r="I335" s="18"/>
      <c r="J335" s="18"/>
      <c r="K335" s="18"/>
      <c r="L335" s="16">
        <v>1980</v>
      </c>
      <c r="M335" s="19">
        <v>24272</v>
      </c>
      <c r="N335" s="19">
        <v>23537</v>
      </c>
      <c r="O335" s="19">
        <v>22497</v>
      </c>
      <c r="P335" s="19">
        <v>20959</v>
      </c>
      <c r="Q335" s="19">
        <v>23438</v>
      </c>
      <c r="R335" s="19">
        <v>14005.934999999999</v>
      </c>
      <c r="S335" s="19">
        <v>23809</v>
      </c>
      <c r="T335" s="19">
        <v>20612</v>
      </c>
      <c r="U335" s="19">
        <v>29611</v>
      </c>
      <c r="V335"/>
      <c r="W335" s="18"/>
      <c r="X335" s="18"/>
      <c r="Y335" s="18"/>
      <c r="Z335" s="18"/>
      <c r="AA335" s="18"/>
      <c r="AB335" s="18"/>
      <c r="AC335" s="18"/>
      <c r="AD335" s="18"/>
      <c r="AE335" s="18"/>
      <c r="AF335" s="18"/>
    </row>
    <row r="336" spans="1:32" x14ac:dyDescent="0.15">
      <c r="A336" s="16">
        <v>1821</v>
      </c>
      <c r="B336" s="19">
        <v>1951.8643999999999</v>
      </c>
      <c r="C336" s="19">
        <v>2060.6280000000002</v>
      </c>
      <c r="D336" s="19">
        <v>2521.5124999999998</v>
      </c>
      <c r="E336" s="19">
        <v>2947</v>
      </c>
      <c r="F336" s="19">
        <v>3308</v>
      </c>
      <c r="G336" s="19">
        <v>2715.1873000000001</v>
      </c>
      <c r="H336"/>
      <c r="I336" s="18"/>
      <c r="J336" s="18"/>
      <c r="K336" s="18"/>
      <c r="L336" s="16">
        <v>1981</v>
      </c>
      <c r="M336" s="19">
        <v>24063</v>
      </c>
      <c r="N336" s="19">
        <v>23655</v>
      </c>
      <c r="O336" s="19">
        <v>22553</v>
      </c>
      <c r="P336" s="19">
        <v>21041</v>
      </c>
      <c r="Q336" s="19">
        <v>23153</v>
      </c>
      <c r="R336" s="19">
        <v>13895.314</v>
      </c>
      <c r="S336" s="19">
        <v>23777</v>
      </c>
      <c r="T336" s="19">
        <v>20319</v>
      </c>
      <c r="U336" s="19">
        <v>30056</v>
      </c>
      <c r="V336"/>
      <c r="W336" s="18"/>
      <c r="X336" s="18"/>
      <c r="Y336" s="18"/>
      <c r="Z336" s="18"/>
      <c r="AA336" s="18"/>
      <c r="AB336" s="18"/>
      <c r="AC336" s="18"/>
      <c r="AD336" s="18"/>
      <c r="AE336" s="18"/>
      <c r="AF336" s="18"/>
    </row>
    <row r="337" spans="1:32" x14ac:dyDescent="0.15">
      <c r="A337" s="16">
        <v>1822</v>
      </c>
      <c r="B337" s="19">
        <v>1874.7687000000001</v>
      </c>
      <c r="C337" s="19">
        <v>2045.6512</v>
      </c>
      <c r="D337" s="19">
        <v>2521.5124999999998</v>
      </c>
      <c r="E337" s="19">
        <v>2974</v>
      </c>
      <c r="F337" s="19">
        <v>3315</v>
      </c>
      <c r="G337" s="19">
        <v>2791.0376000000001</v>
      </c>
      <c r="H337"/>
      <c r="I337" s="18"/>
      <c r="J337" s="18"/>
      <c r="K337" s="18"/>
      <c r="L337" s="16">
        <v>1982</v>
      </c>
      <c r="M337" s="19">
        <v>24807</v>
      </c>
      <c r="N337" s="19">
        <v>24120</v>
      </c>
      <c r="O337" s="19">
        <v>22380</v>
      </c>
      <c r="P337" s="19">
        <v>21123</v>
      </c>
      <c r="Q337" s="19">
        <v>22780</v>
      </c>
      <c r="R337" s="19">
        <v>14046.104499999999</v>
      </c>
      <c r="S337" s="19">
        <v>24002</v>
      </c>
      <c r="T337" s="19">
        <v>20650</v>
      </c>
      <c r="U337" s="19">
        <v>29210</v>
      </c>
      <c r="V337"/>
      <c r="W337" s="18"/>
      <c r="X337" s="18"/>
      <c r="Y337" s="18"/>
      <c r="Z337" s="18"/>
      <c r="AA337" s="18"/>
      <c r="AB337" s="18"/>
      <c r="AC337" s="18"/>
      <c r="AD337" s="18"/>
      <c r="AE337" s="18"/>
      <c r="AF337" s="18"/>
    </row>
    <row r="338" spans="1:32" x14ac:dyDescent="0.15">
      <c r="A338" s="16">
        <v>1823</v>
      </c>
      <c r="B338" s="19">
        <v>1933.7329999999999</v>
      </c>
      <c r="C338" s="19">
        <v>2028.8698999999999</v>
      </c>
      <c r="D338" s="19">
        <v>2520.4526000000001</v>
      </c>
      <c r="E338" s="19">
        <v>3121</v>
      </c>
      <c r="F338" s="19">
        <v>3359</v>
      </c>
      <c r="G338" s="19">
        <v>2760.183</v>
      </c>
      <c r="H338"/>
      <c r="I338" s="18"/>
      <c r="J338" s="18"/>
      <c r="K338" s="18"/>
      <c r="L338" s="16">
        <v>1983</v>
      </c>
      <c r="M338" s="19">
        <v>25450</v>
      </c>
      <c r="N338" s="19">
        <v>24300</v>
      </c>
      <c r="O338" s="19">
        <v>22840</v>
      </c>
      <c r="P338" s="19">
        <v>21345</v>
      </c>
      <c r="Q338" s="19">
        <v>23086</v>
      </c>
      <c r="R338" s="19">
        <v>14240.944</v>
      </c>
      <c r="S338" s="19">
        <v>24412</v>
      </c>
      <c r="T338" s="19">
        <v>21366</v>
      </c>
      <c r="U338" s="19">
        <v>30158</v>
      </c>
      <c r="V338"/>
      <c r="W338" s="18"/>
      <c r="X338" s="18"/>
      <c r="Y338" s="18"/>
      <c r="Z338" s="18"/>
      <c r="AA338" s="18"/>
      <c r="AB338" s="18"/>
      <c r="AC338" s="18"/>
      <c r="AD338" s="18"/>
      <c r="AE338" s="18"/>
      <c r="AF338" s="18"/>
    </row>
    <row r="339" spans="1:32" x14ac:dyDescent="0.15">
      <c r="A339" s="16">
        <v>1824</v>
      </c>
      <c r="B339" s="19">
        <v>1985.8119999999999</v>
      </c>
      <c r="C339" s="19">
        <v>2135.2433999999998</v>
      </c>
      <c r="D339" s="19">
        <v>2532.1116000000002</v>
      </c>
      <c r="E339" s="19">
        <v>3100</v>
      </c>
      <c r="F339" s="19">
        <v>3492</v>
      </c>
      <c r="G339" s="19">
        <v>2836.0337</v>
      </c>
      <c r="H339"/>
      <c r="I339" s="18"/>
      <c r="J339" s="18"/>
      <c r="K339" s="18"/>
      <c r="L339" s="16">
        <v>1984</v>
      </c>
      <c r="M339" s="19">
        <v>26581</v>
      </c>
      <c r="N339" s="19">
        <v>24519</v>
      </c>
      <c r="O339" s="19">
        <v>23564</v>
      </c>
      <c r="P339" s="19">
        <v>21868</v>
      </c>
      <c r="Q339" s="19">
        <v>23750</v>
      </c>
      <c r="R339" s="19">
        <v>14313.325999999999</v>
      </c>
      <c r="S339" s="19">
        <v>25357</v>
      </c>
      <c r="T339" s="19">
        <v>21869</v>
      </c>
      <c r="U339" s="19">
        <v>32076</v>
      </c>
      <c r="V339"/>
      <c r="W339" s="18"/>
      <c r="X339" s="18"/>
      <c r="Y339" s="18"/>
      <c r="Z339" s="18"/>
      <c r="AA339" s="18"/>
      <c r="AB339" s="18"/>
      <c r="AC339" s="18"/>
      <c r="AD339" s="18"/>
      <c r="AE339" s="18"/>
      <c r="AF339" s="18"/>
    </row>
    <row r="340" spans="1:32" x14ac:dyDescent="0.15">
      <c r="A340" s="16">
        <v>1825</v>
      </c>
      <c r="B340" s="19">
        <v>1898.2639999999999</v>
      </c>
      <c r="C340" s="19">
        <v>2141.0432000000001</v>
      </c>
      <c r="D340" s="19">
        <v>2541.6505999999999</v>
      </c>
      <c r="E340" s="19">
        <v>3022</v>
      </c>
      <c r="F340" s="19">
        <v>3521</v>
      </c>
      <c r="G340" s="19">
        <v>2897.7424000000001</v>
      </c>
      <c r="H340"/>
      <c r="I340" s="18"/>
      <c r="J340" s="18"/>
      <c r="K340" s="18"/>
      <c r="L340" s="16">
        <v>1985</v>
      </c>
      <c r="M340" s="19">
        <v>27710</v>
      </c>
      <c r="N340" s="19">
        <v>24755</v>
      </c>
      <c r="O340" s="19">
        <v>24133</v>
      </c>
      <c r="P340" s="19">
        <v>22469</v>
      </c>
      <c r="Q340" s="19">
        <v>24361</v>
      </c>
      <c r="R340" s="19">
        <v>14696.966</v>
      </c>
      <c r="S340" s="19">
        <v>25805</v>
      </c>
      <c r="T340" s="19">
        <v>22579</v>
      </c>
      <c r="U340" s="19">
        <v>33023</v>
      </c>
      <c r="V340"/>
      <c r="W340" s="18"/>
      <c r="X340" s="18"/>
      <c r="Y340" s="18"/>
      <c r="Z340" s="18"/>
      <c r="AA340" s="18"/>
      <c r="AB340" s="18"/>
      <c r="AC340" s="18"/>
      <c r="AD340" s="18"/>
      <c r="AE340" s="18"/>
      <c r="AF340" s="18"/>
    </row>
    <row r="341" spans="1:32" x14ac:dyDescent="0.15">
      <c r="A341" s="16">
        <v>1826</v>
      </c>
      <c r="B341" s="19">
        <v>1948.8734999999999</v>
      </c>
      <c r="C341" s="19">
        <v>2144.8384000000001</v>
      </c>
      <c r="D341" s="19">
        <v>2537.4110000000001</v>
      </c>
      <c r="E341" s="19">
        <v>3068</v>
      </c>
      <c r="F341" s="19">
        <v>3290</v>
      </c>
      <c r="G341" s="19">
        <v>2918.3119999999999</v>
      </c>
      <c r="H341"/>
      <c r="I341" s="18"/>
      <c r="J341" s="18"/>
      <c r="K341" s="18"/>
      <c r="L341" s="16">
        <v>1986</v>
      </c>
      <c r="M341" s="19">
        <v>28681</v>
      </c>
      <c r="N341" s="19">
        <v>25238</v>
      </c>
      <c r="O341" s="19">
        <v>24657</v>
      </c>
      <c r="P341" s="19">
        <v>23106</v>
      </c>
      <c r="Q341" s="19">
        <v>24893</v>
      </c>
      <c r="R341" s="19">
        <v>15242.98</v>
      </c>
      <c r="S341" s="19">
        <v>26309</v>
      </c>
      <c r="T341" s="19">
        <v>23498</v>
      </c>
      <c r="U341" s="19">
        <v>33850</v>
      </c>
      <c r="V341"/>
      <c r="W341" s="18"/>
      <c r="X341" s="18"/>
      <c r="Y341" s="18"/>
      <c r="Z341" s="18"/>
      <c r="AA341" s="18"/>
      <c r="AB341" s="18"/>
      <c r="AC341" s="18"/>
      <c r="AD341" s="18"/>
      <c r="AE341" s="18"/>
      <c r="AF341" s="18"/>
    </row>
    <row r="342" spans="1:32" x14ac:dyDescent="0.15">
      <c r="A342" s="16">
        <v>1827</v>
      </c>
      <c r="B342" s="19">
        <v>1908.201</v>
      </c>
      <c r="C342" s="19">
        <v>2100.2429999999999</v>
      </c>
      <c r="D342" s="19">
        <v>2529.9917</v>
      </c>
      <c r="E342" s="19">
        <v>3250</v>
      </c>
      <c r="F342" s="19">
        <v>3499</v>
      </c>
      <c r="G342" s="19">
        <v>2929.8823000000002</v>
      </c>
      <c r="H342"/>
      <c r="I342" s="18"/>
      <c r="J342" s="18"/>
      <c r="K342" s="18"/>
      <c r="L342" s="16">
        <v>1987</v>
      </c>
      <c r="M342" s="19">
        <v>28728</v>
      </c>
      <c r="N342" s="19">
        <v>25756</v>
      </c>
      <c r="O342" s="19">
        <v>25027</v>
      </c>
      <c r="P342" s="19">
        <v>23824</v>
      </c>
      <c r="Q342" s="19">
        <v>25085</v>
      </c>
      <c r="R342" s="19">
        <v>16273.084999999999</v>
      </c>
      <c r="S342" s="19">
        <v>27016</v>
      </c>
      <c r="T342" s="19">
        <v>24536</v>
      </c>
      <c r="U342" s="19">
        <v>34730</v>
      </c>
      <c r="V342"/>
      <c r="W342" s="18"/>
      <c r="X342" s="18"/>
      <c r="Y342" s="18"/>
      <c r="Z342" s="18"/>
      <c r="AA342" s="18"/>
      <c r="AB342" s="18"/>
      <c r="AC342" s="18"/>
      <c r="AD342" s="18"/>
      <c r="AE342" s="18"/>
      <c r="AF342" s="18"/>
    </row>
    <row r="343" spans="1:32" x14ac:dyDescent="0.15">
      <c r="A343" s="16">
        <v>1828</v>
      </c>
      <c r="B343" s="19">
        <v>1896.1697999999999</v>
      </c>
      <c r="C343" s="19">
        <v>2046.0916</v>
      </c>
      <c r="D343" s="19">
        <v>2523.6323000000002</v>
      </c>
      <c r="E343" s="19">
        <v>3319</v>
      </c>
      <c r="F343" s="19">
        <v>3461</v>
      </c>
      <c r="G343" s="19">
        <v>2929.8823000000002</v>
      </c>
      <c r="H343"/>
      <c r="I343" s="18"/>
      <c r="J343" s="18"/>
      <c r="K343" s="18"/>
      <c r="L343" s="16">
        <v>1988</v>
      </c>
      <c r="M343" s="19">
        <v>29049</v>
      </c>
      <c r="N343" s="19">
        <v>26763</v>
      </c>
      <c r="O343" s="19">
        <v>25759</v>
      </c>
      <c r="P343" s="19">
        <v>24743</v>
      </c>
      <c r="Q343" s="19">
        <v>25574</v>
      </c>
      <c r="R343" s="19">
        <v>17275.508000000002</v>
      </c>
      <c r="S343" s="19">
        <v>27468</v>
      </c>
      <c r="T343" s="19">
        <v>25679</v>
      </c>
      <c r="U343" s="19">
        <v>35863</v>
      </c>
      <c r="V343"/>
      <c r="W343" s="18"/>
      <c r="X343" s="18"/>
      <c r="Y343" s="18"/>
      <c r="Z343" s="18"/>
      <c r="AA343" s="18"/>
      <c r="AB343" s="18"/>
      <c r="AC343" s="18"/>
      <c r="AD343" s="18"/>
      <c r="AE343" s="18"/>
      <c r="AF343" s="18"/>
    </row>
    <row r="344" spans="1:32" x14ac:dyDescent="0.15">
      <c r="A344" s="16">
        <v>1829</v>
      </c>
      <c r="B344" s="19">
        <v>1945.748</v>
      </c>
      <c r="C344" s="19">
        <v>2069.0475999999999</v>
      </c>
      <c r="D344" s="19">
        <v>2516.2130000000002</v>
      </c>
      <c r="E344" s="19">
        <v>3325</v>
      </c>
      <c r="F344" s="19">
        <v>3443</v>
      </c>
      <c r="G344" s="19">
        <v>2833.4623999999999</v>
      </c>
      <c r="H344"/>
      <c r="I344" s="18"/>
      <c r="J344" s="18"/>
      <c r="K344" s="18"/>
      <c r="L344" s="16">
        <v>1989</v>
      </c>
      <c r="M344" s="19">
        <v>29108</v>
      </c>
      <c r="N344" s="19">
        <v>27576</v>
      </c>
      <c r="O344" s="19">
        <v>26393</v>
      </c>
      <c r="P344" s="19">
        <v>25454</v>
      </c>
      <c r="Q344" s="19">
        <v>26612</v>
      </c>
      <c r="R344" s="19">
        <v>18360.351999999999</v>
      </c>
      <c r="S344" s="19">
        <v>27933</v>
      </c>
      <c r="T344" s="19">
        <v>26164</v>
      </c>
      <c r="U344" s="19">
        <v>36756</v>
      </c>
      <c r="V344"/>
      <c r="W344" s="18"/>
      <c r="X344" s="18"/>
      <c r="Y344" s="18"/>
      <c r="Z344" s="18"/>
      <c r="AA344" s="18"/>
      <c r="AB344" s="18"/>
      <c r="AC344" s="18"/>
      <c r="AD344" s="18"/>
      <c r="AE344" s="18"/>
      <c r="AF344" s="18"/>
    </row>
    <row r="345" spans="1:32" x14ac:dyDescent="0.15">
      <c r="A345" s="16">
        <v>1830</v>
      </c>
      <c r="B345" s="19">
        <v>1898.1507999999999</v>
      </c>
      <c r="C345" s="19">
        <v>2044.5804000000001</v>
      </c>
      <c r="D345" s="19">
        <v>2513.0331999999999</v>
      </c>
      <c r="E345" s="19">
        <v>3038</v>
      </c>
      <c r="F345" s="19">
        <v>3550</v>
      </c>
      <c r="G345" s="19">
        <v>3039.1583999999998</v>
      </c>
      <c r="H345"/>
      <c r="I345" s="18"/>
      <c r="J345" s="18"/>
      <c r="K345" s="18"/>
      <c r="L345" s="16">
        <v>1990</v>
      </c>
      <c r="M345" s="19">
        <v>29412</v>
      </c>
      <c r="N345" s="19">
        <v>28129</v>
      </c>
      <c r="O345" s="19">
        <v>25391</v>
      </c>
      <c r="P345" s="19">
        <v>26003</v>
      </c>
      <c r="Q345" s="19">
        <v>27515</v>
      </c>
      <c r="R345" s="19">
        <v>19215</v>
      </c>
      <c r="S345" s="19">
        <v>28068</v>
      </c>
      <c r="T345" s="19">
        <v>26189</v>
      </c>
      <c r="U345" s="19">
        <v>36982</v>
      </c>
      <c r="V345"/>
      <c r="W345" s="18"/>
      <c r="X345" s="18"/>
      <c r="Y345" s="18"/>
      <c r="Z345" s="18"/>
      <c r="AA345" s="18"/>
      <c r="AB345" s="18"/>
      <c r="AC345" s="18"/>
      <c r="AD345" s="18"/>
      <c r="AE345" s="18"/>
      <c r="AF345" s="18"/>
    </row>
    <row r="346" spans="1:32" x14ac:dyDescent="0.15">
      <c r="A346" s="16">
        <v>1831</v>
      </c>
      <c r="B346" s="19">
        <v>1924.7240999999999</v>
      </c>
      <c r="C346" s="19">
        <v>2029.0862</v>
      </c>
      <c r="D346" s="19">
        <v>2510.9133000000002</v>
      </c>
      <c r="E346" s="19">
        <v>3264</v>
      </c>
      <c r="F346" s="19">
        <v>3545</v>
      </c>
      <c r="G346" s="19">
        <v>3225.5702999999999</v>
      </c>
      <c r="H346"/>
      <c r="I346" s="18"/>
      <c r="J346" s="18"/>
      <c r="K346" s="18"/>
      <c r="L346" s="16">
        <v>1991</v>
      </c>
      <c r="M346" s="19">
        <v>29915.447</v>
      </c>
      <c r="N346" s="19">
        <v>28294.263999999999</v>
      </c>
      <c r="O346" s="19">
        <v>26769.96</v>
      </c>
      <c r="P346" s="19">
        <v>26570.363000000001</v>
      </c>
      <c r="Q346" s="19">
        <v>28126.780999999999</v>
      </c>
      <c r="R346" s="19">
        <v>19958.060000000001</v>
      </c>
      <c r="S346" s="19">
        <v>27614.035</v>
      </c>
      <c r="T346" s="19">
        <v>25792.013999999999</v>
      </c>
      <c r="U346" s="19">
        <v>36463.957000000002</v>
      </c>
      <c r="V346"/>
      <c r="W346" s="18"/>
      <c r="X346" s="18"/>
      <c r="Y346" s="18"/>
      <c r="Z346" s="18"/>
      <c r="AA346" s="18"/>
      <c r="AB346" s="18"/>
      <c r="AC346" s="18"/>
      <c r="AD346" s="18"/>
      <c r="AE346" s="18"/>
      <c r="AF346" s="18"/>
    </row>
    <row r="347" spans="1:32" x14ac:dyDescent="0.15">
      <c r="A347" s="16">
        <v>1832</v>
      </c>
      <c r="B347" s="19">
        <v>2091.7204999999999</v>
      </c>
      <c r="C347" s="19">
        <v>2073.2431999999999</v>
      </c>
      <c r="D347" s="19">
        <v>2506.6738</v>
      </c>
      <c r="E347" s="19">
        <v>3417</v>
      </c>
      <c r="F347" s="19">
        <v>3612</v>
      </c>
      <c r="G347" s="19">
        <v>3342.56</v>
      </c>
      <c r="H347"/>
      <c r="I347" s="18"/>
      <c r="J347" s="18"/>
      <c r="K347" s="18"/>
      <c r="L347" s="16">
        <v>1992</v>
      </c>
      <c r="M347" s="19">
        <v>30573.574000000001</v>
      </c>
      <c r="N347" s="19">
        <v>28619.805</v>
      </c>
      <c r="O347" s="19">
        <v>27385.055</v>
      </c>
      <c r="P347" s="19">
        <v>26960.611000000001</v>
      </c>
      <c r="Q347" s="19">
        <v>28555.732</v>
      </c>
      <c r="R347" s="19">
        <v>20329.168000000001</v>
      </c>
      <c r="S347" s="19">
        <v>27198.53</v>
      </c>
      <c r="T347" s="19">
        <v>25790.186000000002</v>
      </c>
      <c r="U347" s="19">
        <v>37240.300000000003</v>
      </c>
      <c r="V347"/>
      <c r="W347" s="18"/>
      <c r="X347" s="18"/>
      <c r="Y347" s="18"/>
      <c r="Z347" s="18"/>
      <c r="AA347" s="18"/>
      <c r="AB347" s="18"/>
      <c r="AC347" s="18"/>
      <c r="AD347" s="18"/>
      <c r="AE347" s="18"/>
      <c r="AF347" s="18"/>
    </row>
    <row r="348" spans="1:32" x14ac:dyDescent="0.15">
      <c r="A348" s="16">
        <v>1833</v>
      </c>
      <c r="B348" s="19">
        <v>2052.4140000000002</v>
      </c>
      <c r="C348" s="19">
        <v>2142.0349999999999</v>
      </c>
      <c r="D348" s="19">
        <v>2513.0331999999999</v>
      </c>
      <c r="E348" s="19">
        <v>3341</v>
      </c>
      <c r="F348" s="19">
        <v>3599</v>
      </c>
      <c r="G348" s="19">
        <v>3459.5495999999998</v>
      </c>
      <c r="H348"/>
      <c r="I348" s="18"/>
      <c r="J348" s="18"/>
      <c r="K348" s="18"/>
      <c r="L348" s="16">
        <v>1993</v>
      </c>
      <c r="M348" s="19">
        <v>30649.537</v>
      </c>
      <c r="N348" s="19">
        <v>28336.16</v>
      </c>
      <c r="O348" s="19">
        <v>27250.701000000001</v>
      </c>
      <c r="P348" s="19">
        <v>26902.398000000001</v>
      </c>
      <c r="Q348" s="19">
        <v>28879.995999999999</v>
      </c>
      <c r="R348" s="19">
        <v>20056.54</v>
      </c>
      <c r="S348" s="19">
        <v>26558.824000000001</v>
      </c>
      <c r="T348" s="19">
        <v>26349.342000000001</v>
      </c>
      <c r="U348" s="19">
        <v>37761.535000000003</v>
      </c>
      <c r="V348"/>
      <c r="W348" s="18"/>
      <c r="X348" s="18"/>
      <c r="Y348" s="18"/>
      <c r="Z348" s="18"/>
      <c r="AA348" s="18"/>
      <c r="AB348" s="18"/>
      <c r="AC348" s="18"/>
      <c r="AD348" s="18"/>
      <c r="AE348" s="18"/>
      <c r="AF348" s="18"/>
    </row>
    <row r="349" spans="1:32" x14ac:dyDescent="0.15">
      <c r="A349" s="16">
        <v>1834</v>
      </c>
      <c r="B349" s="19">
        <v>2055.4949000000001</v>
      </c>
      <c r="C349" s="19">
        <v>2168.9005999999999</v>
      </c>
      <c r="D349" s="19">
        <v>2520.4526000000001</v>
      </c>
      <c r="E349" s="19">
        <v>3370</v>
      </c>
      <c r="F349" s="19">
        <v>3639</v>
      </c>
      <c r="G349" s="19">
        <v>3294.9929999999999</v>
      </c>
      <c r="H349"/>
      <c r="I349" s="18"/>
      <c r="J349" s="18"/>
      <c r="K349" s="18"/>
      <c r="L349" s="16">
        <v>1994</v>
      </c>
      <c r="M349" s="19">
        <v>32359.296999999999</v>
      </c>
      <c r="N349" s="19">
        <v>28907.976999999999</v>
      </c>
      <c r="O349" s="19">
        <v>28140.057000000001</v>
      </c>
      <c r="P349" s="19">
        <v>27668.258000000002</v>
      </c>
      <c r="Q349" s="19">
        <v>29727.557000000001</v>
      </c>
      <c r="R349" s="19">
        <v>20673.955000000002</v>
      </c>
      <c r="S349" s="19">
        <v>27505.955000000002</v>
      </c>
      <c r="T349" s="19">
        <v>27277.543000000001</v>
      </c>
      <c r="U349" s="19">
        <v>38807.279999999999</v>
      </c>
      <c r="V349"/>
      <c r="W349" s="18"/>
      <c r="X349" s="18"/>
      <c r="Y349" s="18"/>
      <c r="Z349" s="18"/>
      <c r="AA349" s="18"/>
      <c r="AB349" s="18"/>
      <c r="AC349" s="18"/>
      <c r="AD349" s="18"/>
      <c r="AE349" s="18"/>
      <c r="AF349" s="18"/>
    </row>
    <row r="350" spans="1:32" x14ac:dyDescent="0.15">
      <c r="A350" s="16">
        <v>1835</v>
      </c>
      <c r="B350" s="19">
        <v>2124.2775999999999</v>
      </c>
      <c r="C350" s="19">
        <v>2170.5001999999999</v>
      </c>
      <c r="D350" s="19">
        <v>2531.0515</v>
      </c>
      <c r="E350" s="19">
        <v>3360</v>
      </c>
      <c r="F350" s="19">
        <v>3861</v>
      </c>
      <c r="G350" s="19">
        <v>3419.6959999999999</v>
      </c>
      <c r="H350"/>
      <c r="I350" s="18"/>
      <c r="J350" s="18"/>
      <c r="K350" s="18"/>
      <c r="L350" s="16">
        <v>1995</v>
      </c>
      <c r="M350" s="19">
        <v>33356.14</v>
      </c>
      <c r="N350" s="19">
        <v>29418.863000000001</v>
      </c>
      <c r="O350" s="19">
        <v>28868.945</v>
      </c>
      <c r="P350" s="19">
        <v>28666.351999999999</v>
      </c>
      <c r="Q350" s="19">
        <v>30680.348000000002</v>
      </c>
      <c r="R350" s="19">
        <v>21522.098000000002</v>
      </c>
      <c r="S350" s="19">
        <v>28519.442999999999</v>
      </c>
      <c r="T350" s="19">
        <v>27861.215</v>
      </c>
      <c r="U350" s="19">
        <v>39390.625</v>
      </c>
      <c r="V350"/>
      <c r="W350" s="18"/>
      <c r="X350" s="18"/>
      <c r="Y350" s="18"/>
      <c r="Z350" s="18"/>
      <c r="AA350" s="18"/>
      <c r="AB350" s="18"/>
      <c r="AC350" s="18"/>
      <c r="AD350" s="18"/>
      <c r="AE350" s="18"/>
      <c r="AF350" s="18"/>
    </row>
    <row r="351" spans="1:32" x14ac:dyDescent="0.15">
      <c r="A351" s="16">
        <v>1836</v>
      </c>
      <c r="B351" s="19">
        <v>2089.4760000000001</v>
      </c>
      <c r="C351" s="19">
        <v>2173.3818000000001</v>
      </c>
      <c r="D351" s="19">
        <v>2524.6921000000002</v>
      </c>
      <c r="E351" s="19">
        <v>3472</v>
      </c>
      <c r="F351" s="19">
        <v>3937</v>
      </c>
      <c r="G351" s="19">
        <v>3469.8344999999999</v>
      </c>
      <c r="H351"/>
      <c r="I351" s="18"/>
      <c r="J351" s="18"/>
      <c r="K351" s="18"/>
      <c r="L351" s="16">
        <v>1996</v>
      </c>
      <c r="M351" s="19">
        <v>34325.440000000002</v>
      </c>
      <c r="N351" s="19">
        <v>29736.645</v>
      </c>
      <c r="O351" s="19">
        <v>29349.982</v>
      </c>
      <c r="P351" s="19">
        <v>29231.275000000001</v>
      </c>
      <c r="Q351" s="19">
        <v>31811.738000000001</v>
      </c>
      <c r="R351" s="19">
        <v>22185.065999999999</v>
      </c>
      <c r="S351" s="19">
        <v>29012.105</v>
      </c>
      <c r="T351" s="19">
        <v>28472.248</v>
      </c>
      <c r="U351" s="19">
        <v>40412.75</v>
      </c>
      <c r="V351"/>
      <c r="W351" s="18"/>
      <c r="X351" s="18"/>
      <c r="Y351" s="18"/>
      <c r="Z351" s="18"/>
      <c r="AA351" s="18"/>
      <c r="AB351" s="18"/>
      <c r="AC351" s="18"/>
      <c r="AD351" s="18"/>
      <c r="AE351" s="18"/>
      <c r="AF351" s="18"/>
    </row>
    <row r="352" spans="1:32" x14ac:dyDescent="0.15">
      <c r="A352" s="16">
        <v>1837</v>
      </c>
      <c r="B352" s="19">
        <v>2118.7669999999998</v>
      </c>
      <c r="C352" s="19">
        <v>2169.2285000000002</v>
      </c>
      <c r="D352" s="19">
        <v>2525.752</v>
      </c>
      <c r="E352" s="19">
        <v>3553</v>
      </c>
      <c r="F352" s="19">
        <v>3857</v>
      </c>
      <c r="G352" s="19">
        <v>3360.5583000000001</v>
      </c>
      <c r="H352"/>
      <c r="I352" s="18"/>
      <c r="J352" s="18"/>
      <c r="K352" s="18"/>
      <c r="L352" s="16">
        <v>1997</v>
      </c>
      <c r="M352" s="19">
        <v>35499.061999999998</v>
      </c>
      <c r="N352" s="19">
        <v>30341.807000000001</v>
      </c>
      <c r="O352" s="19">
        <v>30186.945</v>
      </c>
      <c r="P352" s="19">
        <v>29960.7</v>
      </c>
      <c r="Q352" s="19">
        <v>33199.633000000002</v>
      </c>
      <c r="R352" s="19">
        <v>23113.615000000002</v>
      </c>
      <c r="S352" s="19">
        <v>29862.666000000001</v>
      </c>
      <c r="T352" s="19">
        <v>29259.763999999999</v>
      </c>
      <c r="U352" s="19">
        <v>41722.67</v>
      </c>
      <c r="V352"/>
      <c r="W352" s="18"/>
      <c r="X352" s="18"/>
      <c r="Y352" s="18"/>
      <c r="Z352" s="18"/>
      <c r="AA352" s="18"/>
      <c r="AB352" s="18"/>
      <c r="AC352" s="18"/>
      <c r="AD352" s="18"/>
      <c r="AE352" s="18"/>
      <c r="AF352" s="18"/>
    </row>
    <row r="353" spans="1:32" x14ac:dyDescent="0.15">
      <c r="A353" s="16">
        <v>1838</v>
      </c>
      <c r="B353" s="19">
        <v>2210.6439999999998</v>
      </c>
      <c r="C353" s="19">
        <v>2116.1455000000001</v>
      </c>
      <c r="D353" s="19">
        <v>2514.0929999999998</v>
      </c>
      <c r="E353" s="19">
        <v>3590</v>
      </c>
      <c r="F353" s="19">
        <v>3963</v>
      </c>
      <c r="G353" s="19">
        <v>3329.7040000000002</v>
      </c>
      <c r="H353"/>
      <c r="I353" s="18"/>
      <c r="J353" s="18"/>
      <c r="K353" s="18"/>
      <c r="L353" s="16">
        <v>1998</v>
      </c>
      <c r="M353" s="19">
        <v>36361.230000000003</v>
      </c>
      <c r="N353" s="19">
        <v>31323.078000000001</v>
      </c>
      <c r="O353" s="19">
        <v>31129.583999999999</v>
      </c>
      <c r="P353" s="19">
        <v>30649.629000000001</v>
      </c>
      <c r="Q353" s="19">
        <v>34688.550000000003</v>
      </c>
      <c r="R353" s="19">
        <v>24284.861000000001</v>
      </c>
      <c r="S353" s="19">
        <v>31187.164000000001</v>
      </c>
      <c r="T353" s="19">
        <v>30077.384999999998</v>
      </c>
      <c r="U353" s="19">
        <v>43072.758000000002</v>
      </c>
      <c r="V353"/>
      <c r="W353" s="18"/>
      <c r="X353" s="18"/>
      <c r="Y353" s="18"/>
      <c r="Z353" s="18"/>
      <c r="AA353" s="18"/>
      <c r="AB353" s="18"/>
      <c r="AC353" s="18"/>
      <c r="AD353" s="18"/>
      <c r="AE353" s="18"/>
      <c r="AF353" s="18"/>
    </row>
    <row r="354" spans="1:32" x14ac:dyDescent="0.15">
      <c r="A354" s="16">
        <v>1839</v>
      </c>
      <c r="B354" s="19">
        <v>2128.7824999999998</v>
      </c>
      <c r="C354" s="19">
        <v>2119.0686000000001</v>
      </c>
      <c r="D354" s="19">
        <v>2511.9733999999999</v>
      </c>
      <c r="E354" s="19">
        <v>3588</v>
      </c>
      <c r="F354" s="19">
        <v>3881</v>
      </c>
      <c r="G354" s="19">
        <v>3491.6896999999999</v>
      </c>
      <c r="H354"/>
      <c r="I354" s="18"/>
      <c r="J354" s="18"/>
      <c r="K354" s="18"/>
      <c r="L354" s="16">
        <v>1999</v>
      </c>
      <c r="M354" s="19">
        <v>37523.425999999999</v>
      </c>
      <c r="N354" s="19">
        <v>32284.611000000001</v>
      </c>
      <c r="O354" s="19">
        <v>32087.603999999999</v>
      </c>
      <c r="P354" s="19">
        <v>31340.48</v>
      </c>
      <c r="Q354" s="19">
        <v>36409.08</v>
      </c>
      <c r="R354" s="19">
        <v>25549.54</v>
      </c>
      <c r="S354" s="19">
        <v>32705.215</v>
      </c>
      <c r="T354" s="19">
        <v>30932.537</v>
      </c>
      <c r="U354" s="19">
        <v>44575.847999999998</v>
      </c>
      <c r="V354"/>
      <c r="W354" s="18"/>
      <c r="X354" s="18"/>
      <c r="Y354" s="18"/>
      <c r="Z354" s="18"/>
      <c r="AA354" s="18"/>
      <c r="AB354" s="18"/>
      <c r="AC354" s="18"/>
      <c r="AD354" s="18"/>
      <c r="AE354" s="18"/>
      <c r="AF354" s="18"/>
    </row>
    <row r="355" spans="1:32" x14ac:dyDescent="0.15">
      <c r="A355" s="16">
        <v>1840</v>
      </c>
      <c r="B355" s="19">
        <v>2275.7523999999999</v>
      </c>
      <c r="C355" s="19">
        <v>2163.846</v>
      </c>
      <c r="D355" s="19">
        <v>2513.0331999999999</v>
      </c>
      <c r="E355" s="19">
        <v>3623</v>
      </c>
      <c r="F355" s="19">
        <v>4018</v>
      </c>
      <c r="G355" s="19">
        <v>3319.4191999999998</v>
      </c>
      <c r="H355"/>
      <c r="I355" s="18"/>
      <c r="J355" s="18"/>
      <c r="K355" s="18"/>
      <c r="L355" s="16">
        <v>2000</v>
      </c>
      <c r="M355" s="19">
        <v>39021.175999999999</v>
      </c>
      <c r="N355" s="19">
        <v>33409.68</v>
      </c>
      <c r="O355" s="19">
        <v>33367.285000000003</v>
      </c>
      <c r="P355" s="19">
        <v>32716.98</v>
      </c>
      <c r="Q355" s="19">
        <v>37899.949999999997</v>
      </c>
      <c r="R355" s="19">
        <v>26994.86</v>
      </c>
      <c r="S355" s="19">
        <v>34202.605000000003</v>
      </c>
      <c r="T355" s="19">
        <v>31946.037</v>
      </c>
      <c r="U355" s="19">
        <v>45886.47</v>
      </c>
      <c r="V355"/>
      <c r="W355" s="18"/>
      <c r="X355" s="18"/>
      <c r="Y355" s="18"/>
      <c r="Z355" s="18"/>
      <c r="AA355" s="18"/>
      <c r="AB355" s="18"/>
      <c r="AC355" s="18"/>
      <c r="AD355" s="18"/>
      <c r="AE355" s="18"/>
      <c r="AF355" s="18"/>
    </row>
    <row r="356" spans="1:32" x14ac:dyDescent="0.15">
      <c r="A356" s="16">
        <v>1841</v>
      </c>
      <c r="B356" s="19">
        <v>2320.7622000000001</v>
      </c>
      <c r="C356" s="19">
        <v>2230.6484</v>
      </c>
      <c r="D356" s="19">
        <v>2514.0929999999998</v>
      </c>
      <c r="E356" s="19">
        <v>3658</v>
      </c>
      <c r="F356" s="19">
        <v>3894</v>
      </c>
      <c r="G356" s="19">
        <v>3252.5680000000002</v>
      </c>
      <c r="H356"/>
      <c r="I356" s="18"/>
      <c r="J356" s="18"/>
      <c r="K356" s="18"/>
      <c r="L356" s="16">
        <v>2001</v>
      </c>
      <c r="M356" s="19">
        <v>39425.862999999998</v>
      </c>
      <c r="N356" s="19">
        <v>33920.097999999998</v>
      </c>
      <c r="O356" s="19">
        <v>34260.29</v>
      </c>
      <c r="P356" s="19">
        <v>33511.434000000001</v>
      </c>
      <c r="Q356" s="19">
        <v>38636.222999999998</v>
      </c>
      <c r="R356" s="19">
        <v>28153.553</v>
      </c>
      <c r="S356" s="19">
        <v>34666.663999999997</v>
      </c>
      <c r="T356" s="19">
        <v>32660.440999999999</v>
      </c>
      <c r="U356" s="19">
        <v>45878.008000000002</v>
      </c>
      <c r="V356"/>
      <c r="W356" s="18"/>
      <c r="X356" s="18"/>
      <c r="Y356" s="18"/>
      <c r="Z356" s="18"/>
      <c r="AA356" s="18"/>
      <c r="AB356" s="18"/>
      <c r="AC356" s="18"/>
      <c r="AD356" s="18"/>
      <c r="AE356" s="18"/>
      <c r="AF356" s="18"/>
    </row>
    <row r="357" spans="1:32" x14ac:dyDescent="0.15">
      <c r="A357" s="16">
        <v>1842</v>
      </c>
      <c r="B357" s="19">
        <v>2259.9558000000002</v>
      </c>
      <c r="C357" s="19">
        <v>2192.6577000000002</v>
      </c>
      <c r="D357" s="19">
        <v>2506.6738</v>
      </c>
      <c r="E357" s="19">
        <v>3569</v>
      </c>
      <c r="F357" s="19">
        <v>3808</v>
      </c>
      <c r="G357" s="19">
        <v>3222.9992999999999</v>
      </c>
      <c r="H357"/>
      <c r="I357" s="18"/>
      <c r="J357" s="18"/>
      <c r="K357" s="18"/>
      <c r="L357" s="16">
        <v>2002</v>
      </c>
      <c r="M357" s="19">
        <v>39709.370000000003</v>
      </c>
      <c r="N357" s="19">
        <v>34152.773000000001</v>
      </c>
      <c r="O357" s="19">
        <v>34590.93</v>
      </c>
      <c r="P357" s="19">
        <v>33780.055</v>
      </c>
      <c r="Q357" s="19">
        <v>38653.125</v>
      </c>
      <c r="R357" s="19">
        <v>28753.322</v>
      </c>
      <c r="S357" s="19">
        <v>35569.773000000001</v>
      </c>
      <c r="T357" s="19">
        <v>33271.300000000003</v>
      </c>
      <c r="U357" s="19">
        <v>46266.296999999999</v>
      </c>
      <c r="V357"/>
      <c r="W357" s="18"/>
      <c r="X357" s="18"/>
      <c r="Y357" s="18"/>
      <c r="Z357" s="18"/>
      <c r="AA357" s="18"/>
      <c r="AB357" s="18"/>
      <c r="AC357" s="18"/>
      <c r="AD357" s="18"/>
      <c r="AE357" s="18"/>
      <c r="AF357" s="18"/>
    </row>
    <row r="358" spans="1:32" x14ac:dyDescent="0.15">
      <c r="A358" s="16">
        <v>1843</v>
      </c>
      <c r="B358" s="19">
        <v>2369.6716000000001</v>
      </c>
      <c r="C358" s="19">
        <v>2102.5639999999999</v>
      </c>
      <c r="D358" s="19">
        <v>2507.7336</v>
      </c>
      <c r="E358" s="19">
        <v>3507</v>
      </c>
      <c r="F358" s="19">
        <v>3950</v>
      </c>
      <c r="G358" s="19">
        <v>3274.4229999999998</v>
      </c>
      <c r="H358"/>
      <c r="I358" s="18"/>
      <c r="J358" s="18"/>
      <c r="K358" s="18"/>
      <c r="L358" s="16">
        <v>2003</v>
      </c>
      <c r="M358" s="19">
        <v>39983.144999999997</v>
      </c>
      <c r="N358" s="19">
        <v>34292.03</v>
      </c>
      <c r="O358" s="19">
        <v>34716.44</v>
      </c>
      <c r="P358" s="19">
        <v>33917.800000000003</v>
      </c>
      <c r="Q358" s="19">
        <v>38803.957000000002</v>
      </c>
      <c r="R358" s="19">
        <v>29371.865000000002</v>
      </c>
      <c r="S358" s="19">
        <v>36435.754000000001</v>
      </c>
      <c r="T358" s="19">
        <v>34232.425999999999</v>
      </c>
      <c r="U358" s="19">
        <v>47157.995999999999</v>
      </c>
      <c r="V358"/>
      <c r="W358" s="18"/>
      <c r="X358" s="18"/>
      <c r="Y358" s="18"/>
      <c r="Z358" s="18"/>
      <c r="AA358" s="18"/>
      <c r="AB358" s="18"/>
      <c r="AC358" s="18"/>
      <c r="AD358" s="18"/>
      <c r="AE358" s="18"/>
      <c r="AF358" s="18"/>
    </row>
    <row r="359" spans="1:32" x14ac:dyDescent="0.15">
      <c r="A359" s="16">
        <v>1844</v>
      </c>
      <c r="B359" s="19">
        <v>2444.2429999999999</v>
      </c>
      <c r="C359" s="19">
        <v>2139.2788</v>
      </c>
      <c r="D359" s="19">
        <v>2540.5907999999999</v>
      </c>
      <c r="E359" s="19">
        <v>3540</v>
      </c>
      <c r="F359" s="19">
        <v>4245</v>
      </c>
      <c r="G359" s="19">
        <v>3453.1215999999999</v>
      </c>
      <c r="H359"/>
      <c r="I359" s="18"/>
      <c r="J359" s="18"/>
      <c r="K359" s="18"/>
      <c r="L359" s="16">
        <v>2004</v>
      </c>
      <c r="M359" s="19">
        <v>41178.561999999998</v>
      </c>
      <c r="N359" s="19">
        <v>35093.824000000001</v>
      </c>
      <c r="O359" s="19">
        <v>35528.714999999997</v>
      </c>
      <c r="P359" s="19">
        <v>34472.129999999997</v>
      </c>
      <c r="Q359" s="19">
        <v>39682.375</v>
      </c>
      <c r="R359" s="19">
        <v>30088.092000000001</v>
      </c>
      <c r="S359" s="19">
        <v>38016.061999999998</v>
      </c>
      <c r="T359" s="19">
        <v>34865.78</v>
      </c>
      <c r="U359" s="19">
        <v>48492.72</v>
      </c>
      <c r="V359"/>
      <c r="W359" s="18"/>
      <c r="X359" s="18"/>
      <c r="Y359" s="18"/>
      <c r="Z359" s="18"/>
      <c r="AA359" s="18"/>
      <c r="AB359" s="18"/>
      <c r="AC359" s="18"/>
      <c r="AD359" s="18"/>
      <c r="AE359" s="18"/>
      <c r="AF359" s="18"/>
    </row>
    <row r="360" spans="1:32" x14ac:dyDescent="0.15">
      <c r="A360" s="16">
        <v>1845</v>
      </c>
      <c r="B360" s="19">
        <v>2358.9245999999998</v>
      </c>
      <c r="C360" s="19">
        <v>2158.174</v>
      </c>
      <c r="D360" s="19">
        <v>2542.7103999999999</v>
      </c>
      <c r="E360" s="19">
        <v>3515</v>
      </c>
      <c r="F360" s="19">
        <v>4387</v>
      </c>
      <c r="G360" s="19">
        <v>3505.8312999999998</v>
      </c>
      <c r="H360"/>
      <c r="I360" s="18"/>
      <c r="J360" s="18"/>
      <c r="K360" s="18"/>
      <c r="L360" s="16">
        <v>2005</v>
      </c>
      <c r="M360" s="19">
        <v>42264.63</v>
      </c>
      <c r="N360" s="19">
        <v>35495.464999999997</v>
      </c>
      <c r="O360" s="19">
        <v>36205.574000000001</v>
      </c>
      <c r="P360" s="19">
        <v>34872.125</v>
      </c>
      <c r="Q360" s="19">
        <v>40679.49</v>
      </c>
      <c r="R360" s="19">
        <v>30885.601999999999</v>
      </c>
      <c r="S360" s="19">
        <v>39258.991999999998</v>
      </c>
      <c r="T360" s="19">
        <v>35623.625</v>
      </c>
      <c r="U360" s="19">
        <v>49654.76</v>
      </c>
      <c r="V360"/>
      <c r="W360" s="18"/>
      <c r="X360" s="18"/>
      <c r="Y360" s="18"/>
      <c r="Z360" s="18"/>
      <c r="AA360" s="18"/>
      <c r="AB360" s="18"/>
      <c r="AC360" s="18"/>
      <c r="AD360" s="18"/>
      <c r="AE360" s="18"/>
      <c r="AF360" s="18"/>
    </row>
    <row r="361" spans="1:32" x14ac:dyDescent="0.15">
      <c r="A361" s="16">
        <v>1846</v>
      </c>
      <c r="B361" s="19">
        <v>2356.3036999999999</v>
      </c>
      <c r="C361" s="19">
        <v>2086.6536000000001</v>
      </c>
      <c r="D361" s="19">
        <v>2538.471</v>
      </c>
      <c r="E361" s="19">
        <v>3521</v>
      </c>
      <c r="F361" s="19">
        <v>4334</v>
      </c>
      <c r="G361" s="19">
        <v>3526.4009999999998</v>
      </c>
      <c r="H361"/>
      <c r="I361" s="18"/>
      <c r="J361" s="18"/>
      <c r="K361" s="18"/>
      <c r="L361" s="16">
        <v>2006</v>
      </c>
      <c r="M361" s="19">
        <v>44025.483999999997</v>
      </c>
      <c r="N361" s="19">
        <v>36166.160000000003</v>
      </c>
      <c r="O361" s="19">
        <v>38014.137000000002</v>
      </c>
      <c r="P361" s="19">
        <v>35713.805</v>
      </c>
      <c r="Q361" s="19">
        <v>42286.51</v>
      </c>
      <c r="R361" s="19">
        <v>31907.423999999999</v>
      </c>
      <c r="S361" s="19">
        <v>40992.300000000003</v>
      </c>
      <c r="T361" s="19">
        <v>36214.07</v>
      </c>
      <c r="U361" s="19">
        <v>50489.86</v>
      </c>
      <c r="V361"/>
      <c r="W361" s="18"/>
      <c r="X361" s="18"/>
      <c r="Y361" s="18"/>
      <c r="Z361" s="18"/>
      <c r="AA361" s="18"/>
      <c r="AB361" s="18"/>
      <c r="AC361" s="18"/>
      <c r="AD361" s="18"/>
      <c r="AE361" s="18"/>
      <c r="AF361" s="18"/>
    </row>
    <row r="362" spans="1:32" x14ac:dyDescent="0.15">
      <c r="A362" s="16">
        <v>1847</v>
      </c>
      <c r="B362" s="19">
        <v>2606.6997000000001</v>
      </c>
      <c r="C362" s="19">
        <v>2064.5083</v>
      </c>
      <c r="D362" s="19">
        <v>2536.3510000000001</v>
      </c>
      <c r="E362" s="19">
        <v>3545</v>
      </c>
      <c r="F362" s="19">
        <v>4234</v>
      </c>
      <c r="G362" s="19">
        <v>3618.9639999999999</v>
      </c>
      <c r="H362"/>
      <c r="I362" s="18"/>
      <c r="J362" s="18"/>
      <c r="K362" s="18"/>
      <c r="L362" s="16">
        <v>2007</v>
      </c>
      <c r="M362" s="19">
        <v>44481.47</v>
      </c>
      <c r="N362" s="19">
        <v>36845.684000000001</v>
      </c>
      <c r="O362" s="19">
        <v>39752.207000000002</v>
      </c>
      <c r="P362" s="19">
        <v>36310.733999999997</v>
      </c>
      <c r="Q362" s="19">
        <v>44008.75</v>
      </c>
      <c r="R362" s="19">
        <v>32735.434000000001</v>
      </c>
      <c r="S362" s="19">
        <v>42399.843999999997</v>
      </c>
      <c r="T362" s="19">
        <v>36816.675999999999</v>
      </c>
      <c r="U362" s="19">
        <v>50901.745999999999</v>
      </c>
      <c r="V362"/>
      <c r="W362" s="18"/>
      <c r="X362" s="18"/>
      <c r="Y362" s="18"/>
      <c r="Z362" s="18"/>
      <c r="AA362" s="18"/>
      <c r="AB362" s="18"/>
      <c r="AC362" s="18"/>
      <c r="AD362" s="18"/>
      <c r="AE362" s="18"/>
      <c r="AF362" s="18"/>
    </row>
    <row r="363" spans="1:32" x14ac:dyDescent="0.15">
      <c r="A363" s="16">
        <v>1848</v>
      </c>
      <c r="B363" s="19">
        <v>2437.9539</v>
      </c>
      <c r="C363" s="19">
        <v>2202.5587999999998</v>
      </c>
      <c r="D363" s="19">
        <v>2536.3510000000001</v>
      </c>
      <c r="E363" s="19">
        <v>3602</v>
      </c>
      <c r="F363" s="19">
        <v>4361</v>
      </c>
      <c r="G363" s="19">
        <v>3712.8126999999999</v>
      </c>
      <c r="H363"/>
      <c r="I363" s="18"/>
      <c r="J363" s="18"/>
      <c r="K363" s="18"/>
      <c r="L363" s="16">
        <v>2008</v>
      </c>
      <c r="M363" s="19">
        <v>44246.400000000001</v>
      </c>
      <c r="N363" s="19">
        <v>36761.792999999998</v>
      </c>
      <c r="O363" s="19">
        <v>40715.434000000001</v>
      </c>
      <c r="P363" s="19">
        <v>35942.938000000002</v>
      </c>
      <c r="Q363" s="19">
        <v>44840.71</v>
      </c>
      <c r="R363" s="19">
        <v>32844.324000000001</v>
      </c>
      <c r="S363" s="19">
        <v>42189.964999999997</v>
      </c>
      <c r="T363" s="19">
        <v>36264.79</v>
      </c>
      <c r="U363" s="19">
        <v>50275.745999999999</v>
      </c>
      <c r="V363"/>
      <c r="W363" s="18"/>
      <c r="X363" s="18"/>
      <c r="Y363" s="18"/>
      <c r="Z363" s="18"/>
      <c r="AA363" s="18"/>
      <c r="AB363" s="18"/>
      <c r="AC363" s="18"/>
      <c r="AD363" s="18"/>
      <c r="AE363" s="18"/>
      <c r="AF363" s="18"/>
    </row>
    <row r="364" spans="1:32" x14ac:dyDescent="0.15">
      <c r="A364" s="16">
        <v>1849</v>
      </c>
      <c r="B364" s="19">
        <v>2505.5587999999998</v>
      </c>
      <c r="C364" s="19">
        <v>2288.2741999999998</v>
      </c>
      <c r="D364" s="19">
        <v>2538.471</v>
      </c>
      <c r="E364" s="19">
        <v>3709</v>
      </c>
      <c r="F364" s="19">
        <v>4422</v>
      </c>
      <c r="G364" s="19">
        <v>3616.3928000000001</v>
      </c>
      <c r="H364"/>
      <c r="I364" s="18"/>
      <c r="J364" s="18"/>
      <c r="K364" s="18"/>
      <c r="L364" s="16">
        <v>2009</v>
      </c>
      <c r="M364" s="19">
        <v>42090.17</v>
      </c>
      <c r="N364" s="19">
        <v>35534.925999999999</v>
      </c>
      <c r="O364" s="19">
        <v>38962.938000000002</v>
      </c>
      <c r="P364" s="19">
        <v>34055.226999999999</v>
      </c>
      <c r="Q364" s="19">
        <v>43178.508000000002</v>
      </c>
      <c r="R364" s="19">
        <v>31669.690999999999</v>
      </c>
      <c r="S364" s="19">
        <v>40116.311999999998</v>
      </c>
      <c r="T364" s="19">
        <v>34402.36</v>
      </c>
      <c r="U364" s="19">
        <v>48452.934000000001</v>
      </c>
      <c r="V364"/>
      <c r="W364" s="18"/>
      <c r="X364" s="18"/>
      <c r="Y364" s="18"/>
      <c r="Z364" s="18"/>
      <c r="AA364" s="18"/>
      <c r="AB364" s="18"/>
      <c r="AC364" s="18"/>
      <c r="AD364" s="18"/>
      <c r="AE364" s="18"/>
      <c r="AF364" s="18"/>
    </row>
    <row r="365" spans="1:32" x14ac:dyDescent="0.15">
      <c r="A365" s="16">
        <v>1850</v>
      </c>
      <c r="B365" s="19">
        <v>2545.0275999999999</v>
      </c>
      <c r="C365" s="19">
        <v>2276</v>
      </c>
      <c r="D365" s="19">
        <v>2540.5907999999999</v>
      </c>
      <c r="E365" s="19">
        <v>3779</v>
      </c>
      <c r="F365" s="19">
        <v>4332</v>
      </c>
      <c r="G365" s="19">
        <v>3631.82</v>
      </c>
      <c r="H365"/>
      <c r="I365" s="18"/>
      <c r="J365" s="18"/>
      <c r="K365" s="18"/>
      <c r="L365" s="16">
        <v>2010</v>
      </c>
      <c r="M365" s="19">
        <v>42932.4</v>
      </c>
      <c r="N365" s="19">
        <v>36086.726999999999</v>
      </c>
      <c r="O365" s="19">
        <v>41109.582000000002</v>
      </c>
      <c r="P365" s="19">
        <v>34765.938000000002</v>
      </c>
      <c r="Q365" s="19">
        <v>43812.347999999998</v>
      </c>
      <c r="R365" s="19">
        <v>31786.403999999999</v>
      </c>
      <c r="S365" s="19">
        <v>42634.754000000001</v>
      </c>
      <c r="T365" s="19">
        <v>34754.472999999998</v>
      </c>
      <c r="U365" s="19">
        <v>49266.913999999997</v>
      </c>
      <c r="V365"/>
      <c r="W365" s="18"/>
      <c r="X365" s="18"/>
      <c r="Y365" s="18"/>
      <c r="Z365" s="18"/>
      <c r="AA365" s="18"/>
      <c r="AB365" s="18"/>
      <c r="AC365" s="18"/>
      <c r="AD365" s="18"/>
      <c r="AE365" s="18"/>
      <c r="AF365" s="18"/>
    </row>
    <row r="366" spans="1:32" x14ac:dyDescent="0.15">
      <c r="A366" s="16">
        <v>1851</v>
      </c>
      <c r="B366" s="19">
        <v>2498.8429999999998</v>
      </c>
      <c r="C366" s="19">
        <v>2244</v>
      </c>
      <c r="D366" s="19">
        <v>2542.7103999999999</v>
      </c>
      <c r="E366" s="19">
        <v>3834</v>
      </c>
      <c r="F366" s="19">
        <v>4477</v>
      </c>
      <c r="G366" s="19">
        <v>3778.3784000000001</v>
      </c>
      <c r="H366"/>
      <c r="I366" s="18"/>
      <c r="J366" s="18"/>
      <c r="K366" s="18"/>
      <c r="L366" s="16">
        <v>2011</v>
      </c>
      <c r="M366" s="19">
        <v>43575</v>
      </c>
      <c r="N366" s="19">
        <v>36691</v>
      </c>
      <c r="O366" s="19">
        <v>43189</v>
      </c>
      <c r="P366" s="19">
        <v>35151</v>
      </c>
      <c r="Q366" s="19">
        <v>44591</v>
      </c>
      <c r="R366" s="19">
        <v>31600</v>
      </c>
      <c r="S366" s="19">
        <v>42079</v>
      </c>
      <c r="T366" s="19">
        <v>34971</v>
      </c>
      <c r="U366" s="19">
        <v>49675</v>
      </c>
      <c r="V366"/>
      <c r="W366" s="18"/>
      <c r="X366" s="18"/>
      <c r="Y366" s="18"/>
      <c r="Z366" s="18"/>
      <c r="AA366" s="18"/>
      <c r="AB366" s="18"/>
      <c r="AC366" s="18"/>
      <c r="AD366" s="18"/>
      <c r="AE366" s="18"/>
      <c r="AF366" s="18"/>
    </row>
    <row r="367" spans="1:32" x14ac:dyDescent="0.15">
      <c r="A367" s="16">
        <v>1852</v>
      </c>
      <c r="B367" s="19">
        <v>2652.94</v>
      </c>
      <c r="C367" s="19">
        <v>2273</v>
      </c>
      <c r="D367" s="19">
        <v>2540.5907999999999</v>
      </c>
      <c r="E367" s="19">
        <v>3790</v>
      </c>
      <c r="F367" s="19">
        <v>4626</v>
      </c>
      <c r="G367" s="19">
        <v>3971.2184999999999</v>
      </c>
      <c r="H367"/>
      <c r="I367" s="18"/>
      <c r="J367" s="18"/>
      <c r="K367" s="18"/>
      <c r="L367" s="16">
        <v>2012</v>
      </c>
      <c r="M367" s="19">
        <v>43509.612999999998</v>
      </c>
      <c r="N367" s="19">
        <v>36625.925999999999</v>
      </c>
      <c r="O367" s="19">
        <v>43288.32</v>
      </c>
      <c r="P367" s="19">
        <v>34010.035000000003</v>
      </c>
      <c r="Q367" s="19">
        <v>43968.254000000001</v>
      </c>
      <c r="R367" s="19">
        <v>30645.215</v>
      </c>
      <c r="S367" s="19">
        <v>41523.144999999997</v>
      </c>
      <c r="T367" s="19">
        <v>35243.64</v>
      </c>
      <c r="U367" s="19">
        <v>50436.434000000001</v>
      </c>
      <c r="V367"/>
      <c r="W367" s="18"/>
      <c r="X367" s="18"/>
      <c r="Y367" s="18"/>
      <c r="Z367" s="18"/>
      <c r="AA367" s="18"/>
      <c r="AB367" s="18"/>
      <c r="AC367" s="18"/>
      <c r="AD367" s="18"/>
      <c r="AE367" s="18"/>
      <c r="AF367" s="18"/>
    </row>
    <row r="368" spans="1:32" x14ac:dyDescent="0.15">
      <c r="A368" s="16">
        <v>1853</v>
      </c>
      <c r="B368" s="19">
        <v>2515.0432000000001</v>
      </c>
      <c r="C368" s="19">
        <v>2252</v>
      </c>
      <c r="D368" s="19">
        <v>2549.0698000000002</v>
      </c>
      <c r="E368" s="19">
        <v>3704</v>
      </c>
      <c r="F368" s="19">
        <v>4734</v>
      </c>
      <c r="G368" s="19">
        <v>4242.4799999999996</v>
      </c>
      <c r="H368"/>
      <c r="I368" s="18"/>
      <c r="J368" s="18"/>
      <c r="K368" s="18"/>
      <c r="L368" s="16">
        <v>2013</v>
      </c>
      <c r="M368" s="19">
        <v>43743.61</v>
      </c>
      <c r="N368" s="19">
        <v>36647.22</v>
      </c>
      <c r="O368" s="19">
        <v>43359.137000000002</v>
      </c>
      <c r="P368" s="19">
        <v>33317.241999999998</v>
      </c>
      <c r="Q368" s="19">
        <v>43782.97</v>
      </c>
      <c r="R368" s="19">
        <v>30327.451000000001</v>
      </c>
      <c r="S368" s="19">
        <v>41661.805</v>
      </c>
      <c r="T368" s="19">
        <v>35660.559999999998</v>
      </c>
      <c r="U368" s="19">
        <v>51010.796999999999</v>
      </c>
      <c r="V368"/>
      <c r="W368" s="18"/>
      <c r="X368" s="18"/>
      <c r="Y368" s="18"/>
      <c r="Z368" s="18"/>
      <c r="AA368" s="18"/>
      <c r="AB368" s="18"/>
      <c r="AC368" s="18"/>
      <c r="AD368" s="18"/>
      <c r="AE368" s="18"/>
      <c r="AF368" s="18"/>
    </row>
    <row r="369" spans="1:32" x14ac:dyDescent="0.15">
      <c r="A369" s="16">
        <v>1854</v>
      </c>
      <c r="B369" s="19">
        <v>2626.9683</v>
      </c>
      <c r="C369" s="19">
        <v>2300</v>
      </c>
      <c r="D369" s="19">
        <v>2548.0100000000002</v>
      </c>
      <c r="E369" s="19">
        <v>3931</v>
      </c>
      <c r="F369" s="19">
        <v>4909</v>
      </c>
      <c r="G369" s="19">
        <v>4254.0502999999999</v>
      </c>
      <c r="H369"/>
      <c r="I369" s="18"/>
      <c r="J369" s="18"/>
      <c r="K369" s="18"/>
      <c r="L369" s="16">
        <v>2014</v>
      </c>
      <c r="M369" s="19">
        <v>44215.633000000002</v>
      </c>
      <c r="N369" s="19">
        <v>36818.54</v>
      </c>
      <c r="O369" s="19">
        <v>44132.758000000002</v>
      </c>
      <c r="P369" s="19">
        <v>33310.703000000001</v>
      </c>
      <c r="Q369" s="19">
        <v>44245.56</v>
      </c>
      <c r="R369" s="19">
        <v>30842.184000000001</v>
      </c>
      <c r="S369" s="19">
        <v>42346.836000000003</v>
      </c>
      <c r="T369" s="19">
        <v>36521.86</v>
      </c>
      <c r="U369" s="19">
        <v>51796.62</v>
      </c>
      <c r="V369"/>
      <c r="W369" s="18"/>
      <c r="X369" s="18"/>
      <c r="Y369" s="18"/>
      <c r="Z369" s="18"/>
      <c r="AA369" s="18"/>
      <c r="AB369" s="18"/>
      <c r="AC369" s="18"/>
      <c r="AD369" s="18"/>
      <c r="AE369" s="18"/>
      <c r="AF369" s="18"/>
    </row>
    <row r="370" spans="1:32" x14ac:dyDescent="0.15">
      <c r="A370" s="16">
        <v>1855</v>
      </c>
      <c r="B370" s="19">
        <v>2577.9906999999998</v>
      </c>
      <c r="C370" s="19">
        <v>2263</v>
      </c>
      <c r="D370" s="19">
        <v>2570.268</v>
      </c>
      <c r="E370" s="19">
        <v>3824</v>
      </c>
      <c r="F370" s="19">
        <v>4748</v>
      </c>
      <c r="G370" s="19">
        <v>4161.4872999999998</v>
      </c>
      <c r="H370"/>
      <c r="I370" s="18"/>
      <c r="J370" s="18"/>
      <c r="K370" s="18"/>
      <c r="L370" s="16">
        <v>2015</v>
      </c>
      <c r="M370" s="19">
        <v>44940.887000000002</v>
      </c>
      <c r="N370" s="19">
        <v>37077.89</v>
      </c>
      <c r="O370" s="19">
        <v>44405.167999999998</v>
      </c>
      <c r="P370" s="19">
        <v>33620.741999999998</v>
      </c>
      <c r="Q370" s="19">
        <v>44912.663999999997</v>
      </c>
      <c r="R370" s="19">
        <v>32057.098000000002</v>
      </c>
      <c r="S370" s="19">
        <v>43782.457000000002</v>
      </c>
      <c r="T370" s="19">
        <v>37101.226999999999</v>
      </c>
      <c r="U370" s="19">
        <v>52808.152000000002</v>
      </c>
      <c r="V370"/>
      <c r="W370" s="18"/>
      <c r="X370" s="18"/>
      <c r="Y370" s="18"/>
      <c r="Z370" s="18"/>
      <c r="AA370" s="18"/>
      <c r="AB370" s="18"/>
      <c r="AC370" s="18"/>
      <c r="AD370" s="18"/>
      <c r="AE370" s="18"/>
      <c r="AF370" s="18"/>
    </row>
    <row r="371" spans="1:32" x14ac:dyDescent="0.15">
      <c r="A371" s="16">
        <v>1856</v>
      </c>
      <c r="B371" s="19">
        <v>2686.8047000000001</v>
      </c>
      <c r="C371" s="19">
        <v>2440</v>
      </c>
      <c r="D371" s="19">
        <v>2562.8485999999998</v>
      </c>
      <c r="E371" s="19">
        <v>3977</v>
      </c>
      <c r="F371" s="19">
        <v>5013</v>
      </c>
      <c r="G371" s="19">
        <v>4247.6225999999997</v>
      </c>
      <c r="H371"/>
      <c r="I371" s="18"/>
      <c r="J371" s="18"/>
      <c r="K371" s="18"/>
      <c r="L371" s="16">
        <v>2016</v>
      </c>
      <c r="M371" s="19">
        <v>46018.983999999997</v>
      </c>
      <c r="N371" s="19">
        <v>37343.839999999997</v>
      </c>
      <c r="O371" s="19">
        <v>45030.47</v>
      </c>
      <c r="P371" s="19">
        <v>34120.42</v>
      </c>
      <c r="Q371" s="19">
        <v>45654.47</v>
      </c>
      <c r="R371" s="19">
        <v>33002.675999999999</v>
      </c>
      <c r="S371" s="19">
        <v>44131.03</v>
      </c>
      <c r="T371" s="19">
        <v>37593.906000000003</v>
      </c>
      <c r="U371" s="19">
        <v>53301.016000000003</v>
      </c>
      <c r="V371"/>
      <c r="W371" s="18"/>
      <c r="X371" s="18"/>
      <c r="Y371" s="18"/>
      <c r="Z371" s="18"/>
      <c r="AA371" s="18"/>
      <c r="AB371" s="18"/>
      <c r="AC371" s="18"/>
      <c r="AD371" s="18"/>
      <c r="AE371" s="18"/>
      <c r="AF371" s="18"/>
    </row>
    <row r="372" spans="1:32" x14ac:dyDescent="0.15">
      <c r="A372" s="16">
        <v>1857</v>
      </c>
      <c r="B372" s="19">
        <v>2835.7172999999998</v>
      </c>
      <c r="C372" s="19">
        <v>2541</v>
      </c>
      <c r="D372" s="19">
        <v>2557.549</v>
      </c>
      <c r="E372" s="19">
        <v>3907</v>
      </c>
      <c r="F372" s="19">
        <v>5019</v>
      </c>
      <c r="G372" s="19">
        <v>4156.3446999999996</v>
      </c>
      <c r="H372"/>
      <c r="I372" s="18"/>
      <c r="J372" s="18"/>
      <c r="K372" s="18"/>
      <c r="L372" s="16">
        <v>2017</v>
      </c>
      <c r="M372" s="19">
        <v>47022.01</v>
      </c>
      <c r="N372" s="19">
        <v>38037.336000000003</v>
      </c>
      <c r="O372" s="19">
        <v>46065.1</v>
      </c>
      <c r="P372" s="19">
        <v>34754.769999999997</v>
      </c>
      <c r="Q372" s="19">
        <v>46706.438000000002</v>
      </c>
      <c r="R372" s="19">
        <v>33924.137000000002</v>
      </c>
      <c r="S372" s="19">
        <v>44658.483999999997</v>
      </c>
      <c r="T372" s="19">
        <v>38283.938000000002</v>
      </c>
      <c r="U372" s="19">
        <v>54152.362999999998</v>
      </c>
      <c r="V372"/>
      <c r="W372" s="18"/>
      <c r="X372" s="18"/>
      <c r="Y372" s="18"/>
      <c r="Z372" s="18"/>
      <c r="AA372" s="18"/>
      <c r="AB372" s="18"/>
      <c r="AC372" s="18"/>
      <c r="AD372" s="18"/>
      <c r="AE372" s="18"/>
      <c r="AF372" s="18"/>
    </row>
    <row r="373" spans="1:32" x14ac:dyDescent="0.15">
      <c r="A373" s="16">
        <v>1858</v>
      </c>
      <c r="B373" s="19">
        <v>3028.6493999999998</v>
      </c>
      <c r="C373" s="19">
        <v>2509</v>
      </c>
      <c r="D373" s="19">
        <v>2551.1896999999999</v>
      </c>
      <c r="E373" s="19">
        <v>3800</v>
      </c>
      <c r="F373" s="19">
        <v>4879</v>
      </c>
      <c r="G373" s="19">
        <v>4176.9146000000001</v>
      </c>
      <c r="H373"/>
      <c r="I373" s="18"/>
      <c r="J373" s="18"/>
      <c r="K373" s="18"/>
      <c r="L373" s="16">
        <v>2018</v>
      </c>
      <c r="M373" s="19">
        <v>47717.457000000002</v>
      </c>
      <c r="N373" s="19">
        <v>38555.464999999997</v>
      </c>
      <c r="O373" s="19">
        <v>46377.39</v>
      </c>
      <c r="P373" s="19">
        <v>35149.824000000001</v>
      </c>
      <c r="Q373" s="19">
        <v>47528.902000000002</v>
      </c>
      <c r="R373" s="19">
        <v>34553.625</v>
      </c>
      <c r="S373" s="19">
        <v>45003.491999999998</v>
      </c>
      <c r="T373" s="19">
        <v>38704.6</v>
      </c>
      <c r="U373" s="19">
        <v>55454.667999999998</v>
      </c>
      <c r="V373"/>
      <c r="W373" s="18"/>
      <c r="X373" s="18"/>
      <c r="Y373" s="18"/>
      <c r="Z373" s="18"/>
      <c r="AA373" s="18"/>
      <c r="AB373" s="18"/>
      <c r="AC373" s="18"/>
      <c r="AD373" s="18"/>
      <c r="AE373" s="18"/>
      <c r="AF373" s="18"/>
    </row>
    <row r="374" spans="1:32" x14ac:dyDescent="0.15">
      <c r="A374" s="16">
        <v>1859</v>
      </c>
      <c r="B374" s="19">
        <v>2826.9218999999998</v>
      </c>
      <c r="C374" s="19">
        <v>2495</v>
      </c>
      <c r="D374" s="19">
        <v>2544.8303000000001</v>
      </c>
      <c r="E374" s="19">
        <v>3665</v>
      </c>
      <c r="F374" s="19">
        <v>5031</v>
      </c>
      <c r="G374" s="19">
        <v>4288.7617</v>
      </c>
      <c r="H374"/>
      <c r="I374" s="18"/>
      <c r="J374" s="18"/>
      <c r="K374" s="18"/>
      <c r="L374" s="16">
        <v>2019</v>
      </c>
      <c r="M374" s="19">
        <v>48238.656000000003</v>
      </c>
      <c r="N374" s="19">
        <v>39084.656000000003</v>
      </c>
      <c r="O374" s="19">
        <v>46761.945</v>
      </c>
      <c r="P374" s="19">
        <v>35407.241999999998</v>
      </c>
      <c r="Q374" s="19">
        <v>48142.67</v>
      </c>
      <c r="R374" s="19">
        <v>34957.464999999997</v>
      </c>
      <c r="S374" s="19">
        <v>45434.402000000002</v>
      </c>
      <c r="T374" s="19">
        <v>39113.01</v>
      </c>
      <c r="U374" s="19">
        <v>56469.26</v>
      </c>
      <c r="V374"/>
      <c r="W374" s="18"/>
      <c r="X374" s="18"/>
      <c r="Y374" s="18"/>
      <c r="Z374" s="18"/>
      <c r="AA374" s="18"/>
      <c r="AB374" s="18"/>
      <c r="AC374" s="18"/>
      <c r="AD374" s="18"/>
      <c r="AE374" s="18"/>
      <c r="AF374" s="18"/>
    </row>
    <row r="375" spans="1:32" x14ac:dyDescent="0.15">
      <c r="A375" s="16">
        <v>1860</v>
      </c>
      <c r="B375" s="19">
        <v>3016</v>
      </c>
      <c r="C375" s="19">
        <v>2613</v>
      </c>
      <c r="D375" s="19">
        <v>2538.471</v>
      </c>
      <c r="E375" s="19">
        <v>3840</v>
      </c>
      <c r="F375" s="19">
        <v>5086</v>
      </c>
      <c r="G375" s="19">
        <v>4401.8945000000003</v>
      </c>
      <c r="H375"/>
      <c r="I375" s="18"/>
      <c r="J375" s="18"/>
      <c r="K375" s="18"/>
      <c r="L375" s="16">
        <v>2020</v>
      </c>
      <c r="M375" s="19">
        <v>47171.086000000003</v>
      </c>
      <c r="N375" s="19">
        <v>35913.82</v>
      </c>
      <c r="O375" s="19">
        <v>44996.43</v>
      </c>
      <c r="P375" s="19">
        <v>32385.326000000001</v>
      </c>
      <c r="Q375" s="19">
        <v>46014.483999999997</v>
      </c>
      <c r="R375" s="19">
        <v>30834.513999999999</v>
      </c>
      <c r="S375" s="19">
        <v>44128.332000000002</v>
      </c>
      <c r="T375" s="19">
        <v>34651.184000000001</v>
      </c>
      <c r="U375" s="19">
        <v>54379.207000000002</v>
      </c>
      <c r="V375"/>
      <c r="W375" s="18"/>
      <c r="X375" s="18"/>
      <c r="Y375" s="18"/>
      <c r="Z375" s="18"/>
      <c r="AA375" s="18"/>
      <c r="AB375" s="18"/>
      <c r="AC375" s="18"/>
      <c r="AD375" s="18"/>
      <c r="AE375" s="18"/>
      <c r="AF375" s="18"/>
    </row>
    <row r="376" spans="1:32" x14ac:dyDescent="0.15">
      <c r="A376" s="16">
        <v>1861</v>
      </c>
      <c r="B376" s="19">
        <v>2820</v>
      </c>
      <c r="C376" s="19">
        <v>2523</v>
      </c>
      <c r="D376" s="19">
        <v>2558</v>
      </c>
      <c r="E376" s="19">
        <v>3735</v>
      </c>
      <c r="F376" s="19">
        <v>5024</v>
      </c>
      <c r="G376" s="19">
        <v>4311.9022999999997</v>
      </c>
      <c r="H376"/>
      <c r="I376" s="18"/>
      <c r="J376" s="18"/>
      <c r="K376" s="18"/>
      <c r="L376" s="16">
        <v>2021</v>
      </c>
      <c r="M376" s="19">
        <v>49258.75</v>
      </c>
      <c r="N376" s="19">
        <v>38242.133000000002</v>
      </c>
      <c r="O376" s="19">
        <v>46159.05</v>
      </c>
      <c r="P376" s="19">
        <v>34827.137000000002</v>
      </c>
      <c r="Q376" s="19">
        <v>48001.84</v>
      </c>
      <c r="R376" s="19">
        <v>32553.05</v>
      </c>
      <c r="S376" s="19">
        <v>46226.542999999998</v>
      </c>
      <c r="T376" s="19">
        <v>37134.33</v>
      </c>
      <c r="U376" s="19">
        <v>57522.703000000001</v>
      </c>
      <c r="V376"/>
      <c r="W376" s="18"/>
      <c r="X376" s="18"/>
      <c r="Y376" s="18"/>
      <c r="Z376" s="18"/>
      <c r="AA376" s="18"/>
      <c r="AB376" s="18"/>
      <c r="AC376" s="18"/>
      <c r="AD376" s="18"/>
      <c r="AE376" s="18"/>
      <c r="AF376" s="18"/>
    </row>
    <row r="377" spans="1:32" x14ac:dyDescent="0.15">
      <c r="A377" s="16">
        <v>1862</v>
      </c>
      <c r="B377" s="19">
        <v>3051</v>
      </c>
      <c r="C377" s="19">
        <v>2622</v>
      </c>
      <c r="D377" s="19">
        <v>2634.3525</v>
      </c>
      <c r="E377" s="19">
        <v>3881</v>
      </c>
      <c r="F377" s="19">
        <v>4764</v>
      </c>
      <c r="G377" s="19">
        <v>4446.8905999999997</v>
      </c>
      <c r="H377"/>
      <c r="I377" s="18"/>
      <c r="J377" s="18"/>
      <c r="K377" s="18"/>
      <c r="L377" s="16">
        <v>2022</v>
      </c>
      <c r="M377" s="19">
        <v>50689.68</v>
      </c>
      <c r="N377" s="19">
        <v>39065.71</v>
      </c>
      <c r="O377" s="19">
        <v>46647.792999999998</v>
      </c>
      <c r="P377" s="19">
        <v>36224.292999999998</v>
      </c>
      <c r="Q377" s="19">
        <v>49669.866999999998</v>
      </c>
      <c r="R377" s="19">
        <v>34123.387000000002</v>
      </c>
      <c r="S377" s="19">
        <v>47126.13</v>
      </c>
      <c r="T377" s="19">
        <v>38406.53</v>
      </c>
      <c r="U377" s="19">
        <v>58487.464999999997</v>
      </c>
      <c r="V377"/>
      <c r="W377" s="18"/>
      <c r="X377" s="18"/>
      <c r="Y377" s="18"/>
      <c r="Z377" s="18"/>
      <c r="AA377" s="18"/>
      <c r="AB377" s="18"/>
      <c r="AC377" s="18"/>
      <c r="AD377" s="18"/>
      <c r="AE377" s="18"/>
      <c r="AF377" s="18"/>
    </row>
    <row r="378" spans="1:32" x14ac:dyDescent="0.15">
      <c r="A378" s="16">
        <v>1863</v>
      </c>
      <c r="B378" s="19">
        <v>3145</v>
      </c>
      <c r="C378" s="19">
        <v>2788</v>
      </c>
      <c r="D378" s="19">
        <v>2688.1147000000001</v>
      </c>
      <c r="E378" s="19">
        <v>3953</v>
      </c>
      <c r="F378" s="19">
        <v>5165</v>
      </c>
      <c r="G378" s="19">
        <v>4733.5789999999997</v>
      </c>
      <c r="H37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row>
    <row r="379" spans="1:32" x14ac:dyDescent="0.15">
      <c r="A379" s="16">
        <v>1864</v>
      </c>
      <c r="B379" s="19">
        <v>3169</v>
      </c>
      <c r="C379" s="19">
        <v>2837</v>
      </c>
      <c r="D379" s="19">
        <v>2642.0327000000002</v>
      </c>
      <c r="E379" s="19">
        <v>4111</v>
      </c>
      <c r="F379" s="19">
        <v>5255</v>
      </c>
      <c r="G379" s="19">
        <v>4889.1367</v>
      </c>
      <c r="H379"/>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row>
    <row r="380" spans="1:32" x14ac:dyDescent="0.15">
      <c r="A380" s="16">
        <v>1865</v>
      </c>
      <c r="B380" s="19">
        <v>3067</v>
      </c>
      <c r="C380" s="19">
        <v>2821</v>
      </c>
      <c r="D380" s="19">
        <v>2780.2788</v>
      </c>
      <c r="E380" s="19">
        <v>4117</v>
      </c>
      <c r="F380" s="19">
        <v>5333</v>
      </c>
      <c r="G380" s="19">
        <v>4637.1589999999997</v>
      </c>
      <c r="H380"/>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row>
    <row r="381" spans="1:32" x14ac:dyDescent="0.15">
      <c r="A381" s="16">
        <v>1866</v>
      </c>
      <c r="B381" s="19">
        <v>3083</v>
      </c>
      <c r="C381" s="19">
        <v>2823</v>
      </c>
      <c r="D381" s="19">
        <v>2588.2705000000001</v>
      </c>
      <c r="E381" s="19">
        <v>4272</v>
      </c>
      <c r="F381" s="19">
        <v>5451</v>
      </c>
      <c r="G381" s="19">
        <v>4599.8770000000004</v>
      </c>
      <c r="H381"/>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row>
    <row r="382" spans="1:32" x14ac:dyDescent="0.15">
      <c r="A382" s="16">
        <v>1867</v>
      </c>
      <c r="B382" s="19">
        <v>2890</v>
      </c>
      <c r="C382" s="19">
        <v>2815</v>
      </c>
      <c r="D382" s="19">
        <v>2611.3114999999998</v>
      </c>
      <c r="E382" s="19">
        <v>4127</v>
      </c>
      <c r="F382" s="19">
        <v>5424</v>
      </c>
      <c r="G382" s="19">
        <v>4751.5775999999996</v>
      </c>
      <c r="H382"/>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row>
    <row r="383" spans="1:32" x14ac:dyDescent="0.15">
      <c r="A383" s="16">
        <v>1868</v>
      </c>
      <c r="B383" s="19">
        <v>3159</v>
      </c>
      <c r="C383" s="19">
        <v>2966</v>
      </c>
      <c r="D383" s="19">
        <v>2626.672</v>
      </c>
      <c r="E383" s="19">
        <v>4152</v>
      </c>
      <c r="F383" s="19">
        <v>5636</v>
      </c>
      <c r="G383" s="19">
        <v>4815.8573999999999</v>
      </c>
      <c r="H383"/>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row>
    <row r="384" spans="1:32" x14ac:dyDescent="0.15">
      <c r="A384" s="16">
        <v>1869</v>
      </c>
      <c r="B384" s="19">
        <v>3198</v>
      </c>
      <c r="C384" s="19">
        <v>2965</v>
      </c>
      <c r="D384" s="19">
        <v>2695.7952</v>
      </c>
      <c r="E384" s="19">
        <v>4286</v>
      </c>
      <c r="F384" s="19">
        <v>5635</v>
      </c>
      <c r="G384" s="19">
        <v>4943.1319999999996</v>
      </c>
      <c r="H384"/>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row>
    <row r="385" spans="1:32" x14ac:dyDescent="0.15">
      <c r="A385" s="16">
        <v>1870</v>
      </c>
      <c r="B385" s="19">
        <v>2990</v>
      </c>
      <c r="C385" s="19">
        <v>2931</v>
      </c>
      <c r="D385" s="19">
        <v>2826.3606</v>
      </c>
      <c r="E385" s="19">
        <v>4422</v>
      </c>
      <c r="F385" s="19">
        <v>5829</v>
      </c>
      <c r="G385" s="19">
        <v>4803.0015000000003</v>
      </c>
      <c r="H385"/>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row>
    <row r="386" spans="1:32" x14ac:dyDescent="0.15">
      <c r="A386" s="16">
        <v>1871</v>
      </c>
      <c r="B386" s="19">
        <v>3027</v>
      </c>
      <c r="C386" s="19">
        <v>2896</v>
      </c>
      <c r="D386" s="19">
        <v>2811.12</v>
      </c>
      <c r="E386" s="19">
        <v>4364</v>
      </c>
      <c r="F386" s="19">
        <v>5797</v>
      </c>
      <c r="G386" s="19">
        <v>4918.7056000000002</v>
      </c>
      <c r="H386"/>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row>
    <row r="387" spans="1:32" x14ac:dyDescent="0.15">
      <c r="A387" s="16">
        <v>1872</v>
      </c>
      <c r="B387" s="19">
        <v>3312</v>
      </c>
      <c r="C387" s="19">
        <v>3078</v>
      </c>
      <c r="D387" s="19">
        <v>2593</v>
      </c>
      <c r="E387" s="19">
        <v>4414</v>
      </c>
      <c r="F387" s="19">
        <v>5769</v>
      </c>
      <c r="G387" s="19">
        <v>4991.9849999999997</v>
      </c>
      <c r="H387"/>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row>
    <row r="388" spans="1:32" x14ac:dyDescent="0.15">
      <c r="A388" s="16">
        <v>1873</v>
      </c>
      <c r="B388" s="19">
        <v>3064</v>
      </c>
      <c r="C388" s="19">
        <v>3186</v>
      </c>
      <c r="D388" s="19">
        <v>2581</v>
      </c>
      <c r="E388" s="19">
        <v>4503</v>
      </c>
      <c r="F388" s="19">
        <v>5842</v>
      </c>
      <c r="G388" s="19">
        <v>5116.6880000000001</v>
      </c>
      <c r="H38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row>
    <row r="389" spans="1:32" x14ac:dyDescent="0.15">
      <c r="A389" s="16">
        <v>1874</v>
      </c>
      <c r="B389" s="19">
        <v>3438</v>
      </c>
      <c r="C389" s="19">
        <v>3386</v>
      </c>
      <c r="D389" s="19">
        <v>2715</v>
      </c>
      <c r="E389" s="19">
        <v>4337</v>
      </c>
      <c r="F389" s="19">
        <v>5874</v>
      </c>
      <c r="G389" s="19">
        <v>4964.9872999999998</v>
      </c>
      <c r="H389"/>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row>
    <row r="390" spans="1:32" x14ac:dyDescent="0.15">
      <c r="A390" s="16">
        <v>1875</v>
      </c>
      <c r="B390" s="19">
        <v>3537</v>
      </c>
      <c r="C390" s="19">
        <v>3366</v>
      </c>
      <c r="D390" s="19">
        <v>2727</v>
      </c>
      <c r="E390" s="19">
        <v>4584</v>
      </c>
      <c r="F390" s="19">
        <v>5950</v>
      </c>
      <c r="G390" s="19">
        <v>5105.1176999999998</v>
      </c>
      <c r="H390"/>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row>
    <row r="391" spans="1:32" x14ac:dyDescent="0.15">
      <c r="A391" s="16">
        <v>1876</v>
      </c>
      <c r="B391" s="19">
        <v>3233</v>
      </c>
      <c r="C391" s="19">
        <v>3301</v>
      </c>
      <c r="D391" s="19">
        <v>2662</v>
      </c>
      <c r="E391" s="19">
        <v>4595</v>
      </c>
      <c r="F391" s="19">
        <v>5938</v>
      </c>
      <c r="G391" s="19">
        <v>5049.8370000000004</v>
      </c>
      <c r="H391"/>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row>
    <row r="392" spans="1:32" x14ac:dyDescent="0.15">
      <c r="A392" s="16">
        <v>1877</v>
      </c>
      <c r="B392" s="19">
        <v>3390</v>
      </c>
      <c r="C392" s="19">
        <v>3241</v>
      </c>
      <c r="D392" s="19">
        <v>2678</v>
      </c>
      <c r="E392" s="19">
        <v>4651</v>
      </c>
      <c r="F392" s="19">
        <v>5923</v>
      </c>
      <c r="G392" s="19">
        <v>5098.6895000000004</v>
      </c>
      <c r="H392"/>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row>
    <row r="393" spans="1:32" x14ac:dyDescent="0.15">
      <c r="A393" s="16">
        <v>1878</v>
      </c>
      <c r="B393" s="19">
        <v>3333</v>
      </c>
      <c r="C393" s="19">
        <v>3352</v>
      </c>
      <c r="D393" s="19">
        <v>2745</v>
      </c>
      <c r="E393" s="19">
        <v>4637</v>
      </c>
      <c r="F393" s="19">
        <v>5879</v>
      </c>
      <c r="G393" s="19">
        <v>5198.9663</v>
      </c>
      <c r="H393"/>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row>
    <row r="394" spans="1:32" x14ac:dyDescent="0.15">
      <c r="A394" s="16">
        <v>1879</v>
      </c>
      <c r="B394" s="19">
        <v>3113</v>
      </c>
      <c r="C394" s="19">
        <v>3234</v>
      </c>
      <c r="D394" s="19">
        <v>2753</v>
      </c>
      <c r="E394" s="19">
        <v>4414</v>
      </c>
      <c r="F394" s="19">
        <v>5786</v>
      </c>
      <c r="G394" s="19">
        <v>5715.7780000000002</v>
      </c>
      <c r="H394"/>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row>
    <row r="395" spans="1:32" x14ac:dyDescent="0.15">
      <c r="A395" s="16">
        <v>1880</v>
      </c>
      <c r="B395" s="19">
        <v>3379</v>
      </c>
      <c r="C395" s="19">
        <v>3174</v>
      </c>
      <c r="D395" s="19">
        <v>2796</v>
      </c>
      <c r="E395" s="19">
        <v>4666</v>
      </c>
      <c r="F395" s="19">
        <v>5997</v>
      </c>
      <c r="G395" s="19">
        <v>6255.7295000000004</v>
      </c>
      <c r="H395"/>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row>
    <row r="396" spans="1:32" x14ac:dyDescent="0.15">
      <c r="A396" s="16">
        <v>1881</v>
      </c>
      <c r="B396" s="19">
        <v>3497</v>
      </c>
      <c r="C396" s="19">
        <v>3228</v>
      </c>
      <c r="D396" s="19">
        <v>2880</v>
      </c>
      <c r="E396" s="19">
        <v>4694</v>
      </c>
      <c r="F396" s="19">
        <v>6146</v>
      </c>
      <c r="G396" s="19">
        <v>6317.4385000000002</v>
      </c>
      <c r="H396"/>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row>
    <row r="397" spans="1:32" x14ac:dyDescent="0.15">
      <c r="A397" s="16">
        <v>1882</v>
      </c>
      <c r="B397" s="19">
        <v>3647</v>
      </c>
      <c r="C397" s="19">
        <v>3258</v>
      </c>
      <c r="D397" s="19">
        <v>2915</v>
      </c>
      <c r="E397" s="19">
        <v>4758</v>
      </c>
      <c r="F397" s="19">
        <v>6269</v>
      </c>
      <c r="G397" s="19">
        <v>6557.8456999999999</v>
      </c>
      <c r="H397"/>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row>
    <row r="398" spans="1:32" x14ac:dyDescent="0.15">
      <c r="A398" s="16">
        <v>1883</v>
      </c>
      <c r="B398" s="19">
        <v>3647</v>
      </c>
      <c r="C398" s="19">
        <v>3416</v>
      </c>
      <c r="D398" s="19">
        <v>2942</v>
      </c>
      <c r="E398" s="19">
        <v>5053</v>
      </c>
      <c r="F398" s="19">
        <v>6264</v>
      </c>
      <c r="G398" s="19">
        <v>6559.1313</v>
      </c>
      <c r="H39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row>
    <row r="399" spans="1:32" x14ac:dyDescent="0.15">
      <c r="A399" s="16">
        <v>1884</v>
      </c>
      <c r="B399" s="19">
        <v>3591</v>
      </c>
      <c r="C399" s="19">
        <v>3472</v>
      </c>
      <c r="D399" s="19">
        <v>2898</v>
      </c>
      <c r="E399" s="19">
        <v>5085</v>
      </c>
      <c r="F399" s="19">
        <v>6220</v>
      </c>
      <c r="G399" s="19">
        <v>6523.1342999999997</v>
      </c>
      <c r="H399"/>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row>
    <row r="400" spans="1:32" x14ac:dyDescent="0.15">
      <c r="A400" s="16">
        <v>1885</v>
      </c>
      <c r="B400" s="19">
        <v>3518</v>
      </c>
      <c r="C400" s="19">
        <v>3532</v>
      </c>
      <c r="D400" s="19">
        <v>2941</v>
      </c>
      <c r="E400" s="19">
        <v>5137</v>
      </c>
      <c r="F400" s="19">
        <v>6132</v>
      </c>
      <c r="G400" s="19">
        <v>6424.143</v>
      </c>
      <c r="H400"/>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row>
    <row r="401" spans="1:32" x14ac:dyDescent="0.15">
      <c r="A401" s="16">
        <v>1886</v>
      </c>
      <c r="B401" s="19">
        <v>3566</v>
      </c>
      <c r="C401" s="19">
        <v>3524</v>
      </c>
      <c r="D401" s="19">
        <v>3005</v>
      </c>
      <c r="E401" s="19">
        <v>5157</v>
      </c>
      <c r="F401" s="19">
        <v>6170</v>
      </c>
      <c r="G401" s="19">
        <v>6471.7103999999999</v>
      </c>
      <c r="H401"/>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row>
    <row r="402" spans="1:32" x14ac:dyDescent="0.15">
      <c r="A402" s="16">
        <v>1887</v>
      </c>
      <c r="B402" s="19">
        <v>3585</v>
      </c>
      <c r="C402" s="19">
        <v>3626</v>
      </c>
      <c r="D402" s="19">
        <v>3081</v>
      </c>
      <c r="E402" s="19">
        <v>5223</v>
      </c>
      <c r="F402" s="19">
        <v>6358</v>
      </c>
      <c r="G402" s="19">
        <v>6616.9834000000001</v>
      </c>
      <c r="H402"/>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row>
    <row r="403" spans="1:32" x14ac:dyDescent="0.15">
      <c r="A403" s="16">
        <v>1888</v>
      </c>
      <c r="B403" s="19">
        <v>3617</v>
      </c>
      <c r="C403" s="19">
        <v>3732</v>
      </c>
      <c r="D403" s="19">
        <v>3065</v>
      </c>
      <c r="E403" s="19">
        <v>5231</v>
      </c>
      <c r="F403" s="19">
        <v>6585</v>
      </c>
      <c r="G403" s="19">
        <v>6447.2839999999997</v>
      </c>
      <c r="H403"/>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row>
    <row r="404" spans="1:32" x14ac:dyDescent="0.15">
      <c r="A404" s="16">
        <v>1889</v>
      </c>
      <c r="B404" s="19">
        <v>3701</v>
      </c>
      <c r="C404" s="19">
        <v>3792</v>
      </c>
      <c r="D404" s="19">
        <v>2971</v>
      </c>
      <c r="E404" s="19">
        <v>5349</v>
      </c>
      <c r="F404" s="19">
        <v>6876</v>
      </c>
      <c r="G404" s="19">
        <v>6705.6895000000004</v>
      </c>
      <c r="H404"/>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row>
    <row r="405" spans="1:32" x14ac:dyDescent="0.15">
      <c r="A405" s="16">
        <v>1890</v>
      </c>
      <c r="B405" s="19">
        <v>3787</v>
      </c>
      <c r="C405" s="19">
        <v>3870</v>
      </c>
      <c r="D405" s="19">
        <v>2974</v>
      </c>
      <c r="E405" s="19">
        <v>5078</v>
      </c>
      <c r="F405" s="19">
        <v>6845</v>
      </c>
      <c r="G405" s="19">
        <v>6664.5502999999999</v>
      </c>
      <c r="H405"/>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row>
    <row r="406" spans="1:32" x14ac:dyDescent="0.15">
      <c r="A406" s="16">
        <v>1891</v>
      </c>
      <c r="B406" s="19">
        <v>3877</v>
      </c>
      <c r="C406" s="19">
        <v>3821</v>
      </c>
      <c r="D406" s="19">
        <v>3014</v>
      </c>
      <c r="E406" s="19">
        <v>5035</v>
      </c>
      <c r="F406" s="19">
        <v>6781</v>
      </c>
      <c r="G406" s="19">
        <v>6811.1090000000004</v>
      </c>
      <c r="H406"/>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row>
    <row r="407" spans="1:32" x14ac:dyDescent="0.15">
      <c r="A407" s="16">
        <v>1892</v>
      </c>
      <c r="B407" s="19">
        <v>3974</v>
      </c>
      <c r="C407" s="19">
        <v>3936</v>
      </c>
      <c r="D407" s="19">
        <v>3017</v>
      </c>
      <c r="E407" s="19">
        <v>5131</v>
      </c>
      <c r="F407" s="19">
        <v>6553</v>
      </c>
      <c r="G407" s="19">
        <v>7324.0630000000001</v>
      </c>
      <c r="H407"/>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row>
    <row r="408" spans="1:32" x14ac:dyDescent="0.15">
      <c r="A408" s="16">
        <v>1893</v>
      </c>
      <c r="B408" s="19">
        <v>4041</v>
      </c>
      <c r="C408" s="19">
        <v>4089</v>
      </c>
      <c r="D408" s="19">
        <v>3064</v>
      </c>
      <c r="E408" s="19">
        <v>5019</v>
      </c>
      <c r="F408" s="19">
        <v>6486</v>
      </c>
      <c r="G408" s="19">
        <v>6834.2494999999999</v>
      </c>
      <c r="H40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row>
    <row r="409" spans="1:32" x14ac:dyDescent="0.15">
      <c r="A409" s="16">
        <v>1894</v>
      </c>
      <c r="B409" s="19">
        <v>4186</v>
      </c>
      <c r="C409" s="19">
        <v>4141</v>
      </c>
      <c r="D409" s="19">
        <v>3081</v>
      </c>
      <c r="E409" s="19">
        <v>5247</v>
      </c>
      <c r="F409" s="19">
        <v>6851</v>
      </c>
      <c r="G409" s="19">
        <v>6510.2782999999999</v>
      </c>
      <c r="H409"/>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row>
    <row r="410" spans="1:32" x14ac:dyDescent="0.15">
      <c r="A410" s="16">
        <v>1895</v>
      </c>
      <c r="B410" s="19">
        <v>4095</v>
      </c>
      <c r="C410" s="19">
        <v>4281</v>
      </c>
      <c r="D410" s="19">
        <v>3107</v>
      </c>
      <c r="E410" s="19">
        <v>5212</v>
      </c>
      <c r="F410" s="19">
        <v>6996</v>
      </c>
      <c r="G410" s="19">
        <v>7159.5063</v>
      </c>
      <c r="H410"/>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row>
    <row r="411" spans="1:32" x14ac:dyDescent="0.15">
      <c r="A411" s="16">
        <v>1896</v>
      </c>
      <c r="B411" s="19">
        <v>4280</v>
      </c>
      <c r="C411" s="19">
        <v>4368</v>
      </c>
      <c r="D411" s="19">
        <v>3153</v>
      </c>
      <c r="E411" s="19">
        <v>5359</v>
      </c>
      <c r="F411" s="19">
        <v>7211</v>
      </c>
      <c r="G411" s="19">
        <v>6885.674</v>
      </c>
      <c r="H411"/>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row>
    <row r="412" spans="1:32" x14ac:dyDescent="0.15">
      <c r="A412" s="16">
        <v>1897</v>
      </c>
      <c r="B412" s="19">
        <v>4207</v>
      </c>
      <c r="C412" s="19">
        <v>4423</v>
      </c>
      <c r="D412" s="19">
        <v>3158</v>
      </c>
      <c r="E412" s="19">
        <v>5421</v>
      </c>
      <c r="F412" s="19">
        <v>7229</v>
      </c>
      <c r="G412" s="19">
        <v>7406.3419999999996</v>
      </c>
      <c r="H412"/>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row>
    <row r="413" spans="1:32" x14ac:dyDescent="0.15">
      <c r="A413" s="16">
        <v>1898</v>
      </c>
      <c r="B413" s="19">
        <v>4399</v>
      </c>
      <c r="C413" s="19">
        <v>4540</v>
      </c>
      <c r="D413" s="19">
        <v>3145</v>
      </c>
      <c r="E413" s="19">
        <v>5431</v>
      </c>
      <c r="F413" s="19">
        <v>7500</v>
      </c>
      <c r="G413" s="19">
        <v>7426.9110000000001</v>
      </c>
      <c r="H413"/>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row>
    <row r="414" spans="1:32" x14ac:dyDescent="0.15">
      <c r="A414" s="16">
        <v>1899</v>
      </c>
      <c r="B414" s="19">
        <v>4640</v>
      </c>
      <c r="C414" s="19">
        <v>4631</v>
      </c>
      <c r="D414" s="19">
        <v>3180</v>
      </c>
      <c r="E414" s="19">
        <v>5435</v>
      </c>
      <c r="F414" s="19">
        <v>7729</v>
      </c>
      <c r="G414" s="19">
        <v>7959.1494000000002</v>
      </c>
      <c r="H414"/>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row>
    <row r="415" spans="1:32" x14ac:dyDescent="0.15">
      <c r="A415" s="16">
        <v>1900</v>
      </c>
      <c r="B415" s="19">
        <v>4584</v>
      </c>
      <c r="C415" s="19">
        <v>4758</v>
      </c>
      <c r="D415" s="19">
        <v>3264</v>
      </c>
      <c r="E415" s="19">
        <v>5306</v>
      </c>
      <c r="F415" s="19">
        <v>7594</v>
      </c>
      <c r="G415" s="19">
        <v>8037.5712999999996</v>
      </c>
      <c r="H415"/>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row>
    <row r="416" spans="1:32" x14ac:dyDescent="0.15">
      <c r="A416" s="16">
        <v>1901</v>
      </c>
      <c r="B416" s="19">
        <v>4505</v>
      </c>
      <c r="C416" s="19">
        <v>4576</v>
      </c>
      <c r="D416" s="19">
        <v>3317</v>
      </c>
      <c r="E416" s="19">
        <v>5483</v>
      </c>
      <c r="F416" s="19">
        <v>7516</v>
      </c>
      <c r="G416" s="19">
        <v>8770.3629999999994</v>
      </c>
      <c r="H416"/>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row>
    <row r="417" spans="1:32" x14ac:dyDescent="0.15">
      <c r="A417" s="16">
        <v>1902</v>
      </c>
      <c r="B417" s="19">
        <v>4423</v>
      </c>
      <c r="C417" s="19">
        <v>4611</v>
      </c>
      <c r="D417" s="19">
        <v>3371</v>
      </c>
      <c r="E417" s="19">
        <v>5630</v>
      </c>
      <c r="F417" s="19">
        <v>7635</v>
      </c>
      <c r="G417" s="19">
        <v>8684.2279999999992</v>
      </c>
      <c r="H417"/>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row>
    <row r="418" spans="1:32" x14ac:dyDescent="0.15">
      <c r="A418" s="16">
        <v>1903</v>
      </c>
      <c r="B418" s="19">
        <v>4513</v>
      </c>
      <c r="C418" s="19">
        <v>4795</v>
      </c>
      <c r="D418" s="19">
        <v>3402</v>
      </c>
      <c r="E418" s="19">
        <v>5544</v>
      </c>
      <c r="F418" s="19">
        <v>7482</v>
      </c>
      <c r="G418" s="19">
        <v>8941.348</v>
      </c>
      <c r="H4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row>
    <row r="419" spans="1:32" x14ac:dyDescent="0.15">
      <c r="A419" s="16">
        <v>1904</v>
      </c>
      <c r="B419" s="19">
        <v>4538</v>
      </c>
      <c r="C419" s="19">
        <v>4914</v>
      </c>
      <c r="D419" s="19">
        <v>3461</v>
      </c>
      <c r="E419" s="19">
        <v>5541</v>
      </c>
      <c r="F419" s="19">
        <v>7455</v>
      </c>
      <c r="G419" s="19">
        <v>8663.6579999999994</v>
      </c>
      <c r="H419"/>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row>
    <row r="420" spans="1:32" x14ac:dyDescent="0.15">
      <c r="A420" s="16">
        <v>1905</v>
      </c>
      <c r="B420" s="19">
        <v>4613</v>
      </c>
      <c r="C420" s="19">
        <v>4948</v>
      </c>
      <c r="D420" s="19">
        <v>3532</v>
      </c>
      <c r="E420" s="19">
        <v>5735</v>
      </c>
      <c r="F420" s="19">
        <v>7603</v>
      </c>
      <c r="G420" s="19">
        <v>9121.3320000000003</v>
      </c>
      <c r="H420"/>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row>
    <row r="421" spans="1:32" x14ac:dyDescent="0.15">
      <c r="A421" s="16">
        <v>1906</v>
      </c>
      <c r="B421" s="19">
        <v>4691</v>
      </c>
      <c r="C421" s="19">
        <v>5024</v>
      </c>
      <c r="D421" s="19">
        <v>3652</v>
      </c>
      <c r="E421" s="19">
        <v>5770</v>
      </c>
      <c r="F421" s="19">
        <v>7782</v>
      </c>
      <c r="G421" s="19">
        <v>9980.1129999999994</v>
      </c>
      <c r="H421"/>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row>
    <row r="422" spans="1:32" x14ac:dyDescent="0.15">
      <c r="A422" s="16">
        <v>1907</v>
      </c>
      <c r="B422" s="19">
        <v>4894</v>
      </c>
      <c r="C422" s="19">
        <v>5172</v>
      </c>
      <c r="D422" s="19">
        <v>3716</v>
      </c>
      <c r="E422" s="19">
        <v>5592</v>
      </c>
      <c r="F422" s="19">
        <v>7855</v>
      </c>
      <c r="G422" s="19">
        <v>9950.5439999999999</v>
      </c>
      <c r="H422"/>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row>
    <row r="423" spans="1:32" x14ac:dyDescent="0.15">
      <c r="A423" s="16">
        <v>1908</v>
      </c>
      <c r="B423" s="19">
        <v>4854</v>
      </c>
      <c r="C423" s="19">
        <v>5187</v>
      </c>
      <c r="D423" s="19">
        <v>3795</v>
      </c>
      <c r="E423" s="19">
        <v>5628</v>
      </c>
      <c r="F423" s="19">
        <v>7461</v>
      </c>
      <c r="G423" s="19">
        <v>8975.9760000000006</v>
      </c>
      <c r="H423"/>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row>
    <row r="424" spans="1:32" x14ac:dyDescent="0.15">
      <c r="A424" s="16">
        <v>1909</v>
      </c>
      <c r="B424" s="19">
        <v>5048</v>
      </c>
      <c r="C424" s="19">
        <v>5220</v>
      </c>
      <c r="D424" s="19">
        <v>3826</v>
      </c>
      <c r="E424" s="19">
        <v>5852</v>
      </c>
      <c r="F424" s="19">
        <v>7557</v>
      </c>
      <c r="G424" s="19">
        <v>9798.1180000000004</v>
      </c>
      <c r="H424"/>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row>
    <row r="425" spans="1:32" x14ac:dyDescent="0.15">
      <c r="A425" s="16">
        <v>1910</v>
      </c>
      <c r="B425" s="19">
        <v>4726</v>
      </c>
      <c r="C425" s="19">
        <v>5337</v>
      </c>
      <c r="D425" s="19">
        <v>3829</v>
      </c>
      <c r="E425" s="19">
        <v>6030</v>
      </c>
      <c r="F425" s="19">
        <v>7718</v>
      </c>
      <c r="G425" s="19">
        <v>9636.7829999999994</v>
      </c>
      <c r="H425"/>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row>
    <row r="426" spans="1:32" x14ac:dyDescent="0.15">
      <c r="A426" s="16">
        <v>1911</v>
      </c>
      <c r="B426" s="19">
        <v>5180</v>
      </c>
      <c r="C426" s="19">
        <v>5432</v>
      </c>
      <c r="D426" s="19">
        <v>3870</v>
      </c>
      <c r="E426" s="19">
        <v>6158</v>
      </c>
      <c r="F426" s="19">
        <v>7874</v>
      </c>
      <c r="G426" s="19">
        <v>9735.89</v>
      </c>
      <c r="H426"/>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row>
    <row r="427" spans="1:32" x14ac:dyDescent="0.15">
      <c r="A427" s="16">
        <v>1912</v>
      </c>
      <c r="B427" s="19">
        <v>5601</v>
      </c>
      <c r="C427" s="19">
        <v>5617</v>
      </c>
      <c r="D427" s="19">
        <v>3875</v>
      </c>
      <c r="E427" s="19">
        <v>6245</v>
      </c>
      <c r="F427" s="19">
        <v>7954</v>
      </c>
      <c r="G427" s="19">
        <v>9976.5669999999991</v>
      </c>
      <c r="H427"/>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row>
    <row r="428" spans="1:32" x14ac:dyDescent="0.15">
      <c r="A428" s="16">
        <v>1913</v>
      </c>
      <c r="B428" s="19">
        <v>5555</v>
      </c>
      <c r="C428" s="19">
        <v>5815</v>
      </c>
      <c r="D428" s="19">
        <v>4057</v>
      </c>
      <c r="E428" s="19">
        <v>6454</v>
      </c>
      <c r="F428" s="19">
        <v>8212</v>
      </c>
      <c r="G428" s="19">
        <v>10107.969999999999</v>
      </c>
      <c r="H42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row>
    <row r="429" spans="1:32" x14ac:dyDescent="0.15">
      <c r="A429" s="16">
        <v>1914</v>
      </c>
      <c r="B429" s="19">
        <v>5158</v>
      </c>
      <c r="C429" s="19">
        <v>4876</v>
      </c>
      <c r="D429" s="19">
        <v>3835</v>
      </c>
      <c r="E429" s="19">
        <v>6166</v>
      </c>
      <c r="F429" s="19">
        <v>8131</v>
      </c>
      <c r="G429" s="19">
        <v>9096.3719999999994</v>
      </c>
      <c r="H429"/>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row>
    <row r="430" spans="1:32" x14ac:dyDescent="0.15">
      <c r="A430" s="16">
        <v>1915</v>
      </c>
      <c r="B430" s="19">
        <v>5177</v>
      </c>
      <c r="C430" s="19">
        <v>4621</v>
      </c>
      <c r="D430" s="19">
        <v>3642</v>
      </c>
      <c r="E430" s="19">
        <v>6258</v>
      </c>
      <c r="F430" s="19">
        <v>8639</v>
      </c>
      <c r="G430" s="19">
        <v>9164.1769999999997</v>
      </c>
      <c r="H430"/>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row>
    <row r="431" spans="1:32" x14ac:dyDescent="0.15">
      <c r="A431" s="16">
        <v>1916</v>
      </c>
      <c r="B431" s="19">
        <v>5520</v>
      </c>
      <c r="C431" s="19">
        <v>4678</v>
      </c>
      <c r="D431" s="19">
        <v>3942</v>
      </c>
      <c r="E431" s="19">
        <v>6306</v>
      </c>
      <c r="F431" s="19">
        <v>8702</v>
      </c>
      <c r="G431" s="19">
        <v>10222.32</v>
      </c>
      <c r="H431"/>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row>
    <row r="432" spans="1:32" x14ac:dyDescent="0.15">
      <c r="A432" s="16">
        <v>1917</v>
      </c>
      <c r="B432" s="19">
        <v>4748</v>
      </c>
      <c r="C432" s="19">
        <v>4705</v>
      </c>
      <c r="D432" s="19">
        <v>3955</v>
      </c>
      <c r="E432" s="19">
        <v>5781</v>
      </c>
      <c r="F432" s="19">
        <v>8665</v>
      </c>
      <c r="G432" s="19">
        <v>9769.0779999999995</v>
      </c>
      <c r="H432"/>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row>
    <row r="433" spans="1:32" x14ac:dyDescent="0.15">
      <c r="A433" s="16">
        <v>1918</v>
      </c>
      <c r="B433" s="19">
        <v>3819</v>
      </c>
      <c r="C433" s="19">
        <v>4755</v>
      </c>
      <c r="D433" s="19">
        <v>3856</v>
      </c>
      <c r="E433" s="19">
        <v>5343</v>
      </c>
      <c r="F433" s="19">
        <v>8630</v>
      </c>
      <c r="G433" s="19">
        <v>10471.306</v>
      </c>
      <c r="H433"/>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row>
    <row r="434" spans="1:32" x14ac:dyDescent="0.15">
      <c r="A434" s="16">
        <v>1919</v>
      </c>
      <c r="B434" s="19">
        <v>4481</v>
      </c>
      <c r="C434" s="19">
        <v>4122</v>
      </c>
      <c r="D434" s="19">
        <v>3701</v>
      </c>
      <c r="E434" s="19">
        <v>6570</v>
      </c>
      <c r="F434" s="19">
        <v>7605</v>
      </c>
      <c r="G434" s="19">
        <v>10449.780000000001</v>
      </c>
      <c r="H434"/>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row>
    <row r="435" spans="1:32" x14ac:dyDescent="0.15">
      <c r="A435" s="16">
        <v>1920</v>
      </c>
      <c r="B435" s="19">
        <v>5144</v>
      </c>
      <c r="C435" s="19">
        <v>4457</v>
      </c>
      <c r="D435" s="19">
        <v>3789</v>
      </c>
      <c r="E435" s="19">
        <v>6727</v>
      </c>
      <c r="F435" s="19">
        <v>7017</v>
      </c>
      <c r="G435" s="19">
        <v>10152.927</v>
      </c>
      <c r="H435"/>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row>
    <row r="436" spans="1:32" x14ac:dyDescent="0.15">
      <c r="A436" s="16">
        <v>1921</v>
      </c>
      <c r="B436" s="19">
        <v>4901</v>
      </c>
      <c r="C436" s="19">
        <v>4906</v>
      </c>
      <c r="D436" s="19">
        <v>3660</v>
      </c>
      <c r="E436" s="19">
        <v>7063</v>
      </c>
      <c r="F436" s="19">
        <v>6792</v>
      </c>
      <c r="G436" s="19">
        <v>9674.8809999999994</v>
      </c>
      <c r="H436"/>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row>
    <row r="437" spans="1:32" x14ac:dyDescent="0.15">
      <c r="A437" s="16">
        <v>1922</v>
      </c>
      <c r="B437" s="19">
        <v>5754</v>
      </c>
      <c r="C437" s="19">
        <v>5310</v>
      </c>
      <c r="D437" s="19">
        <v>3928</v>
      </c>
      <c r="E437" s="19">
        <v>7331</v>
      </c>
      <c r="F437" s="19">
        <v>7391</v>
      </c>
      <c r="G437" s="19">
        <v>10009.715</v>
      </c>
      <c r="H437"/>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row>
    <row r="438" spans="1:32" x14ac:dyDescent="0.15">
      <c r="A438" s="16">
        <v>1923</v>
      </c>
      <c r="B438" s="19">
        <v>5984</v>
      </c>
      <c r="C438" s="19">
        <v>4383</v>
      </c>
      <c r="D438" s="19">
        <v>4248</v>
      </c>
      <c r="E438" s="19">
        <v>7388</v>
      </c>
      <c r="F438" s="19">
        <v>7587</v>
      </c>
      <c r="G438" s="19">
        <v>11071.243</v>
      </c>
      <c r="H43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row>
    <row r="439" spans="1:32" x14ac:dyDescent="0.15">
      <c r="A439" s="16">
        <v>1924</v>
      </c>
      <c r="B439" s="19">
        <v>6661</v>
      </c>
      <c r="C439" s="19">
        <v>5099</v>
      </c>
      <c r="D439" s="19">
        <v>4324</v>
      </c>
      <c r="E439" s="19">
        <v>7803</v>
      </c>
      <c r="F439" s="19">
        <v>7844</v>
      </c>
      <c r="G439" s="19">
        <v>11126.713</v>
      </c>
      <c r="H439"/>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row>
    <row r="440" spans="1:32" x14ac:dyDescent="0.15">
      <c r="A440" s="16">
        <v>1925</v>
      </c>
      <c r="B440" s="19">
        <v>6641</v>
      </c>
      <c r="C440" s="19">
        <v>5630</v>
      </c>
      <c r="D440" s="19">
        <v>4580</v>
      </c>
      <c r="E440" s="19">
        <v>8019</v>
      </c>
      <c r="F440" s="19">
        <v>8199</v>
      </c>
      <c r="G440" s="19">
        <v>11149.772000000001</v>
      </c>
      <c r="H440"/>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row>
    <row r="441" spans="1:32" x14ac:dyDescent="0.15">
      <c r="A441" s="16">
        <v>1926</v>
      </c>
      <c r="B441" s="19">
        <v>6773</v>
      </c>
      <c r="C441" s="19">
        <v>5746</v>
      </c>
      <c r="D441" s="19">
        <v>4576</v>
      </c>
      <c r="E441" s="19">
        <v>8541</v>
      </c>
      <c r="F441" s="19">
        <v>7868</v>
      </c>
      <c r="G441" s="19">
        <v>11647.768</v>
      </c>
      <c r="H441"/>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row>
    <row r="442" spans="1:32" x14ac:dyDescent="0.15">
      <c r="A442" s="16">
        <v>1927</v>
      </c>
      <c r="B442" s="19">
        <v>6621</v>
      </c>
      <c r="C442" s="19">
        <v>6282</v>
      </c>
      <c r="D442" s="19">
        <v>4454</v>
      </c>
      <c r="E442" s="19">
        <v>8773</v>
      </c>
      <c r="F442" s="19">
        <v>8472</v>
      </c>
      <c r="G442" s="19">
        <v>11532.397000000001</v>
      </c>
      <c r="H442"/>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row>
    <row r="443" spans="1:32" x14ac:dyDescent="0.15">
      <c r="A443" s="16">
        <v>1928</v>
      </c>
      <c r="B443" s="19">
        <v>7063</v>
      </c>
      <c r="C443" s="19">
        <v>6519</v>
      </c>
      <c r="D443" s="19">
        <v>4693</v>
      </c>
      <c r="E443" s="19">
        <v>9118</v>
      </c>
      <c r="F443" s="19">
        <v>8539</v>
      </c>
      <c r="G443" s="19">
        <v>11451.069</v>
      </c>
      <c r="H443"/>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row>
    <row r="444" spans="1:32" x14ac:dyDescent="0.15">
      <c r="A444" s="16">
        <v>1929</v>
      </c>
      <c r="B444" s="19">
        <v>7508</v>
      </c>
      <c r="C444" s="19">
        <v>6457</v>
      </c>
      <c r="D444" s="19">
        <v>4889</v>
      </c>
      <c r="E444" s="19">
        <v>9068</v>
      </c>
      <c r="F444" s="19">
        <v>8772</v>
      </c>
      <c r="G444" s="19">
        <v>11954.235000000001</v>
      </c>
      <c r="H444"/>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row>
    <row r="445" spans="1:32" x14ac:dyDescent="0.15">
      <c r="A445" s="16">
        <v>1930</v>
      </c>
      <c r="B445" s="19">
        <v>7224</v>
      </c>
      <c r="C445" s="19">
        <v>6333</v>
      </c>
      <c r="D445" s="19">
        <v>4631</v>
      </c>
      <c r="E445" s="19">
        <v>8931</v>
      </c>
      <c r="F445" s="19">
        <v>8673</v>
      </c>
      <c r="G445" s="19">
        <v>10694.982</v>
      </c>
      <c r="H445"/>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row>
    <row r="446" spans="1:32" x14ac:dyDescent="0.15">
      <c r="A446" s="16">
        <v>1931</v>
      </c>
      <c r="B446" s="19">
        <v>6751</v>
      </c>
      <c r="C446" s="19">
        <v>5821</v>
      </c>
      <c r="D446" s="19">
        <v>4538</v>
      </c>
      <c r="E446" s="19">
        <v>8265</v>
      </c>
      <c r="F446" s="19">
        <v>8190</v>
      </c>
      <c r="G446" s="19">
        <v>9930.9639999999999</v>
      </c>
      <c r="H446"/>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row>
    <row r="447" spans="1:32" x14ac:dyDescent="0.15">
      <c r="A447" s="16">
        <v>1932</v>
      </c>
      <c r="B447" s="19">
        <v>6311</v>
      </c>
      <c r="C447" s="19">
        <v>5359</v>
      </c>
      <c r="D447" s="19">
        <v>4602</v>
      </c>
      <c r="E447" s="19">
        <v>8026</v>
      </c>
      <c r="F447" s="19">
        <v>8206</v>
      </c>
      <c r="G447" s="19">
        <v>8380.5040000000008</v>
      </c>
      <c r="H447"/>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row>
    <row r="448" spans="1:32" x14ac:dyDescent="0.15">
      <c r="A448" s="16">
        <v>1933</v>
      </c>
      <c r="B448" s="19">
        <v>6757</v>
      </c>
      <c r="C448" s="19">
        <v>5668</v>
      </c>
      <c r="D448" s="19">
        <v>4514</v>
      </c>
      <c r="E448" s="19">
        <v>7900</v>
      </c>
      <c r="F448" s="19">
        <v>8411</v>
      </c>
      <c r="G448" s="19">
        <v>8048.2245999999996</v>
      </c>
      <c r="H44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row>
    <row r="449" spans="1:32" x14ac:dyDescent="0.15">
      <c r="A449" s="16">
        <v>1934</v>
      </c>
      <c r="B449" s="19">
        <v>6682</v>
      </c>
      <c r="C449" s="19">
        <v>6150</v>
      </c>
      <c r="D449" s="19">
        <v>4466</v>
      </c>
      <c r="E449" s="19">
        <v>7659</v>
      </c>
      <c r="F449" s="19">
        <v>8939</v>
      </c>
      <c r="G449" s="19">
        <v>8667.0920000000006</v>
      </c>
      <c r="H449"/>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row>
    <row r="450" spans="1:32" x14ac:dyDescent="0.15">
      <c r="A450" s="16">
        <v>1935</v>
      </c>
      <c r="B450" s="19">
        <v>6513</v>
      </c>
      <c r="C450" s="19">
        <v>6567</v>
      </c>
      <c r="D450" s="19">
        <v>4670</v>
      </c>
      <c r="E450" s="19">
        <v>7857</v>
      </c>
      <c r="F450" s="19">
        <v>9244</v>
      </c>
      <c r="G450" s="19">
        <v>9680.8389999999999</v>
      </c>
      <c r="H450"/>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row>
    <row r="451" spans="1:32" x14ac:dyDescent="0.15">
      <c r="A451" s="16">
        <v>1936</v>
      </c>
      <c r="B451" s="19">
        <v>6765</v>
      </c>
      <c r="C451" s="19">
        <v>7095</v>
      </c>
      <c r="D451" s="19">
        <v>4471</v>
      </c>
      <c r="E451" s="19">
        <v>8273</v>
      </c>
      <c r="F451" s="19">
        <v>9620</v>
      </c>
      <c r="G451" s="19">
        <v>10568.013000000001</v>
      </c>
      <c r="H451"/>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row>
    <row r="452" spans="1:32" x14ac:dyDescent="0.15">
      <c r="A452" s="16">
        <v>1937</v>
      </c>
      <c r="B452" s="19">
        <v>7152</v>
      </c>
      <c r="C452" s="19">
        <v>7468</v>
      </c>
      <c r="D452" s="19">
        <v>4879</v>
      </c>
      <c r="E452" s="19">
        <v>8660</v>
      </c>
      <c r="F452" s="19">
        <v>9911</v>
      </c>
      <c r="G452" s="19">
        <v>11295.099</v>
      </c>
      <c r="H452"/>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row>
    <row r="453" spans="1:32" x14ac:dyDescent="0.15">
      <c r="A453" s="16">
        <v>1938</v>
      </c>
      <c r="B453" s="19">
        <v>7119</v>
      </c>
      <c r="C453" s="19">
        <v>7960</v>
      </c>
      <c r="D453" s="19">
        <v>4981</v>
      </c>
      <c r="E453" s="19">
        <v>8368</v>
      </c>
      <c r="F453" s="19">
        <v>9988</v>
      </c>
      <c r="G453" s="19">
        <v>10526.134</v>
      </c>
      <c r="H453"/>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row>
    <row r="454" spans="1:32" x14ac:dyDescent="0.15">
      <c r="A454" s="16">
        <v>1939</v>
      </c>
      <c r="B454" s="19">
        <v>7640</v>
      </c>
      <c r="C454" s="19">
        <v>8617</v>
      </c>
      <c r="D454" s="19">
        <v>5246</v>
      </c>
      <c r="E454" s="19">
        <v>8837</v>
      </c>
      <c r="F454" s="19">
        <v>9982</v>
      </c>
      <c r="G454" s="19">
        <v>11171.448</v>
      </c>
      <c r="H454"/>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row>
    <row r="455" spans="1:32" x14ac:dyDescent="0.15">
      <c r="A455" s="16">
        <v>1940</v>
      </c>
      <c r="B455" s="19">
        <v>6443</v>
      </c>
      <c r="C455" s="19">
        <v>8612</v>
      </c>
      <c r="D455" s="19">
        <v>5099</v>
      </c>
      <c r="E455" s="19">
        <v>7701</v>
      </c>
      <c r="F455" s="19">
        <v>10928</v>
      </c>
      <c r="G455" s="19">
        <v>12005.094999999999</v>
      </c>
      <c r="H455"/>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row>
    <row r="456" spans="1:32" x14ac:dyDescent="0.15">
      <c r="A456" s="16">
        <v>1941</v>
      </c>
      <c r="B456" s="19">
        <v>5274</v>
      </c>
      <c r="C456" s="19">
        <v>9103</v>
      </c>
      <c r="D456" s="19">
        <v>4967</v>
      </c>
      <c r="E456" s="19">
        <v>7222</v>
      </c>
      <c r="F456" s="19">
        <v>11926</v>
      </c>
      <c r="G456" s="19">
        <v>13553.401</v>
      </c>
      <c r="H456"/>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row>
    <row r="457" spans="1:32" x14ac:dyDescent="0.15">
      <c r="A457" s="16">
        <v>1942</v>
      </c>
      <c r="B457" s="19">
        <v>4752</v>
      </c>
      <c r="C457" s="19">
        <v>9149</v>
      </c>
      <c r="D457" s="19">
        <v>4661</v>
      </c>
      <c r="E457" s="19">
        <v>6546</v>
      </c>
      <c r="F457" s="19">
        <v>12176</v>
      </c>
      <c r="G457" s="19">
        <v>14869.861000000001</v>
      </c>
      <c r="H457"/>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row>
    <row r="458" spans="1:32" x14ac:dyDescent="0.15">
      <c r="A458" s="16">
        <v>1943</v>
      </c>
      <c r="B458" s="19">
        <v>4559</v>
      </c>
      <c r="C458" s="19">
        <v>9389</v>
      </c>
      <c r="D458" s="19">
        <v>3931</v>
      </c>
      <c r="E458" s="19">
        <v>6346</v>
      </c>
      <c r="F458" s="19">
        <v>12344</v>
      </c>
      <c r="G458" s="19">
        <v>16050.218000000001</v>
      </c>
      <c r="H45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row>
    <row r="459" spans="1:32" x14ac:dyDescent="0.15">
      <c r="A459" s="16">
        <v>1944</v>
      </c>
      <c r="B459" s="19">
        <v>3861</v>
      </c>
      <c r="C459" s="19">
        <v>9698</v>
      </c>
      <c r="D459" s="19">
        <v>3162</v>
      </c>
      <c r="E459" s="19">
        <v>4222</v>
      </c>
      <c r="F459" s="19">
        <v>11803</v>
      </c>
      <c r="G459" s="19">
        <v>16999.328000000001</v>
      </c>
      <c r="H459"/>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row>
    <row r="460" spans="1:32" x14ac:dyDescent="0.15">
      <c r="A460" s="16">
        <v>1945</v>
      </c>
      <c r="B460" s="19">
        <v>4101</v>
      </c>
      <c r="C460" s="19">
        <v>7195</v>
      </c>
      <c r="D460" s="19">
        <v>2831</v>
      </c>
      <c r="E460" s="19">
        <v>4281</v>
      </c>
      <c r="F460" s="19">
        <v>11247</v>
      </c>
      <c r="G460" s="19">
        <v>16477.553</v>
      </c>
      <c r="H460"/>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row>
    <row r="461" spans="1:32" x14ac:dyDescent="0.15">
      <c r="A461" s="16">
        <v>1946</v>
      </c>
      <c r="B461" s="19">
        <v>6145</v>
      </c>
      <c r="C461" s="19">
        <v>3534</v>
      </c>
      <c r="D461" s="19">
        <v>3805</v>
      </c>
      <c r="E461" s="19">
        <v>7104</v>
      </c>
      <c r="F461" s="19">
        <v>10751</v>
      </c>
      <c r="G461" s="19">
        <v>14822.467000000001</v>
      </c>
      <c r="H461"/>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row>
    <row r="462" spans="1:32" x14ac:dyDescent="0.15">
      <c r="A462" s="16">
        <v>1947</v>
      </c>
      <c r="B462" s="19">
        <v>6596</v>
      </c>
      <c r="C462" s="19">
        <v>3883</v>
      </c>
      <c r="D462" s="19">
        <v>4498</v>
      </c>
      <c r="E462" s="19">
        <v>8046</v>
      </c>
      <c r="F462" s="19">
        <v>10527</v>
      </c>
      <c r="G462" s="19">
        <v>14311.547</v>
      </c>
      <c r="H462"/>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row>
    <row r="463" spans="1:32" x14ac:dyDescent="0.15">
      <c r="A463" s="16">
        <v>1948</v>
      </c>
      <c r="B463" s="19">
        <v>7002</v>
      </c>
      <c r="C463" s="19">
        <v>4517</v>
      </c>
      <c r="D463" s="19">
        <v>4814</v>
      </c>
      <c r="E463" s="19">
        <v>8751</v>
      </c>
      <c r="F463" s="19">
        <v>10753</v>
      </c>
      <c r="G463" s="19">
        <v>14734.232</v>
      </c>
      <c r="H463"/>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row>
    <row r="464" spans="1:32" x14ac:dyDescent="0.15">
      <c r="A464" s="16">
        <v>1949</v>
      </c>
      <c r="B464" s="19">
        <v>7884</v>
      </c>
      <c r="C464" s="19">
        <v>5231</v>
      </c>
      <c r="D464" s="19">
        <v>5188</v>
      </c>
      <c r="E464" s="19">
        <v>9373</v>
      </c>
      <c r="F464" s="19">
        <v>11088</v>
      </c>
      <c r="G464" s="19">
        <v>14196.672</v>
      </c>
      <c r="H464"/>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row>
    <row r="465" spans="1:32" x14ac:dyDescent="0.15">
      <c r="A465" s="16">
        <v>1950</v>
      </c>
      <c r="B465" s="19">
        <v>8266</v>
      </c>
      <c r="C465" s="19">
        <v>6186</v>
      </c>
      <c r="D465" s="19">
        <v>5582</v>
      </c>
      <c r="E465" s="19">
        <v>9558</v>
      </c>
      <c r="F465" s="19">
        <v>11061</v>
      </c>
      <c r="G465" s="19">
        <v>15240</v>
      </c>
      <c r="H465"/>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row>
    <row r="466" spans="1:32" x14ac:dyDescent="0.15">
      <c r="A466" s="16">
        <v>1951</v>
      </c>
      <c r="B466" s="19">
        <v>8705</v>
      </c>
      <c r="C466" s="19">
        <v>6704</v>
      </c>
      <c r="D466" s="19">
        <v>5958</v>
      </c>
      <c r="E466" s="19">
        <v>9615</v>
      </c>
      <c r="F466" s="19">
        <v>11354</v>
      </c>
      <c r="G466" s="19">
        <v>16125</v>
      </c>
      <c r="H466"/>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row>
    <row r="467" spans="1:32" x14ac:dyDescent="0.15">
      <c r="A467" s="16">
        <v>1952</v>
      </c>
      <c r="B467" s="19">
        <v>8869</v>
      </c>
      <c r="C467" s="19">
        <v>7257</v>
      </c>
      <c r="D467" s="19">
        <v>6371</v>
      </c>
      <c r="E467" s="19">
        <v>9698</v>
      </c>
      <c r="F467" s="19">
        <v>11303</v>
      </c>
      <c r="G467" s="19">
        <v>16444</v>
      </c>
      <c r="H467"/>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row>
    <row r="468" spans="1:32" x14ac:dyDescent="0.15">
      <c r="A468" s="16">
        <v>1953</v>
      </c>
      <c r="B468" s="19">
        <v>9060</v>
      </c>
      <c r="C468" s="19">
        <v>7818</v>
      </c>
      <c r="D468" s="19">
        <v>6790</v>
      </c>
      <c r="E468" s="19">
        <v>10429</v>
      </c>
      <c r="F468" s="19">
        <v>11709</v>
      </c>
      <c r="G468" s="19">
        <v>16917</v>
      </c>
      <c r="H46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row>
    <row r="469" spans="1:32" x14ac:dyDescent="0.15">
      <c r="A469" s="16">
        <v>1954</v>
      </c>
      <c r="B469" s="19">
        <v>9428</v>
      </c>
      <c r="C469" s="19">
        <v>8364</v>
      </c>
      <c r="D469" s="19">
        <v>7092</v>
      </c>
      <c r="E469" s="19">
        <v>11010</v>
      </c>
      <c r="F469" s="19">
        <v>12145</v>
      </c>
      <c r="G469" s="19">
        <v>16512</v>
      </c>
      <c r="H469"/>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row>
    <row r="470" spans="1:32" x14ac:dyDescent="0.15">
      <c r="A470" s="16">
        <v>1955</v>
      </c>
      <c r="B470" s="19">
        <v>9881</v>
      </c>
      <c r="C470" s="19">
        <v>9240</v>
      </c>
      <c r="D470" s="19">
        <v>7453</v>
      </c>
      <c r="E470" s="19">
        <v>11678</v>
      </c>
      <c r="F470" s="19">
        <v>12541</v>
      </c>
      <c r="G470" s="19">
        <v>17370</v>
      </c>
      <c r="H470"/>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row>
    <row r="471" spans="1:32" x14ac:dyDescent="0.15">
      <c r="A471" s="16">
        <v>1956</v>
      </c>
      <c r="B471" s="19">
        <v>10278</v>
      </c>
      <c r="C471" s="19">
        <v>9846</v>
      </c>
      <c r="D471" s="19">
        <v>7745</v>
      </c>
      <c r="E471" s="19">
        <v>11953</v>
      </c>
      <c r="F471" s="19">
        <v>12639</v>
      </c>
      <c r="G471" s="19">
        <v>17397</v>
      </c>
      <c r="H471"/>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row>
    <row r="472" spans="1:32" x14ac:dyDescent="0.15">
      <c r="A472" s="16">
        <v>1957</v>
      </c>
      <c r="B472" s="19">
        <v>10779</v>
      </c>
      <c r="C472" s="19">
        <v>10348</v>
      </c>
      <c r="D472" s="19">
        <v>8158</v>
      </c>
      <c r="E472" s="19">
        <v>12137</v>
      </c>
      <c r="F472" s="19">
        <v>12779</v>
      </c>
      <c r="G472" s="19">
        <v>17406</v>
      </c>
      <c r="H472"/>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row>
    <row r="473" spans="1:32" x14ac:dyDescent="0.15">
      <c r="A473" s="16">
        <v>1958</v>
      </c>
      <c r="B473" s="19">
        <v>10927</v>
      </c>
      <c r="C473" s="19">
        <v>10739</v>
      </c>
      <c r="D473" s="19">
        <v>8544</v>
      </c>
      <c r="E473" s="19">
        <v>11926</v>
      </c>
      <c r="F473" s="19">
        <v>12698</v>
      </c>
      <c r="G473" s="19">
        <v>16946</v>
      </c>
      <c r="H473"/>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row>
    <row r="474" spans="1:32" x14ac:dyDescent="0.15">
      <c r="A474" s="16">
        <v>1959</v>
      </c>
      <c r="B474" s="19">
        <v>11124</v>
      </c>
      <c r="C474" s="19">
        <v>11440</v>
      </c>
      <c r="D474" s="19">
        <v>9011</v>
      </c>
      <c r="E474" s="19">
        <v>12333</v>
      </c>
      <c r="F474" s="19">
        <v>13134</v>
      </c>
      <c r="G474" s="19">
        <v>17900</v>
      </c>
      <c r="H474"/>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row>
    <row r="475" spans="1:32" x14ac:dyDescent="0.15">
      <c r="A475" s="16">
        <v>1960</v>
      </c>
      <c r="B475" s="19">
        <v>11792</v>
      </c>
      <c r="C475" s="19">
        <v>12282</v>
      </c>
      <c r="D475" s="19">
        <v>9430</v>
      </c>
      <c r="E475" s="19">
        <v>13209</v>
      </c>
      <c r="F475" s="19">
        <v>13780</v>
      </c>
      <c r="G475" s="19">
        <v>18057</v>
      </c>
      <c r="H475"/>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row>
    <row r="476" spans="1:32" x14ac:dyDescent="0.15">
      <c r="A476" s="16">
        <v>1961</v>
      </c>
      <c r="B476" s="19">
        <v>12302</v>
      </c>
      <c r="C476" s="19">
        <v>12675</v>
      </c>
      <c r="D476" s="19">
        <v>10158</v>
      </c>
      <c r="E476" s="19">
        <v>13074</v>
      </c>
      <c r="F476" s="19">
        <v>14118</v>
      </c>
      <c r="G476" s="19">
        <v>18175</v>
      </c>
      <c r="H476"/>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row>
    <row r="477" spans="1:32" x14ac:dyDescent="0.15">
      <c r="A477" s="16">
        <v>1962</v>
      </c>
      <c r="B477" s="19">
        <v>12859</v>
      </c>
      <c r="C477" s="19">
        <v>13106</v>
      </c>
      <c r="D477" s="19">
        <v>10882</v>
      </c>
      <c r="E477" s="19">
        <v>13770</v>
      </c>
      <c r="F477" s="19">
        <v>14131</v>
      </c>
      <c r="G477" s="19">
        <v>18976</v>
      </c>
      <c r="H477"/>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row>
    <row r="478" spans="1:32" x14ac:dyDescent="0.15">
      <c r="A478" s="16">
        <v>1963</v>
      </c>
      <c r="B478" s="19">
        <v>13330</v>
      </c>
      <c r="C478" s="19">
        <v>13367</v>
      </c>
      <c r="D478" s="19">
        <v>11576</v>
      </c>
      <c r="E478" s="19">
        <v>14078</v>
      </c>
      <c r="F478" s="19">
        <v>14583</v>
      </c>
      <c r="G478" s="19">
        <v>19514</v>
      </c>
      <c r="H47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row>
    <row r="479" spans="1:32" x14ac:dyDescent="0.15">
      <c r="A479" s="16">
        <v>1964</v>
      </c>
      <c r="B479" s="19">
        <v>14057</v>
      </c>
      <c r="C479" s="19">
        <v>14062</v>
      </c>
      <c r="D479" s="19">
        <v>11934</v>
      </c>
      <c r="E479" s="19">
        <v>15042</v>
      </c>
      <c r="F479" s="19">
        <v>15251</v>
      </c>
      <c r="G479" s="19">
        <v>20360</v>
      </c>
      <c r="H479"/>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row>
    <row r="480" spans="1:32" x14ac:dyDescent="0.15">
      <c r="A480" s="16">
        <v>1965</v>
      </c>
      <c r="B480" s="19">
        <v>14609</v>
      </c>
      <c r="C480" s="19">
        <v>14642</v>
      </c>
      <c r="D480" s="19">
        <v>12111</v>
      </c>
      <c r="E480" s="19">
        <v>15618</v>
      </c>
      <c r="F480" s="19">
        <v>15545</v>
      </c>
      <c r="G480" s="19">
        <v>21390</v>
      </c>
      <c r="H480"/>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row>
    <row r="481" spans="1:32" x14ac:dyDescent="0.15">
      <c r="A481" s="16">
        <v>1966</v>
      </c>
      <c r="B481" s="19">
        <v>15213</v>
      </c>
      <c r="C481" s="19">
        <v>14964</v>
      </c>
      <c r="D481" s="19">
        <v>12659</v>
      </c>
      <c r="E481" s="19">
        <v>15838</v>
      </c>
      <c r="F481" s="19">
        <v>15757</v>
      </c>
      <c r="G481" s="19">
        <v>22529</v>
      </c>
      <c r="H481"/>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row>
    <row r="482" spans="1:32" x14ac:dyDescent="0.15">
      <c r="A482" s="16">
        <v>1967</v>
      </c>
      <c r="B482" s="19">
        <v>15792</v>
      </c>
      <c r="C482" s="19">
        <v>14979</v>
      </c>
      <c r="D482" s="19">
        <v>13476</v>
      </c>
      <c r="E482" s="19">
        <v>16483</v>
      </c>
      <c r="F482" s="19">
        <v>16018</v>
      </c>
      <c r="G482" s="19">
        <v>22842</v>
      </c>
      <c r="H482"/>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row>
    <row r="483" spans="1:32" x14ac:dyDescent="0.15">
      <c r="A483" s="16">
        <v>1968</v>
      </c>
      <c r="B483" s="19">
        <v>16365</v>
      </c>
      <c r="C483" s="19">
        <v>15723</v>
      </c>
      <c r="D483" s="19">
        <v>14513</v>
      </c>
      <c r="E483" s="19">
        <v>17365</v>
      </c>
      <c r="F483" s="19">
        <v>16593</v>
      </c>
      <c r="G483" s="19">
        <v>23691</v>
      </c>
      <c r="H483"/>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row>
    <row r="484" spans="1:32" x14ac:dyDescent="0.15">
      <c r="A484" s="16">
        <v>1969</v>
      </c>
      <c r="B484" s="19">
        <v>17352</v>
      </c>
      <c r="C484" s="19">
        <v>16641</v>
      </c>
      <c r="D484" s="19">
        <v>15248</v>
      </c>
      <c r="E484" s="19">
        <v>18270</v>
      </c>
      <c r="F484" s="19">
        <v>16820</v>
      </c>
      <c r="G484" s="19">
        <v>24195</v>
      </c>
      <c r="H484"/>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row>
    <row r="485" spans="1:32" x14ac:dyDescent="0.15">
      <c r="A485" s="16">
        <v>1970</v>
      </c>
      <c r="B485" s="19">
        <v>18187</v>
      </c>
      <c r="C485" s="19">
        <v>17277</v>
      </c>
      <c r="D485" s="19">
        <v>15492</v>
      </c>
      <c r="E485" s="19">
        <v>19075</v>
      </c>
      <c r="F485" s="19">
        <v>17162</v>
      </c>
      <c r="G485" s="19">
        <v>23958</v>
      </c>
      <c r="H485"/>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row>
    <row r="486" spans="1:32" x14ac:dyDescent="0.15">
      <c r="A486" s="16">
        <v>1971</v>
      </c>
      <c r="B486" s="19">
        <v>18881</v>
      </c>
      <c r="C486" s="19">
        <v>17657</v>
      </c>
      <c r="D486" s="19">
        <v>15683</v>
      </c>
      <c r="E486" s="19">
        <v>19636</v>
      </c>
      <c r="F486" s="19">
        <v>17440</v>
      </c>
      <c r="G486" s="19">
        <v>24394</v>
      </c>
      <c r="H486"/>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row>
    <row r="487" spans="1:32" x14ac:dyDescent="0.15">
      <c r="A487" s="16">
        <v>1972</v>
      </c>
      <c r="B487" s="19">
        <v>19549</v>
      </c>
      <c r="C487" s="19">
        <v>18301</v>
      </c>
      <c r="D487" s="19">
        <v>16035</v>
      </c>
      <c r="E487" s="19">
        <v>20079</v>
      </c>
      <c r="F487" s="19">
        <v>18002</v>
      </c>
      <c r="G487" s="19">
        <v>25414</v>
      </c>
      <c r="H487"/>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row>
    <row r="488" spans="1:32" x14ac:dyDescent="0.15">
      <c r="A488" s="16">
        <v>1973</v>
      </c>
      <c r="B488" s="19">
        <v>20441</v>
      </c>
      <c r="C488" s="19">
        <v>19074</v>
      </c>
      <c r="D488" s="19">
        <v>16950</v>
      </c>
      <c r="E488" s="19">
        <v>20851</v>
      </c>
      <c r="F488" s="19">
        <v>19168</v>
      </c>
      <c r="G488" s="19">
        <v>26602</v>
      </c>
      <c r="H48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row>
    <row r="489" spans="1:32" x14ac:dyDescent="0.15">
      <c r="A489" s="16">
        <v>1974</v>
      </c>
      <c r="B489" s="19">
        <v>20902</v>
      </c>
      <c r="C489" s="19">
        <v>19228</v>
      </c>
      <c r="D489" s="19">
        <v>17607</v>
      </c>
      <c r="E489" s="19">
        <v>21514</v>
      </c>
      <c r="F489" s="19">
        <v>18903</v>
      </c>
      <c r="G489" s="19">
        <v>26286</v>
      </c>
      <c r="H489"/>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row>
    <row r="490" spans="1:32" x14ac:dyDescent="0.15">
      <c r="A490" s="16">
        <v>1975</v>
      </c>
      <c r="B490" s="19">
        <v>20653</v>
      </c>
      <c r="C490" s="19">
        <v>19193</v>
      </c>
      <c r="D490" s="19">
        <v>17123</v>
      </c>
      <c r="E490" s="19">
        <v>21318</v>
      </c>
      <c r="F490" s="19">
        <v>18884</v>
      </c>
      <c r="G490" s="19">
        <v>25956</v>
      </c>
      <c r="H490"/>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row>
    <row r="491" spans="1:32" x14ac:dyDescent="0.15">
      <c r="A491" s="16">
        <v>1976</v>
      </c>
      <c r="B491" s="19">
        <v>21465</v>
      </c>
      <c r="C491" s="19">
        <v>20218</v>
      </c>
      <c r="D491" s="19">
        <v>18147</v>
      </c>
      <c r="E491" s="19">
        <v>22132</v>
      </c>
      <c r="F491" s="19">
        <v>19311</v>
      </c>
      <c r="G491" s="19">
        <v>27058</v>
      </c>
      <c r="H491"/>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row>
    <row r="492" spans="1:32" x14ac:dyDescent="0.15">
      <c r="A492" s="16">
        <v>1977</v>
      </c>
      <c r="B492" s="19">
        <v>22177</v>
      </c>
      <c r="C492" s="19">
        <v>20837</v>
      </c>
      <c r="D492" s="19">
        <v>18599</v>
      </c>
      <c r="E492" s="19">
        <v>22598</v>
      </c>
      <c r="F492" s="19">
        <v>19740</v>
      </c>
      <c r="G492" s="19">
        <v>28001</v>
      </c>
      <c r="H492"/>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row>
    <row r="493" spans="1:32" x14ac:dyDescent="0.15">
      <c r="A493" s="16">
        <v>1978</v>
      </c>
      <c r="B493" s="19">
        <v>22698</v>
      </c>
      <c r="C493" s="19">
        <v>21447</v>
      </c>
      <c r="D493" s="19">
        <v>19230</v>
      </c>
      <c r="E493" s="19">
        <v>22992</v>
      </c>
      <c r="F493" s="19">
        <v>20448</v>
      </c>
      <c r="G493" s="19">
        <v>29286</v>
      </c>
      <c r="H493"/>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row>
    <row r="494" spans="1:32" x14ac:dyDescent="0.15">
      <c r="A494" s="16">
        <v>1979</v>
      </c>
      <c r="B494" s="19">
        <v>23326</v>
      </c>
      <c r="C494" s="19">
        <v>22305</v>
      </c>
      <c r="D494" s="19">
        <v>20275</v>
      </c>
      <c r="E494" s="19">
        <v>23347</v>
      </c>
      <c r="F494" s="19">
        <v>20988</v>
      </c>
      <c r="G494" s="19">
        <v>29949</v>
      </c>
      <c r="H494"/>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row>
    <row r="495" spans="1:32" x14ac:dyDescent="0.15">
      <c r="A495" s="16">
        <v>1980</v>
      </c>
      <c r="B495" s="19">
        <v>23537</v>
      </c>
      <c r="C495" s="19">
        <v>22497</v>
      </c>
      <c r="D495" s="19">
        <v>20959</v>
      </c>
      <c r="E495" s="19">
        <v>23438</v>
      </c>
      <c r="F495" s="19">
        <v>20612</v>
      </c>
      <c r="G495" s="19">
        <v>29611</v>
      </c>
      <c r="H495"/>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row>
    <row r="496" spans="1:32" x14ac:dyDescent="0.15">
      <c r="A496" s="16">
        <v>1981</v>
      </c>
      <c r="B496" s="19">
        <v>23655</v>
      </c>
      <c r="C496" s="19">
        <v>22553</v>
      </c>
      <c r="D496" s="19">
        <v>21041</v>
      </c>
      <c r="E496" s="19">
        <v>23153</v>
      </c>
      <c r="F496" s="19">
        <v>20319</v>
      </c>
      <c r="G496" s="19">
        <v>30056</v>
      </c>
      <c r="H496"/>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row>
    <row r="497" spans="1:32" x14ac:dyDescent="0.15">
      <c r="A497" s="16">
        <v>1982</v>
      </c>
      <c r="B497" s="19">
        <v>24120</v>
      </c>
      <c r="C497" s="19">
        <v>22380</v>
      </c>
      <c r="D497" s="19">
        <v>21123</v>
      </c>
      <c r="E497" s="19">
        <v>22780</v>
      </c>
      <c r="F497" s="19">
        <v>20650</v>
      </c>
      <c r="G497" s="19">
        <v>29210</v>
      </c>
      <c r="H497"/>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row>
    <row r="498" spans="1:32" x14ac:dyDescent="0.15">
      <c r="A498" s="16">
        <v>1983</v>
      </c>
      <c r="B498" s="19">
        <v>24300</v>
      </c>
      <c r="C498" s="19">
        <v>22840</v>
      </c>
      <c r="D498" s="19">
        <v>21345</v>
      </c>
      <c r="E498" s="19">
        <v>23086</v>
      </c>
      <c r="F498" s="19">
        <v>21366</v>
      </c>
      <c r="G498" s="19">
        <v>30158</v>
      </c>
      <c r="H49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row>
    <row r="499" spans="1:32" x14ac:dyDescent="0.15">
      <c r="A499" s="16">
        <v>1984</v>
      </c>
      <c r="B499" s="19">
        <v>24519</v>
      </c>
      <c r="C499" s="19">
        <v>23564</v>
      </c>
      <c r="D499" s="19">
        <v>21868</v>
      </c>
      <c r="E499" s="19">
        <v>23750</v>
      </c>
      <c r="F499" s="19">
        <v>21869</v>
      </c>
      <c r="G499" s="19">
        <v>32076</v>
      </c>
      <c r="H499"/>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row>
    <row r="500" spans="1:32" x14ac:dyDescent="0.15">
      <c r="A500" s="16">
        <v>1985</v>
      </c>
      <c r="B500" s="19">
        <v>24755</v>
      </c>
      <c r="C500" s="19">
        <v>24133</v>
      </c>
      <c r="D500" s="19">
        <v>22469</v>
      </c>
      <c r="E500" s="19">
        <v>24361</v>
      </c>
      <c r="F500" s="19">
        <v>22579</v>
      </c>
      <c r="G500" s="19">
        <v>33023</v>
      </c>
      <c r="H500"/>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row>
    <row r="501" spans="1:32" x14ac:dyDescent="0.15">
      <c r="A501" s="16">
        <v>1986</v>
      </c>
      <c r="B501" s="19">
        <v>25238</v>
      </c>
      <c r="C501" s="19">
        <v>24657</v>
      </c>
      <c r="D501" s="19">
        <v>23106</v>
      </c>
      <c r="E501" s="19">
        <v>24893</v>
      </c>
      <c r="F501" s="19">
        <v>23498</v>
      </c>
      <c r="G501" s="19">
        <v>33850</v>
      </c>
      <c r="H501"/>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row>
    <row r="502" spans="1:32" x14ac:dyDescent="0.15">
      <c r="A502" s="16">
        <v>1987</v>
      </c>
      <c r="B502" s="19">
        <v>25756</v>
      </c>
      <c r="C502" s="19">
        <v>25027</v>
      </c>
      <c r="D502" s="19">
        <v>23824</v>
      </c>
      <c r="E502" s="19">
        <v>25085</v>
      </c>
      <c r="F502" s="19">
        <v>24536</v>
      </c>
      <c r="G502" s="19">
        <v>34730</v>
      </c>
      <c r="H502"/>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row>
    <row r="503" spans="1:32" x14ac:dyDescent="0.15">
      <c r="A503" s="16">
        <v>1988</v>
      </c>
      <c r="B503" s="19">
        <v>26763</v>
      </c>
      <c r="C503" s="19">
        <v>25759</v>
      </c>
      <c r="D503" s="19">
        <v>24743</v>
      </c>
      <c r="E503" s="19">
        <v>25574</v>
      </c>
      <c r="F503" s="19">
        <v>25679</v>
      </c>
      <c r="G503" s="19">
        <v>35863</v>
      </c>
      <c r="H503"/>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row>
    <row r="504" spans="1:32" x14ac:dyDescent="0.15">
      <c r="A504" s="16">
        <v>1989</v>
      </c>
      <c r="B504" s="19">
        <v>27576</v>
      </c>
      <c r="C504" s="19">
        <v>26393</v>
      </c>
      <c r="D504" s="19">
        <v>25454</v>
      </c>
      <c r="E504" s="19">
        <v>26612</v>
      </c>
      <c r="F504" s="19">
        <v>26164</v>
      </c>
      <c r="G504" s="19">
        <v>36756</v>
      </c>
      <c r="H504"/>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row>
    <row r="505" spans="1:32" x14ac:dyDescent="0.15">
      <c r="A505" s="16">
        <v>1990</v>
      </c>
      <c r="B505" s="19">
        <v>28129</v>
      </c>
      <c r="C505" s="19">
        <v>25391</v>
      </c>
      <c r="D505" s="19">
        <v>26003</v>
      </c>
      <c r="E505" s="19">
        <v>27515</v>
      </c>
      <c r="F505" s="19">
        <v>26189</v>
      </c>
      <c r="G505" s="19">
        <v>36982</v>
      </c>
      <c r="H505"/>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row>
    <row r="506" spans="1:32" x14ac:dyDescent="0.15">
      <c r="A506" s="16">
        <v>1991</v>
      </c>
      <c r="B506" s="19">
        <v>28294.263999999999</v>
      </c>
      <c r="C506" s="19">
        <v>26769.96</v>
      </c>
      <c r="D506" s="19">
        <v>26570.363000000001</v>
      </c>
      <c r="E506" s="19">
        <v>28126.780999999999</v>
      </c>
      <c r="F506" s="19">
        <v>25792.013999999999</v>
      </c>
      <c r="G506" s="19">
        <v>36463.957000000002</v>
      </c>
      <c r="H506"/>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row>
    <row r="507" spans="1:32" x14ac:dyDescent="0.15">
      <c r="A507" s="16">
        <v>1992</v>
      </c>
      <c r="B507" s="19">
        <v>28619.805</v>
      </c>
      <c r="C507" s="19">
        <v>27385.055</v>
      </c>
      <c r="D507" s="19">
        <v>26960.611000000001</v>
      </c>
      <c r="E507" s="19">
        <v>28555.732</v>
      </c>
      <c r="F507" s="19">
        <v>25790.186000000002</v>
      </c>
      <c r="G507" s="19">
        <v>37240.300000000003</v>
      </c>
      <c r="H507"/>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row>
    <row r="508" spans="1:32" x14ac:dyDescent="0.15">
      <c r="A508" s="16">
        <v>1993</v>
      </c>
      <c r="B508" s="19">
        <v>28336.16</v>
      </c>
      <c r="C508" s="19">
        <v>27250.701000000001</v>
      </c>
      <c r="D508" s="19">
        <v>26902.398000000001</v>
      </c>
      <c r="E508" s="19">
        <v>28879.995999999999</v>
      </c>
      <c r="F508" s="19">
        <v>26349.342000000001</v>
      </c>
      <c r="G508" s="19">
        <v>37761.535000000003</v>
      </c>
      <c r="H50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row>
    <row r="509" spans="1:32" x14ac:dyDescent="0.15">
      <c r="A509" s="16">
        <v>1994</v>
      </c>
      <c r="B509" s="19">
        <v>28907.976999999999</v>
      </c>
      <c r="C509" s="19">
        <v>28140.057000000001</v>
      </c>
      <c r="D509" s="19">
        <v>27668.258000000002</v>
      </c>
      <c r="E509" s="19">
        <v>29727.557000000001</v>
      </c>
      <c r="F509" s="19">
        <v>27277.543000000001</v>
      </c>
      <c r="G509" s="19">
        <v>38807.279999999999</v>
      </c>
      <c r="H509"/>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row>
    <row r="510" spans="1:32" x14ac:dyDescent="0.15">
      <c r="A510" s="16">
        <v>1995</v>
      </c>
      <c r="B510" s="19">
        <v>29418.863000000001</v>
      </c>
      <c r="C510" s="19">
        <v>28868.945</v>
      </c>
      <c r="D510" s="19">
        <v>28666.351999999999</v>
      </c>
      <c r="E510" s="19">
        <v>30680.348000000002</v>
      </c>
      <c r="F510" s="19">
        <v>27861.215</v>
      </c>
      <c r="G510" s="19">
        <v>39390.625</v>
      </c>
      <c r="H510"/>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row>
    <row r="511" spans="1:32" x14ac:dyDescent="0.15">
      <c r="A511" s="16">
        <v>1996</v>
      </c>
      <c r="B511" s="19">
        <v>29736.645</v>
      </c>
      <c r="C511" s="19">
        <v>29349.982</v>
      </c>
      <c r="D511" s="19">
        <v>29231.275000000001</v>
      </c>
      <c r="E511" s="19">
        <v>31811.738000000001</v>
      </c>
      <c r="F511" s="19">
        <v>28472.248</v>
      </c>
      <c r="G511" s="19">
        <v>40412.75</v>
      </c>
      <c r="H511"/>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row>
    <row r="512" spans="1:32" x14ac:dyDescent="0.15">
      <c r="A512" s="16">
        <v>1997</v>
      </c>
      <c r="B512" s="19">
        <v>30341.807000000001</v>
      </c>
      <c r="C512" s="19">
        <v>30186.945</v>
      </c>
      <c r="D512" s="19">
        <v>29960.7</v>
      </c>
      <c r="E512" s="19">
        <v>33199.633000000002</v>
      </c>
      <c r="F512" s="19">
        <v>29259.763999999999</v>
      </c>
      <c r="G512" s="19">
        <v>41722.67</v>
      </c>
      <c r="H512"/>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row>
    <row r="513" spans="1:32" x14ac:dyDescent="0.15">
      <c r="A513" s="16">
        <v>1998</v>
      </c>
      <c r="B513" s="19">
        <v>31323.078000000001</v>
      </c>
      <c r="C513" s="19">
        <v>31129.583999999999</v>
      </c>
      <c r="D513" s="19">
        <v>30649.629000000001</v>
      </c>
      <c r="E513" s="19">
        <v>34688.550000000003</v>
      </c>
      <c r="F513" s="19">
        <v>30077.384999999998</v>
      </c>
      <c r="G513" s="19">
        <v>43072.758000000002</v>
      </c>
      <c r="H513"/>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row>
    <row r="514" spans="1:32" x14ac:dyDescent="0.15">
      <c r="A514" s="16">
        <v>1999</v>
      </c>
      <c r="B514" s="19">
        <v>32284.611000000001</v>
      </c>
      <c r="C514" s="19">
        <v>32087.603999999999</v>
      </c>
      <c r="D514" s="19">
        <v>31340.48</v>
      </c>
      <c r="E514" s="19">
        <v>36409.08</v>
      </c>
      <c r="F514" s="19">
        <v>30932.537</v>
      </c>
      <c r="G514" s="19">
        <v>44575.847999999998</v>
      </c>
      <c r="H514"/>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row>
    <row r="515" spans="1:32" x14ac:dyDescent="0.15">
      <c r="A515" s="16">
        <v>2000</v>
      </c>
      <c r="B515" s="19">
        <v>33409.68</v>
      </c>
      <c r="C515" s="19">
        <v>33367.285000000003</v>
      </c>
      <c r="D515" s="19">
        <v>32716.98</v>
      </c>
      <c r="E515" s="19">
        <v>37899.949999999997</v>
      </c>
      <c r="F515" s="19">
        <v>31946.037</v>
      </c>
      <c r="G515" s="19">
        <v>45886.47</v>
      </c>
      <c r="H515"/>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row>
    <row r="516" spans="1:32" x14ac:dyDescent="0.15">
      <c r="A516" s="16">
        <v>2001</v>
      </c>
      <c r="B516" s="19">
        <v>33920.097999999998</v>
      </c>
      <c r="C516" s="19">
        <v>34260.29</v>
      </c>
      <c r="D516" s="19">
        <v>33511.434000000001</v>
      </c>
      <c r="E516" s="19">
        <v>38636.222999999998</v>
      </c>
      <c r="F516" s="19">
        <v>32660.440999999999</v>
      </c>
      <c r="G516" s="19">
        <v>45878.008000000002</v>
      </c>
      <c r="H516"/>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row>
    <row r="517" spans="1:32" x14ac:dyDescent="0.15">
      <c r="A517" s="16">
        <v>2002</v>
      </c>
      <c r="B517" s="19">
        <v>34152.773000000001</v>
      </c>
      <c r="C517" s="19">
        <v>34590.93</v>
      </c>
      <c r="D517" s="19">
        <v>33780.055</v>
      </c>
      <c r="E517" s="19">
        <v>38653.125</v>
      </c>
      <c r="F517" s="19">
        <v>33271.300000000003</v>
      </c>
      <c r="G517" s="19">
        <v>46266.296999999999</v>
      </c>
      <c r="H517"/>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row>
    <row r="518" spans="1:32" x14ac:dyDescent="0.15">
      <c r="A518" s="16">
        <v>2003</v>
      </c>
      <c r="B518" s="19">
        <v>34292.03</v>
      </c>
      <c r="C518" s="19">
        <v>34716.44</v>
      </c>
      <c r="D518" s="19">
        <v>33917.800000000003</v>
      </c>
      <c r="E518" s="19">
        <v>38803.957000000002</v>
      </c>
      <c r="F518" s="19">
        <v>34232.425999999999</v>
      </c>
      <c r="G518" s="19">
        <v>47157.995999999999</v>
      </c>
      <c r="H5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row>
    <row r="519" spans="1:32" x14ac:dyDescent="0.15">
      <c r="A519" s="16">
        <v>2004</v>
      </c>
      <c r="B519" s="19">
        <v>35093.824000000001</v>
      </c>
      <c r="C519" s="19">
        <v>35528.714999999997</v>
      </c>
      <c r="D519" s="19">
        <v>34472.129999999997</v>
      </c>
      <c r="E519" s="19">
        <v>39682.375</v>
      </c>
      <c r="F519" s="19">
        <v>34865.78</v>
      </c>
      <c r="G519" s="19">
        <v>48492.72</v>
      </c>
      <c r="H519"/>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row>
    <row r="520" spans="1:32" x14ac:dyDescent="0.15">
      <c r="A520" s="16">
        <v>2005</v>
      </c>
      <c r="B520" s="19">
        <v>35495.464999999997</v>
      </c>
      <c r="C520" s="19">
        <v>36205.574000000001</v>
      </c>
      <c r="D520" s="19">
        <v>34872.125</v>
      </c>
      <c r="E520" s="19">
        <v>40679.49</v>
      </c>
      <c r="F520" s="19">
        <v>35623.625</v>
      </c>
      <c r="G520" s="19">
        <v>49654.76</v>
      </c>
      <c r="H520"/>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row>
    <row r="521" spans="1:32" x14ac:dyDescent="0.15">
      <c r="A521" s="16">
        <v>2006</v>
      </c>
      <c r="B521" s="19">
        <v>36166.160000000003</v>
      </c>
      <c r="C521" s="19">
        <v>38014.137000000002</v>
      </c>
      <c r="D521" s="19">
        <v>35713.805</v>
      </c>
      <c r="E521" s="19">
        <v>42286.51</v>
      </c>
      <c r="F521" s="19">
        <v>36214.07</v>
      </c>
      <c r="G521" s="19">
        <v>50489.86</v>
      </c>
      <c r="H521"/>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row>
    <row r="522" spans="1:32" x14ac:dyDescent="0.15">
      <c r="A522" s="16">
        <v>2007</v>
      </c>
      <c r="B522" s="19">
        <v>36845.684000000001</v>
      </c>
      <c r="C522" s="19">
        <v>39752.207000000002</v>
      </c>
      <c r="D522" s="19">
        <v>36310.733999999997</v>
      </c>
      <c r="E522" s="19">
        <v>44008.75</v>
      </c>
      <c r="F522" s="19">
        <v>36816.675999999999</v>
      </c>
      <c r="G522" s="19">
        <v>50901.745999999999</v>
      </c>
      <c r="H522"/>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row>
    <row r="523" spans="1:32" x14ac:dyDescent="0.15">
      <c r="A523" s="16">
        <v>2008</v>
      </c>
      <c r="B523" s="19">
        <v>36761.792999999998</v>
      </c>
      <c r="C523" s="19">
        <v>40715.434000000001</v>
      </c>
      <c r="D523" s="19">
        <v>35942.938000000002</v>
      </c>
      <c r="E523" s="19">
        <v>44840.71</v>
      </c>
      <c r="F523" s="19">
        <v>36264.79</v>
      </c>
      <c r="G523" s="19">
        <v>50275.745999999999</v>
      </c>
      <c r="H523"/>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row>
    <row r="524" spans="1:32" x14ac:dyDescent="0.15">
      <c r="A524" s="16">
        <v>2009</v>
      </c>
      <c r="B524" s="19">
        <v>35534.925999999999</v>
      </c>
      <c r="C524" s="19">
        <v>38962.938000000002</v>
      </c>
      <c r="D524" s="19">
        <v>34055.226999999999</v>
      </c>
      <c r="E524" s="19">
        <v>43178.508000000002</v>
      </c>
      <c r="F524" s="19">
        <v>34402.36</v>
      </c>
      <c r="G524" s="19">
        <v>48452.934000000001</v>
      </c>
      <c r="H524"/>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row>
    <row r="525" spans="1:32" x14ac:dyDescent="0.15">
      <c r="A525" s="16">
        <v>2010</v>
      </c>
      <c r="B525" s="19">
        <v>36086.726999999999</v>
      </c>
      <c r="C525" s="19">
        <v>41109.582000000002</v>
      </c>
      <c r="D525" s="19">
        <v>34765.938000000002</v>
      </c>
      <c r="E525" s="19">
        <v>43812.347999999998</v>
      </c>
      <c r="F525" s="19">
        <v>34754.472999999998</v>
      </c>
      <c r="G525" s="19">
        <v>49266.913999999997</v>
      </c>
      <c r="H525"/>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row>
    <row r="526" spans="1:32" x14ac:dyDescent="0.15">
      <c r="A526" s="16">
        <v>2011</v>
      </c>
      <c r="B526" s="19">
        <v>36691</v>
      </c>
      <c r="C526" s="19">
        <v>43189</v>
      </c>
      <c r="D526" s="19">
        <v>35151</v>
      </c>
      <c r="E526" s="19">
        <v>44591</v>
      </c>
      <c r="F526" s="19">
        <v>34971</v>
      </c>
      <c r="G526" s="19">
        <v>49675</v>
      </c>
      <c r="H526"/>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row>
    <row r="527" spans="1:32" x14ac:dyDescent="0.15">
      <c r="A527" s="16">
        <v>2012</v>
      </c>
      <c r="B527" s="19">
        <v>36625.925999999999</v>
      </c>
      <c r="C527" s="19">
        <v>43288.32</v>
      </c>
      <c r="D527" s="19">
        <v>34010.035000000003</v>
      </c>
      <c r="E527" s="19">
        <v>43968.254000000001</v>
      </c>
      <c r="F527" s="19">
        <v>35243.64</v>
      </c>
      <c r="G527" s="19">
        <v>50436.434000000001</v>
      </c>
      <c r="H527"/>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row>
    <row r="528" spans="1:32" x14ac:dyDescent="0.15">
      <c r="A528" s="16">
        <v>2013</v>
      </c>
      <c r="B528" s="19">
        <v>36647.22</v>
      </c>
      <c r="C528" s="19">
        <v>43359.137000000002</v>
      </c>
      <c r="D528" s="19">
        <v>33317.241999999998</v>
      </c>
      <c r="E528" s="19">
        <v>43782.97</v>
      </c>
      <c r="F528" s="19">
        <v>35660.559999999998</v>
      </c>
      <c r="G528" s="19">
        <v>51010.796999999999</v>
      </c>
      <c r="H52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row>
    <row r="529" spans="1:32" x14ac:dyDescent="0.15">
      <c r="A529" s="16">
        <v>2014</v>
      </c>
      <c r="B529" s="19">
        <v>36818.54</v>
      </c>
      <c r="C529" s="19">
        <v>44132.758000000002</v>
      </c>
      <c r="D529" s="19">
        <v>33310.703000000001</v>
      </c>
      <c r="E529" s="19">
        <v>44245.56</v>
      </c>
      <c r="F529" s="19">
        <v>36521.86</v>
      </c>
      <c r="G529" s="19">
        <v>51796.62</v>
      </c>
      <c r="H529"/>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row>
    <row r="530" spans="1:32" x14ac:dyDescent="0.15">
      <c r="A530" s="16">
        <v>2015</v>
      </c>
      <c r="B530" s="19">
        <v>37077.89</v>
      </c>
      <c r="C530" s="19">
        <v>44405.167999999998</v>
      </c>
      <c r="D530" s="19">
        <v>33620.741999999998</v>
      </c>
      <c r="E530" s="19">
        <v>44912.663999999997</v>
      </c>
      <c r="F530" s="19">
        <v>37101.226999999999</v>
      </c>
      <c r="G530" s="19">
        <v>52808.152000000002</v>
      </c>
      <c r="H530"/>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row>
    <row r="531" spans="1:32" x14ac:dyDescent="0.15">
      <c r="A531" s="16">
        <v>2016</v>
      </c>
      <c r="B531" s="19">
        <v>37343.839999999997</v>
      </c>
      <c r="C531" s="19">
        <v>45030.47</v>
      </c>
      <c r="D531" s="19">
        <v>34120.42</v>
      </c>
      <c r="E531" s="19">
        <v>45654.47</v>
      </c>
      <c r="F531" s="19">
        <v>37593.906000000003</v>
      </c>
      <c r="G531" s="19">
        <v>53301.016000000003</v>
      </c>
      <c r="H531"/>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row>
    <row r="532" spans="1:32" x14ac:dyDescent="0.15">
      <c r="A532" s="16">
        <v>2017</v>
      </c>
      <c r="B532" s="19">
        <v>38037.336000000003</v>
      </c>
      <c r="C532" s="19">
        <v>46065.1</v>
      </c>
      <c r="D532" s="19">
        <v>34754.769999999997</v>
      </c>
      <c r="E532" s="19">
        <v>46706.438000000002</v>
      </c>
      <c r="F532" s="19">
        <v>38283.938000000002</v>
      </c>
      <c r="G532" s="19">
        <v>54152.362999999998</v>
      </c>
      <c r="H532"/>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row>
    <row r="533" spans="1:32" x14ac:dyDescent="0.15">
      <c r="A533" s="16">
        <v>2018</v>
      </c>
      <c r="B533" s="19">
        <v>38555.464999999997</v>
      </c>
      <c r="C533" s="19">
        <v>46377.39</v>
      </c>
      <c r="D533" s="19">
        <v>35149.824000000001</v>
      </c>
      <c r="E533" s="19">
        <v>47528.902000000002</v>
      </c>
      <c r="F533" s="19">
        <v>38704.6</v>
      </c>
      <c r="G533" s="19">
        <v>55454.667999999998</v>
      </c>
      <c r="H533"/>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row>
    <row r="534" spans="1:32" x14ac:dyDescent="0.15">
      <c r="A534" s="16">
        <v>2019</v>
      </c>
      <c r="B534" s="19">
        <v>39084.656000000003</v>
      </c>
      <c r="C534" s="19">
        <v>46761.945</v>
      </c>
      <c r="D534" s="19">
        <v>35407.241999999998</v>
      </c>
      <c r="E534" s="19">
        <v>48142.67</v>
      </c>
      <c r="F534" s="19">
        <v>39113.01</v>
      </c>
      <c r="G534" s="19">
        <v>56469.26</v>
      </c>
      <c r="H534"/>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row>
    <row r="535" spans="1:32" x14ac:dyDescent="0.15">
      <c r="A535" s="16">
        <v>2020</v>
      </c>
      <c r="B535" s="19">
        <v>35913.82</v>
      </c>
      <c r="C535" s="19">
        <v>44996.43</v>
      </c>
      <c r="D535" s="19">
        <v>32385.326000000001</v>
      </c>
      <c r="E535" s="19">
        <v>46014.483999999997</v>
      </c>
      <c r="F535" s="19">
        <v>34651.184000000001</v>
      </c>
      <c r="G535" s="19">
        <v>54379.207000000002</v>
      </c>
      <c r="H535"/>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row>
    <row r="536" spans="1:32" x14ac:dyDescent="0.15">
      <c r="A536" s="16">
        <v>2021</v>
      </c>
      <c r="B536" s="19">
        <v>38242.133000000002</v>
      </c>
      <c r="C536" s="19">
        <v>46159.05</v>
      </c>
      <c r="D536" s="19">
        <v>34827.137000000002</v>
      </c>
      <c r="E536" s="19">
        <v>48001.84</v>
      </c>
      <c r="F536" s="19">
        <v>37134.33</v>
      </c>
      <c r="G536" s="19">
        <v>57522.703000000001</v>
      </c>
      <c r="H536"/>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row>
    <row r="537" spans="1:32" x14ac:dyDescent="0.15">
      <c r="A537" s="16">
        <v>2022</v>
      </c>
      <c r="B537" s="19">
        <v>39065.71</v>
      </c>
      <c r="C537" s="19">
        <v>46647.792999999998</v>
      </c>
      <c r="D537" s="19">
        <v>36224.292999999998</v>
      </c>
      <c r="E537" s="19">
        <v>49669.866999999998</v>
      </c>
      <c r="F537" s="19">
        <v>38406.53</v>
      </c>
      <c r="G537" s="19">
        <v>58487.464999999997</v>
      </c>
      <c r="H537"/>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row>
    <row r="538" spans="1:32"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row>
    <row r="539" spans="1:32"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row>
    <row r="540" spans="1:32"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row>
    <row r="541" spans="1:32"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row>
    <row r="542" spans="1:32"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row>
    <row r="543" spans="1:32"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row>
    <row r="544" spans="1:32"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row>
    <row r="545" spans="1:32"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row>
    <row r="546" spans="1:32"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row>
    <row r="547" spans="1:32"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row>
    <row r="548" spans="1:32"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row>
    <row r="549" spans="1:32"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row>
    <row r="550" spans="1:32"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row>
    <row r="551" spans="1:32"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row>
    <row r="552" spans="1:32"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row>
    <row r="553" spans="1:32"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row>
    <row r="554" spans="1:32"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row>
    <row r="555" spans="1:32"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row>
    <row r="556" spans="1:32"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row>
    <row r="557" spans="1:32"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row>
    <row r="558" spans="1:32"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row>
    <row r="559" spans="1:32"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row>
    <row r="560" spans="1:32"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row>
    <row r="561" spans="1:32"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row>
    <row r="562" spans="1:32"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row>
    <row r="563" spans="1:32"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row>
    <row r="564" spans="1:32"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row>
    <row r="565" spans="1:32"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row>
    <row r="566" spans="1:32"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row>
    <row r="567" spans="1:32"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row>
    <row r="568" spans="1:32"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row>
    <row r="569" spans="1:32"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row>
    <row r="570" spans="1:32"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row>
    <row r="571" spans="1:32"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row>
    <row r="572" spans="1:32"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row>
    <row r="573" spans="1:32"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row>
    <row r="574" spans="1:32"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row>
    <row r="575" spans="1:32"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row>
    <row r="576" spans="1:32"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row>
    <row r="577" spans="1:32"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row>
    <row r="578" spans="1:32"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row>
    <row r="579" spans="1:32"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row>
    <row r="580" spans="1:32"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row>
    <row r="581" spans="1:32"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row>
    <row r="582" spans="1:32"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row>
    <row r="583" spans="1:32"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row>
    <row r="584" spans="1:32"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row>
    <row r="585" spans="1:32"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row>
    <row r="586" spans="1:32"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row>
    <row r="587" spans="1:32"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row>
    <row r="588" spans="1:32"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row>
    <row r="589" spans="1:32"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row>
    <row r="590" spans="1:32"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row>
    <row r="591" spans="1:32"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row>
    <row r="592" spans="1:32"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row>
    <row r="593" spans="1:32"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row>
    <row r="594" spans="1:32"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row>
    <row r="595" spans="1:32"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row>
    <row r="596" spans="1:32"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row>
    <row r="597" spans="1:32"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row>
    <row r="598" spans="1:32"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row>
    <row r="599" spans="1:32"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row>
    <row r="600" spans="1:32"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row>
    <row r="601" spans="1:32"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row>
    <row r="602" spans="1:32"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row>
    <row r="603" spans="1:32"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row>
    <row r="604" spans="1:32"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row>
    <row r="605" spans="1:32"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row>
    <row r="606" spans="1:32"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row>
    <row r="607" spans="1:32"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row>
    <row r="608" spans="1:32"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row>
    <row r="609" spans="1:32"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row>
    <row r="610" spans="1:32"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row>
    <row r="611" spans="1:32"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row>
    <row r="612" spans="1:32"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row>
    <row r="613" spans="1:32"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row>
    <row r="614" spans="1:32"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row>
    <row r="615" spans="1:32"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row>
    <row r="616" spans="1:32"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row>
    <row r="617" spans="1:32"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row>
    <row r="618" spans="1:32"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row>
    <row r="619" spans="1:32"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row>
    <row r="620" spans="1:32"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row>
    <row r="621" spans="1:32"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row>
    <row r="622" spans="1:32"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row>
    <row r="623" spans="1:32"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row>
    <row r="624" spans="1:32"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row>
    <row r="625" spans="1:32"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row>
    <row r="626" spans="1:32"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row>
    <row r="627" spans="1:32"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row>
    <row r="628" spans="1:32"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row>
    <row r="629" spans="1:32"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row>
    <row r="630" spans="1:32"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row>
    <row r="631" spans="1:32"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row>
    <row r="632" spans="1:32"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row>
    <row r="633" spans="1:32"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row>
    <row r="634" spans="1:32"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row>
    <row r="635" spans="1:32"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row>
    <row r="636" spans="1:32"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row>
    <row r="637" spans="1:32"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row>
    <row r="638" spans="1:32"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row>
    <row r="639" spans="1:32"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row>
    <row r="640" spans="1:32"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row>
    <row r="641" spans="1:32"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row>
    <row r="642" spans="1:32"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row>
    <row r="643" spans="1:32"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row>
    <row r="644" spans="1:32"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row>
    <row r="645" spans="1:32"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row>
    <row r="646" spans="1:32"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row>
    <row r="647" spans="1:32"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row>
    <row r="648" spans="1:32"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row>
    <row r="649" spans="1:32"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row>
    <row r="650" spans="1:32"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row>
    <row r="651" spans="1:32"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row>
    <row r="652" spans="1:32"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row>
    <row r="653" spans="1:32"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row>
    <row r="654" spans="1:32"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row>
    <row r="655" spans="1:32"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row>
    <row r="656" spans="1:32"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row>
    <row r="657" spans="1:32"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row>
    <row r="658" spans="1:32"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row>
    <row r="659" spans="1:32"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row>
    <row r="660" spans="1:32"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row>
    <row r="661" spans="1:32"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row>
    <row r="662" spans="1:32"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row>
    <row r="663" spans="1:32"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row>
    <row r="664" spans="1:32"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row>
    <row r="665" spans="1:32"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row>
    <row r="666" spans="1:32"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row>
    <row r="667" spans="1:32"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row>
    <row r="668" spans="1:32"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row>
    <row r="669" spans="1:32"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row>
    <row r="670" spans="1:32"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row>
    <row r="671" spans="1:32"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row>
    <row r="672" spans="1:32"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row>
    <row r="673" spans="1:32"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row>
    <row r="674" spans="1:32"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row>
    <row r="675" spans="1:32"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row>
    <row r="676" spans="1:32"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row>
    <row r="677" spans="1:32"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row>
    <row r="678" spans="1:32"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row>
    <row r="679" spans="1:32"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row>
    <row r="680" spans="1:32"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row>
    <row r="681" spans="1:32"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row>
    <row r="682" spans="1:32"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row>
    <row r="683" spans="1:32"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row>
    <row r="684" spans="1:32"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row>
    <row r="685" spans="1:32"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row>
    <row r="686" spans="1:32"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row>
    <row r="687" spans="1:32"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row>
    <row r="688" spans="1:32"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row>
    <row r="689" spans="1:32"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row>
    <row r="690" spans="1:32"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row>
    <row r="691" spans="1:32"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row>
    <row r="692" spans="1:32"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row>
    <row r="693" spans="1:32"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row>
    <row r="694" spans="1:32"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row>
    <row r="695" spans="1:32"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row>
    <row r="696" spans="1:32"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row>
    <row r="697" spans="1:32"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row>
    <row r="698" spans="1:32"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row>
    <row r="699" spans="1:32"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row>
    <row r="700" spans="1:32"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row>
    <row r="701" spans="1:32"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row>
    <row r="702" spans="1:32"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row>
    <row r="703" spans="1:32"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row>
    <row r="704" spans="1:32"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row>
    <row r="705" spans="1:32"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row>
    <row r="706" spans="1:32"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row>
    <row r="707" spans="1:32"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row>
    <row r="708" spans="1:32"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row>
    <row r="709" spans="1:32"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row>
    <row r="710" spans="1:32"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row>
    <row r="711" spans="1:32"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row>
    <row r="712" spans="1:32"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row>
    <row r="713" spans="1:32"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row>
    <row r="714" spans="1:32"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row>
    <row r="715" spans="1:32"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row>
    <row r="716" spans="1:32"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row>
    <row r="717" spans="1:32"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row>
    <row r="718" spans="1:32"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row>
    <row r="719" spans="1:32"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row>
    <row r="720" spans="1:32"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row>
    <row r="721" spans="1:32"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row>
    <row r="722" spans="1:32"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row>
    <row r="723" spans="1:32"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row>
    <row r="724" spans="1:32"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row>
    <row r="725" spans="1:32"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row>
    <row r="726" spans="1:32"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row>
    <row r="727" spans="1:32"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row>
    <row r="728" spans="1:32"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row>
    <row r="729" spans="1:32"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row>
    <row r="730" spans="1:32"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row>
    <row r="731" spans="1:32"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row>
    <row r="732" spans="1:32"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row>
    <row r="733" spans="1:32"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row>
    <row r="734" spans="1:32"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row>
    <row r="735" spans="1:32"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row>
    <row r="736" spans="1:32"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row>
    <row r="737" spans="1:32"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row>
    <row r="738" spans="1:32"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row>
    <row r="739" spans="1:32"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row>
    <row r="740" spans="1:32"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row>
    <row r="741" spans="1:32"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row>
    <row r="742" spans="1:32"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row>
    <row r="743" spans="1:32"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row>
    <row r="744" spans="1:32"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row>
    <row r="745" spans="1:32"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row>
    <row r="746" spans="1:32"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row>
    <row r="747" spans="1:32"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row>
    <row r="748" spans="1:32"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row>
    <row r="749" spans="1:32"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row>
    <row r="750" spans="1:32"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row>
    <row r="751" spans="1:32"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row>
    <row r="752" spans="1:32"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row>
    <row r="753" spans="1:32"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row>
    <row r="754" spans="1:32"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row>
    <row r="755" spans="1:32"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row>
    <row r="756" spans="1:32"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row>
    <row r="757" spans="1:32"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row>
    <row r="758" spans="1:32"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row>
    <row r="759" spans="1:32"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row>
    <row r="760" spans="1:32"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row>
    <row r="761" spans="1:32"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row>
    <row r="762" spans="1:32"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row>
    <row r="763" spans="1:32"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row>
    <row r="764" spans="1:32"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row>
    <row r="765" spans="1:32"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row>
    <row r="766" spans="1:32"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row>
    <row r="767" spans="1:32"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row>
    <row r="768" spans="1:32"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row>
    <row r="769" spans="1:32"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row>
    <row r="770" spans="1:32"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row>
    <row r="771" spans="1:32"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row>
    <row r="772" spans="1:32"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row>
    <row r="773" spans="1:32"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row>
    <row r="774" spans="1:32"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row>
    <row r="775" spans="1:32"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row>
    <row r="776" spans="1:32"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row>
    <row r="777" spans="1:32"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2" x14ac:dyDescent="0.15">
      <c r="A778" s="18"/>
      <c r="B778" s="18"/>
      <c r="C778" s="18"/>
      <c r="D778" s="18"/>
      <c r="E778" s="18"/>
      <c r="F778" s="18"/>
      <c r="G778" s="18"/>
      <c r="H778" s="18"/>
      <c r="I778" s="18"/>
      <c r="J778" s="18"/>
      <c r="K778" s="18"/>
    </row>
    <row r="779" spans="1:32" x14ac:dyDescent="0.15">
      <c r="A779" s="18"/>
      <c r="B779" s="18"/>
      <c r="C779" s="18"/>
      <c r="D779" s="18"/>
      <c r="E779" s="18"/>
      <c r="F779" s="18"/>
      <c r="G779" s="18"/>
      <c r="H779" s="18"/>
      <c r="I779" s="18"/>
      <c r="J779" s="18"/>
      <c r="K779" s="18"/>
    </row>
    <row r="780" spans="1:32" x14ac:dyDescent="0.15">
      <c r="A780" s="18"/>
      <c r="B780" s="18"/>
      <c r="C780" s="18"/>
      <c r="D780" s="18"/>
      <c r="E780" s="18"/>
      <c r="F780" s="18"/>
      <c r="G780" s="18"/>
      <c r="H780" s="18"/>
      <c r="I780" s="18"/>
      <c r="J780" s="18"/>
      <c r="K780" s="18"/>
    </row>
    <row r="781" spans="1:32" x14ac:dyDescent="0.15">
      <c r="A781" s="18"/>
      <c r="B781" s="18"/>
      <c r="C781" s="18"/>
      <c r="D781" s="18"/>
      <c r="E781" s="18"/>
      <c r="F781" s="18"/>
      <c r="G781" s="18"/>
      <c r="H781" s="18"/>
      <c r="I781" s="18"/>
      <c r="J781" s="18"/>
      <c r="K781" s="18"/>
    </row>
    <row r="782" spans="1:32" x14ac:dyDescent="0.15">
      <c r="A782" s="18"/>
      <c r="B782" s="18"/>
      <c r="C782" s="18"/>
      <c r="D782" s="18"/>
      <c r="E782" s="18"/>
      <c r="F782" s="18"/>
      <c r="G782" s="18"/>
      <c r="H782" s="18"/>
      <c r="I782" s="18"/>
      <c r="J782" s="18"/>
      <c r="K782" s="18"/>
    </row>
    <row r="783" spans="1:32" x14ac:dyDescent="0.15">
      <c r="A783" s="18"/>
      <c r="B783" s="18"/>
      <c r="C783" s="18"/>
      <c r="D783" s="18"/>
      <c r="E783" s="18"/>
      <c r="F783" s="18"/>
      <c r="G783" s="18"/>
      <c r="H783" s="18"/>
      <c r="I783" s="18"/>
      <c r="J783" s="18"/>
      <c r="K783" s="18"/>
    </row>
    <row r="784" spans="1:32" x14ac:dyDescent="0.15">
      <c r="A784" s="18"/>
      <c r="B784" s="18"/>
      <c r="C784" s="18"/>
      <c r="D784" s="18"/>
      <c r="E784" s="18"/>
      <c r="F784" s="18"/>
      <c r="G784" s="18"/>
      <c r="H784" s="18"/>
      <c r="I784" s="18"/>
      <c r="J784" s="18"/>
      <c r="K784" s="18"/>
    </row>
    <row r="785" spans="1:11" x14ac:dyDescent="0.15">
      <c r="A785" s="18"/>
      <c r="B785" s="18"/>
      <c r="C785" s="18"/>
      <c r="D785" s="18"/>
      <c r="E785" s="18"/>
      <c r="F785" s="18"/>
      <c r="G785" s="18"/>
      <c r="H785" s="18"/>
      <c r="I785" s="18"/>
      <c r="J785" s="18"/>
      <c r="K785" s="18"/>
    </row>
    <row r="786" spans="1:11" x14ac:dyDescent="0.15">
      <c r="A786" s="18"/>
      <c r="B786" s="18"/>
      <c r="C786" s="18"/>
      <c r="D786" s="18"/>
      <c r="E786" s="18"/>
      <c r="F786" s="18"/>
      <c r="G786" s="18"/>
      <c r="H786" s="18"/>
      <c r="I786" s="18"/>
      <c r="J786" s="18"/>
      <c r="K786" s="18"/>
    </row>
    <row r="787" spans="1:11" x14ac:dyDescent="0.15">
      <c r="A787" s="18"/>
      <c r="B787" s="18"/>
      <c r="C787" s="18"/>
      <c r="D787" s="18"/>
      <c r="E787" s="18"/>
      <c r="F787" s="18"/>
      <c r="G787" s="18"/>
      <c r="H787" s="18"/>
      <c r="I787" s="18"/>
      <c r="J787" s="18"/>
      <c r="K787" s="18"/>
    </row>
    <row r="788" spans="1:11" x14ac:dyDescent="0.15">
      <c r="A788" s="18"/>
      <c r="B788" s="18"/>
      <c r="C788" s="18"/>
      <c r="D788" s="18"/>
      <c r="E788" s="18"/>
      <c r="F788" s="18"/>
      <c r="G788" s="18"/>
      <c r="H788" s="18"/>
      <c r="I788" s="18"/>
      <c r="J788" s="18"/>
      <c r="K788" s="18"/>
    </row>
    <row r="789" spans="1:11" x14ac:dyDescent="0.15">
      <c r="A789" s="18"/>
      <c r="B789" s="18"/>
      <c r="C789" s="18"/>
      <c r="D789" s="18"/>
      <c r="E789" s="18"/>
      <c r="F789" s="18"/>
      <c r="G789" s="18"/>
      <c r="H789" s="18"/>
      <c r="I789" s="18"/>
      <c r="J789" s="18"/>
      <c r="K789" s="18"/>
    </row>
    <row r="790" spans="1:11" x14ac:dyDescent="0.15">
      <c r="A790" s="18"/>
      <c r="B790" s="18"/>
      <c r="C790" s="18"/>
      <c r="D790" s="18"/>
      <c r="E790" s="18"/>
      <c r="F790" s="18"/>
      <c r="G790" s="18"/>
      <c r="H790" s="18"/>
      <c r="I790" s="18"/>
      <c r="J790" s="18"/>
      <c r="K790" s="18"/>
    </row>
    <row r="791" spans="1:11" x14ac:dyDescent="0.15">
      <c r="A791" s="18"/>
      <c r="B791" s="18"/>
      <c r="C791" s="18"/>
      <c r="D791" s="18"/>
      <c r="E791" s="18"/>
      <c r="F791" s="18"/>
      <c r="G791" s="18"/>
      <c r="H791" s="18"/>
      <c r="I791" s="18"/>
      <c r="J791" s="18"/>
      <c r="K791" s="18"/>
    </row>
    <row r="792" spans="1:11" x14ac:dyDescent="0.15">
      <c r="A792" s="18"/>
      <c r="B792" s="18"/>
      <c r="C792" s="18"/>
      <c r="D792" s="18"/>
      <c r="E792" s="18"/>
      <c r="F792" s="18"/>
      <c r="G792" s="18"/>
      <c r="H792" s="18"/>
      <c r="I792" s="18"/>
      <c r="J792" s="18"/>
      <c r="K792" s="18"/>
    </row>
    <row r="793" spans="1:11" x14ac:dyDescent="0.15">
      <c r="A793" s="18"/>
      <c r="B793" s="18"/>
      <c r="C793" s="18"/>
      <c r="D793" s="18"/>
      <c r="E793" s="18"/>
      <c r="F793" s="18"/>
      <c r="G793" s="18"/>
      <c r="H793" s="18"/>
      <c r="I793" s="18"/>
      <c r="J793" s="18"/>
      <c r="K793" s="18"/>
    </row>
    <row r="794" spans="1:11" x14ac:dyDescent="0.15">
      <c r="A794" s="18"/>
      <c r="B794" s="18"/>
      <c r="C794" s="18"/>
      <c r="D794" s="18"/>
      <c r="E794" s="18"/>
      <c r="F794" s="18"/>
      <c r="G794" s="18"/>
      <c r="H794" s="18"/>
      <c r="I794" s="18"/>
      <c r="J794" s="18"/>
      <c r="K794" s="18"/>
    </row>
    <row r="795" spans="1:11" x14ac:dyDescent="0.15">
      <c r="A795" s="18"/>
      <c r="B795" s="18"/>
      <c r="C795" s="18"/>
      <c r="D795" s="18"/>
      <c r="E795" s="18"/>
      <c r="F795" s="18"/>
      <c r="G795" s="18"/>
      <c r="H795" s="18"/>
      <c r="I795" s="18"/>
      <c r="J795" s="18"/>
      <c r="K795" s="18"/>
    </row>
    <row r="796" spans="1:11" x14ac:dyDescent="0.15">
      <c r="A796" s="18"/>
      <c r="B796" s="18"/>
      <c r="C796" s="18"/>
      <c r="D796" s="18"/>
      <c r="E796" s="18"/>
      <c r="F796" s="18"/>
      <c r="G796" s="18"/>
      <c r="H796" s="18"/>
      <c r="I796" s="18"/>
      <c r="J796" s="18"/>
      <c r="K796" s="18"/>
    </row>
    <row r="797" spans="1:11" x14ac:dyDescent="0.15">
      <c r="A797" s="18"/>
      <c r="B797" s="18"/>
      <c r="C797" s="18"/>
      <c r="D797" s="18"/>
      <c r="E797" s="18"/>
      <c r="F797" s="18"/>
      <c r="G797" s="18"/>
      <c r="H797" s="18"/>
      <c r="I797" s="18"/>
      <c r="J797" s="18"/>
      <c r="K797" s="18"/>
    </row>
    <row r="798" spans="1:11" x14ac:dyDescent="0.15">
      <c r="A798" s="18"/>
      <c r="B798" s="18"/>
      <c r="C798" s="18"/>
      <c r="D798" s="18"/>
      <c r="E798" s="18"/>
      <c r="F798" s="18"/>
      <c r="G798" s="18"/>
      <c r="H798" s="18"/>
      <c r="I798" s="18"/>
      <c r="J798" s="18"/>
      <c r="K798" s="18"/>
    </row>
    <row r="799" spans="1:11" x14ac:dyDescent="0.15">
      <c r="A799" s="18"/>
      <c r="B799" s="18"/>
      <c r="C799" s="18"/>
      <c r="D799" s="18"/>
      <c r="E799" s="18"/>
      <c r="F799" s="18"/>
      <c r="G799" s="18"/>
      <c r="H799" s="18"/>
      <c r="I799" s="18"/>
      <c r="J799" s="18"/>
      <c r="K799" s="18"/>
    </row>
    <row r="800" spans="1:11" x14ac:dyDescent="0.15">
      <c r="A800" s="18"/>
      <c r="B800" s="18"/>
      <c r="C800" s="18"/>
      <c r="D800" s="18"/>
      <c r="E800" s="18"/>
      <c r="F800" s="18"/>
      <c r="G800" s="18"/>
      <c r="H800" s="18"/>
      <c r="I800" s="18"/>
      <c r="J800" s="18"/>
      <c r="K800" s="18"/>
    </row>
    <row r="801" spans="1:11" x14ac:dyDescent="0.15">
      <c r="A801" s="18"/>
      <c r="B801" s="18"/>
      <c r="C801" s="18"/>
      <c r="D801" s="18"/>
      <c r="E801" s="18"/>
      <c r="F801" s="18"/>
      <c r="G801" s="18"/>
      <c r="H801" s="18"/>
      <c r="I801" s="18"/>
      <c r="J801" s="18"/>
      <c r="K801" s="18"/>
    </row>
    <row r="802" spans="1:11" x14ac:dyDescent="0.15">
      <c r="A802" s="18"/>
      <c r="B802" s="18"/>
      <c r="C802" s="18"/>
      <c r="D802" s="18"/>
      <c r="E802" s="18"/>
      <c r="F802" s="18"/>
      <c r="G802" s="18"/>
      <c r="H802" s="18"/>
      <c r="I802" s="18"/>
      <c r="J802" s="18"/>
      <c r="K802" s="18"/>
    </row>
    <row r="803" spans="1:11" x14ac:dyDescent="0.15">
      <c r="A803" s="18"/>
      <c r="B803" s="18"/>
      <c r="C803" s="18"/>
      <c r="D803" s="18"/>
      <c r="E803" s="18"/>
      <c r="F803" s="18"/>
      <c r="G803" s="18"/>
      <c r="H803" s="18"/>
      <c r="I803" s="18"/>
      <c r="J803" s="18"/>
      <c r="K803" s="18"/>
    </row>
    <row r="804" spans="1:11" x14ac:dyDescent="0.15">
      <c r="A804" s="18"/>
      <c r="B804" s="18"/>
      <c r="C804" s="18"/>
      <c r="D804" s="18"/>
      <c r="E804" s="18"/>
      <c r="F804" s="18"/>
      <c r="G804" s="18"/>
      <c r="H804" s="18"/>
      <c r="I804" s="18"/>
      <c r="J804" s="18"/>
      <c r="K804" s="18"/>
    </row>
    <row r="805" spans="1:11" x14ac:dyDescent="0.15">
      <c r="A805" s="18"/>
      <c r="B805" s="18"/>
      <c r="C805" s="18"/>
      <c r="D805" s="18"/>
      <c r="E805" s="18"/>
      <c r="F805" s="18"/>
      <c r="G805" s="18"/>
      <c r="H805" s="18"/>
      <c r="I805" s="18"/>
      <c r="J805" s="18"/>
      <c r="K805" s="18"/>
    </row>
    <row r="806" spans="1:11" x14ac:dyDescent="0.15">
      <c r="A806" s="18"/>
      <c r="B806" s="18"/>
      <c r="C806" s="18"/>
      <c r="D806" s="18"/>
      <c r="E806" s="18"/>
      <c r="F806" s="18"/>
      <c r="G806" s="18"/>
      <c r="H806" s="18"/>
      <c r="I806" s="18"/>
      <c r="J806" s="18"/>
      <c r="K806" s="18"/>
    </row>
    <row r="807" spans="1:11" x14ac:dyDescent="0.15">
      <c r="A807" s="18"/>
      <c r="B807" s="18"/>
      <c r="C807" s="18"/>
      <c r="D807" s="18"/>
      <c r="E807" s="18"/>
      <c r="F807" s="18"/>
      <c r="G807" s="18"/>
      <c r="H807" s="18"/>
      <c r="I807" s="18"/>
      <c r="J807" s="18"/>
      <c r="K807" s="18"/>
    </row>
    <row r="808" spans="1:11" x14ac:dyDescent="0.15">
      <c r="A808" s="18"/>
      <c r="B808" s="18"/>
      <c r="C808" s="18"/>
      <c r="D808" s="18"/>
      <c r="E808" s="18"/>
      <c r="F808" s="18"/>
      <c r="G808" s="18"/>
      <c r="H808" s="18"/>
      <c r="I808" s="18"/>
      <c r="J808" s="18"/>
      <c r="K808" s="18"/>
    </row>
    <row r="809" spans="1:11" x14ac:dyDescent="0.15">
      <c r="A809" s="18"/>
      <c r="B809" s="18"/>
      <c r="C809" s="18"/>
      <c r="D809" s="18"/>
      <c r="E809" s="18"/>
      <c r="F809" s="18"/>
      <c r="G809" s="18"/>
      <c r="H809" s="18"/>
      <c r="I809" s="18"/>
      <c r="J809" s="18"/>
      <c r="K809" s="18"/>
    </row>
    <row r="810" spans="1:11" x14ac:dyDescent="0.15">
      <c r="A810" s="18"/>
      <c r="B810" s="18"/>
      <c r="C810" s="18"/>
      <c r="D810" s="18"/>
      <c r="E810" s="18"/>
      <c r="F810" s="18"/>
      <c r="G810" s="18"/>
      <c r="H810" s="18"/>
      <c r="I810" s="18"/>
      <c r="J810" s="18"/>
      <c r="K810" s="18"/>
    </row>
    <row r="811" spans="1:11" x14ac:dyDescent="0.15">
      <c r="A811" s="18"/>
      <c r="B811" s="18"/>
      <c r="C811" s="18"/>
      <c r="D811" s="18"/>
      <c r="E811" s="18"/>
      <c r="F811" s="18"/>
      <c r="G811" s="18"/>
      <c r="H811" s="18"/>
      <c r="I811" s="18"/>
      <c r="J811" s="18"/>
      <c r="K811" s="18"/>
    </row>
    <row r="812" spans="1:11" x14ac:dyDescent="0.15">
      <c r="A812" s="18"/>
      <c r="B812" s="18"/>
      <c r="C812" s="18"/>
      <c r="D812" s="18"/>
      <c r="E812" s="18"/>
      <c r="F812" s="18"/>
      <c r="G812" s="18"/>
      <c r="H812" s="18"/>
      <c r="I812" s="18"/>
      <c r="J812" s="18"/>
      <c r="K812" s="18"/>
    </row>
    <row r="813" spans="1:11" x14ac:dyDescent="0.15">
      <c r="A813" s="18"/>
      <c r="B813" s="18"/>
      <c r="C813" s="18"/>
      <c r="D813" s="18"/>
      <c r="E813" s="18"/>
      <c r="F813" s="18"/>
      <c r="G813" s="18"/>
      <c r="H813" s="18"/>
      <c r="I813" s="18"/>
      <c r="J813" s="18"/>
      <c r="K813" s="18"/>
    </row>
    <row r="814" spans="1:11" x14ac:dyDescent="0.15">
      <c r="A814" s="18"/>
      <c r="B814" s="18"/>
      <c r="C814" s="18"/>
      <c r="D814" s="18"/>
      <c r="E814" s="18"/>
      <c r="F814" s="18"/>
      <c r="G814" s="18"/>
      <c r="H814" s="18"/>
      <c r="I814" s="18"/>
      <c r="J814" s="18"/>
      <c r="K814" s="18"/>
    </row>
    <row r="815" spans="1:11" x14ac:dyDescent="0.15">
      <c r="A815" s="18"/>
      <c r="B815" s="18"/>
      <c r="C815" s="18"/>
      <c r="D815" s="18"/>
      <c r="E815" s="18"/>
      <c r="F815" s="18"/>
      <c r="G815" s="18"/>
      <c r="H815" s="18"/>
      <c r="I815" s="18"/>
      <c r="J815" s="18"/>
      <c r="K815" s="18"/>
    </row>
    <row r="816" spans="1:11" x14ac:dyDescent="0.15">
      <c r="A816" s="18"/>
      <c r="B816" s="18"/>
      <c r="C816" s="18"/>
      <c r="D816" s="18"/>
      <c r="E816" s="18"/>
      <c r="F816" s="18"/>
      <c r="G816" s="18"/>
      <c r="H816" s="18"/>
      <c r="I816" s="18"/>
      <c r="J816" s="18"/>
      <c r="K816" s="18"/>
    </row>
    <row r="817" spans="1:11" x14ac:dyDescent="0.15">
      <c r="A817" s="18"/>
      <c r="B817" s="18"/>
      <c r="C817" s="18"/>
      <c r="D817" s="18"/>
      <c r="E817" s="18"/>
      <c r="F817" s="18"/>
      <c r="G817" s="18"/>
      <c r="H817" s="18"/>
      <c r="I817" s="18"/>
      <c r="J817" s="18"/>
      <c r="K817" s="18"/>
    </row>
    <row r="818" spans="1:11" x14ac:dyDescent="0.15">
      <c r="A818" s="18"/>
      <c r="B818" s="18"/>
      <c r="C818" s="18"/>
      <c r="D818" s="18"/>
      <c r="E818" s="18"/>
      <c r="F818" s="18"/>
      <c r="G818" s="18"/>
      <c r="H818" s="18"/>
      <c r="I818" s="18"/>
      <c r="J818" s="18"/>
      <c r="K818" s="18"/>
    </row>
    <row r="819" spans="1:11" x14ac:dyDescent="0.15">
      <c r="A819" s="18"/>
      <c r="B819" s="18"/>
      <c r="C819" s="18"/>
      <c r="D819" s="18"/>
      <c r="E819" s="18"/>
      <c r="F819" s="18"/>
      <c r="G819" s="18"/>
      <c r="H819" s="18"/>
      <c r="I819" s="18"/>
      <c r="J819" s="18"/>
      <c r="K819" s="18"/>
    </row>
    <row r="820" spans="1:11" x14ac:dyDescent="0.15">
      <c r="A820" s="18"/>
      <c r="B820" s="18"/>
      <c r="C820" s="18"/>
      <c r="D820" s="18"/>
      <c r="E820" s="18"/>
      <c r="F820" s="18"/>
      <c r="G820" s="18"/>
      <c r="H820" s="18"/>
      <c r="I820" s="18"/>
      <c r="J820" s="18"/>
      <c r="K820" s="18"/>
    </row>
    <row r="821" spans="1:11" x14ac:dyDescent="0.15">
      <c r="A821" s="18"/>
      <c r="B821" s="18"/>
      <c r="C821" s="18"/>
      <c r="D821" s="18"/>
      <c r="E821" s="18"/>
      <c r="F821" s="18"/>
      <c r="G821" s="18"/>
      <c r="H821" s="18"/>
      <c r="I821" s="18"/>
      <c r="J821" s="18"/>
      <c r="K821" s="18"/>
    </row>
    <row r="822" spans="1:11" x14ac:dyDescent="0.15">
      <c r="A822" s="18"/>
      <c r="B822" s="18"/>
      <c r="C822" s="18"/>
      <c r="D822" s="18"/>
      <c r="E822" s="18"/>
      <c r="F822" s="18"/>
      <c r="G822" s="18"/>
      <c r="H822" s="18"/>
      <c r="I822" s="18"/>
      <c r="J822" s="18"/>
      <c r="K822" s="18"/>
    </row>
    <row r="823" spans="1:11" x14ac:dyDescent="0.15">
      <c r="A823" s="18"/>
      <c r="B823" s="18"/>
      <c r="C823" s="18"/>
      <c r="D823" s="18"/>
      <c r="E823" s="18"/>
      <c r="F823" s="18"/>
      <c r="G823" s="18"/>
      <c r="H823" s="18"/>
      <c r="I823" s="18"/>
      <c r="J823" s="18"/>
      <c r="K823" s="18"/>
    </row>
    <row r="824" spans="1:11" x14ac:dyDescent="0.15">
      <c r="A824" s="18"/>
      <c r="B824" s="18"/>
      <c r="C824" s="18"/>
      <c r="D824" s="18"/>
      <c r="E824" s="18"/>
      <c r="F824" s="18"/>
      <c r="G824" s="18"/>
      <c r="H824" s="18"/>
      <c r="I824" s="18"/>
      <c r="J824" s="18"/>
      <c r="K824" s="18"/>
    </row>
    <row r="825" spans="1:11" x14ac:dyDescent="0.15">
      <c r="A825" s="18"/>
      <c r="B825" s="18"/>
      <c r="C825" s="18"/>
      <c r="D825" s="18"/>
      <c r="E825" s="18"/>
      <c r="F825" s="18"/>
      <c r="G825" s="18"/>
      <c r="H825" s="18"/>
      <c r="I825" s="18"/>
      <c r="J825" s="18"/>
      <c r="K825" s="18"/>
    </row>
    <row r="826" spans="1:11" x14ac:dyDescent="0.15">
      <c r="A826" s="18"/>
      <c r="B826" s="18"/>
      <c r="C826" s="18"/>
      <c r="D826" s="18"/>
      <c r="E826" s="18"/>
      <c r="F826" s="18"/>
      <c r="G826" s="18"/>
      <c r="H826" s="18"/>
      <c r="I826" s="18"/>
      <c r="J826" s="18"/>
      <c r="K826" s="18"/>
    </row>
    <row r="827" spans="1:11" x14ac:dyDescent="0.15">
      <c r="A827" s="18"/>
      <c r="B827" s="18"/>
      <c r="C827" s="18"/>
      <c r="D827" s="18"/>
      <c r="E827" s="18"/>
      <c r="F827" s="18"/>
      <c r="G827" s="18"/>
      <c r="H827" s="18"/>
      <c r="I827" s="18"/>
      <c r="J827" s="18"/>
      <c r="K827" s="18"/>
    </row>
    <row r="828" spans="1:11" x14ac:dyDescent="0.15">
      <c r="A828" s="18"/>
      <c r="B828" s="18"/>
      <c r="C828" s="18"/>
      <c r="D828" s="18"/>
      <c r="E828" s="18"/>
      <c r="F828" s="18"/>
      <c r="G828" s="18"/>
      <c r="H828" s="18"/>
      <c r="I828" s="18"/>
      <c r="J828" s="18"/>
      <c r="K828" s="18"/>
    </row>
    <row r="829" spans="1:11" x14ac:dyDescent="0.15">
      <c r="A829" s="18"/>
      <c r="B829" s="18"/>
      <c r="C829" s="18"/>
      <c r="D829" s="18"/>
      <c r="E829" s="18"/>
      <c r="F829" s="18"/>
      <c r="G829" s="18"/>
      <c r="H829" s="18"/>
      <c r="I829" s="18"/>
      <c r="J829" s="18"/>
      <c r="K829" s="18"/>
    </row>
    <row r="830" spans="1:11" x14ac:dyDescent="0.15">
      <c r="A830" s="18"/>
      <c r="B830" s="18"/>
      <c r="C830" s="18"/>
      <c r="D830" s="18"/>
      <c r="E830" s="18"/>
      <c r="F830" s="18"/>
      <c r="G830" s="18"/>
      <c r="H830" s="18"/>
      <c r="I830" s="18"/>
      <c r="J830" s="18"/>
      <c r="K830" s="18"/>
    </row>
    <row r="831" spans="1:11" x14ac:dyDescent="0.15">
      <c r="A831" s="18"/>
      <c r="B831" s="18"/>
      <c r="C831" s="18"/>
      <c r="D831" s="18"/>
      <c r="E831" s="18"/>
      <c r="F831" s="18"/>
      <c r="G831" s="18"/>
      <c r="H831" s="18"/>
      <c r="I831" s="18"/>
      <c r="J831" s="18"/>
      <c r="K831" s="18"/>
    </row>
    <row r="832" spans="1:11" x14ac:dyDescent="0.15">
      <c r="A832" s="18"/>
      <c r="B832" s="18"/>
      <c r="C832" s="18"/>
      <c r="D832" s="18"/>
      <c r="E832" s="18"/>
      <c r="F832" s="18"/>
      <c r="G832" s="18"/>
      <c r="H832" s="18"/>
      <c r="I832" s="18"/>
      <c r="J832" s="18"/>
      <c r="K832" s="18"/>
    </row>
    <row r="833" spans="1:11" x14ac:dyDescent="0.15">
      <c r="A833" s="18"/>
      <c r="B833" s="18"/>
      <c r="C833" s="18"/>
      <c r="D833" s="18"/>
      <c r="E833" s="18"/>
      <c r="F833" s="18"/>
      <c r="G833" s="18"/>
      <c r="H833" s="18"/>
      <c r="I833" s="18"/>
      <c r="J833" s="18"/>
      <c r="K833" s="18"/>
    </row>
    <row r="834" spans="1:11" x14ac:dyDescent="0.15">
      <c r="A834" s="18"/>
      <c r="B834" s="18"/>
      <c r="C834" s="18"/>
      <c r="D834" s="18"/>
      <c r="E834" s="18"/>
      <c r="F834" s="18"/>
      <c r="G834" s="18"/>
      <c r="H834" s="18"/>
      <c r="I834" s="18"/>
      <c r="J834" s="18"/>
      <c r="K834" s="18"/>
    </row>
    <row r="835" spans="1:11" x14ac:dyDescent="0.15">
      <c r="A835" s="18"/>
      <c r="B835" s="18"/>
      <c r="C835" s="18"/>
      <c r="D835" s="18"/>
      <c r="E835" s="18"/>
      <c r="F835" s="18"/>
      <c r="G835" s="18"/>
      <c r="H835" s="18"/>
      <c r="I835" s="18"/>
      <c r="J835" s="18"/>
      <c r="K835" s="18"/>
    </row>
    <row r="836" spans="1:11" x14ac:dyDescent="0.15">
      <c r="A836" s="18"/>
      <c r="B836" s="18"/>
      <c r="C836" s="18"/>
      <c r="D836" s="18"/>
      <c r="E836" s="18"/>
      <c r="F836" s="18"/>
      <c r="G836" s="18"/>
      <c r="H836" s="18"/>
      <c r="I836" s="18"/>
      <c r="J836" s="18"/>
      <c r="K836" s="18"/>
    </row>
    <row r="837" spans="1:11" x14ac:dyDescent="0.15">
      <c r="A837" s="18"/>
      <c r="B837" s="18"/>
      <c r="C837" s="18"/>
      <c r="D837" s="18"/>
      <c r="E837" s="18"/>
      <c r="F837" s="18"/>
      <c r="G837" s="18"/>
      <c r="H837" s="18"/>
      <c r="I837" s="18"/>
      <c r="J837" s="18"/>
      <c r="K837" s="18"/>
    </row>
    <row r="838" spans="1:11" x14ac:dyDescent="0.15">
      <c r="A838" s="18"/>
      <c r="B838" s="18"/>
      <c r="C838" s="18"/>
      <c r="D838" s="18"/>
      <c r="E838" s="18"/>
      <c r="F838" s="18"/>
      <c r="G838" s="18"/>
      <c r="H838" s="18"/>
      <c r="I838" s="18"/>
      <c r="J838" s="18"/>
      <c r="K838" s="18"/>
    </row>
    <row r="839" spans="1:11" x14ac:dyDescent="0.15">
      <c r="A839" s="18"/>
      <c r="B839" s="18"/>
      <c r="C839" s="18"/>
      <c r="D839" s="18"/>
      <c r="E839" s="18"/>
      <c r="F839" s="18"/>
      <c r="G839" s="18"/>
      <c r="H839" s="18"/>
      <c r="I839" s="18"/>
      <c r="J839" s="18"/>
      <c r="K839" s="18"/>
    </row>
    <row r="840" spans="1:11" x14ac:dyDescent="0.15">
      <c r="A840" s="18"/>
      <c r="B840" s="18"/>
      <c r="C840" s="18"/>
      <c r="D840" s="18"/>
      <c r="E840" s="18"/>
      <c r="F840" s="18"/>
      <c r="G840" s="18"/>
      <c r="H840" s="18"/>
      <c r="I840" s="18"/>
      <c r="J840" s="18"/>
      <c r="K840" s="18"/>
    </row>
    <row r="841" spans="1:11" x14ac:dyDescent="0.15">
      <c r="A841" s="18"/>
      <c r="B841" s="18"/>
      <c r="C841" s="18"/>
      <c r="D841" s="18"/>
      <c r="E841" s="18"/>
      <c r="F841" s="18"/>
      <c r="G841" s="18"/>
      <c r="H841" s="18"/>
      <c r="I841" s="18"/>
      <c r="J841" s="18"/>
      <c r="K841" s="18"/>
    </row>
    <row r="842" spans="1:11" x14ac:dyDescent="0.15">
      <c r="A842" s="18"/>
      <c r="B842" s="18"/>
      <c r="C842" s="18"/>
      <c r="D842" s="18"/>
      <c r="E842" s="18"/>
      <c r="F842" s="18"/>
      <c r="G842" s="18"/>
      <c r="H842" s="18"/>
      <c r="I842" s="18"/>
      <c r="J842" s="18"/>
      <c r="K842" s="18"/>
    </row>
    <row r="843" spans="1:11" x14ac:dyDescent="0.15">
      <c r="A843" s="18"/>
      <c r="B843" s="18"/>
      <c r="C843" s="18"/>
      <c r="D843" s="18"/>
      <c r="E843" s="18"/>
      <c r="F843" s="18"/>
      <c r="G843" s="18"/>
      <c r="H843" s="18"/>
      <c r="I843" s="18"/>
      <c r="J843" s="18"/>
      <c r="K843" s="18"/>
    </row>
    <row r="844" spans="1:11" x14ac:dyDescent="0.15">
      <c r="A844" s="18"/>
      <c r="B844" s="18"/>
      <c r="C844" s="18"/>
      <c r="D844" s="18"/>
      <c r="E844" s="18"/>
      <c r="F844" s="18"/>
      <c r="G844" s="18"/>
      <c r="H844" s="18"/>
      <c r="I844" s="18"/>
      <c r="J844" s="18"/>
      <c r="K844" s="18"/>
    </row>
    <row r="845" spans="1:11" x14ac:dyDescent="0.15">
      <c r="A845" s="18"/>
      <c r="B845" s="18"/>
      <c r="C845" s="18"/>
      <c r="D845" s="18"/>
      <c r="E845" s="18"/>
      <c r="F845" s="18"/>
      <c r="G845" s="18"/>
      <c r="H845" s="18"/>
      <c r="I845" s="18"/>
      <c r="J845" s="18"/>
      <c r="K845" s="18"/>
    </row>
    <row r="846" spans="1:11" x14ac:dyDescent="0.15">
      <c r="A846" s="18"/>
      <c r="B846" s="18"/>
      <c r="C846" s="18"/>
      <c r="D846" s="18"/>
      <c r="E846" s="18"/>
      <c r="F846" s="18"/>
      <c r="G846" s="18"/>
      <c r="H846" s="18"/>
      <c r="I846" s="18"/>
      <c r="J846" s="18"/>
      <c r="K846" s="18"/>
    </row>
    <row r="847" spans="1:11" x14ac:dyDescent="0.15">
      <c r="A847" s="18"/>
      <c r="B847" s="18"/>
      <c r="C847" s="18"/>
      <c r="D847" s="18"/>
      <c r="E847" s="18"/>
      <c r="F847" s="18"/>
      <c r="G847" s="18"/>
      <c r="H847" s="18"/>
      <c r="I847" s="18"/>
      <c r="J847" s="18"/>
      <c r="K847" s="18"/>
    </row>
    <row r="848" spans="1:11" x14ac:dyDescent="0.15">
      <c r="A848" s="18"/>
      <c r="B848" s="18"/>
      <c r="C848" s="18"/>
      <c r="D848" s="18"/>
      <c r="E848" s="18"/>
      <c r="F848" s="18"/>
      <c r="G848" s="18"/>
      <c r="H848" s="18"/>
      <c r="I848" s="18"/>
      <c r="J848" s="18"/>
      <c r="K848" s="18"/>
    </row>
    <row r="849" spans="1:11" x14ac:dyDescent="0.15">
      <c r="A849" s="18"/>
      <c r="B849" s="18"/>
      <c r="C849" s="18"/>
      <c r="D849" s="18"/>
      <c r="E849" s="18"/>
      <c r="F849" s="18"/>
      <c r="G849" s="18"/>
      <c r="H849" s="18"/>
      <c r="I849" s="18"/>
      <c r="J849" s="18"/>
      <c r="K849" s="18"/>
    </row>
    <row r="850" spans="1:11" x14ac:dyDescent="0.15">
      <c r="A850" s="18"/>
      <c r="B850" s="18"/>
      <c r="C850" s="18"/>
      <c r="D850" s="18"/>
      <c r="E850" s="18"/>
      <c r="F850" s="18"/>
      <c r="G850" s="18"/>
      <c r="H850" s="18"/>
      <c r="I850" s="18"/>
      <c r="J850" s="18"/>
      <c r="K850" s="18"/>
    </row>
    <row r="851" spans="1:11" x14ac:dyDescent="0.15">
      <c r="A851" s="18"/>
      <c r="B851" s="18"/>
      <c r="C851" s="18"/>
      <c r="D851" s="18"/>
      <c r="E851" s="18"/>
      <c r="F851" s="18"/>
      <c r="G851" s="18"/>
      <c r="H851" s="18"/>
      <c r="I851" s="18"/>
      <c r="J851" s="18"/>
      <c r="K851" s="18"/>
    </row>
    <row r="852" spans="1:11" x14ac:dyDescent="0.15">
      <c r="A852" s="18"/>
      <c r="B852" s="18"/>
      <c r="C852" s="18"/>
      <c r="D852" s="18"/>
      <c r="E852" s="18"/>
      <c r="F852" s="18"/>
      <c r="G852" s="18"/>
      <c r="H852" s="18"/>
      <c r="I852" s="18"/>
      <c r="J852" s="18"/>
      <c r="K852" s="18"/>
    </row>
    <row r="853" spans="1:11" x14ac:dyDescent="0.15">
      <c r="A853" s="18"/>
      <c r="B853" s="18"/>
      <c r="C853" s="18"/>
      <c r="D853" s="18"/>
      <c r="E853" s="18"/>
      <c r="F853" s="18"/>
      <c r="G853" s="18"/>
      <c r="H853" s="18"/>
      <c r="I853" s="18"/>
      <c r="J853" s="18"/>
      <c r="K853" s="18"/>
    </row>
    <row r="854" spans="1:11" x14ac:dyDescent="0.15">
      <c r="A854" s="18"/>
      <c r="B854" s="18"/>
      <c r="C854" s="18"/>
      <c r="D854" s="18"/>
      <c r="E854" s="18"/>
      <c r="F854" s="18"/>
      <c r="G854" s="18"/>
      <c r="H854" s="18"/>
      <c r="I854" s="18"/>
      <c r="J854" s="18"/>
      <c r="K854" s="18"/>
    </row>
    <row r="855" spans="1:11" x14ac:dyDescent="0.15">
      <c r="A855" s="18"/>
      <c r="B855" s="18"/>
      <c r="C855" s="18"/>
      <c r="D855" s="18"/>
      <c r="E855" s="18"/>
      <c r="F855" s="18"/>
      <c r="G855" s="18"/>
      <c r="H855" s="18"/>
      <c r="I855" s="18"/>
      <c r="J855" s="18"/>
      <c r="K855" s="18"/>
    </row>
    <row r="856" spans="1:11" x14ac:dyDescent="0.15">
      <c r="A856" s="18"/>
      <c r="B856" s="18"/>
      <c r="C856" s="18"/>
      <c r="D856" s="18"/>
      <c r="E856" s="18"/>
      <c r="F856" s="18"/>
      <c r="G856" s="18"/>
      <c r="H856" s="18"/>
      <c r="I856" s="18"/>
      <c r="J856" s="18"/>
      <c r="K856" s="18"/>
    </row>
    <row r="857" spans="1:11" x14ac:dyDescent="0.15">
      <c r="A857" s="18"/>
      <c r="B857" s="18"/>
      <c r="C857" s="18"/>
      <c r="D857" s="18"/>
      <c r="E857" s="18"/>
      <c r="F857" s="18"/>
      <c r="G857" s="18"/>
      <c r="H857" s="18"/>
      <c r="I857" s="18"/>
      <c r="J857" s="18"/>
      <c r="K857" s="18"/>
    </row>
    <row r="858" spans="1:11" x14ac:dyDescent="0.15">
      <c r="A858" s="18"/>
      <c r="B858" s="18"/>
      <c r="C858" s="18"/>
      <c r="D858" s="18"/>
      <c r="E858" s="18"/>
      <c r="F858" s="18"/>
      <c r="G858" s="18"/>
      <c r="H858" s="18"/>
      <c r="I858" s="18"/>
      <c r="J858" s="18"/>
      <c r="K858" s="18"/>
    </row>
    <row r="859" spans="1:11" x14ac:dyDescent="0.15">
      <c r="A859" s="18"/>
      <c r="B859" s="18"/>
      <c r="C859" s="18"/>
      <c r="D859" s="18"/>
      <c r="E859" s="18"/>
      <c r="F859" s="18"/>
      <c r="G859" s="18"/>
      <c r="H859" s="18"/>
      <c r="I859" s="18"/>
      <c r="J859" s="18"/>
      <c r="K859" s="18"/>
    </row>
    <row r="860" spans="1:11" x14ac:dyDescent="0.15">
      <c r="A860" s="18"/>
      <c r="B860" s="18"/>
      <c r="C860" s="18"/>
      <c r="D860" s="18"/>
      <c r="E860" s="18"/>
      <c r="F860" s="18"/>
      <c r="G860" s="18"/>
      <c r="H860" s="18"/>
      <c r="I860" s="18"/>
      <c r="J860" s="18"/>
      <c r="K860" s="18"/>
    </row>
    <row r="861" spans="1:11" x14ac:dyDescent="0.15">
      <c r="A861" s="18"/>
      <c r="B861" s="18"/>
      <c r="C861" s="18"/>
      <c r="D861" s="18"/>
      <c r="E861" s="18"/>
      <c r="F861" s="18"/>
      <c r="G861" s="18"/>
      <c r="H861" s="18"/>
      <c r="I861" s="18"/>
      <c r="J861" s="18"/>
      <c r="K861" s="18"/>
    </row>
    <row r="862" spans="1:11" x14ac:dyDescent="0.15">
      <c r="A862" s="18"/>
      <c r="B862" s="18"/>
      <c r="C862" s="18"/>
      <c r="D862" s="18"/>
      <c r="E862" s="18"/>
      <c r="F862" s="18"/>
      <c r="G862" s="18"/>
      <c r="H862" s="18"/>
      <c r="I862" s="18"/>
      <c r="J862" s="18"/>
      <c r="K862" s="18"/>
    </row>
    <row r="863" spans="1:11" x14ac:dyDescent="0.15">
      <c r="A863" s="18"/>
      <c r="B863" s="18"/>
      <c r="C863" s="18"/>
      <c r="D863" s="18"/>
      <c r="E863" s="18"/>
      <c r="F863" s="18"/>
      <c r="G863" s="18"/>
      <c r="H863" s="18"/>
      <c r="I863" s="18"/>
      <c r="J863" s="18"/>
      <c r="K863" s="18"/>
    </row>
    <row r="864" spans="1:11" x14ac:dyDescent="0.15">
      <c r="A864" s="18"/>
      <c r="B864" s="18"/>
      <c r="C864" s="18"/>
      <c r="D864" s="18"/>
      <c r="E864" s="18"/>
      <c r="F864" s="18"/>
      <c r="G864" s="18"/>
      <c r="H864" s="18"/>
      <c r="I864" s="18"/>
      <c r="J864" s="18"/>
      <c r="K864" s="18"/>
    </row>
    <row r="865" spans="1:11" x14ac:dyDescent="0.15">
      <c r="A865" s="18"/>
      <c r="B865" s="18"/>
      <c r="C865" s="18"/>
      <c r="D865" s="18"/>
      <c r="E865" s="18"/>
      <c r="F865" s="18"/>
      <c r="G865" s="18"/>
      <c r="H865" s="18"/>
      <c r="I865" s="18"/>
      <c r="J865" s="18"/>
      <c r="K865" s="18"/>
    </row>
    <row r="866" spans="1:11" x14ac:dyDescent="0.15">
      <c r="A866" s="18"/>
      <c r="B866" s="18"/>
      <c r="C866" s="18"/>
      <c r="D866" s="18"/>
      <c r="E866" s="18"/>
      <c r="F866" s="18"/>
      <c r="G866" s="18"/>
      <c r="H866" s="18"/>
      <c r="I866" s="18"/>
      <c r="J866" s="18"/>
      <c r="K866" s="18"/>
    </row>
    <row r="867" spans="1:11" x14ac:dyDescent="0.15">
      <c r="A867" s="18"/>
      <c r="B867" s="18"/>
      <c r="C867" s="18"/>
      <c r="D867" s="18"/>
      <c r="E867" s="18"/>
      <c r="F867" s="18"/>
      <c r="G867" s="18"/>
      <c r="H867" s="18"/>
      <c r="I867" s="18"/>
      <c r="J867" s="18"/>
      <c r="K867" s="18"/>
    </row>
    <row r="868" spans="1:11" x14ac:dyDescent="0.15">
      <c r="A868" s="18"/>
      <c r="B868" s="18"/>
      <c r="C868" s="18"/>
      <c r="D868" s="18"/>
      <c r="E868" s="18"/>
      <c r="F868" s="18"/>
      <c r="G868" s="18"/>
      <c r="H868" s="18"/>
      <c r="I868" s="18"/>
      <c r="J868" s="18"/>
      <c r="K868" s="18"/>
    </row>
    <row r="869" spans="1:11" x14ac:dyDescent="0.15">
      <c r="A869" s="18"/>
      <c r="B869" s="18"/>
      <c r="C869" s="18"/>
      <c r="D869" s="18"/>
      <c r="E869" s="18"/>
      <c r="F869" s="18"/>
      <c r="G869" s="18"/>
      <c r="H869" s="18"/>
      <c r="I869" s="18"/>
      <c r="J869" s="18"/>
      <c r="K869" s="18"/>
    </row>
    <row r="870" spans="1:11" x14ac:dyDescent="0.15">
      <c r="A870" s="18"/>
      <c r="B870" s="18"/>
      <c r="C870" s="18"/>
      <c r="D870" s="18"/>
      <c r="E870" s="18"/>
      <c r="F870" s="18"/>
      <c r="G870" s="18"/>
      <c r="H870" s="18"/>
      <c r="I870" s="18"/>
      <c r="J870" s="18"/>
      <c r="K870" s="18"/>
    </row>
    <row r="871" spans="1:11" x14ac:dyDescent="0.15">
      <c r="A871" s="18"/>
      <c r="B871" s="18"/>
      <c r="C871" s="18"/>
      <c r="D871" s="18"/>
      <c r="E871" s="18"/>
      <c r="F871" s="18"/>
      <c r="G871" s="18"/>
      <c r="H871" s="18"/>
      <c r="I871" s="18"/>
      <c r="J871" s="18"/>
      <c r="K871" s="18"/>
    </row>
    <row r="872" spans="1:11" x14ac:dyDescent="0.15">
      <c r="A872" s="18"/>
      <c r="B872" s="18"/>
      <c r="C872" s="18"/>
      <c r="D872" s="18"/>
      <c r="E872" s="18"/>
      <c r="F872" s="18"/>
      <c r="G872" s="18"/>
      <c r="H872" s="18"/>
      <c r="I872" s="18"/>
      <c r="J872" s="18"/>
      <c r="K872" s="18"/>
    </row>
    <row r="873" spans="1:11" x14ac:dyDescent="0.15">
      <c r="A873" s="18"/>
      <c r="B873" s="18"/>
      <c r="C873" s="18"/>
      <c r="D873" s="18"/>
      <c r="E873" s="18"/>
      <c r="F873" s="18"/>
      <c r="G873" s="18"/>
      <c r="H873" s="18"/>
      <c r="I873" s="18"/>
      <c r="J873" s="18"/>
      <c r="K873" s="18"/>
    </row>
    <row r="874" spans="1:11" x14ac:dyDescent="0.15">
      <c r="A874" s="18"/>
      <c r="B874" s="18"/>
      <c r="C874" s="18"/>
      <c r="D874" s="18"/>
      <c r="E874" s="18"/>
      <c r="F874" s="18"/>
      <c r="G874" s="18"/>
      <c r="H874" s="18"/>
      <c r="I874" s="18"/>
      <c r="J874" s="18"/>
      <c r="K874" s="18"/>
    </row>
    <row r="875" spans="1:11" x14ac:dyDescent="0.15">
      <c r="A875" s="18"/>
      <c r="B875" s="18"/>
      <c r="C875" s="18"/>
      <c r="D875" s="18"/>
      <c r="E875" s="18"/>
      <c r="F875" s="18"/>
      <c r="G875" s="18"/>
      <c r="H875" s="18"/>
      <c r="I875" s="18"/>
      <c r="J875" s="18"/>
      <c r="K875" s="18"/>
    </row>
    <row r="876" spans="1:11" x14ac:dyDescent="0.15">
      <c r="A876" s="18"/>
      <c r="B876" s="18"/>
      <c r="C876" s="18"/>
      <c r="D876" s="18"/>
      <c r="E876" s="18"/>
      <c r="F876" s="18"/>
      <c r="G876" s="18"/>
      <c r="H876" s="18"/>
      <c r="I876" s="18"/>
      <c r="J876" s="18"/>
      <c r="K876" s="18"/>
    </row>
    <row r="877" spans="1:11" x14ac:dyDescent="0.15">
      <c r="A877" s="18"/>
      <c r="B877" s="18"/>
      <c r="C877" s="18"/>
      <c r="D877" s="18"/>
      <c r="E877" s="18"/>
      <c r="F877" s="18"/>
      <c r="G877" s="18"/>
      <c r="H877" s="18"/>
      <c r="I877" s="18"/>
      <c r="J877" s="18"/>
      <c r="K877" s="18"/>
    </row>
    <row r="878" spans="1:11" x14ac:dyDescent="0.15">
      <c r="A878" s="18"/>
      <c r="B878" s="18"/>
      <c r="C878" s="18"/>
      <c r="D878" s="18"/>
      <c r="E878" s="18"/>
      <c r="F878" s="18"/>
      <c r="G878" s="18"/>
      <c r="H878" s="18"/>
      <c r="I878" s="18"/>
      <c r="J878" s="18"/>
      <c r="K878" s="18"/>
    </row>
    <row r="879" spans="1:11" x14ac:dyDescent="0.15">
      <c r="A879" s="18"/>
      <c r="B879" s="18"/>
      <c r="C879" s="18"/>
      <c r="D879" s="18"/>
      <c r="E879" s="18"/>
      <c r="F879" s="18"/>
      <c r="G879" s="18"/>
      <c r="H879" s="18"/>
      <c r="I879" s="18"/>
      <c r="J879" s="18"/>
      <c r="K879" s="18"/>
    </row>
    <row r="880" spans="1:11" x14ac:dyDescent="0.15">
      <c r="A880" s="18"/>
      <c r="B880" s="18"/>
      <c r="C880" s="18"/>
      <c r="D880" s="18"/>
      <c r="E880" s="18"/>
      <c r="F880" s="18"/>
      <c r="G880" s="18"/>
      <c r="H880" s="18"/>
      <c r="I880" s="18"/>
      <c r="J880" s="18"/>
      <c r="K880" s="18"/>
    </row>
    <row r="881" spans="1:11" x14ac:dyDescent="0.15">
      <c r="A881" s="18"/>
      <c r="B881" s="18"/>
      <c r="C881" s="18"/>
      <c r="D881" s="18"/>
      <c r="E881" s="18"/>
      <c r="F881" s="18"/>
      <c r="G881" s="18"/>
      <c r="H881" s="18"/>
      <c r="I881" s="18"/>
      <c r="J881" s="18"/>
      <c r="K881" s="18"/>
    </row>
    <row r="882" spans="1:11" x14ac:dyDescent="0.15">
      <c r="A882" s="18"/>
      <c r="B882" s="18"/>
      <c r="C882" s="18"/>
      <c r="D882" s="18"/>
      <c r="E882" s="18"/>
      <c r="F882" s="18"/>
      <c r="G882" s="18"/>
      <c r="H882" s="18"/>
      <c r="I882" s="18"/>
      <c r="J882" s="18"/>
      <c r="K882" s="18"/>
    </row>
    <row r="883" spans="1:11" x14ac:dyDescent="0.15">
      <c r="A883" s="18"/>
      <c r="B883" s="18"/>
      <c r="C883" s="18"/>
      <c r="D883" s="18"/>
      <c r="E883" s="18"/>
      <c r="F883" s="18"/>
      <c r="G883" s="18"/>
      <c r="H883" s="18"/>
      <c r="I883" s="18"/>
      <c r="J883" s="18"/>
      <c r="K883" s="18"/>
    </row>
    <row r="884" spans="1:11" x14ac:dyDescent="0.15">
      <c r="A884" s="18"/>
      <c r="B884" s="18"/>
      <c r="C884" s="18"/>
      <c r="D884" s="18"/>
      <c r="E884" s="18"/>
      <c r="F884" s="18"/>
      <c r="G884" s="18"/>
      <c r="H884" s="18"/>
      <c r="I884" s="18"/>
      <c r="J884" s="18"/>
      <c r="K884" s="18"/>
    </row>
    <row r="885" spans="1:11" x14ac:dyDescent="0.15">
      <c r="A885" s="18"/>
      <c r="B885" s="18"/>
      <c r="C885" s="18"/>
      <c r="D885" s="18"/>
      <c r="E885" s="18"/>
      <c r="F885" s="18"/>
      <c r="G885" s="18"/>
      <c r="H885" s="18"/>
      <c r="I885" s="18"/>
      <c r="J885" s="18"/>
      <c r="K885" s="18"/>
    </row>
    <row r="886" spans="1:11" x14ac:dyDescent="0.15">
      <c r="A886" s="18"/>
      <c r="B886" s="18"/>
      <c r="C886" s="18"/>
      <c r="D886" s="18"/>
      <c r="E886" s="18"/>
      <c r="F886" s="18"/>
      <c r="G886" s="18"/>
      <c r="H886" s="18"/>
      <c r="I886" s="18"/>
      <c r="J886" s="18"/>
      <c r="K886" s="18"/>
    </row>
    <row r="887" spans="1:11" x14ac:dyDescent="0.15">
      <c r="A887" s="18"/>
      <c r="B887" s="18"/>
      <c r="C887" s="18"/>
      <c r="D887" s="18"/>
      <c r="E887" s="18"/>
      <c r="F887" s="18"/>
      <c r="G887" s="18"/>
      <c r="H887" s="18"/>
      <c r="I887" s="18"/>
      <c r="J887" s="18"/>
      <c r="K887" s="18"/>
    </row>
    <row r="888" spans="1:11" x14ac:dyDescent="0.15">
      <c r="A888" s="18"/>
      <c r="B888" s="18"/>
      <c r="C888" s="18"/>
      <c r="D888" s="18"/>
      <c r="E888" s="18"/>
      <c r="F888" s="18"/>
      <c r="G888" s="18"/>
      <c r="H888" s="18"/>
      <c r="I888" s="18"/>
      <c r="J888" s="18"/>
      <c r="K888" s="18"/>
    </row>
    <row r="889" spans="1:11" x14ac:dyDescent="0.15">
      <c r="A889" s="18"/>
      <c r="B889" s="18"/>
      <c r="C889" s="18"/>
      <c r="D889" s="18"/>
      <c r="E889" s="18"/>
      <c r="F889" s="18"/>
      <c r="G889" s="18"/>
      <c r="H889" s="18"/>
      <c r="I889" s="18"/>
      <c r="J889" s="18"/>
      <c r="K889" s="18"/>
    </row>
    <row r="890" spans="1:11" x14ac:dyDescent="0.15">
      <c r="A890" s="18"/>
      <c r="B890" s="18"/>
      <c r="C890" s="18"/>
      <c r="D890" s="18"/>
      <c r="E890" s="18"/>
      <c r="F890" s="18"/>
      <c r="G890" s="18"/>
      <c r="H890" s="18"/>
      <c r="I890" s="18"/>
      <c r="J890" s="18"/>
      <c r="K890" s="18"/>
    </row>
    <row r="891" spans="1:11" x14ac:dyDescent="0.15">
      <c r="A891" s="18"/>
      <c r="B891" s="18"/>
      <c r="C891" s="18"/>
      <c r="D891" s="18"/>
      <c r="E891" s="18"/>
      <c r="F891" s="18"/>
      <c r="G891" s="18"/>
      <c r="H891" s="18"/>
      <c r="I891" s="18"/>
      <c r="J891" s="18"/>
      <c r="K891" s="18"/>
    </row>
    <row r="892" spans="1:11" x14ac:dyDescent="0.15">
      <c r="A892" s="18"/>
      <c r="B892" s="18"/>
      <c r="C892" s="18"/>
      <c r="D892" s="18"/>
      <c r="E892" s="18"/>
      <c r="F892" s="18"/>
      <c r="G892" s="18"/>
      <c r="H892" s="18"/>
      <c r="I892" s="18"/>
      <c r="J892" s="18"/>
      <c r="K892" s="18"/>
    </row>
    <row r="893" spans="1:11" x14ac:dyDescent="0.15">
      <c r="A893" s="18"/>
      <c r="B893" s="18"/>
      <c r="C893" s="18"/>
      <c r="D893" s="18"/>
      <c r="E893" s="18"/>
      <c r="F893" s="18"/>
      <c r="G893" s="18"/>
      <c r="H893" s="18"/>
      <c r="I893" s="18"/>
      <c r="J893" s="18"/>
      <c r="K893" s="18"/>
    </row>
    <row r="894" spans="1:11" x14ac:dyDescent="0.15">
      <c r="A894" s="18"/>
      <c r="B894" s="18"/>
      <c r="C894" s="18"/>
      <c r="D894" s="18"/>
      <c r="E894" s="18"/>
      <c r="F894" s="18"/>
      <c r="G894" s="18"/>
      <c r="H894" s="18"/>
      <c r="I894" s="18"/>
      <c r="J894" s="18"/>
      <c r="K894" s="18"/>
    </row>
    <row r="895" spans="1:11" x14ac:dyDescent="0.15">
      <c r="A895" s="18"/>
      <c r="B895" s="18"/>
      <c r="C895" s="18"/>
      <c r="D895" s="18"/>
      <c r="E895" s="18"/>
      <c r="F895" s="18"/>
      <c r="G895" s="18"/>
      <c r="H895" s="18"/>
      <c r="I895" s="18"/>
      <c r="J895" s="18"/>
      <c r="K895" s="18"/>
    </row>
    <row r="896" spans="1:11" x14ac:dyDescent="0.15">
      <c r="A896" s="18"/>
      <c r="B896" s="18"/>
      <c r="C896" s="18"/>
      <c r="D896" s="18"/>
      <c r="E896" s="18"/>
      <c r="F896" s="18"/>
      <c r="G896" s="18"/>
      <c r="H896" s="18"/>
      <c r="I896" s="18"/>
      <c r="J896" s="18"/>
      <c r="K896" s="18"/>
    </row>
    <row r="897" spans="1:11" x14ac:dyDescent="0.15">
      <c r="A897" s="18"/>
      <c r="B897" s="18"/>
      <c r="C897" s="18"/>
      <c r="D897" s="18"/>
      <c r="E897" s="18"/>
      <c r="F897" s="18"/>
      <c r="G897" s="18"/>
      <c r="H897" s="18"/>
      <c r="I897" s="18"/>
      <c r="J897" s="18"/>
      <c r="K897" s="18"/>
    </row>
    <row r="898" spans="1:11" x14ac:dyDescent="0.15">
      <c r="A898" s="18"/>
      <c r="B898" s="18"/>
      <c r="C898" s="18"/>
      <c r="D898" s="18"/>
      <c r="E898" s="18"/>
      <c r="F898" s="18"/>
      <c r="G898" s="18"/>
      <c r="H898" s="18"/>
      <c r="I898" s="18"/>
      <c r="J898" s="18"/>
      <c r="K898" s="18"/>
    </row>
    <row r="899" spans="1:11" x14ac:dyDescent="0.15">
      <c r="A899" s="18"/>
      <c r="B899" s="18"/>
      <c r="C899" s="18"/>
      <c r="D899" s="18"/>
      <c r="E899" s="18"/>
      <c r="F899" s="18"/>
      <c r="G899" s="18"/>
      <c r="H899" s="18"/>
      <c r="I899" s="18"/>
      <c r="J899" s="18"/>
      <c r="K899" s="18"/>
    </row>
    <row r="900" spans="1:11" x14ac:dyDescent="0.15">
      <c r="A900" s="18"/>
      <c r="B900" s="18"/>
      <c r="C900" s="18"/>
      <c r="D900" s="18"/>
      <c r="E900" s="18"/>
      <c r="F900" s="18"/>
      <c r="G900" s="18"/>
      <c r="H900" s="18"/>
      <c r="I900" s="18"/>
      <c r="J900" s="18"/>
      <c r="K900" s="18"/>
    </row>
    <row r="901" spans="1:11" x14ac:dyDescent="0.15">
      <c r="A901" s="18"/>
      <c r="B901" s="18"/>
      <c r="C901" s="18"/>
      <c r="D901" s="18"/>
      <c r="E901" s="18"/>
      <c r="F901" s="18"/>
      <c r="G901" s="18"/>
      <c r="H901" s="18"/>
      <c r="I901" s="18"/>
      <c r="J901" s="18"/>
      <c r="K901" s="18"/>
    </row>
    <row r="902" spans="1:11" x14ac:dyDescent="0.15">
      <c r="A902" s="18"/>
      <c r="B902" s="18"/>
      <c r="C902" s="18"/>
      <c r="D902" s="18"/>
      <c r="E902" s="18"/>
      <c r="F902" s="18"/>
      <c r="G902" s="18"/>
      <c r="H902" s="18"/>
      <c r="I902" s="18"/>
      <c r="J902" s="18"/>
      <c r="K902" s="18"/>
    </row>
    <row r="903" spans="1:11" x14ac:dyDescent="0.15">
      <c r="A903" s="18"/>
      <c r="B903" s="18"/>
      <c r="C903" s="18"/>
      <c r="D903" s="18"/>
      <c r="E903" s="18"/>
      <c r="F903" s="18"/>
      <c r="G903" s="18"/>
      <c r="H903" s="18"/>
      <c r="I903" s="18"/>
      <c r="J903" s="18"/>
      <c r="K903" s="18"/>
    </row>
    <row r="904" spans="1:11" x14ac:dyDescent="0.15">
      <c r="A904" s="18"/>
      <c r="B904" s="18"/>
      <c r="C904" s="18"/>
      <c r="D904" s="18"/>
      <c r="E904" s="18"/>
      <c r="F904" s="18"/>
      <c r="G904" s="18"/>
      <c r="H904" s="18"/>
      <c r="I904" s="18"/>
      <c r="J904" s="18"/>
      <c r="K904" s="18"/>
    </row>
    <row r="905" spans="1:11" x14ac:dyDescent="0.15">
      <c r="A905" s="18"/>
      <c r="B905" s="18"/>
      <c r="C905" s="18"/>
      <c r="D905" s="18"/>
      <c r="E905" s="18"/>
      <c r="F905" s="18"/>
      <c r="G905" s="18"/>
      <c r="H905" s="18"/>
      <c r="I905" s="18"/>
      <c r="J905" s="18"/>
      <c r="K905" s="18"/>
    </row>
    <row r="906" spans="1:11" x14ac:dyDescent="0.15">
      <c r="A906" s="18"/>
      <c r="B906" s="18"/>
      <c r="C906" s="18"/>
      <c r="D906" s="18"/>
      <c r="E906" s="18"/>
      <c r="F906" s="18"/>
      <c r="G906" s="18"/>
      <c r="H906" s="18"/>
      <c r="I906" s="18"/>
      <c r="J906" s="18"/>
      <c r="K906" s="18"/>
    </row>
    <row r="907" spans="1:11" x14ac:dyDescent="0.15">
      <c r="A907" s="18"/>
      <c r="B907" s="18"/>
      <c r="C907" s="18"/>
      <c r="D907" s="18"/>
      <c r="E907" s="18"/>
      <c r="F907" s="18"/>
      <c r="G907" s="18"/>
      <c r="H907" s="18"/>
      <c r="I907" s="18"/>
      <c r="J907" s="18"/>
      <c r="K907" s="18"/>
    </row>
    <row r="908" spans="1:11" x14ac:dyDescent="0.15">
      <c r="A908" s="18"/>
      <c r="B908" s="18"/>
      <c r="C908" s="18"/>
      <c r="D908" s="18"/>
      <c r="E908" s="18"/>
      <c r="F908" s="18"/>
      <c r="G908" s="18"/>
      <c r="H908" s="18"/>
      <c r="I908" s="18"/>
      <c r="J908" s="18"/>
      <c r="K908" s="18"/>
    </row>
    <row r="909" spans="1:11" x14ac:dyDescent="0.15">
      <c r="A909" s="18"/>
      <c r="B909" s="18"/>
      <c r="C909" s="18"/>
      <c r="D909" s="18"/>
      <c r="E909" s="18"/>
      <c r="F909" s="18"/>
      <c r="G909" s="18"/>
      <c r="H909" s="18"/>
      <c r="I909" s="18"/>
      <c r="J909" s="18"/>
      <c r="K909" s="18"/>
    </row>
    <row r="910" spans="1:11" x14ac:dyDescent="0.15">
      <c r="A910" s="18"/>
      <c r="B910" s="18"/>
      <c r="C910" s="18"/>
      <c r="D910" s="18"/>
      <c r="E910" s="18"/>
      <c r="F910" s="18"/>
      <c r="G910" s="18"/>
      <c r="H910" s="18"/>
      <c r="I910" s="18"/>
      <c r="J910" s="18"/>
      <c r="K910" s="18"/>
    </row>
    <row r="911" spans="1:11" x14ac:dyDescent="0.15">
      <c r="A911" s="18"/>
      <c r="B911" s="18"/>
      <c r="C911" s="18"/>
      <c r="D911" s="18"/>
      <c r="E911" s="18"/>
      <c r="F911" s="18"/>
      <c r="G911" s="18"/>
      <c r="H911" s="18"/>
      <c r="I911" s="18"/>
      <c r="J911" s="18"/>
      <c r="K911" s="18"/>
    </row>
    <row r="912" spans="1:11" x14ac:dyDescent="0.15">
      <c r="A912" s="18"/>
      <c r="B912" s="18"/>
      <c r="C912" s="18"/>
      <c r="D912" s="18"/>
      <c r="E912" s="18"/>
      <c r="F912" s="18"/>
      <c r="G912" s="18"/>
      <c r="H912" s="18"/>
      <c r="I912" s="18"/>
      <c r="J912" s="18"/>
      <c r="K912" s="18"/>
    </row>
    <row r="913" spans="1:11" x14ac:dyDescent="0.15">
      <c r="A913" s="18"/>
      <c r="B913" s="18"/>
      <c r="C913" s="18"/>
      <c r="D913" s="18"/>
      <c r="E913" s="18"/>
      <c r="F913" s="18"/>
      <c r="G913" s="18"/>
      <c r="H913" s="18"/>
      <c r="I913" s="18"/>
      <c r="J913" s="18"/>
      <c r="K913" s="18"/>
    </row>
    <row r="914" spans="1:11" x14ac:dyDescent="0.15">
      <c r="A914" s="18"/>
      <c r="B914" s="18"/>
      <c r="C914" s="18"/>
      <c r="D914" s="18"/>
      <c r="E914" s="18"/>
      <c r="F914" s="18"/>
      <c r="G914" s="18"/>
      <c r="H914" s="18"/>
      <c r="I914" s="18"/>
      <c r="J914" s="18"/>
      <c r="K914" s="18"/>
    </row>
    <row r="915" spans="1:11" x14ac:dyDescent="0.15">
      <c r="A915" s="18"/>
      <c r="B915" s="18"/>
      <c r="C915" s="18"/>
      <c r="D915" s="18"/>
      <c r="E915" s="18"/>
      <c r="F915" s="18"/>
      <c r="G915" s="18"/>
      <c r="H915" s="18"/>
      <c r="I915" s="18"/>
      <c r="J915" s="18"/>
      <c r="K915" s="18"/>
    </row>
    <row r="916" spans="1:11" x14ac:dyDescent="0.15">
      <c r="A916" s="18"/>
      <c r="B916" s="18"/>
      <c r="C916" s="18"/>
      <c r="D916" s="18"/>
      <c r="E916" s="18"/>
      <c r="F916" s="18"/>
      <c r="G916" s="18"/>
      <c r="H916" s="18"/>
      <c r="I916" s="18"/>
      <c r="J916" s="18"/>
      <c r="K916" s="18"/>
    </row>
    <row r="917" spans="1:11" x14ac:dyDescent="0.15">
      <c r="A917" s="18"/>
      <c r="B917" s="18"/>
      <c r="C917" s="18"/>
      <c r="D917" s="18"/>
      <c r="E917" s="18"/>
      <c r="F917" s="18"/>
      <c r="G917" s="18"/>
      <c r="H917" s="18"/>
      <c r="I917" s="18"/>
      <c r="J917" s="18"/>
      <c r="K917" s="18"/>
    </row>
    <row r="918" spans="1:11" x14ac:dyDescent="0.15">
      <c r="A918" s="18"/>
      <c r="B918" s="18"/>
      <c r="C918" s="18"/>
      <c r="D918" s="18"/>
      <c r="E918" s="18"/>
      <c r="F918" s="18"/>
      <c r="G918" s="18"/>
      <c r="H918" s="18"/>
      <c r="I918" s="18"/>
      <c r="J918" s="18"/>
      <c r="K918" s="18"/>
    </row>
    <row r="919" spans="1:11" x14ac:dyDescent="0.15">
      <c r="A919" s="18"/>
      <c r="B919" s="18"/>
      <c r="C919" s="18"/>
      <c r="D919" s="18"/>
      <c r="E919" s="18"/>
      <c r="F919" s="18"/>
      <c r="G919" s="18"/>
      <c r="H919" s="18"/>
      <c r="I919" s="18"/>
      <c r="J919" s="18"/>
      <c r="K919" s="18"/>
    </row>
    <row r="920" spans="1:11" x14ac:dyDescent="0.15">
      <c r="A920" s="18"/>
      <c r="B920" s="18"/>
      <c r="C920" s="18"/>
      <c r="D920" s="18"/>
      <c r="E920" s="18"/>
      <c r="F920" s="18"/>
      <c r="G920" s="18"/>
      <c r="H920" s="18"/>
      <c r="I920" s="18"/>
      <c r="J920" s="18"/>
      <c r="K920" s="18"/>
    </row>
    <row r="921" spans="1:11" x14ac:dyDescent="0.15">
      <c r="A921" s="18"/>
      <c r="B921" s="18"/>
      <c r="C921" s="18"/>
      <c r="D921" s="18"/>
      <c r="E921" s="18"/>
      <c r="F921" s="18"/>
      <c r="G921" s="18"/>
      <c r="H921" s="18"/>
      <c r="I921" s="18"/>
      <c r="J921" s="18"/>
      <c r="K921" s="18"/>
    </row>
    <row r="922" spans="1:11" x14ac:dyDescent="0.15">
      <c r="A922" s="18"/>
      <c r="B922" s="18"/>
      <c r="C922" s="18"/>
      <c r="D922" s="18"/>
      <c r="E922" s="18"/>
      <c r="F922" s="18"/>
      <c r="G922" s="18"/>
      <c r="H922" s="18"/>
      <c r="I922" s="18"/>
      <c r="J922" s="18"/>
      <c r="K922" s="18"/>
    </row>
    <row r="923" spans="1:11" x14ac:dyDescent="0.15">
      <c r="A923" s="18"/>
      <c r="B923" s="18"/>
      <c r="C923" s="18"/>
      <c r="D923" s="18"/>
      <c r="E923" s="18"/>
      <c r="F923" s="18"/>
      <c r="G923" s="18"/>
      <c r="H923" s="18"/>
      <c r="I923" s="18"/>
      <c r="J923" s="18"/>
      <c r="K923" s="18"/>
    </row>
    <row r="924" spans="1:11" x14ac:dyDescent="0.15">
      <c r="A924" s="18"/>
      <c r="B924" s="18"/>
      <c r="C924" s="18"/>
      <c r="D924" s="18"/>
      <c r="E924" s="18"/>
      <c r="F924" s="18"/>
      <c r="G924" s="18"/>
      <c r="H924" s="18"/>
      <c r="I924" s="18"/>
      <c r="J924" s="18"/>
      <c r="K924" s="18"/>
    </row>
    <row r="925" spans="1:11" x14ac:dyDescent="0.15">
      <c r="A925" s="18"/>
      <c r="B925" s="18"/>
      <c r="C925" s="18"/>
      <c r="D925" s="18"/>
      <c r="E925" s="18"/>
      <c r="F925" s="18"/>
      <c r="G925" s="18"/>
      <c r="H925" s="18"/>
      <c r="I925" s="18"/>
      <c r="J925" s="18"/>
      <c r="K925" s="18"/>
    </row>
    <row r="926" spans="1:11" x14ac:dyDescent="0.15">
      <c r="A926" s="18"/>
      <c r="B926" s="18"/>
      <c r="C926" s="18"/>
      <c r="D926" s="18"/>
      <c r="E926" s="18"/>
      <c r="F926" s="18"/>
      <c r="G926" s="18"/>
      <c r="H926" s="18"/>
      <c r="I926" s="18"/>
      <c r="J926" s="18"/>
      <c r="K926" s="18"/>
    </row>
    <row r="927" spans="1:11" x14ac:dyDescent="0.15">
      <c r="A927" s="18"/>
      <c r="B927" s="18"/>
      <c r="C927" s="18"/>
      <c r="D927" s="18"/>
      <c r="E927" s="18"/>
      <c r="F927" s="18"/>
      <c r="G927" s="18"/>
      <c r="H927" s="18"/>
      <c r="I927" s="18"/>
      <c r="J927" s="18"/>
      <c r="K927" s="18"/>
    </row>
    <row r="928" spans="1:11" x14ac:dyDescent="0.15">
      <c r="A928" s="18"/>
      <c r="B928" s="18"/>
      <c r="C928" s="18"/>
      <c r="D928" s="18"/>
      <c r="E928" s="18"/>
      <c r="F928" s="18"/>
      <c r="G928" s="18"/>
      <c r="H928" s="18"/>
      <c r="I928" s="18"/>
      <c r="J928" s="18"/>
      <c r="K928" s="18"/>
    </row>
    <row r="929" spans="1:11" x14ac:dyDescent="0.15">
      <c r="A929" s="18"/>
      <c r="B929" s="18"/>
      <c r="C929" s="18"/>
      <c r="D929" s="18"/>
      <c r="E929" s="18"/>
      <c r="F929" s="18"/>
      <c r="G929" s="18"/>
      <c r="H929" s="18"/>
      <c r="I929" s="18"/>
      <c r="J929" s="18"/>
      <c r="K929" s="18"/>
    </row>
    <row r="930" spans="1:11" x14ac:dyDescent="0.15">
      <c r="A930" s="18"/>
      <c r="B930" s="18"/>
      <c r="C930" s="18"/>
      <c r="D930" s="18"/>
      <c r="E930" s="18"/>
      <c r="F930" s="18"/>
      <c r="G930" s="18"/>
      <c r="H930" s="18"/>
      <c r="I930" s="18"/>
      <c r="J930" s="18"/>
      <c r="K930" s="18"/>
    </row>
    <row r="931" spans="1:11" x14ac:dyDescent="0.15">
      <c r="A931" s="18"/>
      <c r="B931" s="18"/>
      <c r="C931" s="18"/>
      <c r="D931" s="18"/>
      <c r="E931" s="18"/>
      <c r="F931" s="18"/>
      <c r="G931" s="18"/>
      <c r="H931" s="18"/>
      <c r="I931" s="18"/>
      <c r="J931" s="18"/>
      <c r="K931" s="18"/>
    </row>
    <row r="932" spans="1:11" x14ac:dyDescent="0.15">
      <c r="A932" s="18"/>
      <c r="B932" s="18"/>
      <c r="C932" s="18"/>
      <c r="D932" s="18"/>
      <c r="E932" s="18"/>
      <c r="F932" s="18"/>
      <c r="G932" s="18"/>
      <c r="H932" s="18"/>
      <c r="I932" s="18"/>
      <c r="J932" s="18"/>
      <c r="K932" s="18"/>
    </row>
    <row r="933" spans="1:11" x14ac:dyDescent="0.15">
      <c r="A933" s="18"/>
      <c r="B933" s="18"/>
      <c r="C933" s="18"/>
      <c r="D933" s="18"/>
      <c r="E933" s="18"/>
      <c r="F933" s="18"/>
      <c r="G933" s="18"/>
      <c r="H933" s="18"/>
      <c r="I933" s="18"/>
      <c r="J933" s="18"/>
      <c r="K933" s="18"/>
    </row>
    <row r="934" spans="1:11" x14ac:dyDescent="0.15">
      <c r="A934" s="18"/>
      <c r="B934" s="18"/>
      <c r="C934" s="18"/>
      <c r="D934" s="18"/>
      <c r="E934" s="18"/>
      <c r="F934" s="18"/>
      <c r="G934" s="18"/>
      <c r="H934" s="18"/>
      <c r="I934" s="18"/>
      <c r="J934" s="18"/>
      <c r="K934" s="18"/>
    </row>
    <row r="935" spans="1:11" x14ac:dyDescent="0.15">
      <c r="A935" s="18"/>
      <c r="B935" s="18"/>
      <c r="C935" s="18"/>
      <c r="D935" s="18"/>
      <c r="E935" s="18"/>
      <c r="F935" s="18"/>
      <c r="G935" s="18"/>
      <c r="H935" s="18"/>
      <c r="I935" s="18"/>
      <c r="J935" s="18"/>
      <c r="K935" s="18"/>
    </row>
    <row r="936" spans="1:11" x14ac:dyDescent="0.15">
      <c r="A936" s="18"/>
      <c r="B936" s="18"/>
      <c r="C936" s="18"/>
      <c r="D936" s="18"/>
      <c r="E936" s="18"/>
      <c r="F936" s="18"/>
      <c r="G936" s="18"/>
      <c r="H936" s="18"/>
      <c r="I936" s="18"/>
      <c r="J936" s="18"/>
      <c r="K936" s="18"/>
    </row>
    <row r="937" spans="1:11" x14ac:dyDescent="0.15">
      <c r="A937" s="18"/>
      <c r="B937" s="18"/>
      <c r="C937" s="18"/>
      <c r="D937" s="18"/>
      <c r="E937" s="18"/>
      <c r="F937" s="18"/>
      <c r="G937" s="18"/>
      <c r="H937" s="18"/>
      <c r="I937" s="18"/>
      <c r="J937" s="18"/>
      <c r="K937" s="18"/>
    </row>
    <row r="938" spans="1:11" x14ac:dyDescent="0.15">
      <c r="A938" s="18"/>
      <c r="B938" s="18"/>
      <c r="C938" s="18"/>
      <c r="D938" s="18"/>
      <c r="E938" s="18"/>
      <c r="F938" s="18"/>
      <c r="G938" s="18"/>
      <c r="H938" s="18"/>
      <c r="I938" s="18"/>
      <c r="J938" s="18"/>
      <c r="K938" s="18"/>
    </row>
    <row r="939" spans="1:11" x14ac:dyDescent="0.15">
      <c r="A939" s="18"/>
      <c r="B939" s="18"/>
      <c r="C939" s="18"/>
      <c r="D939" s="18"/>
      <c r="E939" s="18"/>
      <c r="F939" s="18"/>
      <c r="G939" s="18"/>
      <c r="H939" s="18"/>
      <c r="I939" s="18"/>
      <c r="J939" s="18"/>
      <c r="K939" s="18"/>
    </row>
    <row r="940" spans="1:11" x14ac:dyDescent="0.15">
      <c r="A940" s="18"/>
      <c r="B940" s="18"/>
      <c r="C940" s="18"/>
      <c r="D940" s="18"/>
      <c r="E940" s="18"/>
      <c r="F940" s="18"/>
      <c r="G940" s="18"/>
      <c r="H940" s="18"/>
      <c r="I940" s="18"/>
      <c r="J940" s="18"/>
      <c r="K940" s="18"/>
    </row>
    <row r="941" spans="1:11" x14ac:dyDescent="0.15">
      <c r="A941" s="18"/>
      <c r="B941" s="18"/>
      <c r="C941" s="18"/>
      <c r="D941" s="18"/>
      <c r="E941" s="18"/>
      <c r="F941" s="18"/>
      <c r="G941" s="18"/>
      <c r="H941" s="18"/>
      <c r="I941" s="18"/>
      <c r="J941" s="18"/>
      <c r="K941" s="18"/>
    </row>
    <row r="942" spans="1:11" x14ac:dyDescent="0.15">
      <c r="A942" s="18"/>
      <c r="B942" s="18"/>
      <c r="C942" s="18"/>
      <c r="D942" s="18"/>
      <c r="E942" s="18"/>
      <c r="F942" s="18"/>
      <c r="G942" s="18"/>
      <c r="H942" s="18"/>
      <c r="I942" s="18"/>
      <c r="J942" s="18"/>
      <c r="K942" s="18"/>
    </row>
    <row r="943" spans="1:11" x14ac:dyDescent="0.15">
      <c r="A943" s="18"/>
      <c r="B943" s="18"/>
      <c r="C943" s="18"/>
      <c r="D943" s="18"/>
      <c r="E943" s="18"/>
      <c r="F943" s="18"/>
      <c r="G943" s="18"/>
      <c r="H943" s="18"/>
      <c r="I943" s="18"/>
      <c r="J943" s="18"/>
      <c r="K943" s="18"/>
    </row>
    <row r="944" spans="1:11" x14ac:dyDescent="0.15">
      <c r="A944" s="18"/>
      <c r="B944" s="18"/>
      <c r="C944" s="18"/>
      <c r="D944" s="18"/>
      <c r="E944" s="18"/>
      <c r="F944" s="18"/>
      <c r="G944" s="18"/>
      <c r="H944" s="18"/>
      <c r="I944" s="18"/>
      <c r="J944" s="18"/>
      <c r="K944" s="18"/>
    </row>
    <row r="945" spans="1:11" x14ac:dyDescent="0.15">
      <c r="A945" s="18"/>
      <c r="B945" s="18"/>
      <c r="C945" s="18"/>
      <c r="D945" s="18"/>
      <c r="E945" s="18"/>
      <c r="F945" s="18"/>
      <c r="G945" s="18"/>
      <c r="H945" s="18"/>
      <c r="I945" s="18"/>
      <c r="J945" s="18"/>
      <c r="K945" s="18"/>
    </row>
    <row r="946" spans="1:11" x14ac:dyDescent="0.15">
      <c r="A946" s="18"/>
      <c r="B946" s="18"/>
      <c r="C946" s="18"/>
      <c r="D946" s="18"/>
      <c r="E946" s="18"/>
      <c r="F946" s="18"/>
      <c r="G946" s="18"/>
      <c r="H946" s="18"/>
      <c r="I946" s="18"/>
      <c r="J946" s="18"/>
      <c r="K946" s="18"/>
    </row>
    <row r="947" spans="1:11" x14ac:dyDescent="0.15">
      <c r="A947" s="18"/>
      <c r="B947" s="18"/>
      <c r="C947" s="18"/>
      <c r="D947" s="18"/>
      <c r="E947" s="18"/>
      <c r="F947" s="18"/>
      <c r="G947" s="18"/>
      <c r="H947" s="18"/>
      <c r="I947" s="18"/>
      <c r="J947" s="18"/>
      <c r="K947" s="18"/>
    </row>
    <row r="948" spans="1:11" x14ac:dyDescent="0.15">
      <c r="A948" s="18"/>
      <c r="B948" s="18"/>
      <c r="C948" s="18"/>
      <c r="D948" s="18"/>
      <c r="E948" s="18"/>
      <c r="F948" s="18"/>
      <c r="G948" s="18"/>
      <c r="H948" s="18"/>
      <c r="I948" s="18"/>
      <c r="J948" s="18"/>
      <c r="K948" s="18"/>
    </row>
    <row r="949" spans="1:11" x14ac:dyDescent="0.15">
      <c r="A949" s="18"/>
      <c r="B949" s="18"/>
      <c r="C949" s="18"/>
      <c r="D949" s="18"/>
      <c r="E949" s="18"/>
      <c r="F949" s="18"/>
      <c r="G949" s="18"/>
      <c r="H949" s="18"/>
      <c r="I949" s="18"/>
      <c r="J949" s="18"/>
      <c r="K949" s="18"/>
    </row>
    <row r="950" spans="1:11" x14ac:dyDescent="0.15">
      <c r="A950" s="18"/>
      <c r="B950" s="18"/>
      <c r="C950" s="18"/>
      <c r="D950" s="18"/>
      <c r="E950" s="18"/>
      <c r="F950" s="18"/>
      <c r="G950" s="18"/>
      <c r="H950" s="18"/>
      <c r="I950" s="18"/>
      <c r="J950" s="18"/>
      <c r="K950" s="18"/>
    </row>
    <row r="951" spans="1:11" x14ac:dyDescent="0.15">
      <c r="A951" s="18"/>
      <c r="B951" s="18"/>
      <c r="C951" s="18"/>
      <c r="D951" s="18"/>
      <c r="E951" s="18"/>
      <c r="F951" s="18"/>
      <c r="G951" s="18"/>
      <c r="H951" s="18"/>
      <c r="I951" s="18"/>
      <c r="J951" s="18"/>
      <c r="K951" s="18"/>
    </row>
    <row r="952" spans="1:11" x14ac:dyDescent="0.15">
      <c r="A952" s="18"/>
      <c r="B952" s="18"/>
      <c r="C952" s="18"/>
      <c r="D952" s="18"/>
      <c r="E952" s="18"/>
      <c r="F952" s="18"/>
      <c r="G952" s="18"/>
      <c r="H952" s="18"/>
      <c r="I952" s="18"/>
      <c r="J952" s="18"/>
      <c r="K952" s="18"/>
    </row>
    <row r="953" spans="1:11" x14ac:dyDescent="0.15">
      <c r="A953" s="18"/>
      <c r="B953" s="18"/>
      <c r="C953" s="18"/>
      <c r="D953" s="18"/>
      <c r="E953" s="18"/>
      <c r="F953" s="18"/>
      <c r="G953" s="18"/>
      <c r="H953" s="18"/>
      <c r="I953" s="18"/>
      <c r="J953" s="18"/>
      <c r="K953" s="18"/>
    </row>
    <row r="954" spans="1:11" x14ac:dyDescent="0.15">
      <c r="A954" s="18"/>
      <c r="B954" s="18"/>
      <c r="C954" s="18"/>
      <c r="D954" s="18"/>
      <c r="E954" s="18"/>
      <c r="F954" s="18"/>
      <c r="G954" s="18"/>
      <c r="H954" s="18"/>
      <c r="I954" s="18"/>
      <c r="J954" s="18"/>
      <c r="K954" s="18"/>
    </row>
    <row r="955" spans="1:11" x14ac:dyDescent="0.15">
      <c r="A955" s="18"/>
      <c r="B955" s="18"/>
      <c r="C955" s="18"/>
      <c r="D955" s="18"/>
      <c r="E955" s="18"/>
      <c r="F955" s="18"/>
      <c r="G955" s="18"/>
      <c r="H955" s="18"/>
      <c r="I955" s="18"/>
      <c r="J955" s="18"/>
      <c r="K955" s="18"/>
    </row>
    <row r="956" spans="1:11" x14ac:dyDescent="0.15">
      <c r="A956" s="18"/>
      <c r="B956" s="18"/>
      <c r="C956" s="18"/>
      <c r="D956" s="18"/>
      <c r="E956" s="18"/>
      <c r="F956" s="18"/>
      <c r="G956" s="18"/>
      <c r="H956" s="18"/>
      <c r="I956" s="18"/>
      <c r="J956" s="18"/>
      <c r="K956" s="18"/>
    </row>
    <row r="957" spans="1:11" x14ac:dyDescent="0.15">
      <c r="A957" s="18"/>
      <c r="B957" s="18"/>
      <c r="C957" s="18"/>
      <c r="D957" s="18"/>
      <c r="E957" s="18"/>
      <c r="F957" s="18"/>
      <c r="G957" s="18"/>
      <c r="H957" s="18"/>
      <c r="I957" s="18"/>
      <c r="J957" s="18"/>
      <c r="K957" s="18"/>
    </row>
    <row r="958" spans="1:11" x14ac:dyDescent="0.15">
      <c r="A958" s="18"/>
      <c r="B958" s="18"/>
      <c r="C958" s="18"/>
      <c r="D958" s="18"/>
      <c r="E958" s="18"/>
      <c r="F958" s="18"/>
      <c r="G958" s="18"/>
      <c r="H958" s="18"/>
      <c r="I958" s="18"/>
      <c r="J958" s="18"/>
      <c r="K958" s="18"/>
    </row>
    <row r="959" spans="1:11" x14ac:dyDescent="0.15">
      <c r="A959" s="18"/>
      <c r="B959" s="18"/>
      <c r="C959" s="18"/>
      <c r="D959" s="18"/>
      <c r="E959" s="18"/>
      <c r="F959" s="18"/>
      <c r="G959" s="18"/>
      <c r="H959" s="18"/>
      <c r="I959" s="18"/>
      <c r="J959" s="18"/>
      <c r="K959" s="18"/>
    </row>
    <row r="960" spans="1:11" x14ac:dyDescent="0.15">
      <c r="A960" s="18"/>
      <c r="B960" s="18"/>
      <c r="C960" s="18"/>
      <c r="D960" s="18"/>
      <c r="E960" s="18"/>
      <c r="F960" s="18"/>
      <c r="G960" s="18"/>
      <c r="H960" s="18"/>
      <c r="I960" s="18"/>
      <c r="J960" s="18"/>
      <c r="K960" s="18"/>
    </row>
    <row r="961" spans="1:11" x14ac:dyDescent="0.15">
      <c r="A961" s="18"/>
      <c r="B961" s="18"/>
      <c r="C961" s="18"/>
      <c r="D961" s="18"/>
      <c r="E961" s="18"/>
      <c r="F961" s="18"/>
      <c r="G961" s="18"/>
      <c r="H961" s="18"/>
      <c r="I961" s="18"/>
      <c r="J961" s="18"/>
      <c r="K961" s="18"/>
    </row>
    <row r="962" spans="1:11" x14ac:dyDescent="0.15">
      <c r="A962" s="18"/>
      <c r="B962" s="18"/>
      <c r="C962" s="18"/>
      <c r="D962" s="18"/>
      <c r="E962" s="18"/>
      <c r="F962" s="18"/>
      <c r="G962" s="18"/>
      <c r="H962" s="18"/>
      <c r="I962" s="18"/>
      <c r="J962" s="18"/>
      <c r="K962" s="18"/>
    </row>
    <row r="963" spans="1:11" x14ac:dyDescent="0.15">
      <c r="A963" s="18"/>
      <c r="B963" s="18"/>
      <c r="C963" s="18"/>
      <c r="D963" s="18"/>
      <c r="E963" s="18"/>
      <c r="F963" s="18"/>
      <c r="G963" s="18"/>
      <c r="H963" s="18"/>
      <c r="I963" s="18"/>
      <c r="J963" s="18"/>
      <c r="K963" s="18"/>
    </row>
    <row r="964" spans="1:11" x14ac:dyDescent="0.15">
      <c r="A964" s="18"/>
      <c r="B964" s="18"/>
      <c r="C964" s="18"/>
      <c r="D964" s="18"/>
      <c r="E964" s="18"/>
      <c r="F964" s="18"/>
      <c r="G964" s="18"/>
      <c r="H964" s="18"/>
      <c r="I964" s="18"/>
      <c r="J964" s="18"/>
      <c r="K964" s="18"/>
    </row>
    <row r="965" spans="1:11" x14ac:dyDescent="0.15">
      <c r="A965" s="18"/>
      <c r="B965" s="18"/>
      <c r="C965" s="18"/>
      <c r="D965" s="18"/>
      <c r="E965" s="18"/>
      <c r="F965" s="18"/>
      <c r="G965" s="18"/>
      <c r="H965" s="18"/>
      <c r="I965" s="18"/>
      <c r="J965" s="18"/>
      <c r="K965" s="18"/>
    </row>
    <row r="966" spans="1:11" x14ac:dyDescent="0.15">
      <c r="A966" s="18"/>
      <c r="B966" s="18"/>
      <c r="C966" s="18"/>
      <c r="D966" s="18"/>
      <c r="E966" s="18"/>
      <c r="F966" s="18"/>
      <c r="G966" s="18"/>
      <c r="H966" s="18"/>
      <c r="I966" s="18"/>
      <c r="J966" s="18"/>
      <c r="K966" s="18"/>
    </row>
    <row r="967" spans="1:11" x14ac:dyDescent="0.15">
      <c r="A967" s="18"/>
      <c r="B967" s="18"/>
      <c r="C967" s="18"/>
      <c r="D967" s="18"/>
      <c r="E967" s="18"/>
      <c r="F967" s="18"/>
      <c r="G967" s="18"/>
      <c r="H967" s="18"/>
      <c r="I967" s="18"/>
      <c r="J967" s="18"/>
      <c r="K967" s="18"/>
    </row>
    <row r="968" spans="1:11" x14ac:dyDescent="0.15">
      <c r="A968" s="18"/>
      <c r="B968" s="18"/>
      <c r="C968" s="18"/>
      <c r="D968" s="18"/>
      <c r="E968" s="18"/>
      <c r="F968" s="18"/>
      <c r="G968" s="18"/>
      <c r="H968" s="18"/>
      <c r="I968" s="18"/>
      <c r="J968" s="18"/>
      <c r="K968" s="18"/>
    </row>
    <row r="969" spans="1:11" x14ac:dyDescent="0.15">
      <c r="A969" s="18"/>
      <c r="B969" s="18"/>
      <c r="C969" s="18"/>
      <c r="D969" s="18"/>
      <c r="E969" s="18"/>
      <c r="F969" s="18"/>
      <c r="G969" s="18"/>
      <c r="H969" s="18"/>
      <c r="I969" s="18"/>
      <c r="J969" s="18"/>
      <c r="K969" s="18"/>
    </row>
    <row r="970" spans="1:11" x14ac:dyDescent="0.15">
      <c r="A970" s="18"/>
      <c r="B970" s="18"/>
      <c r="C970" s="18"/>
      <c r="D970" s="18"/>
      <c r="E970" s="18"/>
      <c r="F970" s="18"/>
      <c r="G970" s="18"/>
      <c r="H970" s="18"/>
      <c r="I970" s="18"/>
      <c r="J970" s="18"/>
      <c r="K970" s="18"/>
    </row>
    <row r="971" spans="1:11" x14ac:dyDescent="0.15">
      <c r="A971" s="18"/>
      <c r="B971" s="18"/>
      <c r="C971" s="18"/>
      <c r="D971" s="18"/>
      <c r="E971" s="18"/>
      <c r="F971" s="18"/>
      <c r="G971" s="18"/>
      <c r="H971" s="18"/>
      <c r="I971" s="18"/>
      <c r="J971" s="18"/>
      <c r="K971" s="18"/>
    </row>
    <row r="972" spans="1:11" x14ac:dyDescent="0.15">
      <c r="A972" s="18"/>
      <c r="B972" s="18"/>
      <c r="C972" s="18"/>
      <c r="D972" s="18"/>
      <c r="E972" s="18"/>
      <c r="F972" s="18"/>
      <c r="G972" s="18"/>
      <c r="H972" s="18"/>
      <c r="I972" s="18"/>
      <c r="J972" s="18"/>
      <c r="K972" s="18"/>
    </row>
    <row r="973" spans="1:11" x14ac:dyDescent="0.15">
      <c r="A973" s="18"/>
      <c r="B973" s="18"/>
      <c r="C973" s="18"/>
      <c r="D973" s="18"/>
      <c r="E973" s="18"/>
      <c r="F973" s="18"/>
      <c r="G973" s="18"/>
      <c r="H973" s="18"/>
      <c r="I973" s="18"/>
      <c r="J973" s="18"/>
      <c r="K973" s="18"/>
    </row>
    <row r="974" spans="1:11" x14ac:dyDescent="0.15">
      <c r="A974" s="18"/>
      <c r="B974" s="18"/>
      <c r="C974" s="18"/>
      <c r="D974" s="18"/>
      <c r="E974" s="18"/>
      <c r="F974" s="18"/>
      <c r="G974" s="18"/>
      <c r="H974" s="18"/>
      <c r="I974" s="18"/>
      <c r="J974" s="18"/>
      <c r="K974" s="18"/>
    </row>
    <row r="975" spans="1:11" x14ac:dyDescent="0.15">
      <c r="A975" s="18"/>
      <c r="B975" s="18"/>
      <c r="C975" s="18"/>
      <c r="D975" s="18"/>
      <c r="E975" s="18"/>
      <c r="F975" s="18"/>
      <c r="G975" s="18"/>
      <c r="H975" s="18"/>
      <c r="I975" s="18"/>
      <c r="J975" s="18"/>
      <c r="K975" s="18"/>
    </row>
    <row r="976" spans="1:11" x14ac:dyDescent="0.15">
      <c r="A976" s="18"/>
      <c r="B976" s="18"/>
      <c r="C976" s="18"/>
      <c r="D976" s="18"/>
      <c r="E976" s="18"/>
      <c r="F976" s="18"/>
      <c r="G976" s="18"/>
      <c r="H976" s="18"/>
      <c r="I976" s="18"/>
      <c r="J976" s="18"/>
      <c r="K976" s="18"/>
    </row>
    <row r="977" spans="1:11" x14ac:dyDescent="0.15">
      <c r="A977" s="18"/>
      <c r="B977" s="18"/>
      <c r="C977" s="18"/>
      <c r="D977" s="18"/>
      <c r="E977" s="18"/>
      <c r="F977" s="18"/>
      <c r="G977" s="18"/>
      <c r="H977" s="18"/>
      <c r="I977" s="18"/>
      <c r="J977" s="18"/>
      <c r="K977" s="18"/>
    </row>
    <row r="978" spans="1:11" x14ac:dyDescent="0.15">
      <c r="A978" s="18"/>
      <c r="B978" s="18"/>
      <c r="C978" s="18"/>
      <c r="D978" s="18"/>
      <c r="E978" s="18"/>
      <c r="F978" s="18"/>
      <c r="G978" s="18"/>
      <c r="H978" s="18"/>
      <c r="I978" s="18"/>
      <c r="J978" s="18"/>
      <c r="K978" s="18"/>
    </row>
    <row r="979" spans="1:11" x14ac:dyDescent="0.15">
      <c r="A979" s="18"/>
      <c r="B979" s="18"/>
      <c r="C979" s="18"/>
      <c r="D979" s="18"/>
      <c r="E979" s="18"/>
      <c r="F979" s="18"/>
      <c r="G979" s="18"/>
      <c r="H979" s="18"/>
      <c r="I979" s="18"/>
      <c r="J979" s="18"/>
      <c r="K979" s="18"/>
    </row>
    <row r="980" spans="1:11" x14ac:dyDescent="0.15">
      <c r="A980" s="18"/>
      <c r="B980" s="18"/>
      <c r="C980" s="18"/>
      <c r="D980" s="18"/>
      <c r="E980" s="18"/>
      <c r="F980" s="18"/>
      <c r="G980" s="18"/>
      <c r="H980" s="18"/>
      <c r="I980" s="18"/>
      <c r="J980" s="18"/>
      <c r="K980" s="18"/>
    </row>
    <row r="981" spans="1:11" x14ac:dyDescent="0.15">
      <c r="A981" s="18"/>
      <c r="B981" s="18"/>
      <c r="C981" s="18"/>
      <c r="D981" s="18"/>
      <c r="E981" s="18"/>
      <c r="F981" s="18"/>
      <c r="G981" s="18"/>
      <c r="H981" s="18"/>
      <c r="I981" s="18"/>
      <c r="J981" s="18"/>
      <c r="K981" s="18"/>
    </row>
    <row r="982" spans="1:11" x14ac:dyDescent="0.15">
      <c r="A982" s="18"/>
      <c r="B982" s="18"/>
      <c r="C982" s="18"/>
      <c r="D982" s="18"/>
      <c r="E982" s="18"/>
      <c r="F982" s="18"/>
      <c r="G982" s="18"/>
      <c r="H982" s="18"/>
      <c r="I982" s="18"/>
      <c r="J982" s="18"/>
      <c r="K982" s="18"/>
    </row>
    <row r="983" spans="1:11" x14ac:dyDescent="0.15">
      <c r="A983" s="18"/>
      <c r="B983" s="18"/>
      <c r="C983" s="18"/>
      <c r="D983" s="18"/>
      <c r="E983" s="18"/>
      <c r="F983" s="18"/>
      <c r="G983" s="18"/>
      <c r="H983" s="18"/>
      <c r="I983" s="18"/>
      <c r="J983" s="18"/>
      <c r="K983" s="18"/>
    </row>
    <row r="984" spans="1:11" x14ac:dyDescent="0.15">
      <c r="A984" s="18"/>
      <c r="B984" s="18"/>
      <c r="C984" s="18"/>
      <c r="D984" s="18"/>
      <c r="E984" s="18"/>
      <c r="F984" s="18"/>
      <c r="G984" s="18"/>
      <c r="H984" s="18"/>
      <c r="I984" s="18"/>
      <c r="J984" s="18"/>
      <c r="K984" s="18"/>
    </row>
    <row r="985" spans="1:11" x14ac:dyDescent="0.15">
      <c r="A985" s="18"/>
      <c r="B985" s="18"/>
      <c r="C985" s="18"/>
      <c r="D985" s="18"/>
      <c r="E985" s="18"/>
      <c r="F985" s="18"/>
      <c r="G985" s="18"/>
      <c r="H985" s="18"/>
      <c r="I985" s="18"/>
      <c r="J985" s="18"/>
      <c r="K985" s="18"/>
    </row>
    <row r="986" spans="1:11" x14ac:dyDescent="0.15">
      <c r="A986" s="18"/>
      <c r="B986" s="18"/>
      <c r="C986" s="18"/>
      <c r="D986" s="18"/>
      <c r="E986" s="18"/>
      <c r="F986" s="18"/>
      <c r="G986" s="18"/>
      <c r="H986" s="18"/>
      <c r="I986" s="18"/>
      <c r="J986" s="18"/>
      <c r="K986" s="18"/>
    </row>
    <row r="987" spans="1:11" x14ac:dyDescent="0.15">
      <c r="A987" s="18"/>
      <c r="B987" s="18"/>
      <c r="C987" s="18"/>
      <c r="D987" s="18"/>
      <c r="E987" s="18"/>
      <c r="F987" s="18"/>
      <c r="G987" s="18"/>
      <c r="H987" s="18"/>
      <c r="I987" s="18"/>
      <c r="J987" s="18"/>
      <c r="K987" s="18"/>
    </row>
    <row r="988" spans="1:11" x14ac:dyDescent="0.15">
      <c r="A988" s="18"/>
      <c r="B988" s="18"/>
      <c r="C988" s="18"/>
      <c r="D988" s="18"/>
      <c r="E988" s="18"/>
      <c r="F988" s="18"/>
      <c r="G988" s="18"/>
      <c r="H988" s="18"/>
      <c r="I988" s="18"/>
      <c r="J988" s="18"/>
      <c r="K988" s="18"/>
    </row>
    <row r="989" spans="1:11" x14ac:dyDescent="0.15">
      <c r="A989" s="18"/>
      <c r="B989" s="18"/>
      <c r="C989" s="18"/>
      <c r="D989" s="18"/>
      <c r="E989" s="18"/>
      <c r="F989" s="18"/>
      <c r="G989" s="18"/>
      <c r="H989" s="18"/>
      <c r="I989" s="18"/>
      <c r="J989" s="18"/>
      <c r="K989" s="18"/>
    </row>
    <row r="990" spans="1:11" x14ac:dyDescent="0.15">
      <c r="A990" s="18"/>
      <c r="B990" s="18"/>
      <c r="C990" s="18"/>
      <c r="D990" s="18"/>
      <c r="E990" s="18"/>
      <c r="F990" s="18"/>
      <c r="G990" s="18"/>
      <c r="H990" s="18"/>
      <c r="I990" s="18"/>
      <c r="J990" s="18"/>
      <c r="K990" s="18"/>
    </row>
    <row r="991" spans="1:11" x14ac:dyDescent="0.15">
      <c r="A991" s="18"/>
      <c r="B991" s="18"/>
      <c r="C991" s="18"/>
      <c r="D991" s="18"/>
      <c r="E991" s="18"/>
      <c r="F991" s="18"/>
      <c r="G991" s="18"/>
      <c r="H991" s="18"/>
      <c r="I991" s="18"/>
      <c r="J991" s="18"/>
      <c r="K991" s="18"/>
    </row>
    <row r="992" spans="1:11" x14ac:dyDescent="0.15">
      <c r="A992" s="18"/>
      <c r="B992" s="18"/>
      <c r="C992" s="18"/>
      <c r="D992" s="18"/>
      <c r="E992" s="18"/>
      <c r="F992" s="18"/>
      <c r="G992" s="18"/>
      <c r="H992" s="18"/>
      <c r="I992" s="18"/>
      <c r="J992" s="18"/>
      <c r="K992" s="18"/>
    </row>
    <row r="993" spans="1:11" x14ac:dyDescent="0.15">
      <c r="A993" s="18"/>
      <c r="B993" s="18"/>
      <c r="C993" s="18"/>
      <c r="D993" s="18"/>
      <c r="E993" s="18"/>
      <c r="F993" s="18"/>
      <c r="G993" s="18"/>
      <c r="H993" s="18"/>
      <c r="I993" s="18"/>
      <c r="J993" s="18"/>
      <c r="K993" s="18"/>
    </row>
    <row r="994" spans="1:11" x14ac:dyDescent="0.15">
      <c r="A994" s="18"/>
      <c r="B994" s="18"/>
      <c r="C994" s="18"/>
      <c r="D994" s="18"/>
      <c r="E994" s="18"/>
      <c r="F994" s="18"/>
      <c r="G994" s="18"/>
      <c r="H994" s="18"/>
      <c r="I994" s="18"/>
      <c r="J994" s="18"/>
      <c r="K994" s="18"/>
    </row>
    <row r="995" spans="1:11" x14ac:dyDescent="0.15">
      <c r="A995" s="18"/>
      <c r="B995" s="18"/>
      <c r="C995" s="18"/>
      <c r="D995" s="18"/>
      <c r="E995" s="18"/>
      <c r="F995" s="18"/>
      <c r="G995" s="18"/>
      <c r="H995" s="18"/>
      <c r="I995" s="18"/>
      <c r="J995" s="18"/>
      <c r="K995" s="18"/>
    </row>
    <row r="996" spans="1:11" x14ac:dyDescent="0.15">
      <c r="A996" s="18"/>
      <c r="B996" s="18"/>
      <c r="C996" s="18"/>
      <c r="D996" s="18"/>
      <c r="E996" s="18"/>
      <c r="F996" s="18"/>
      <c r="G996" s="18"/>
      <c r="H996" s="18"/>
      <c r="I996" s="18"/>
      <c r="J996" s="18"/>
      <c r="K996" s="18"/>
    </row>
    <row r="997" spans="1:11" x14ac:dyDescent="0.15">
      <c r="A997" s="18"/>
      <c r="B997" s="18"/>
      <c r="C997" s="18"/>
      <c r="D997" s="18"/>
      <c r="E997" s="18"/>
      <c r="F997" s="18"/>
      <c r="G997" s="18"/>
      <c r="H997" s="18"/>
      <c r="I997" s="18"/>
      <c r="J997" s="18"/>
      <c r="K997" s="18"/>
    </row>
    <row r="998" spans="1:11" x14ac:dyDescent="0.15">
      <c r="A998" s="18"/>
      <c r="B998" s="18"/>
      <c r="C998" s="18"/>
      <c r="D998" s="18"/>
      <c r="E998" s="18"/>
      <c r="F998" s="18"/>
      <c r="G998" s="18"/>
      <c r="H998" s="18"/>
      <c r="I998" s="18"/>
      <c r="J998" s="18"/>
      <c r="K998" s="18"/>
    </row>
    <row r="999" spans="1:11" x14ac:dyDescent="0.15">
      <c r="A999" s="18"/>
      <c r="B999" s="18"/>
      <c r="C999" s="18"/>
      <c r="D999" s="18"/>
      <c r="E999" s="18"/>
      <c r="F999" s="18"/>
      <c r="G999" s="18"/>
      <c r="H999" s="18"/>
      <c r="I999" s="18"/>
      <c r="J999" s="18"/>
      <c r="K999" s="18"/>
    </row>
    <row r="1000" spans="1:11" x14ac:dyDescent="0.15">
      <c r="A1000" s="18"/>
      <c r="B1000" s="18"/>
      <c r="C1000" s="18"/>
      <c r="D1000" s="18"/>
      <c r="E1000" s="18"/>
      <c r="F1000" s="18"/>
      <c r="G1000" s="18"/>
      <c r="H1000" s="18"/>
      <c r="I1000" s="18"/>
      <c r="J1000" s="18"/>
      <c r="K1000" s="18"/>
    </row>
    <row r="1001" spans="1:11" x14ac:dyDescent="0.15">
      <c r="A1001" s="18"/>
      <c r="B1001" s="18"/>
      <c r="C1001" s="18"/>
      <c r="D1001" s="18"/>
      <c r="E1001" s="18"/>
      <c r="F1001" s="18"/>
      <c r="G1001" s="18"/>
      <c r="H1001" s="18"/>
      <c r="I1001" s="18"/>
      <c r="J1001" s="18"/>
      <c r="K1001" s="18"/>
    </row>
    <row r="1002" spans="1:11" x14ac:dyDescent="0.15">
      <c r="A1002" s="18"/>
      <c r="B1002" s="18"/>
      <c r="C1002" s="18"/>
      <c r="D1002" s="18"/>
      <c r="E1002" s="18"/>
      <c r="F1002" s="18"/>
      <c r="G1002" s="18"/>
      <c r="H1002" s="18"/>
      <c r="I1002" s="18"/>
      <c r="J1002" s="18"/>
      <c r="K1002" s="18"/>
    </row>
    <row r="1003" spans="1:11" x14ac:dyDescent="0.15">
      <c r="A1003" s="18"/>
      <c r="B1003" s="18"/>
      <c r="C1003" s="18"/>
      <c r="D1003" s="18"/>
      <c r="E1003" s="18"/>
      <c r="F1003" s="18"/>
      <c r="G1003" s="18"/>
      <c r="H1003" s="18"/>
      <c r="I1003" s="18"/>
      <c r="J1003" s="18"/>
      <c r="K1003" s="18"/>
    </row>
    <row r="1004" spans="1:11" x14ac:dyDescent="0.15">
      <c r="A1004" s="18"/>
      <c r="B1004" s="18"/>
      <c r="C1004" s="18"/>
      <c r="D1004" s="18"/>
      <c r="E1004" s="18"/>
      <c r="F1004" s="18"/>
      <c r="G1004" s="18"/>
      <c r="H1004" s="18"/>
      <c r="I1004" s="18"/>
      <c r="J1004" s="18"/>
      <c r="K1004" s="18"/>
    </row>
    <row r="1005" spans="1:11" x14ac:dyDescent="0.15">
      <c r="A1005" s="18"/>
      <c r="B1005" s="18"/>
      <c r="C1005" s="18"/>
      <c r="D1005" s="18"/>
      <c r="E1005" s="18"/>
      <c r="F1005" s="18"/>
      <c r="G1005" s="18"/>
      <c r="H1005" s="18"/>
      <c r="I1005" s="18"/>
      <c r="J1005" s="18"/>
      <c r="K1005" s="18"/>
    </row>
    <row r="1006" spans="1:11" x14ac:dyDescent="0.15">
      <c r="A1006" s="18"/>
      <c r="B1006" s="18"/>
      <c r="C1006" s="18"/>
      <c r="D1006" s="18"/>
      <c r="E1006" s="18"/>
      <c r="F1006" s="18"/>
      <c r="G1006" s="18"/>
      <c r="H1006" s="18"/>
      <c r="I1006" s="18"/>
      <c r="J1006" s="18"/>
      <c r="K1006" s="18"/>
    </row>
    <row r="1007" spans="1:11" x14ac:dyDescent="0.15">
      <c r="A1007" s="18"/>
      <c r="B1007" s="18"/>
      <c r="C1007" s="18"/>
      <c r="D1007" s="18"/>
      <c r="E1007" s="18"/>
      <c r="F1007" s="18"/>
      <c r="G1007" s="18"/>
      <c r="H1007" s="18"/>
      <c r="I1007" s="18"/>
      <c r="J1007" s="18"/>
      <c r="K1007" s="18"/>
    </row>
    <row r="1008" spans="1:11" x14ac:dyDescent="0.15">
      <c r="A1008" s="18"/>
      <c r="B1008" s="18"/>
      <c r="C1008" s="18"/>
      <c r="D1008" s="18"/>
      <c r="E1008" s="18"/>
      <c r="F1008" s="18"/>
      <c r="G1008" s="18"/>
      <c r="H1008" s="18"/>
      <c r="I1008" s="18"/>
      <c r="J1008" s="18"/>
      <c r="K1008" s="18"/>
    </row>
    <row r="1009" spans="1:11" x14ac:dyDescent="0.15">
      <c r="A1009" s="18"/>
      <c r="B1009" s="18"/>
      <c r="C1009" s="18"/>
      <c r="D1009" s="18"/>
      <c r="E1009" s="18"/>
      <c r="F1009" s="18"/>
      <c r="G1009" s="18"/>
      <c r="H1009" s="18"/>
      <c r="I1009" s="18"/>
      <c r="J1009" s="18"/>
      <c r="K1009" s="18"/>
    </row>
    <row r="1010" spans="1:11" x14ac:dyDescent="0.15">
      <c r="A1010" s="18"/>
      <c r="B1010" s="18"/>
      <c r="C1010" s="18"/>
      <c r="D1010" s="18"/>
      <c r="E1010" s="18"/>
      <c r="F1010" s="18"/>
      <c r="G1010" s="18"/>
      <c r="H1010" s="18"/>
      <c r="I1010" s="18"/>
      <c r="J1010" s="18"/>
      <c r="K1010" s="18"/>
    </row>
    <row r="1011" spans="1:11" x14ac:dyDescent="0.15">
      <c r="A1011" s="18"/>
      <c r="B1011" s="18"/>
      <c r="C1011" s="18"/>
      <c r="D1011" s="18"/>
      <c r="E1011" s="18"/>
      <c r="F1011" s="18"/>
      <c r="G1011" s="18"/>
      <c r="H1011" s="18"/>
      <c r="I1011" s="18"/>
      <c r="J1011" s="18"/>
      <c r="K1011" s="18"/>
    </row>
    <row r="1012" spans="1:11" x14ac:dyDescent="0.15">
      <c r="A1012" s="18"/>
      <c r="B1012" s="18"/>
      <c r="C1012" s="18"/>
      <c r="D1012" s="18"/>
      <c r="E1012" s="18"/>
      <c r="F1012" s="18"/>
      <c r="G1012" s="18"/>
      <c r="H1012" s="18"/>
      <c r="I1012" s="18"/>
      <c r="J1012" s="18"/>
      <c r="K1012" s="18"/>
    </row>
    <row r="1013" spans="1:11" x14ac:dyDescent="0.15">
      <c r="A1013" s="18"/>
      <c r="B1013" s="18"/>
      <c r="C1013" s="18"/>
      <c r="D1013" s="18"/>
      <c r="E1013" s="18"/>
      <c r="F1013" s="18"/>
      <c r="G1013" s="18"/>
      <c r="H1013" s="18"/>
      <c r="I1013" s="18"/>
      <c r="J1013" s="18"/>
      <c r="K1013" s="18"/>
    </row>
    <row r="1014" spans="1:11" x14ac:dyDescent="0.15">
      <c r="A1014" s="18"/>
      <c r="B1014" s="18"/>
      <c r="C1014" s="18"/>
      <c r="D1014" s="18"/>
      <c r="E1014" s="18"/>
      <c r="F1014" s="18"/>
      <c r="G1014" s="18"/>
      <c r="H1014" s="18"/>
      <c r="I1014" s="18"/>
      <c r="J1014" s="18"/>
      <c r="K1014" s="18"/>
    </row>
    <row r="1015" spans="1:11" x14ac:dyDescent="0.15">
      <c r="A1015" s="18"/>
      <c r="B1015" s="18"/>
      <c r="C1015" s="18"/>
      <c r="D1015" s="18"/>
      <c r="E1015" s="18"/>
      <c r="F1015" s="18"/>
      <c r="G1015" s="18"/>
      <c r="H1015" s="18"/>
      <c r="I1015" s="18"/>
      <c r="J1015" s="18"/>
      <c r="K1015" s="18"/>
    </row>
    <row r="1016" spans="1:11" x14ac:dyDescent="0.15">
      <c r="A1016" s="18"/>
      <c r="B1016" s="18"/>
      <c r="C1016" s="18"/>
      <c r="D1016" s="18"/>
      <c r="E1016" s="18"/>
      <c r="F1016" s="18"/>
      <c r="G1016" s="18"/>
      <c r="H1016" s="18"/>
      <c r="I1016" s="18"/>
      <c r="J1016" s="18"/>
      <c r="K1016" s="18"/>
    </row>
    <row r="1017" spans="1:11" x14ac:dyDescent="0.15">
      <c r="A1017" s="18"/>
      <c r="B1017" s="18"/>
      <c r="C1017" s="18"/>
      <c r="D1017" s="18"/>
      <c r="E1017" s="18"/>
      <c r="F1017" s="18"/>
      <c r="G1017" s="18"/>
      <c r="H1017" s="18"/>
      <c r="I1017" s="18"/>
      <c r="J1017" s="18"/>
      <c r="K1017" s="18"/>
    </row>
    <row r="1018" spans="1:11" x14ac:dyDescent="0.15">
      <c r="A1018" s="18"/>
      <c r="B1018" s="18"/>
      <c r="C1018" s="18"/>
      <c r="D1018" s="18"/>
      <c r="E1018" s="18"/>
      <c r="F1018" s="18"/>
      <c r="G1018" s="18"/>
      <c r="H1018" s="18"/>
      <c r="I1018" s="18"/>
      <c r="J1018" s="18"/>
      <c r="K1018" s="18"/>
    </row>
    <row r="1019" spans="1:11" x14ac:dyDescent="0.15">
      <c r="A1019" s="18"/>
      <c r="B1019" s="18"/>
      <c r="C1019" s="18"/>
      <c r="D1019" s="18"/>
      <c r="E1019" s="18"/>
      <c r="F1019" s="18"/>
      <c r="G1019" s="18"/>
      <c r="H1019" s="18"/>
      <c r="I1019" s="18"/>
      <c r="J1019" s="18"/>
      <c r="K1019" s="18"/>
    </row>
    <row r="1020" spans="1:11" x14ac:dyDescent="0.15">
      <c r="A1020" s="18"/>
      <c r="B1020" s="18"/>
      <c r="C1020" s="18"/>
      <c r="D1020" s="18"/>
      <c r="E1020" s="18"/>
      <c r="F1020" s="18"/>
      <c r="G1020" s="18"/>
      <c r="H1020" s="18"/>
      <c r="I1020" s="18"/>
      <c r="J1020" s="18"/>
      <c r="K1020" s="18"/>
    </row>
    <row r="1021" spans="1:11" x14ac:dyDescent="0.15">
      <c r="A1021" s="18"/>
      <c r="B1021" s="18"/>
      <c r="C1021" s="18"/>
      <c r="D1021" s="18"/>
      <c r="E1021" s="18"/>
      <c r="F1021" s="18"/>
      <c r="G1021" s="18"/>
      <c r="H1021" s="18"/>
      <c r="I1021" s="18"/>
      <c r="J1021" s="18"/>
      <c r="K1021" s="18"/>
    </row>
    <row r="1022" spans="1:11" x14ac:dyDescent="0.15">
      <c r="A1022" s="18"/>
      <c r="B1022" s="18"/>
      <c r="C1022" s="18"/>
      <c r="D1022" s="18"/>
      <c r="E1022" s="18"/>
      <c r="F1022" s="18"/>
      <c r="G1022" s="18"/>
      <c r="H1022" s="18"/>
      <c r="I1022" s="18"/>
      <c r="J1022" s="18"/>
      <c r="K1022" s="18"/>
    </row>
    <row r="1023" spans="1:11" x14ac:dyDescent="0.15">
      <c r="A1023" s="18"/>
      <c r="B1023" s="18"/>
      <c r="C1023" s="18"/>
      <c r="D1023" s="18"/>
      <c r="E1023" s="18"/>
      <c r="F1023" s="18"/>
      <c r="G1023" s="18"/>
      <c r="H1023" s="18"/>
      <c r="I1023" s="18"/>
      <c r="J1023" s="18"/>
      <c r="K1023" s="18"/>
    </row>
    <row r="1024" spans="1:11" x14ac:dyDescent="0.15">
      <c r="A1024" s="18"/>
      <c r="B1024" s="18"/>
      <c r="C1024" s="18"/>
      <c r="D1024" s="18"/>
      <c r="E1024" s="18"/>
      <c r="F1024" s="18"/>
      <c r="G1024" s="18"/>
      <c r="H1024" s="18"/>
      <c r="I1024" s="18"/>
      <c r="J1024" s="18"/>
      <c r="K1024" s="18"/>
    </row>
    <row r="1025" spans="1:11" x14ac:dyDescent="0.15">
      <c r="A1025" s="18"/>
      <c r="B1025" s="18"/>
      <c r="C1025" s="18"/>
      <c r="D1025" s="18"/>
      <c r="E1025" s="18"/>
      <c r="F1025" s="18"/>
      <c r="G1025" s="18"/>
      <c r="H1025" s="18"/>
      <c r="I1025" s="18"/>
      <c r="J1025" s="18"/>
      <c r="K1025" s="18"/>
    </row>
    <row r="1026" spans="1:11" x14ac:dyDescent="0.15">
      <c r="A1026" s="18"/>
      <c r="B1026" s="18"/>
      <c r="C1026" s="18"/>
      <c r="D1026" s="18"/>
      <c r="E1026" s="18"/>
      <c r="F1026" s="18"/>
      <c r="G1026" s="18"/>
      <c r="H1026" s="18"/>
      <c r="I1026" s="18"/>
      <c r="J1026" s="18"/>
      <c r="K1026" s="18"/>
    </row>
    <row r="1027" spans="1:11" x14ac:dyDescent="0.15">
      <c r="A1027" s="18"/>
      <c r="B1027" s="18"/>
      <c r="C1027" s="18"/>
      <c r="D1027" s="18"/>
      <c r="E1027" s="18"/>
      <c r="F1027" s="18"/>
      <c r="G1027" s="18"/>
      <c r="H1027" s="18"/>
      <c r="I1027" s="18"/>
      <c r="J1027" s="18"/>
      <c r="K1027" s="18"/>
    </row>
    <row r="1028" spans="1:11" x14ac:dyDescent="0.15">
      <c r="A1028" s="18"/>
      <c r="B1028" s="18"/>
      <c r="C1028" s="18"/>
      <c r="D1028" s="18"/>
      <c r="E1028" s="18"/>
      <c r="F1028" s="18"/>
      <c r="G1028" s="18"/>
      <c r="H1028" s="18"/>
      <c r="I1028" s="18"/>
      <c r="J1028" s="18"/>
      <c r="K1028" s="18"/>
    </row>
    <row r="1029" spans="1:11" x14ac:dyDescent="0.15">
      <c r="A1029" s="18"/>
      <c r="B1029" s="18"/>
      <c r="C1029" s="18"/>
      <c r="D1029" s="18"/>
      <c r="E1029" s="18"/>
      <c r="F1029" s="18"/>
      <c r="G1029" s="18"/>
      <c r="H1029" s="18"/>
      <c r="I1029" s="18"/>
      <c r="J1029" s="18"/>
      <c r="K1029" s="18"/>
    </row>
    <row r="1030" spans="1:11" x14ac:dyDescent="0.15">
      <c r="A1030" s="18"/>
      <c r="B1030" s="18"/>
      <c r="C1030" s="18"/>
      <c r="D1030" s="18"/>
      <c r="E1030" s="18"/>
      <c r="F1030" s="18"/>
      <c r="G1030" s="18"/>
      <c r="H1030" s="18"/>
      <c r="I1030" s="18"/>
      <c r="J1030" s="18"/>
      <c r="K1030" s="18"/>
    </row>
    <row r="1031" spans="1:11" x14ac:dyDescent="0.15">
      <c r="A1031" s="18"/>
      <c r="B1031" s="18"/>
      <c r="C1031" s="18"/>
      <c r="D1031" s="18"/>
      <c r="E1031" s="18"/>
      <c r="F1031" s="18"/>
      <c r="G1031" s="18"/>
      <c r="H1031" s="18"/>
      <c r="I1031" s="18"/>
      <c r="J1031" s="18"/>
      <c r="K1031" s="18"/>
    </row>
    <row r="1032" spans="1:11" x14ac:dyDescent="0.15">
      <c r="A1032" s="18"/>
      <c r="B1032" s="18"/>
      <c r="C1032" s="18"/>
      <c r="D1032" s="18"/>
      <c r="E1032" s="18"/>
      <c r="F1032" s="18"/>
      <c r="G1032" s="18"/>
      <c r="H1032" s="18"/>
      <c r="I1032" s="18"/>
      <c r="J1032" s="18"/>
      <c r="K1032" s="18"/>
    </row>
    <row r="1033" spans="1:11" x14ac:dyDescent="0.15">
      <c r="A1033" s="18"/>
      <c r="B1033" s="18"/>
      <c r="C1033" s="18"/>
      <c r="D1033" s="18"/>
      <c r="E1033" s="18"/>
      <c r="F1033" s="18"/>
      <c r="G1033" s="18"/>
      <c r="H1033" s="18"/>
      <c r="I1033" s="18"/>
      <c r="J1033" s="18"/>
      <c r="K1033" s="18"/>
    </row>
    <row r="1034" spans="1:11" x14ac:dyDescent="0.15">
      <c r="A1034" s="18"/>
      <c r="B1034" s="18"/>
      <c r="C1034" s="18"/>
      <c r="D1034" s="18"/>
      <c r="E1034" s="18"/>
      <c r="F1034" s="18"/>
      <c r="G1034" s="18"/>
      <c r="H1034" s="18"/>
      <c r="I1034" s="18"/>
      <c r="J1034" s="18"/>
      <c r="K1034" s="18"/>
    </row>
    <row r="1035" spans="1:11" x14ac:dyDescent="0.15">
      <c r="A1035" s="18"/>
      <c r="B1035" s="18"/>
      <c r="C1035" s="18"/>
      <c r="D1035" s="18"/>
      <c r="E1035" s="18"/>
      <c r="F1035" s="18"/>
      <c r="G1035" s="18"/>
      <c r="H1035" s="18"/>
      <c r="I1035" s="18"/>
      <c r="J1035" s="18"/>
      <c r="K1035" s="18"/>
    </row>
    <row r="1036" spans="1:11" x14ac:dyDescent="0.15">
      <c r="A1036" s="18"/>
      <c r="B1036" s="18"/>
      <c r="C1036" s="18"/>
      <c r="D1036" s="18"/>
      <c r="E1036" s="18"/>
      <c r="F1036" s="18"/>
      <c r="G1036" s="18"/>
      <c r="H1036" s="18"/>
      <c r="I1036" s="18"/>
      <c r="J1036" s="18"/>
      <c r="K1036" s="18"/>
    </row>
    <row r="1037" spans="1:11" x14ac:dyDescent="0.15">
      <c r="A1037" s="18"/>
      <c r="B1037" s="18"/>
      <c r="C1037" s="18"/>
      <c r="D1037" s="18"/>
      <c r="E1037" s="18"/>
      <c r="F1037" s="18"/>
      <c r="G1037" s="18"/>
      <c r="H1037" s="18"/>
      <c r="I1037" s="18"/>
      <c r="J1037" s="18"/>
      <c r="K1037" s="18"/>
    </row>
    <row r="1038" spans="1:11" x14ac:dyDescent="0.15">
      <c r="A1038" s="18"/>
      <c r="B1038" s="18"/>
      <c r="C1038" s="18"/>
      <c r="D1038" s="18"/>
      <c r="E1038" s="18"/>
      <c r="F1038" s="18"/>
      <c r="G1038" s="18"/>
      <c r="H1038" s="18"/>
      <c r="I1038" s="18"/>
      <c r="J1038" s="18"/>
      <c r="K1038" s="18"/>
    </row>
    <row r="1039" spans="1:11" x14ac:dyDescent="0.15">
      <c r="A1039" s="18"/>
      <c r="B1039" s="18"/>
      <c r="C1039" s="18"/>
      <c r="D1039" s="18"/>
      <c r="E1039" s="18"/>
      <c r="F1039" s="18"/>
      <c r="G1039" s="18"/>
      <c r="H1039" s="18"/>
      <c r="I1039" s="18"/>
      <c r="J1039" s="18"/>
      <c r="K1039" s="18"/>
    </row>
    <row r="1040" spans="1:11" x14ac:dyDescent="0.15">
      <c r="A1040" s="18"/>
      <c r="B1040" s="18"/>
      <c r="C1040" s="18"/>
      <c r="D1040" s="18"/>
      <c r="E1040" s="18"/>
      <c r="F1040" s="18"/>
      <c r="G1040" s="18"/>
      <c r="H1040" s="18"/>
      <c r="I1040" s="18"/>
      <c r="J1040" s="18"/>
      <c r="K1040" s="18"/>
    </row>
    <row r="1041" spans="1:11" x14ac:dyDescent="0.15">
      <c r="A1041" s="18"/>
      <c r="B1041" s="18"/>
      <c r="C1041" s="18"/>
      <c r="D1041" s="18"/>
      <c r="E1041" s="18"/>
      <c r="F1041" s="18"/>
      <c r="G1041" s="18"/>
      <c r="H1041" s="18"/>
      <c r="I1041" s="18"/>
      <c r="J1041" s="18"/>
      <c r="K1041" s="18"/>
    </row>
    <row r="1042" spans="1:11" x14ac:dyDescent="0.15">
      <c r="A1042" s="18"/>
      <c r="B1042" s="18"/>
      <c r="C1042" s="18"/>
      <c r="D1042" s="18"/>
      <c r="E1042" s="18"/>
      <c r="F1042" s="18"/>
      <c r="G1042" s="18"/>
      <c r="H1042" s="18"/>
      <c r="I1042" s="18"/>
      <c r="J1042" s="18"/>
      <c r="K1042" s="18"/>
    </row>
    <row r="1043" spans="1:11" x14ac:dyDescent="0.15">
      <c r="A1043" s="18"/>
      <c r="B1043" s="18"/>
      <c r="C1043" s="18"/>
      <c r="D1043" s="18"/>
      <c r="E1043" s="18"/>
      <c r="F1043" s="18"/>
      <c r="G1043" s="18"/>
      <c r="H1043" s="18"/>
      <c r="I1043" s="18"/>
      <c r="J1043" s="18"/>
      <c r="K1043" s="18"/>
    </row>
    <row r="1044" spans="1:11" x14ac:dyDescent="0.15">
      <c r="A1044" s="18"/>
      <c r="B1044" s="18"/>
      <c r="C1044" s="18"/>
      <c r="D1044" s="18"/>
      <c r="E1044" s="18"/>
      <c r="F1044" s="18"/>
      <c r="G1044" s="18"/>
      <c r="H1044" s="18"/>
      <c r="I1044" s="18"/>
      <c r="J1044" s="18"/>
      <c r="K1044" s="18"/>
    </row>
    <row r="1045" spans="1:11" x14ac:dyDescent="0.15">
      <c r="A1045" s="18"/>
      <c r="B1045" s="18"/>
      <c r="C1045" s="18"/>
      <c r="D1045" s="18"/>
      <c r="E1045" s="18"/>
      <c r="F1045" s="18"/>
      <c r="G1045" s="18"/>
      <c r="H1045" s="18"/>
      <c r="I1045" s="18"/>
      <c r="J1045" s="18"/>
      <c r="K1045" s="18"/>
    </row>
    <row r="1046" spans="1:11" x14ac:dyDescent="0.15">
      <c r="A1046" s="18"/>
      <c r="B1046" s="18"/>
      <c r="C1046" s="18"/>
      <c r="D1046" s="18"/>
      <c r="E1046" s="18"/>
      <c r="F1046" s="18"/>
      <c r="G1046" s="18"/>
      <c r="H1046" s="18"/>
      <c r="I1046" s="18"/>
      <c r="J1046" s="18"/>
      <c r="K1046" s="18"/>
    </row>
    <row r="1047" spans="1:11" x14ac:dyDescent="0.15">
      <c r="A1047" s="18"/>
      <c r="B1047" s="18"/>
      <c r="C1047" s="18"/>
      <c r="D1047" s="18"/>
      <c r="E1047" s="18"/>
      <c r="F1047" s="18"/>
      <c r="G1047" s="18"/>
      <c r="H1047" s="18"/>
      <c r="I1047" s="18"/>
      <c r="J1047" s="18"/>
      <c r="K1047" s="18"/>
    </row>
    <row r="1048" spans="1:11" x14ac:dyDescent="0.15">
      <c r="A1048" s="18"/>
      <c r="B1048" s="18"/>
      <c r="C1048" s="18"/>
      <c r="D1048" s="18"/>
      <c r="E1048" s="18"/>
      <c r="F1048" s="18"/>
      <c r="G1048" s="18"/>
      <c r="H1048" s="18"/>
      <c r="I1048" s="18"/>
      <c r="J1048" s="18"/>
      <c r="K1048" s="18"/>
    </row>
    <row r="1049" spans="1:11" x14ac:dyDescent="0.15">
      <c r="A1049" s="18"/>
      <c r="B1049" s="18"/>
      <c r="C1049" s="18"/>
      <c r="D1049" s="18"/>
      <c r="E1049" s="18"/>
      <c r="F1049" s="18"/>
      <c r="G1049" s="18"/>
      <c r="H1049" s="18"/>
      <c r="I1049" s="18"/>
      <c r="J1049" s="18"/>
      <c r="K1049" s="18"/>
    </row>
    <row r="1050" spans="1:11" x14ac:dyDescent="0.15">
      <c r="A1050" s="18"/>
      <c r="B1050" s="18"/>
      <c r="C1050" s="18"/>
      <c r="D1050" s="18"/>
      <c r="E1050" s="18"/>
      <c r="F1050" s="18"/>
      <c r="G1050" s="18"/>
      <c r="H1050" s="18"/>
      <c r="I1050" s="18"/>
      <c r="J1050" s="18"/>
      <c r="K1050" s="18"/>
    </row>
    <row r="1051" spans="1:11" x14ac:dyDescent="0.15">
      <c r="A1051" s="18"/>
      <c r="B1051" s="18"/>
      <c r="C1051" s="18"/>
      <c r="D1051" s="18"/>
      <c r="E1051" s="18"/>
      <c r="F1051" s="18"/>
      <c r="G1051" s="18"/>
      <c r="H1051" s="18"/>
      <c r="I1051" s="18"/>
      <c r="J1051" s="18"/>
      <c r="K1051" s="18"/>
    </row>
    <row r="1052" spans="1:11" x14ac:dyDescent="0.15">
      <c r="A1052" s="18"/>
      <c r="B1052" s="18"/>
      <c r="C1052" s="18"/>
      <c r="D1052" s="18"/>
      <c r="E1052" s="18"/>
      <c r="F1052" s="18"/>
      <c r="G1052" s="18"/>
      <c r="H1052" s="18"/>
      <c r="I1052" s="18"/>
      <c r="J1052" s="18"/>
      <c r="K1052" s="18"/>
    </row>
    <row r="1053" spans="1:11" x14ac:dyDescent="0.15">
      <c r="A1053" s="18"/>
      <c r="B1053" s="18"/>
      <c r="C1053" s="18"/>
      <c r="D1053" s="18"/>
      <c r="E1053" s="18"/>
      <c r="F1053" s="18"/>
      <c r="G1053" s="18"/>
      <c r="H1053" s="18"/>
      <c r="I1053" s="18"/>
      <c r="J1053" s="18"/>
      <c r="K1053" s="18"/>
    </row>
    <row r="1054" spans="1:11" x14ac:dyDescent="0.15">
      <c r="A1054" s="18"/>
      <c r="B1054" s="18"/>
      <c r="C1054" s="18"/>
      <c r="D1054" s="18"/>
      <c r="E1054" s="18"/>
      <c r="F1054" s="18"/>
      <c r="G1054" s="18"/>
      <c r="H1054" s="18"/>
      <c r="I1054" s="18"/>
      <c r="J1054" s="18"/>
      <c r="K1054" s="18"/>
    </row>
    <row r="1055" spans="1:11" x14ac:dyDescent="0.15">
      <c r="A1055" s="18"/>
      <c r="B1055" s="18"/>
      <c r="C1055" s="18"/>
      <c r="D1055" s="18"/>
      <c r="E1055" s="18"/>
      <c r="F1055" s="18"/>
      <c r="G1055" s="18"/>
      <c r="H1055" s="18"/>
      <c r="I1055" s="18"/>
      <c r="J1055" s="18"/>
      <c r="K1055" s="18"/>
    </row>
    <row r="1056" spans="1:11" x14ac:dyDescent="0.15">
      <c r="A1056" s="18"/>
      <c r="B1056" s="18"/>
      <c r="C1056" s="18"/>
      <c r="D1056" s="18"/>
      <c r="E1056" s="18"/>
      <c r="F1056" s="18"/>
      <c r="G1056" s="18"/>
      <c r="H1056" s="18"/>
      <c r="I1056" s="18"/>
      <c r="J1056" s="18"/>
      <c r="K1056" s="18"/>
    </row>
    <row r="1057" spans="1:11" x14ac:dyDescent="0.15">
      <c r="A1057" s="18"/>
      <c r="B1057" s="18"/>
      <c r="C1057" s="18"/>
      <c r="D1057" s="18"/>
      <c r="E1057" s="18"/>
      <c r="F1057" s="18"/>
      <c r="G1057" s="18"/>
      <c r="H1057" s="18"/>
      <c r="I1057" s="18"/>
      <c r="J1057" s="18"/>
      <c r="K1057" s="18"/>
    </row>
    <row r="1058" spans="1:11" x14ac:dyDescent="0.15">
      <c r="A1058" s="18"/>
      <c r="B1058" s="18"/>
      <c r="C1058" s="18"/>
      <c r="D1058" s="18"/>
      <c r="E1058" s="18"/>
      <c r="F1058" s="18"/>
      <c r="G1058" s="18"/>
      <c r="H1058" s="18"/>
      <c r="I1058" s="18"/>
      <c r="J1058" s="18"/>
      <c r="K1058" s="18"/>
    </row>
    <row r="1059" spans="1:11" x14ac:dyDescent="0.15">
      <c r="A1059" s="18"/>
      <c r="B1059" s="18"/>
      <c r="C1059" s="18"/>
      <c r="D1059" s="18"/>
      <c r="E1059" s="18"/>
      <c r="F1059" s="18"/>
      <c r="G1059" s="18"/>
      <c r="H1059" s="18"/>
      <c r="I1059" s="18"/>
      <c r="J1059" s="18"/>
      <c r="K1059" s="18"/>
    </row>
    <row r="1060" spans="1:11" x14ac:dyDescent="0.15">
      <c r="A1060" s="18"/>
      <c r="B1060" s="18"/>
      <c r="C1060" s="18"/>
      <c r="D1060" s="18"/>
      <c r="E1060" s="18"/>
      <c r="F1060" s="18"/>
      <c r="G1060" s="18"/>
      <c r="H1060" s="18"/>
      <c r="I1060" s="18"/>
      <c r="J1060" s="18"/>
      <c r="K1060" s="18"/>
    </row>
    <row r="1061" spans="1:11" x14ac:dyDescent="0.15">
      <c r="A1061" s="18"/>
      <c r="B1061" s="18"/>
      <c r="C1061" s="18"/>
      <c r="D1061" s="18"/>
      <c r="E1061" s="18"/>
      <c r="F1061" s="18"/>
      <c r="G1061" s="18"/>
      <c r="H1061" s="18"/>
      <c r="I1061" s="18"/>
      <c r="J1061" s="18"/>
      <c r="K1061" s="18"/>
    </row>
    <row r="1062" spans="1:11" x14ac:dyDescent="0.15">
      <c r="A1062" s="18"/>
      <c r="B1062" s="18"/>
      <c r="C1062" s="18"/>
      <c r="D1062" s="18"/>
      <c r="E1062" s="18"/>
      <c r="F1062" s="18"/>
      <c r="G1062" s="18"/>
      <c r="H1062" s="18"/>
      <c r="I1062" s="18"/>
      <c r="J1062" s="18"/>
      <c r="K1062" s="18"/>
    </row>
    <row r="1063" spans="1:11" x14ac:dyDescent="0.15">
      <c r="A1063" s="18"/>
      <c r="B1063" s="18"/>
      <c r="C1063" s="18"/>
      <c r="D1063" s="18"/>
      <c r="E1063" s="18"/>
      <c r="F1063" s="18"/>
      <c r="G1063" s="18"/>
      <c r="H1063" s="18"/>
      <c r="I1063" s="18"/>
      <c r="J1063" s="18"/>
      <c r="K1063" s="18"/>
    </row>
    <row r="1064" spans="1:11" x14ac:dyDescent="0.15">
      <c r="A1064" s="18"/>
      <c r="B1064" s="18"/>
      <c r="C1064" s="18"/>
      <c r="D1064" s="18"/>
      <c r="E1064" s="18"/>
      <c r="F1064" s="18"/>
      <c r="G1064" s="18"/>
      <c r="H1064" s="18"/>
      <c r="I1064" s="18"/>
      <c r="J1064" s="18"/>
      <c r="K1064" s="18"/>
    </row>
    <row r="1065" spans="1:11" x14ac:dyDescent="0.15">
      <c r="A1065" s="18"/>
      <c r="B1065" s="18"/>
      <c r="C1065" s="18"/>
      <c r="D1065" s="18"/>
      <c r="E1065" s="18"/>
      <c r="F1065" s="18"/>
      <c r="G1065" s="18"/>
      <c r="H1065" s="18"/>
      <c r="I1065" s="18"/>
      <c r="J1065" s="18"/>
      <c r="K1065" s="18"/>
    </row>
    <row r="1066" spans="1:11" x14ac:dyDescent="0.15">
      <c r="A1066" s="18"/>
      <c r="B1066" s="18"/>
      <c r="C1066" s="18"/>
      <c r="D1066" s="18"/>
      <c r="E1066" s="18"/>
      <c r="F1066" s="18"/>
      <c r="G1066" s="18"/>
      <c r="H1066" s="18"/>
      <c r="I1066" s="18"/>
      <c r="J1066" s="18"/>
      <c r="K1066" s="18"/>
    </row>
    <row r="1067" spans="1:11" x14ac:dyDescent="0.15">
      <c r="A1067" s="18"/>
      <c r="B1067" s="18"/>
      <c r="C1067" s="18"/>
      <c r="D1067" s="18"/>
      <c r="E1067" s="18"/>
      <c r="F1067" s="18"/>
      <c r="G1067" s="18"/>
      <c r="H1067" s="18"/>
      <c r="I1067" s="18"/>
      <c r="J1067" s="18"/>
      <c r="K1067" s="18"/>
    </row>
    <row r="1068" spans="1:11" x14ac:dyDescent="0.15">
      <c r="A1068" s="18"/>
      <c r="B1068" s="18"/>
      <c r="C1068" s="18"/>
      <c r="D1068" s="18"/>
      <c r="E1068" s="18"/>
      <c r="F1068" s="18"/>
      <c r="G1068" s="18"/>
      <c r="H1068" s="18"/>
      <c r="I1068" s="18"/>
      <c r="J1068" s="18"/>
      <c r="K1068" s="18"/>
    </row>
    <row r="1069" spans="1:11" x14ac:dyDescent="0.15">
      <c r="A1069" s="18"/>
      <c r="B1069" s="18"/>
      <c r="C1069" s="18"/>
      <c r="D1069" s="18"/>
      <c r="E1069" s="18"/>
      <c r="F1069" s="18"/>
      <c r="G1069" s="18"/>
      <c r="H1069" s="18"/>
      <c r="I1069" s="18"/>
      <c r="J1069" s="18"/>
      <c r="K1069" s="18"/>
    </row>
    <row r="1070" spans="1:11" x14ac:dyDescent="0.15">
      <c r="A1070" s="18"/>
      <c r="B1070" s="18"/>
      <c r="C1070" s="18"/>
      <c r="D1070" s="18"/>
      <c r="E1070" s="18"/>
      <c r="F1070" s="18"/>
      <c r="G1070" s="18"/>
      <c r="H1070" s="18"/>
      <c r="I1070" s="18"/>
      <c r="J1070" s="18"/>
      <c r="K1070" s="18"/>
    </row>
    <row r="1071" spans="1:11" x14ac:dyDescent="0.15">
      <c r="A1071" s="18"/>
      <c r="B1071" s="18"/>
      <c r="C1071" s="18"/>
      <c r="D1071" s="18"/>
      <c r="E1071" s="18"/>
      <c r="F1071" s="18"/>
      <c r="G1071" s="18"/>
      <c r="H1071" s="18"/>
      <c r="I1071" s="18"/>
      <c r="J1071" s="18"/>
      <c r="K1071" s="18"/>
    </row>
    <row r="1072" spans="1:11" x14ac:dyDescent="0.15">
      <c r="A1072" s="18"/>
      <c r="B1072" s="18"/>
      <c r="C1072" s="18"/>
      <c r="D1072" s="18"/>
      <c r="E1072" s="18"/>
      <c r="F1072" s="18"/>
      <c r="G1072" s="18"/>
      <c r="H1072" s="18"/>
      <c r="I1072" s="18"/>
      <c r="J1072" s="18"/>
      <c r="K1072" s="18"/>
    </row>
    <row r="1073" spans="1:11" x14ac:dyDescent="0.15">
      <c r="A1073" s="18"/>
      <c r="B1073" s="18"/>
      <c r="C1073" s="18"/>
      <c r="D1073" s="18"/>
      <c r="E1073" s="18"/>
      <c r="F1073" s="18"/>
      <c r="G1073" s="18"/>
      <c r="H1073" s="18"/>
      <c r="I1073" s="18"/>
      <c r="J1073" s="18"/>
      <c r="K1073" s="18"/>
    </row>
    <row r="1074" spans="1:11" x14ac:dyDescent="0.15">
      <c r="A1074" s="18"/>
      <c r="B1074" s="18"/>
      <c r="C1074" s="18"/>
      <c r="D1074" s="18"/>
      <c r="E1074" s="18"/>
      <c r="F1074" s="18"/>
      <c r="G1074" s="18"/>
      <c r="H1074" s="18"/>
      <c r="I1074" s="18"/>
      <c r="J1074" s="18"/>
      <c r="K1074" s="18"/>
    </row>
    <row r="1075" spans="1:11" x14ac:dyDescent="0.15">
      <c r="A1075" s="18"/>
      <c r="B1075" s="18"/>
      <c r="C1075" s="18"/>
      <c r="D1075" s="18"/>
      <c r="E1075" s="18"/>
      <c r="F1075" s="18"/>
      <c r="G1075" s="18"/>
      <c r="H1075" s="18"/>
      <c r="I1075" s="18"/>
      <c r="J1075" s="18"/>
      <c r="K1075" s="18"/>
    </row>
    <row r="1076" spans="1:11" x14ac:dyDescent="0.15">
      <c r="A1076" s="18"/>
      <c r="B1076" s="18"/>
      <c r="C1076" s="18"/>
      <c r="D1076" s="18"/>
      <c r="E1076" s="18"/>
      <c r="F1076" s="18"/>
      <c r="G1076" s="18"/>
      <c r="H1076" s="18"/>
      <c r="I1076" s="18"/>
      <c r="J1076" s="18"/>
      <c r="K1076" s="18"/>
    </row>
    <row r="1077" spans="1:11" x14ac:dyDescent="0.15">
      <c r="A1077" s="18"/>
      <c r="B1077" s="18"/>
      <c r="C1077" s="18"/>
      <c r="D1077" s="18"/>
      <c r="E1077" s="18"/>
      <c r="F1077" s="18"/>
      <c r="G1077" s="18"/>
      <c r="H1077" s="18"/>
      <c r="I1077" s="18"/>
      <c r="J1077" s="18"/>
      <c r="K1077" s="18"/>
    </row>
    <row r="1078" spans="1:11" x14ac:dyDescent="0.15">
      <c r="A1078" s="18"/>
      <c r="B1078" s="18"/>
      <c r="C1078" s="18"/>
      <c r="D1078" s="18"/>
      <c r="E1078" s="18"/>
      <c r="F1078" s="18"/>
      <c r="G1078" s="18"/>
      <c r="H1078" s="18"/>
      <c r="I1078" s="18"/>
      <c r="J1078" s="18"/>
      <c r="K1078" s="18"/>
    </row>
    <row r="1079" spans="1:11" x14ac:dyDescent="0.15">
      <c r="A1079" s="18"/>
      <c r="B1079" s="18"/>
      <c r="C1079" s="18"/>
      <c r="D1079" s="18"/>
      <c r="E1079" s="18"/>
      <c r="F1079" s="18"/>
      <c r="G1079" s="18"/>
      <c r="H1079" s="18"/>
      <c r="I1079" s="18"/>
      <c r="J1079" s="18"/>
      <c r="K1079" s="18"/>
    </row>
    <row r="1080" spans="1:11" x14ac:dyDescent="0.15">
      <c r="A1080" s="18"/>
      <c r="B1080" s="18"/>
      <c r="C1080" s="18"/>
      <c r="D1080" s="18"/>
      <c r="E1080" s="18"/>
      <c r="F1080" s="18"/>
      <c r="G1080" s="18"/>
      <c r="H1080" s="18"/>
      <c r="I1080" s="18"/>
      <c r="J1080" s="18"/>
      <c r="K1080" s="18"/>
    </row>
    <row r="1081" spans="1:11" x14ac:dyDescent="0.15">
      <c r="A1081" s="18"/>
      <c r="B1081" s="18"/>
      <c r="C1081" s="18"/>
      <c r="D1081" s="18"/>
      <c r="E1081" s="18"/>
      <c r="F1081" s="18"/>
      <c r="G1081" s="18"/>
      <c r="H1081" s="18"/>
      <c r="I1081" s="18"/>
      <c r="J1081" s="18"/>
      <c r="K1081" s="18"/>
    </row>
    <row r="1082" spans="1:11" x14ac:dyDescent="0.15">
      <c r="A1082" s="18"/>
      <c r="B1082" s="18"/>
      <c r="C1082" s="18"/>
      <c r="D1082" s="18"/>
      <c r="E1082" s="18"/>
      <c r="F1082" s="18"/>
      <c r="G1082" s="18"/>
      <c r="H1082" s="18"/>
      <c r="I1082" s="18"/>
      <c r="J1082" s="18"/>
      <c r="K1082" s="18"/>
    </row>
    <row r="1083" spans="1:11" x14ac:dyDescent="0.15">
      <c r="A1083" s="18"/>
      <c r="B1083" s="18"/>
      <c r="C1083" s="18"/>
      <c r="D1083" s="18"/>
      <c r="E1083" s="18"/>
      <c r="F1083" s="18"/>
      <c r="G1083" s="18"/>
      <c r="H1083" s="18"/>
      <c r="I1083" s="18"/>
      <c r="J1083" s="18"/>
      <c r="K1083" s="18"/>
    </row>
    <row r="1084" spans="1:11" x14ac:dyDescent="0.15">
      <c r="A1084" s="18"/>
      <c r="B1084" s="18"/>
      <c r="C1084" s="18"/>
      <c r="D1084" s="18"/>
      <c r="E1084" s="18"/>
      <c r="F1084" s="18"/>
      <c r="G1084" s="18"/>
      <c r="H1084" s="18"/>
      <c r="I1084" s="18"/>
      <c r="J1084" s="18"/>
      <c r="K1084" s="18"/>
    </row>
    <row r="1085" spans="1:11" x14ac:dyDescent="0.15">
      <c r="A1085" s="18"/>
      <c r="B1085" s="18"/>
      <c r="C1085" s="18"/>
      <c r="D1085" s="18"/>
      <c r="E1085" s="18"/>
      <c r="F1085" s="18"/>
      <c r="G1085" s="18"/>
      <c r="H1085" s="18"/>
      <c r="I1085" s="18"/>
      <c r="J1085" s="18"/>
      <c r="K1085" s="18"/>
    </row>
    <row r="1086" spans="1:11" x14ac:dyDescent="0.15">
      <c r="A1086" s="18"/>
      <c r="B1086" s="18"/>
      <c r="C1086" s="18"/>
      <c r="D1086" s="18"/>
      <c r="E1086" s="18"/>
      <c r="F1086" s="18"/>
      <c r="G1086" s="18"/>
      <c r="H1086" s="18"/>
      <c r="I1086" s="18"/>
      <c r="J1086" s="18"/>
      <c r="K1086" s="18"/>
    </row>
    <row r="1087" spans="1:11" x14ac:dyDescent="0.15">
      <c r="A1087" s="18"/>
      <c r="B1087" s="18"/>
      <c r="C1087" s="18"/>
      <c r="D1087" s="18"/>
      <c r="E1087" s="18"/>
      <c r="F1087" s="18"/>
      <c r="G1087" s="18"/>
      <c r="H1087" s="18"/>
      <c r="I1087" s="18"/>
      <c r="J1087" s="18"/>
      <c r="K1087" s="18"/>
    </row>
    <row r="1088" spans="1:11" x14ac:dyDescent="0.15">
      <c r="A1088" s="18"/>
      <c r="B1088" s="18"/>
      <c r="C1088" s="18"/>
      <c r="D1088" s="18"/>
      <c r="E1088" s="18"/>
      <c r="F1088" s="18"/>
      <c r="G1088" s="18"/>
      <c r="H1088" s="18"/>
      <c r="I1088" s="18"/>
      <c r="J1088" s="18"/>
      <c r="K1088" s="18"/>
    </row>
    <row r="1089" spans="1:11" x14ac:dyDescent="0.15">
      <c r="A1089" s="18"/>
      <c r="B1089" s="18"/>
      <c r="C1089" s="18"/>
      <c r="D1089" s="18"/>
      <c r="E1089" s="18"/>
      <c r="F1089" s="18"/>
      <c r="G1089" s="18"/>
      <c r="H1089" s="18"/>
      <c r="I1089" s="18"/>
      <c r="J1089" s="18"/>
      <c r="K1089" s="18"/>
    </row>
    <row r="1090" spans="1:11" x14ac:dyDescent="0.15">
      <c r="A1090" s="18"/>
      <c r="B1090" s="18"/>
      <c r="C1090" s="18"/>
      <c r="D1090" s="18"/>
      <c r="E1090" s="18"/>
      <c r="F1090" s="18"/>
      <c r="G1090" s="18"/>
      <c r="H1090" s="18"/>
      <c r="I1090" s="18"/>
      <c r="J1090" s="18"/>
      <c r="K1090" s="18"/>
    </row>
    <row r="1091" spans="1:11" x14ac:dyDescent="0.15">
      <c r="A1091" s="18"/>
      <c r="B1091" s="18"/>
      <c r="C1091" s="18"/>
      <c r="D1091" s="18"/>
      <c r="E1091" s="18"/>
      <c r="F1091" s="18"/>
      <c r="G1091" s="18"/>
      <c r="H1091" s="18"/>
      <c r="I1091" s="18"/>
      <c r="J1091" s="18"/>
      <c r="K1091" s="18"/>
    </row>
    <row r="1092" spans="1:11" x14ac:dyDescent="0.15">
      <c r="A1092" s="18"/>
      <c r="B1092" s="18"/>
      <c r="C1092" s="18"/>
      <c r="D1092" s="18"/>
      <c r="E1092" s="18"/>
      <c r="F1092" s="18"/>
      <c r="G1092" s="18"/>
      <c r="H1092" s="18"/>
      <c r="I1092" s="18"/>
      <c r="J1092" s="18"/>
      <c r="K1092" s="18"/>
    </row>
    <row r="1093" spans="1:11" x14ac:dyDescent="0.15">
      <c r="A1093" s="18"/>
      <c r="B1093" s="18"/>
      <c r="C1093" s="18"/>
      <c r="D1093" s="18"/>
      <c r="E1093" s="18"/>
      <c r="F1093" s="18"/>
      <c r="G1093" s="18"/>
      <c r="H1093" s="18"/>
      <c r="I1093" s="18"/>
      <c r="J1093" s="18"/>
      <c r="K1093" s="18"/>
    </row>
    <row r="1094" spans="1:11" x14ac:dyDescent="0.15">
      <c r="A1094" s="18"/>
      <c r="B1094" s="18"/>
      <c r="C1094" s="18"/>
      <c r="D1094" s="18"/>
      <c r="E1094" s="18"/>
      <c r="F1094" s="18"/>
      <c r="G1094" s="18"/>
      <c r="H1094" s="18"/>
      <c r="I1094" s="18"/>
      <c r="J1094" s="18"/>
      <c r="K1094" s="18"/>
    </row>
    <row r="1095" spans="1:11" x14ac:dyDescent="0.15">
      <c r="A1095" s="18"/>
      <c r="B1095" s="18"/>
      <c r="C1095" s="18"/>
      <c r="D1095" s="18"/>
      <c r="E1095" s="18"/>
      <c r="F1095" s="18"/>
      <c r="G1095" s="18"/>
      <c r="H1095" s="18"/>
      <c r="I1095" s="18"/>
      <c r="J1095" s="18"/>
      <c r="K1095" s="18"/>
    </row>
    <row r="1096" spans="1:11" x14ac:dyDescent="0.15">
      <c r="A1096" s="18"/>
      <c r="B1096" s="18"/>
      <c r="C1096" s="18"/>
      <c r="D1096" s="18"/>
      <c r="E1096" s="18"/>
      <c r="F1096" s="18"/>
      <c r="G1096" s="18"/>
      <c r="H1096" s="18"/>
      <c r="I1096" s="18"/>
      <c r="J1096" s="18"/>
      <c r="K1096" s="18"/>
    </row>
    <row r="1097" spans="1:11" x14ac:dyDescent="0.15">
      <c r="A1097" s="18"/>
      <c r="B1097" s="18"/>
      <c r="C1097" s="18"/>
      <c r="D1097" s="18"/>
      <c r="E1097" s="18"/>
      <c r="F1097" s="18"/>
      <c r="G1097" s="18"/>
      <c r="H1097" s="18"/>
      <c r="I1097" s="18"/>
      <c r="J1097" s="18"/>
      <c r="K1097" s="18"/>
    </row>
    <row r="1098" spans="1:11" x14ac:dyDescent="0.15">
      <c r="A1098" s="18"/>
      <c r="B1098" s="18"/>
      <c r="C1098" s="18"/>
      <c r="D1098" s="18"/>
      <c r="E1098" s="18"/>
      <c r="F1098" s="18"/>
      <c r="G1098" s="18"/>
      <c r="H1098" s="18"/>
      <c r="I1098" s="18"/>
      <c r="J1098" s="18"/>
      <c r="K1098" s="18"/>
    </row>
    <row r="1099" spans="1:11" x14ac:dyDescent="0.15">
      <c r="A1099" s="18"/>
      <c r="B1099" s="18"/>
      <c r="C1099" s="18"/>
      <c r="D1099" s="18"/>
      <c r="E1099" s="18"/>
      <c r="F1099" s="18"/>
      <c r="G1099" s="18"/>
      <c r="H1099" s="18"/>
      <c r="I1099" s="18"/>
      <c r="J1099" s="18"/>
      <c r="K1099" s="18"/>
    </row>
    <row r="1100" spans="1:11" x14ac:dyDescent="0.15">
      <c r="A1100" s="18"/>
      <c r="B1100" s="18"/>
      <c r="C1100" s="18"/>
      <c r="D1100" s="18"/>
      <c r="E1100" s="18"/>
      <c r="F1100" s="18"/>
      <c r="G1100" s="18"/>
      <c r="H1100" s="18"/>
      <c r="I1100" s="18"/>
      <c r="J1100" s="18"/>
      <c r="K1100" s="18"/>
    </row>
    <row r="1101" spans="1:11" x14ac:dyDescent="0.15">
      <c r="A1101" s="18"/>
      <c r="B1101" s="18"/>
      <c r="C1101" s="18"/>
      <c r="D1101" s="18"/>
      <c r="E1101" s="18"/>
      <c r="F1101" s="18"/>
      <c r="G1101" s="18"/>
      <c r="H1101" s="18"/>
      <c r="I1101" s="18"/>
      <c r="J1101" s="18"/>
      <c r="K1101" s="18"/>
    </row>
    <row r="1102" spans="1:11" x14ac:dyDescent="0.15">
      <c r="A1102" s="18"/>
      <c r="B1102" s="18"/>
      <c r="C1102" s="18"/>
      <c r="D1102" s="18"/>
      <c r="E1102" s="18"/>
      <c r="F1102" s="18"/>
      <c r="G1102" s="18"/>
      <c r="H1102" s="18"/>
      <c r="I1102" s="18"/>
      <c r="J1102" s="18"/>
      <c r="K1102" s="18"/>
    </row>
    <row r="1103" spans="1:11" x14ac:dyDescent="0.15">
      <c r="A1103" s="18"/>
      <c r="B1103" s="18"/>
      <c r="C1103" s="18"/>
      <c r="D1103" s="18"/>
      <c r="E1103" s="18"/>
      <c r="F1103" s="18"/>
      <c r="G1103" s="18"/>
      <c r="H1103" s="18"/>
      <c r="I1103" s="18"/>
      <c r="J1103" s="18"/>
      <c r="K1103" s="18"/>
    </row>
    <row r="1104" spans="1:11" x14ac:dyDescent="0.15">
      <c r="A1104" s="18"/>
      <c r="B1104" s="18"/>
      <c r="C1104" s="18"/>
      <c r="D1104" s="18"/>
      <c r="E1104" s="18"/>
      <c r="F1104" s="18"/>
      <c r="G1104" s="18"/>
      <c r="H1104" s="18"/>
      <c r="I1104" s="18"/>
      <c r="J1104" s="18"/>
      <c r="K1104" s="18"/>
    </row>
    <row r="1105" spans="1:11" x14ac:dyDescent="0.15">
      <c r="A1105" s="18"/>
      <c r="B1105" s="18"/>
      <c r="C1105" s="18"/>
      <c r="D1105" s="18"/>
      <c r="E1105" s="18"/>
      <c r="F1105" s="18"/>
      <c r="G1105" s="18"/>
      <c r="H1105" s="18"/>
      <c r="I1105" s="18"/>
      <c r="J1105" s="18"/>
      <c r="K1105" s="18"/>
    </row>
    <row r="1106" spans="1:11" x14ac:dyDescent="0.15">
      <c r="A1106" s="18"/>
      <c r="B1106" s="18"/>
      <c r="C1106" s="18"/>
      <c r="D1106" s="18"/>
      <c r="E1106" s="18"/>
      <c r="F1106" s="18"/>
      <c r="G1106" s="18"/>
      <c r="H1106" s="18"/>
      <c r="I1106" s="18"/>
      <c r="J1106" s="18"/>
      <c r="K1106" s="18"/>
    </row>
    <row r="1107" spans="1:11" x14ac:dyDescent="0.15">
      <c r="A1107" s="18"/>
    </row>
    <row r="1108" spans="1:11" x14ac:dyDescent="0.15">
      <c r="A1108" s="18"/>
    </row>
    <row r="1109" spans="1:11" x14ac:dyDescent="0.15">
      <c r="A1109" s="18"/>
    </row>
    <row r="1110" spans="1:11" x14ac:dyDescent="0.15">
      <c r="A1110" s="18"/>
    </row>
    <row r="1111" spans="1:11" x14ac:dyDescent="0.15">
      <c r="A1111" s="18"/>
    </row>
    <row r="1112" spans="1:11" x14ac:dyDescent="0.15">
      <c r="A1112" s="18"/>
    </row>
    <row r="1113" spans="1:11" x14ac:dyDescent="0.15">
      <c r="A1113" s="18"/>
    </row>
    <row r="1114" spans="1:11" x14ac:dyDescent="0.15">
      <c r="A1114" s="18"/>
    </row>
    <row r="1115" spans="1:11" x14ac:dyDescent="0.15">
      <c r="A1115" s="18"/>
    </row>
    <row r="1116" spans="1:11" x14ac:dyDescent="0.15">
      <c r="A1116" s="18"/>
    </row>
    <row r="1117" spans="1:11" x14ac:dyDescent="0.15">
      <c r="A1117" s="18"/>
    </row>
    <row r="1118" spans="1:11" x14ac:dyDescent="0.15">
      <c r="A1118" s="18"/>
    </row>
    <row r="1119" spans="1:11" x14ac:dyDescent="0.15">
      <c r="A1119" s="18"/>
    </row>
    <row r="1120" spans="1:11" x14ac:dyDescent="0.15">
      <c r="A1120" s="18"/>
    </row>
    <row r="1121" spans="1:1" x14ac:dyDescent="0.15">
      <c r="A1121" s="18"/>
    </row>
    <row r="1122" spans="1:1" x14ac:dyDescent="0.15">
      <c r="A1122" s="18"/>
    </row>
    <row r="1123" spans="1:1" x14ac:dyDescent="0.15">
      <c r="A1123" s="18"/>
    </row>
    <row r="1124" spans="1:1" x14ac:dyDescent="0.15">
      <c r="A1124" s="18"/>
    </row>
    <row r="1125" spans="1:1" x14ac:dyDescent="0.15">
      <c r="A1125" s="18"/>
    </row>
    <row r="1126" spans="1:1" x14ac:dyDescent="0.15">
      <c r="A1126" s="18"/>
    </row>
    <row r="1127" spans="1:1" x14ac:dyDescent="0.15">
      <c r="A1127" s="18"/>
    </row>
    <row r="1128" spans="1:1" x14ac:dyDescent="0.15">
      <c r="A1128" s="18"/>
    </row>
    <row r="1129" spans="1:1" x14ac:dyDescent="0.15">
      <c r="A1129" s="18"/>
    </row>
    <row r="1130" spans="1:1" x14ac:dyDescent="0.15">
      <c r="A1130" s="18"/>
    </row>
    <row r="1131" spans="1:1" x14ac:dyDescent="0.15">
      <c r="A1131" s="18"/>
    </row>
    <row r="1132" spans="1:1" x14ac:dyDescent="0.15">
      <c r="A1132" s="18"/>
    </row>
    <row r="1133" spans="1:1" x14ac:dyDescent="0.15">
      <c r="A1133" s="18"/>
    </row>
    <row r="1134" spans="1:1" x14ac:dyDescent="0.15">
      <c r="A1134" s="18"/>
    </row>
    <row r="1135" spans="1:1" x14ac:dyDescent="0.15">
      <c r="A1135" s="18"/>
    </row>
    <row r="1136" spans="1:1" x14ac:dyDescent="0.15">
      <c r="A1136" s="18"/>
    </row>
    <row r="1137" spans="1:1" x14ac:dyDescent="0.15">
      <c r="A1137" s="18"/>
    </row>
    <row r="1138" spans="1:1" x14ac:dyDescent="0.15">
      <c r="A1138" s="18"/>
    </row>
    <row r="1139" spans="1:1" x14ac:dyDescent="0.15">
      <c r="A1139" s="18"/>
    </row>
    <row r="1140" spans="1:1" x14ac:dyDescent="0.15">
      <c r="A1140" s="18"/>
    </row>
    <row r="1141" spans="1:1" x14ac:dyDescent="0.15">
      <c r="A1141" s="18"/>
    </row>
    <row r="1142" spans="1:1" x14ac:dyDescent="0.15">
      <c r="A1142" s="18"/>
    </row>
    <row r="1143" spans="1:1" x14ac:dyDescent="0.15">
      <c r="A1143" s="18"/>
    </row>
    <row r="1144" spans="1:1" x14ac:dyDescent="0.15">
      <c r="A1144" s="18"/>
    </row>
    <row r="1145" spans="1:1" x14ac:dyDescent="0.15">
      <c r="A1145" s="18"/>
    </row>
    <row r="1146" spans="1:1" x14ac:dyDescent="0.15">
      <c r="A1146" s="18"/>
    </row>
    <row r="1147" spans="1:1" x14ac:dyDescent="0.15">
      <c r="A1147" s="18"/>
    </row>
    <row r="1148" spans="1:1" x14ac:dyDescent="0.15">
      <c r="A1148" s="18"/>
    </row>
    <row r="1149" spans="1:1" x14ac:dyDescent="0.15">
      <c r="A1149" s="18"/>
    </row>
    <row r="1150" spans="1:1" x14ac:dyDescent="0.15">
      <c r="A1150" s="18"/>
    </row>
    <row r="1151" spans="1:1" x14ac:dyDescent="0.15">
      <c r="A1151" s="18"/>
    </row>
    <row r="1152" spans="1:1" x14ac:dyDescent="0.15">
      <c r="A1152" s="18"/>
    </row>
    <row r="1153" spans="1:1" x14ac:dyDescent="0.15">
      <c r="A1153" s="18"/>
    </row>
    <row r="1154" spans="1:1" x14ac:dyDescent="0.15">
      <c r="A1154" s="18"/>
    </row>
    <row r="1155" spans="1:1" x14ac:dyDescent="0.15">
      <c r="A1155" s="18"/>
    </row>
    <row r="1156" spans="1:1" x14ac:dyDescent="0.15">
      <c r="A1156" s="18"/>
    </row>
    <row r="1157" spans="1:1" x14ac:dyDescent="0.15">
      <c r="A1157" s="18"/>
    </row>
    <row r="1158" spans="1:1" x14ac:dyDescent="0.15">
      <c r="A1158" s="18"/>
    </row>
    <row r="1159" spans="1:1" x14ac:dyDescent="0.15">
      <c r="A1159" s="18"/>
    </row>
    <row r="1160" spans="1:1" x14ac:dyDescent="0.15">
      <c r="A1160" s="18"/>
    </row>
    <row r="1161" spans="1:1" x14ac:dyDescent="0.15">
      <c r="A1161" s="18"/>
    </row>
    <row r="1162" spans="1:1" x14ac:dyDescent="0.15">
      <c r="A1162" s="18"/>
    </row>
    <row r="1163" spans="1:1" x14ac:dyDescent="0.15">
      <c r="A1163" s="18"/>
    </row>
    <row r="1164" spans="1:1" x14ac:dyDescent="0.15">
      <c r="A1164" s="18"/>
    </row>
    <row r="1165" spans="1:1" x14ac:dyDescent="0.15">
      <c r="A1165" s="18"/>
    </row>
    <row r="1166" spans="1:1" x14ac:dyDescent="0.15">
      <c r="A1166" s="18"/>
    </row>
    <row r="1167" spans="1:1" x14ac:dyDescent="0.15">
      <c r="A1167" s="18"/>
    </row>
    <row r="1168" spans="1:1" x14ac:dyDescent="0.15">
      <c r="A1168" s="18"/>
    </row>
    <row r="1169" spans="1:1" x14ac:dyDescent="0.15">
      <c r="A1169" s="18"/>
    </row>
    <row r="1170" spans="1:1" x14ac:dyDescent="0.15">
      <c r="A1170" s="18"/>
    </row>
    <row r="1171" spans="1:1" x14ac:dyDescent="0.15">
      <c r="A1171" s="18"/>
    </row>
    <row r="1172" spans="1:1" x14ac:dyDescent="0.15">
      <c r="A1172" s="18"/>
    </row>
    <row r="1173" spans="1:1" x14ac:dyDescent="0.15">
      <c r="A1173" s="18"/>
    </row>
    <row r="1174" spans="1:1" x14ac:dyDescent="0.15">
      <c r="A1174" s="18"/>
    </row>
    <row r="1175" spans="1:1" x14ac:dyDescent="0.15">
      <c r="A1175" s="18"/>
    </row>
    <row r="1176" spans="1:1" x14ac:dyDescent="0.15">
      <c r="A1176" s="18"/>
    </row>
    <row r="1177" spans="1:1" x14ac:dyDescent="0.15">
      <c r="A1177" s="18"/>
    </row>
    <row r="1178" spans="1:1" x14ac:dyDescent="0.15">
      <c r="A1178" s="18"/>
    </row>
    <row r="1179" spans="1:1" x14ac:dyDescent="0.15">
      <c r="A1179" s="18"/>
    </row>
    <row r="1180" spans="1:1" x14ac:dyDescent="0.15">
      <c r="A1180" s="18"/>
    </row>
    <row r="1181" spans="1:1" x14ac:dyDescent="0.15">
      <c r="A1181" s="18"/>
    </row>
    <row r="1182" spans="1:1" x14ac:dyDescent="0.15">
      <c r="A1182" s="18"/>
    </row>
    <row r="1183" spans="1:1" x14ac:dyDescent="0.15">
      <c r="A1183" s="18"/>
    </row>
    <row r="1184" spans="1:1" x14ac:dyDescent="0.15">
      <c r="A1184" s="18"/>
    </row>
    <row r="1185" spans="1:1" x14ac:dyDescent="0.15">
      <c r="A1185" s="18"/>
    </row>
    <row r="1186" spans="1:1" x14ac:dyDescent="0.15">
      <c r="A1186" s="18"/>
    </row>
    <row r="1187" spans="1:1" x14ac:dyDescent="0.15">
      <c r="A1187" s="18"/>
    </row>
    <row r="1188" spans="1:1" x14ac:dyDescent="0.15">
      <c r="A1188" s="18"/>
    </row>
    <row r="1189" spans="1:1" x14ac:dyDescent="0.15">
      <c r="A1189" s="18"/>
    </row>
    <row r="1190" spans="1:1" x14ac:dyDescent="0.15">
      <c r="A1190" s="18"/>
    </row>
    <row r="1191" spans="1:1" x14ac:dyDescent="0.15">
      <c r="A1191" s="18"/>
    </row>
    <row r="1192" spans="1:1" x14ac:dyDescent="0.15">
      <c r="A1192" s="18"/>
    </row>
    <row r="1193" spans="1:1" x14ac:dyDescent="0.15">
      <c r="A1193" s="18"/>
    </row>
    <row r="1194" spans="1:1" x14ac:dyDescent="0.15">
      <c r="A1194" s="18"/>
    </row>
    <row r="1195" spans="1:1" x14ac:dyDescent="0.15">
      <c r="A1195" s="18"/>
    </row>
    <row r="1196" spans="1:1" x14ac:dyDescent="0.15">
      <c r="A1196" s="18"/>
    </row>
    <row r="1197" spans="1:1" x14ac:dyDescent="0.15">
      <c r="A1197" s="18"/>
    </row>
    <row r="1198" spans="1:1" x14ac:dyDescent="0.15">
      <c r="A1198" s="18"/>
    </row>
    <row r="1199" spans="1:1" x14ac:dyDescent="0.15">
      <c r="A1199" s="18"/>
    </row>
    <row r="1200" spans="1:1" x14ac:dyDescent="0.15">
      <c r="A1200" s="18"/>
    </row>
    <row r="1201" spans="1:1" x14ac:dyDescent="0.15">
      <c r="A1201" s="18"/>
    </row>
    <row r="1202" spans="1:1" x14ac:dyDescent="0.15">
      <c r="A1202" s="18"/>
    </row>
    <row r="1203" spans="1:1" x14ac:dyDescent="0.15">
      <c r="A1203" s="18"/>
    </row>
    <row r="1204" spans="1:1" x14ac:dyDescent="0.15">
      <c r="A1204" s="18"/>
    </row>
    <row r="1205" spans="1:1" x14ac:dyDescent="0.15">
      <c r="A1205" s="18"/>
    </row>
    <row r="1206" spans="1:1" x14ac:dyDescent="0.15">
      <c r="A1206" s="18"/>
    </row>
    <row r="1207" spans="1:1" x14ac:dyDescent="0.15">
      <c r="A1207" s="18"/>
    </row>
    <row r="1208" spans="1:1" x14ac:dyDescent="0.15">
      <c r="A1208" s="18"/>
    </row>
    <row r="1209" spans="1:1" x14ac:dyDescent="0.15">
      <c r="A1209" s="18"/>
    </row>
    <row r="1210" spans="1:1" x14ac:dyDescent="0.15">
      <c r="A1210" s="18"/>
    </row>
    <row r="1211" spans="1:1" x14ac:dyDescent="0.15">
      <c r="A1211" s="18"/>
    </row>
    <row r="1212" spans="1:1" x14ac:dyDescent="0.15">
      <c r="A1212" s="18"/>
    </row>
    <row r="1213" spans="1:1" x14ac:dyDescent="0.15">
      <c r="A1213" s="18"/>
    </row>
    <row r="1214" spans="1:1" x14ac:dyDescent="0.15">
      <c r="A1214" s="18"/>
    </row>
    <row r="1215" spans="1:1" x14ac:dyDescent="0.15">
      <c r="A1215" s="18"/>
    </row>
    <row r="1216" spans="1:1" x14ac:dyDescent="0.15">
      <c r="A1216" s="18"/>
    </row>
    <row r="1217" spans="1:1" x14ac:dyDescent="0.15">
      <c r="A1217" s="18"/>
    </row>
    <row r="1218" spans="1:1" x14ac:dyDescent="0.15">
      <c r="A1218" s="18"/>
    </row>
    <row r="1219" spans="1:1" x14ac:dyDescent="0.15">
      <c r="A1219" s="18"/>
    </row>
    <row r="1220" spans="1:1" x14ac:dyDescent="0.15">
      <c r="A1220" s="18"/>
    </row>
    <row r="1221" spans="1:1" x14ac:dyDescent="0.15">
      <c r="A1221" s="18"/>
    </row>
    <row r="1222" spans="1:1" x14ac:dyDescent="0.15">
      <c r="A1222" s="18"/>
    </row>
    <row r="1223" spans="1:1" x14ac:dyDescent="0.15">
      <c r="A1223" s="18"/>
    </row>
    <row r="1224" spans="1:1" x14ac:dyDescent="0.15">
      <c r="A1224" s="18"/>
    </row>
    <row r="1225" spans="1:1" x14ac:dyDescent="0.15">
      <c r="A1225" s="18"/>
    </row>
    <row r="1226" spans="1:1" x14ac:dyDescent="0.15">
      <c r="A1226" s="18"/>
    </row>
    <row r="1227" spans="1:1" x14ac:dyDescent="0.15">
      <c r="A1227" s="18"/>
    </row>
    <row r="1228" spans="1:1" x14ac:dyDescent="0.15">
      <c r="A1228" s="18"/>
    </row>
    <row r="1229" spans="1:1" x14ac:dyDescent="0.15">
      <c r="A1229" s="18"/>
    </row>
    <row r="1230" spans="1:1" x14ac:dyDescent="0.15">
      <c r="A1230" s="18"/>
    </row>
    <row r="1231" spans="1:1" x14ac:dyDescent="0.15">
      <c r="A1231" s="18"/>
    </row>
    <row r="1232" spans="1:1" x14ac:dyDescent="0.15">
      <c r="A1232" s="18"/>
    </row>
    <row r="1233" spans="1:1" x14ac:dyDescent="0.15">
      <c r="A1233" s="18"/>
    </row>
    <row r="1234" spans="1:1" x14ac:dyDescent="0.15">
      <c r="A1234" s="18"/>
    </row>
    <row r="1235" spans="1:1" x14ac:dyDescent="0.15">
      <c r="A1235" s="18"/>
    </row>
    <row r="1236" spans="1:1" x14ac:dyDescent="0.15">
      <c r="A1236" s="18"/>
    </row>
    <row r="1237" spans="1:1" x14ac:dyDescent="0.15">
      <c r="A1237" s="18"/>
    </row>
    <row r="1238" spans="1:1" x14ac:dyDescent="0.15">
      <c r="A1238" s="18"/>
    </row>
    <row r="1239" spans="1:1" x14ac:dyDescent="0.15">
      <c r="A1239" s="18"/>
    </row>
    <row r="1240" spans="1:1" x14ac:dyDescent="0.15">
      <c r="A1240" s="18"/>
    </row>
    <row r="1241" spans="1:1" x14ac:dyDescent="0.15">
      <c r="A1241" s="18"/>
    </row>
    <row r="1242" spans="1:1" x14ac:dyDescent="0.15">
      <c r="A1242" s="18"/>
    </row>
    <row r="1243" spans="1:1" x14ac:dyDescent="0.15">
      <c r="A1243" s="18"/>
    </row>
    <row r="1244" spans="1:1" x14ac:dyDescent="0.15">
      <c r="A1244" s="18"/>
    </row>
    <row r="1245" spans="1:1" x14ac:dyDescent="0.15">
      <c r="A1245" s="18"/>
    </row>
    <row r="1246" spans="1:1" x14ac:dyDescent="0.15">
      <c r="A1246" s="18"/>
    </row>
    <row r="1247" spans="1:1" x14ac:dyDescent="0.15">
      <c r="A1247" s="18"/>
    </row>
    <row r="1248" spans="1:1" x14ac:dyDescent="0.15">
      <c r="A1248" s="18"/>
    </row>
    <row r="1249" spans="1:1" x14ac:dyDescent="0.15">
      <c r="A1249" s="18"/>
    </row>
    <row r="1250" spans="1:1" x14ac:dyDescent="0.15">
      <c r="A1250" s="18"/>
    </row>
    <row r="1251" spans="1:1" x14ac:dyDescent="0.15">
      <c r="A1251" s="18"/>
    </row>
    <row r="1252" spans="1:1" x14ac:dyDescent="0.15">
      <c r="A1252" s="18"/>
    </row>
    <row r="1253" spans="1:1" x14ac:dyDescent="0.15">
      <c r="A1253" s="18"/>
    </row>
    <row r="1254" spans="1:1" x14ac:dyDescent="0.15">
      <c r="A1254" s="18"/>
    </row>
    <row r="1255" spans="1:1" x14ac:dyDescent="0.15">
      <c r="A1255" s="18"/>
    </row>
    <row r="1256" spans="1:1" x14ac:dyDescent="0.15">
      <c r="A1256" s="18"/>
    </row>
    <row r="1257" spans="1:1" x14ac:dyDescent="0.15">
      <c r="A1257" s="18"/>
    </row>
    <row r="1258" spans="1:1" x14ac:dyDescent="0.15">
      <c r="A1258" s="18"/>
    </row>
    <row r="1259" spans="1:1" x14ac:dyDescent="0.15">
      <c r="A1259" s="18"/>
    </row>
    <row r="1260" spans="1:1" x14ac:dyDescent="0.15">
      <c r="A1260" s="18"/>
    </row>
    <row r="1261" spans="1:1" x14ac:dyDescent="0.15">
      <c r="A1261" s="18"/>
    </row>
    <row r="1262" spans="1:1" x14ac:dyDescent="0.15">
      <c r="A1262" s="18"/>
    </row>
    <row r="1263" spans="1:1" x14ac:dyDescent="0.15">
      <c r="A1263" s="18"/>
    </row>
    <row r="1264" spans="1:1" x14ac:dyDescent="0.15">
      <c r="A1264" s="18"/>
    </row>
    <row r="1265" spans="1:1" x14ac:dyDescent="0.15">
      <c r="A1265" s="18"/>
    </row>
    <row r="1266" spans="1:1" x14ac:dyDescent="0.15">
      <c r="A1266" s="18"/>
    </row>
    <row r="1267" spans="1:1" x14ac:dyDescent="0.15">
      <c r="A1267" s="18"/>
    </row>
    <row r="1268" spans="1:1" x14ac:dyDescent="0.15">
      <c r="A1268" s="18"/>
    </row>
    <row r="1269" spans="1:1" x14ac:dyDescent="0.15">
      <c r="A1269" s="18"/>
    </row>
    <row r="1270" spans="1:1" x14ac:dyDescent="0.15">
      <c r="A1270" s="18"/>
    </row>
    <row r="1271" spans="1:1" x14ac:dyDescent="0.15">
      <c r="A1271" s="18"/>
    </row>
    <row r="1272" spans="1:1" x14ac:dyDescent="0.15">
      <c r="A1272" s="18"/>
    </row>
    <row r="1273" spans="1:1" x14ac:dyDescent="0.15">
      <c r="A1273" s="18"/>
    </row>
    <row r="1274" spans="1:1" x14ac:dyDescent="0.15">
      <c r="A1274" s="18"/>
    </row>
    <row r="1275" spans="1:1" x14ac:dyDescent="0.15">
      <c r="A1275" s="18"/>
    </row>
    <row r="1276" spans="1:1" x14ac:dyDescent="0.15">
      <c r="A1276" s="18"/>
    </row>
    <row r="1277" spans="1:1" x14ac:dyDescent="0.15">
      <c r="A1277" s="18"/>
    </row>
    <row r="1278" spans="1:1" x14ac:dyDescent="0.15">
      <c r="A1278" s="18"/>
    </row>
    <row r="1279" spans="1:1" x14ac:dyDescent="0.15">
      <c r="A1279" s="18"/>
    </row>
    <row r="1280" spans="1:1" x14ac:dyDescent="0.15">
      <c r="A1280" s="18"/>
    </row>
    <row r="1281" spans="1:1" x14ac:dyDescent="0.15">
      <c r="A1281" s="18"/>
    </row>
    <row r="1282" spans="1:1" x14ac:dyDescent="0.15">
      <c r="A1282" s="18"/>
    </row>
    <row r="1283" spans="1:1" x14ac:dyDescent="0.15">
      <c r="A1283" s="18"/>
    </row>
    <row r="1284" spans="1:1" x14ac:dyDescent="0.15">
      <c r="A1284" s="18"/>
    </row>
    <row r="1285" spans="1:1" x14ac:dyDescent="0.15">
      <c r="A1285" s="18"/>
    </row>
    <row r="1286" spans="1:1" x14ac:dyDescent="0.15">
      <c r="A1286" s="18"/>
    </row>
    <row r="1287" spans="1:1" x14ac:dyDescent="0.15">
      <c r="A1287" s="18"/>
    </row>
    <row r="1288" spans="1:1" x14ac:dyDescent="0.15">
      <c r="A1288" s="18"/>
    </row>
    <row r="1289" spans="1:1" x14ac:dyDescent="0.15">
      <c r="A1289" s="18"/>
    </row>
    <row r="1290" spans="1:1" x14ac:dyDescent="0.15">
      <c r="A1290" s="18"/>
    </row>
    <row r="1291" spans="1:1" x14ac:dyDescent="0.15">
      <c r="A1291" s="18"/>
    </row>
    <row r="1292" spans="1:1" x14ac:dyDescent="0.15">
      <c r="A1292" s="18"/>
    </row>
    <row r="1293" spans="1:1" x14ac:dyDescent="0.15">
      <c r="A1293" s="18"/>
    </row>
    <row r="1294" spans="1:1" x14ac:dyDescent="0.15">
      <c r="A1294" s="18"/>
    </row>
    <row r="1295" spans="1:1" x14ac:dyDescent="0.15">
      <c r="A1295" s="18"/>
    </row>
    <row r="1296" spans="1:1" x14ac:dyDescent="0.15">
      <c r="A1296" s="18"/>
    </row>
    <row r="1297" spans="1:1" x14ac:dyDescent="0.15">
      <c r="A1297" s="18"/>
    </row>
    <row r="1298" spans="1:1" x14ac:dyDescent="0.15">
      <c r="A1298" s="18"/>
    </row>
    <row r="1299" spans="1:1" x14ac:dyDescent="0.15">
      <c r="A1299" s="18"/>
    </row>
    <row r="1300" spans="1:1" x14ac:dyDescent="0.15">
      <c r="A1300" s="18"/>
    </row>
    <row r="1301" spans="1:1" x14ac:dyDescent="0.15">
      <c r="A1301" s="18"/>
    </row>
    <row r="1302" spans="1:1" x14ac:dyDescent="0.15">
      <c r="A1302" s="18"/>
    </row>
    <row r="1303" spans="1:1" x14ac:dyDescent="0.15">
      <c r="A1303" s="18"/>
    </row>
    <row r="1304" spans="1:1" x14ac:dyDescent="0.15">
      <c r="A1304" s="18"/>
    </row>
    <row r="1305" spans="1:1" x14ac:dyDescent="0.15">
      <c r="A1305" s="18"/>
    </row>
    <row r="1306" spans="1:1" x14ac:dyDescent="0.15">
      <c r="A1306" s="18"/>
    </row>
    <row r="1307" spans="1:1" x14ac:dyDescent="0.15">
      <c r="A1307" s="18"/>
    </row>
    <row r="1308" spans="1:1" x14ac:dyDescent="0.15">
      <c r="A1308" s="18"/>
    </row>
    <row r="1309" spans="1:1" x14ac:dyDescent="0.15">
      <c r="A1309" s="18"/>
    </row>
    <row r="1310" spans="1:1" x14ac:dyDescent="0.15">
      <c r="A1310" s="18"/>
    </row>
    <row r="1311" spans="1:1" x14ac:dyDescent="0.15">
      <c r="A1311" s="18"/>
    </row>
    <row r="1312" spans="1:1" x14ac:dyDescent="0.15">
      <c r="A1312" s="18"/>
    </row>
    <row r="1313" spans="1:1" x14ac:dyDescent="0.15">
      <c r="A1313" s="18"/>
    </row>
    <row r="1314" spans="1:1" x14ac:dyDescent="0.15">
      <c r="A1314" s="18"/>
    </row>
    <row r="1315" spans="1:1" x14ac:dyDescent="0.15">
      <c r="A1315" s="18"/>
    </row>
    <row r="1316" spans="1:1" x14ac:dyDescent="0.15">
      <c r="A1316" s="18"/>
    </row>
    <row r="1317" spans="1:1" x14ac:dyDescent="0.15">
      <c r="A1317" s="18"/>
    </row>
    <row r="1318" spans="1:1" x14ac:dyDescent="0.15">
      <c r="A1318" s="18"/>
    </row>
    <row r="1319" spans="1:1" x14ac:dyDescent="0.15">
      <c r="A1319" s="18"/>
    </row>
    <row r="1320" spans="1:1" x14ac:dyDescent="0.15">
      <c r="A1320" s="18"/>
    </row>
    <row r="1321" spans="1:1" x14ac:dyDescent="0.15">
      <c r="A1321" s="18"/>
    </row>
    <row r="1322" spans="1:1" x14ac:dyDescent="0.15">
      <c r="A1322" s="18"/>
    </row>
    <row r="1323" spans="1:1" x14ac:dyDescent="0.15">
      <c r="A1323" s="18"/>
    </row>
    <row r="1324" spans="1:1" x14ac:dyDescent="0.15">
      <c r="A1324" s="18"/>
    </row>
    <row r="1325" spans="1:1" x14ac:dyDescent="0.15">
      <c r="A1325" s="18"/>
    </row>
    <row r="1326" spans="1:1" x14ac:dyDescent="0.15">
      <c r="A1326" s="18"/>
    </row>
    <row r="1327" spans="1:1" x14ac:dyDescent="0.15">
      <c r="A1327" s="18"/>
    </row>
    <row r="1328" spans="1:1" x14ac:dyDescent="0.15">
      <c r="A1328" s="18"/>
    </row>
    <row r="1329" spans="1:1" x14ac:dyDescent="0.15">
      <c r="A1329" s="18"/>
    </row>
    <row r="1330" spans="1:1" x14ac:dyDescent="0.15">
      <c r="A1330" s="18"/>
    </row>
    <row r="1331" spans="1:1" x14ac:dyDescent="0.15">
      <c r="A1331" s="18"/>
    </row>
    <row r="1332" spans="1:1" x14ac:dyDescent="0.15">
      <c r="A1332" s="18"/>
    </row>
    <row r="1333" spans="1:1" x14ac:dyDescent="0.15">
      <c r="A1333" s="18"/>
    </row>
    <row r="1334" spans="1:1" x14ac:dyDescent="0.15">
      <c r="A1334" s="18"/>
    </row>
    <row r="1335" spans="1:1" x14ac:dyDescent="0.15">
      <c r="A1335" s="18"/>
    </row>
    <row r="1336" spans="1:1" x14ac:dyDescent="0.15">
      <c r="A1336" s="18"/>
    </row>
    <row r="1337" spans="1:1" x14ac:dyDescent="0.15">
      <c r="A1337" s="18"/>
    </row>
    <row r="1338" spans="1:1" x14ac:dyDescent="0.15">
      <c r="A1338" s="18"/>
    </row>
    <row r="1339" spans="1:1" x14ac:dyDescent="0.15">
      <c r="A1339" s="18"/>
    </row>
    <row r="1340" spans="1:1" x14ac:dyDescent="0.15">
      <c r="A1340" s="18"/>
    </row>
    <row r="1341" spans="1:1" x14ac:dyDescent="0.15">
      <c r="A1341" s="18"/>
    </row>
    <row r="1342" spans="1:1" x14ac:dyDescent="0.15">
      <c r="A1342" s="18"/>
    </row>
    <row r="1343" spans="1:1" x14ac:dyDescent="0.15">
      <c r="A1343" s="18"/>
    </row>
    <row r="1344" spans="1:1" x14ac:dyDescent="0.15">
      <c r="A1344" s="18"/>
    </row>
    <row r="1345" spans="1:1" x14ac:dyDescent="0.15">
      <c r="A1345" s="18"/>
    </row>
    <row r="1346" spans="1:1" x14ac:dyDescent="0.15">
      <c r="A1346" s="18"/>
    </row>
    <row r="1347" spans="1:1" x14ac:dyDescent="0.15">
      <c r="A1347" s="18"/>
    </row>
    <row r="1348" spans="1:1" x14ac:dyDescent="0.15">
      <c r="A1348" s="18"/>
    </row>
    <row r="1349" spans="1:1" x14ac:dyDescent="0.15">
      <c r="A1349" s="18"/>
    </row>
    <row r="1350" spans="1:1" x14ac:dyDescent="0.15">
      <c r="A1350" s="18"/>
    </row>
    <row r="1351" spans="1:1" x14ac:dyDescent="0.15">
      <c r="A1351" s="18"/>
    </row>
    <row r="1352" spans="1:1" x14ac:dyDescent="0.15">
      <c r="A1352" s="18"/>
    </row>
    <row r="1353" spans="1:1" x14ac:dyDescent="0.15">
      <c r="A1353" s="18"/>
    </row>
    <row r="1354" spans="1:1" x14ac:dyDescent="0.15">
      <c r="A1354" s="18"/>
    </row>
    <row r="1355" spans="1:1" x14ac:dyDescent="0.15">
      <c r="A1355" s="18"/>
    </row>
    <row r="1356" spans="1:1" x14ac:dyDescent="0.15">
      <c r="A1356" s="18"/>
    </row>
    <row r="1357" spans="1:1" x14ac:dyDescent="0.15">
      <c r="A1357" s="18"/>
    </row>
    <row r="1358" spans="1:1" x14ac:dyDescent="0.15">
      <c r="A1358" s="18"/>
    </row>
    <row r="1359" spans="1:1" x14ac:dyDescent="0.15">
      <c r="A1359" s="18"/>
    </row>
    <row r="1360" spans="1:1" x14ac:dyDescent="0.15">
      <c r="A1360" s="18"/>
    </row>
    <row r="1361" spans="1:1" x14ac:dyDescent="0.15">
      <c r="A1361" s="18"/>
    </row>
    <row r="1362" spans="1:1" x14ac:dyDescent="0.15">
      <c r="A1362" s="18"/>
    </row>
    <row r="1363" spans="1:1" x14ac:dyDescent="0.15">
      <c r="A1363" s="18"/>
    </row>
    <row r="1364" spans="1:1" x14ac:dyDescent="0.15">
      <c r="A1364" s="18"/>
    </row>
    <row r="1365" spans="1:1" x14ac:dyDescent="0.15">
      <c r="A1365" s="18"/>
    </row>
    <row r="1366" spans="1:1" x14ac:dyDescent="0.15">
      <c r="A1366" s="18"/>
    </row>
    <row r="1367" spans="1:1" x14ac:dyDescent="0.15">
      <c r="A1367" s="18"/>
    </row>
    <row r="1368" spans="1:1" x14ac:dyDescent="0.15">
      <c r="A1368" s="18"/>
    </row>
    <row r="1369" spans="1:1" x14ac:dyDescent="0.15">
      <c r="A1369" s="18"/>
    </row>
    <row r="1370" spans="1:1" x14ac:dyDescent="0.15">
      <c r="A1370" s="18"/>
    </row>
    <row r="1371" spans="1:1" x14ac:dyDescent="0.15">
      <c r="A1371" s="18"/>
    </row>
    <row r="1372" spans="1:1" x14ac:dyDescent="0.15">
      <c r="A1372" s="18"/>
    </row>
    <row r="1373" spans="1:1" x14ac:dyDescent="0.15">
      <c r="A1373" s="18"/>
    </row>
    <row r="1374" spans="1:1" x14ac:dyDescent="0.15">
      <c r="A1374" s="18"/>
    </row>
    <row r="1375" spans="1:1" x14ac:dyDescent="0.15">
      <c r="A1375" s="18"/>
    </row>
    <row r="1376" spans="1:1" x14ac:dyDescent="0.15">
      <c r="A1376" s="18"/>
    </row>
    <row r="1377" spans="1:1" x14ac:dyDescent="0.15">
      <c r="A1377" s="18"/>
    </row>
    <row r="1378" spans="1:1" x14ac:dyDescent="0.15">
      <c r="A1378" s="18"/>
    </row>
    <row r="1379" spans="1:1" x14ac:dyDescent="0.15">
      <c r="A1379" s="18"/>
    </row>
    <row r="1380" spans="1:1" x14ac:dyDescent="0.15">
      <c r="A1380" s="18"/>
    </row>
    <row r="1381" spans="1:1" x14ac:dyDescent="0.15">
      <c r="A1381" s="18"/>
    </row>
    <row r="1382" spans="1:1" x14ac:dyDescent="0.15">
      <c r="A1382" s="18"/>
    </row>
    <row r="1383" spans="1:1" x14ac:dyDescent="0.15">
      <c r="A1383" s="18"/>
    </row>
    <row r="1384" spans="1:1" x14ac:dyDescent="0.15">
      <c r="A1384" s="18"/>
    </row>
    <row r="1385" spans="1:1" x14ac:dyDescent="0.15">
      <c r="A1385" s="18"/>
    </row>
    <row r="1386" spans="1:1" x14ac:dyDescent="0.15">
      <c r="A1386" s="18"/>
    </row>
    <row r="1387" spans="1:1" x14ac:dyDescent="0.15">
      <c r="A1387" s="18"/>
    </row>
    <row r="1388" spans="1:1" x14ac:dyDescent="0.15">
      <c r="A1388" s="18"/>
    </row>
    <row r="1389" spans="1:1" x14ac:dyDescent="0.15">
      <c r="A1389" s="18"/>
    </row>
    <row r="1390" spans="1:1" x14ac:dyDescent="0.15">
      <c r="A1390" s="18"/>
    </row>
    <row r="1391" spans="1:1" x14ac:dyDescent="0.15">
      <c r="A1391" s="18"/>
    </row>
    <row r="1392" spans="1:1" x14ac:dyDescent="0.15">
      <c r="A1392" s="18"/>
    </row>
    <row r="1393" spans="1:1" x14ac:dyDescent="0.15">
      <c r="A1393" s="18"/>
    </row>
    <row r="1394" spans="1:1" x14ac:dyDescent="0.15">
      <c r="A1394" s="18"/>
    </row>
    <row r="1395" spans="1:1" x14ac:dyDescent="0.15">
      <c r="A1395" s="18"/>
    </row>
    <row r="1396" spans="1:1" x14ac:dyDescent="0.15">
      <c r="A1396" s="18"/>
    </row>
    <row r="1397" spans="1:1" x14ac:dyDescent="0.15">
      <c r="A1397" s="18"/>
    </row>
    <row r="1398" spans="1:1" x14ac:dyDescent="0.15">
      <c r="A1398" s="18"/>
    </row>
    <row r="1399" spans="1:1" x14ac:dyDescent="0.15">
      <c r="A1399" s="18"/>
    </row>
    <row r="1400" spans="1:1" x14ac:dyDescent="0.15">
      <c r="A1400" s="18"/>
    </row>
    <row r="1401" spans="1:1" x14ac:dyDescent="0.15">
      <c r="A1401" s="18"/>
    </row>
    <row r="1402" spans="1:1" x14ac:dyDescent="0.15">
      <c r="A1402" s="18"/>
    </row>
    <row r="1403" spans="1:1" x14ac:dyDescent="0.15">
      <c r="A1403" s="18"/>
    </row>
    <row r="1404" spans="1:1" x14ac:dyDescent="0.15">
      <c r="A1404" s="18"/>
    </row>
    <row r="1405" spans="1:1" x14ac:dyDescent="0.15">
      <c r="A1405" s="18"/>
    </row>
    <row r="1406" spans="1:1" x14ac:dyDescent="0.15">
      <c r="A1406" s="18"/>
    </row>
    <row r="1407" spans="1:1" x14ac:dyDescent="0.15">
      <c r="A1407" s="18"/>
    </row>
    <row r="1408" spans="1:1" x14ac:dyDescent="0.15">
      <c r="A1408" s="18"/>
    </row>
    <row r="1409" spans="1:1" x14ac:dyDescent="0.15">
      <c r="A1409" s="18"/>
    </row>
    <row r="1410" spans="1:1" x14ac:dyDescent="0.15">
      <c r="A1410" s="18"/>
    </row>
    <row r="1411" spans="1:1" x14ac:dyDescent="0.15">
      <c r="A1411" s="18"/>
    </row>
    <row r="1412" spans="1:1" x14ac:dyDescent="0.15">
      <c r="A1412" s="18"/>
    </row>
    <row r="1413" spans="1:1" x14ac:dyDescent="0.15">
      <c r="A1413" s="18"/>
    </row>
    <row r="1414" spans="1:1" x14ac:dyDescent="0.15">
      <c r="A1414" s="18"/>
    </row>
    <row r="1415" spans="1:1" x14ac:dyDescent="0.15">
      <c r="A1415" s="18"/>
    </row>
    <row r="1416" spans="1:1" x14ac:dyDescent="0.15">
      <c r="A1416" s="18"/>
    </row>
    <row r="1417" spans="1:1" x14ac:dyDescent="0.15">
      <c r="A1417" s="18"/>
    </row>
    <row r="1418" spans="1:1" x14ac:dyDescent="0.15">
      <c r="A1418" s="18"/>
    </row>
    <row r="1419" spans="1:1" x14ac:dyDescent="0.15">
      <c r="A1419" s="18"/>
    </row>
    <row r="1420" spans="1:1" x14ac:dyDescent="0.15">
      <c r="A1420" s="18"/>
    </row>
    <row r="1421" spans="1:1" x14ac:dyDescent="0.15">
      <c r="A1421" s="18"/>
    </row>
    <row r="1422" spans="1:1" x14ac:dyDescent="0.15">
      <c r="A1422" s="18"/>
    </row>
    <row r="1423" spans="1:1" x14ac:dyDescent="0.15">
      <c r="A1423" s="18"/>
    </row>
    <row r="1424" spans="1:1" x14ac:dyDescent="0.15">
      <c r="A1424" s="18"/>
    </row>
    <row r="1425" spans="1:1" x14ac:dyDescent="0.15">
      <c r="A1425" s="18"/>
    </row>
    <row r="1426" spans="1:1" x14ac:dyDescent="0.15">
      <c r="A1426" s="18"/>
    </row>
    <row r="1427" spans="1:1" x14ac:dyDescent="0.15">
      <c r="A1427" s="18"/>
    </row>
    <row r="1428" spans="1:1" x14ac:dyDescent="0.15">
      <c r="A1428" s="18"/>
    </row>
    <row r="1429" spans="1:1" x14ac:dyDescent="0.15">
      <c r="A1429" s="18"/>
    </row>
    <row r="1430" spans="1:1" x14ac:dyDescent="0.15">
      <c r="A1430" s="18"/>
    </row>
    <row r="1431" spans="1:1" x14ac:dyDescent="0.15">
      <c r="A1431" s="18"/>
    </row>
    <row r="1432" spans="1:1" x14ac:dyDescent="0.15">
      <c r="A1432" s="18"/>
    </row>
    <row r="1433" spans="1:1" x14ac:dyDescent="0.15">
      <c r="A1433" s="18"/>
    </row>
    <row r="1434" spans="1:1" x14ac:dyDescent="0.15">
      <c r="A1434" s="18"/>
    </row>
    <row r="1435" spans="1:1" x14ac:dyDescent="0.15">
      <c r="A1435" s="18"/>
    </row>
    <row r="1436" spans="1:1" x14ac:dyDescent="0.15">
      <c r="A1436" s="18"/>
    </row>
    <row r="1437" spans="1:1" x14ac:dyDescent="0.15">
      <c r="A1437" s="18"/>
    </row>
    <row r="1438" spans="1:1" x14ac:dyDescent="0.15">
      <c r="A1438" s="18"/>
    </row>
    <row r="1439" spans="1:1" x14ac:dyDescent="0.15">
      <c r="A1439" s="18"/>
    </row>
    <row r="1440" spans="1:1" x14ac:dyDescent="0.15">
      <c r="A1440" s="18"/>
    </row>
    <row r="1441" spans="1:1" x14ac:dyDescent="0.15">
      <c r="A1441" s="18"/>
    </row>
    <row r="1442" spans="1:1" x14ac:dyDescent="0.15">
      <c r="A1442" s="18"/>
    </row>
    <row r="1443" spans="1:1" x14ac:dyDescent="0.15">
      <c r="A1443" s="18"/>
    </row>
    <row r="1444" spans="1:1" x14ac:dyDescent="0.15">
      <c r="A1444" s="18"/>
    </row>
    <row r="1445" spans="1:1" x14ac:dyDescent="0.15">
      <c r="A1445" s="18"/>
    </row>
    <row r="1446" spans="1:1" x14ac:dyDescent="0.15">
      <c r="A1446" s="18"/>
    </row>
    <row r="1447" spans="1:1" x14ac:dyDescent="0.15">
      <c r="A1447" s="18"/>
    </row>
    <row r="1448" spans="1:1" x14ac:dyDescent="0.15">
      <c r="A1448" s="18"/>
    </row>
    <row r="1449" spans="1:1" x14ac:dyDescent="0.15">
      <c r="A1449" s="18"/>
    </row>
    <row r="1450" spans="1:1" x14ac:dyDescent="0.15">
      <c r="A1450" s="18"/>
    </row>
    <row r="1451" spans="1:1" x14ac:dyDescent="0.15">
      <c r="A1451" s="18"/>
    </row>
    <row r="1452" spans="1:1" x14ac:dyDescent="0.15">
      <c r="A1452" s="18"/>
    </row>
    <row r="1453" spans="1:1" x14ac:dyDescent="0.15">
      <c r="A1453" s="18"/>
    </row>
    <row r="1454" spans="1:1" x14ac:dyDescent="0.15">
      <c r="A1454" s="18"/>
    </row>
    <row r="1455" spans="1:1" x14ac:dyDescent="0.15">
      <c r="A1455" s="18"/>
    </row>
    <row r="1456" spans="1:1" x14ac:dyDescent="0.15">
      <c r="A1456" s="18"/>
    </row>
    <row r="1457" spans="1:1" x14ac:dyDescent="0.15">
      <c r="A1457" s="18"/>
    </row>
    <row r="1458" spans="1:1" x14ac:dyDescent="0.15">
      <c r="A1458" s="18"/>
    </row>
    <row r="1459" spans="1:1" x14ac:dyDescent="0.15">
      <c r="A1459" s="18"/>
    </row>
    <row r="1460" spans="1:1" x14ac:dyDescent="0.15">
      <c r="A1460" s="18"/>
    </row>
    <row r="1461" spans="1:1" x14ac:dyDescent="0.15">
      <c r="A1461" s="18"/>
    </row>
    <row r="1462" spans="1:1" x14ac:dyDescent="0.15">
      <c r="A1462" s="18"/>
    </row>
    <row r="1463" spans="1:1" x14ac:dyDescent="0.15">
      <c r="A1463" s="18"/>
    </row>
    <row r="1464" spans="1:1" x14ac:dyDescent="0.15">
      <c r="A1464" s="18"/>
    </row>
    <row r="1465" spans="1:1" x14ac:dyDescent="0.15">
      <c r="A1465" s="18"/>
    </row>
    <row r="1466" spans="1:1" x14ac:dyDescent="0.15">
      <c r="A1466" s="18"/>
    </row>
    <row r="1467" spans="1:1" x14ac:dyDescent="0.15">
      <c r="A1467" s="18"/>
    </row>
    <row r="1468" spans="1:1" x14ac:dyDescent="0.15">
      <c r="A1468" s="18"/>
    </row>
    <row r="1469" spans="1:1" x14ac:dyDescent="0.15">
      <c r="A1469" s="18"/>
    </row>
    <row r="1470" spans="1:1" x14ac:dyDescent="0.15">
      <c r="A1470" s="18"/>
    </row>
    <row r="1471" spans="1:1" x14ac:dyDescent="0.15">
      <c r="A1471" s="18"/>
    </row>
    <row r="1472" spans="1:1" x14ac:dyDescent="0.15">
      <c r="A1472" s="18"/>
    </row>
    <row r="1473" spans="1:1" x14ac:dyDescent="0.15">
      <c r="A1473" s="18"/>
    </row>
    <row r="1474" spans="1:1" x14ac:dyDescent="0.15">
      <c r="A1474" s="18"/>
    </row>
    <row r="1475" spans="1:1" x14ac:dyDescent="0.15">
      <c r="A1475" s="18"/>
    </row>
    <row r="1476" spans="1:1" x14ac:dyDescent="0.15">
      <c r="A1476" s="18"/>
    </row>
    <row r="1477" spans="1:1" x14ac:dyDescent="0.15">
      <c r="A1477" s="18"/>
    </row>
    <row r="1478" spans="1:1" x14ac:dyDescent="0.15">
      <c r="A1478" s="18"/>
    </row>
    <row r="1479" spans="1:1" x14ac:dyDescent="0.15">
      <c r="A1479" s="18"/>
    </row>
    <row r="1480" spans="1:1" x14ac:dyDescent="0.15">
      <c r="A1480" s="18"/>
    </row>
    <row r="1481" spans="1:1" x14ac:dyDescent="0.15">
      <c r="A1481" s="18"/>
    </row>
    <row r="1482" spans="1:1" x14ac:dyDescent="0.15">
      <c r="A1482" s="18"/>
    </row>
    <row r="1483" spans="1:1" x14ac:dyDescent="0.15">
      <c r="A1483" s="18"/>
    </row>
    <row r="1484" spans="1:1" x14ac:dyDescent="0.15">
      <c r="A1484" s="18"/>
    </row>
    <row r="1485" spans="1:1" x14ac:dyDescent="0.15">
      <c r="A1485" s="18"/>
    </row>
    <row r="1486" spans="1:1" x14ac:dyDescent="0.15">
      <c r="A1486" s="18"/>
    </row>
    <row r="1487" spans="1:1" x14ac:dyDescent="0.15">
      <c r="A1487" s="18"/>
    </row>
    <row r="1488" spans="1:1" x14ac:dyDescent="0.15">
      <c r="A1488" s="18"/>
    </row>
    <row r="1489" spans="1:1" x14ac:dyDescent="0.15">
      <c r="A1489" s="18"/>
    </row>
    <row r="1490" spans="1:1" x14ac:dyDescent="0.15">
      <c r="A1490" s="18"/>
    </row>
    <row r="1491" spans="1:1" x14ac:dyDescent="0.15">
      <c r="A1491" s="18"/>
    </row>
    <row r="1492" spans="1:1" x14ac:dyDescent="0.15">
      <c r="A1492" s="18"/>
    </row>
    <row r="1493" spans="1:1" x14ac:dyDescent="0.15">
      <c r="A1493" s="18"/>
    </row>
    <row r="1494" spans="1:1" x14ac:dyDescent="0.15">
      <c r="A1494" s="18"/>
    </row>
    <row r="1495" spans="1:1" x14ac:dyDescent="0.15">
      <c r="A1495" s="18"/>
    </row>
    <row r="1496" spans="1:1" x14ac:dyDescent="0.15">
      <c r="A1496" s="18"/>
    </row>
    <row r="1497" spans="1:1" x14ac:dyDescent="0.15">
      <c r="A1497" s="18"/>
    </row>
    <row r="1498" spans="1:1" x14ac:dyDescent="0.15">
      <c r="A1498" s="18"/>
    </row>
    <row r="1499" spans="1:1" x14ac:dyDescent="0.15">
      <c r="A1499" s="18"/>
    </row>
    <row r="1500" spans="1:1" x14ac:dyDescent="0.15">
      <c r="A1500" s="18"/>
    </row>
    <row r="1501" spans="1:1" x14ac:dyDescent="0.15">
      <c r="A1501" s="18"/>
    </row>
    <row r="1502" spans="1:1" x14ac:dyDescent="0.15">
      <c r="A1502" s="18"/>
    </row>
    <row r="1503" spans="1:1" x14ac:dyDescent="0.15">
      <c r="A1503" s="18"/>
    </row>
    <row r="1504" spans="1:1" x14ac:dyDescent="0.15">
      <c r="A1504" s="18"/>
    </row>
    <row r="1505" spans="1:1" x14ac:dyDescent="0.15">
      <c r="A1505" s="18"/>
    </row>
    <row r="1506" spans="1:1" x14ac:dyDescent="0.15">
      <c r="A1506" s="18"/>
    </row>
    <row r="1507" spans="1:1" x14ac:dyDescent="0.15">
      <c r="A1507" s="18"/>
    </row>
    <row r="1508" spans="1:1" x14ac:dyDescent="0.15">
      <c r="A1508" s="18"/>
    </row>
    <row r="1509" spans="1:1" x14ac:dyDescent="0.15">
      <c r="A1509" s="18"/>
    </row>
    <row r="1510" spans="1:1" x14ac:dyDescent="0.15">
      <c r="A1510" s="18"/>
    </row>
    <row r="1511" spans="1:1" x14ac:dyDescent="0.15">
      <c r="A1511" s="18"/>
    </row>
    <row r="1512" spans="1:1" x14ac:dyDescent="0.15">
      <c r="A1512" s="18"/>
    </row>
    <row r="1513" spans="1:1" x14ac:dyDescent="0.15">
      <c r="A1513" s="18"/>
    </row>
    <row r="1514" spans="1:1" x14ac:dyDescent="0.15">
      <c r="A1514" s="18"/>
    </row>
    <row r="1515" spans="1:1" x14ac:dyDescent="0.15">
      <c r="A1515" s="18"/>
    </row>
    <row r="1516" spans="1:1" x14ac:dyDescent="0.15">
      <c r="A1516" s="18"/>
    </row>
    <row r="1517" spans="1:1" x14ac:dyDescent="0.15">
      <c r="A1517" s="18"/>
    </row>
    <row r="1518" spans="1:1" x14ac:dyDescent="0.15">
      <c r="A1518" s="18"/>
    </row>
    <row r="1519" spans="1:1" x14ac:dyDescent="0.15">
      <c r="A1519" s="18"/>
    </row>
    <row r="1520" spans="1:1" x14ac:dyDescent="0.15">
      <c r="A1520" s="18"/>
    </row>
    <row r="1521" spans="1:1" x14ac:dyDescent="0.15">
      <c r="A1521" s="18"/>
    </row>
    <row r="1522" spans="1:1" x14ac:dyDescent="0.15">
      <c r="A1522" s="18"/>
    </row>
    <row r="1523" spans="1:1" x14ac:dyDescent="0.15">
      <c r="A1523" s="18"/>
    </row>
    <row r="1524" spans="1:1" x14ac:dyDescent="0.15">
      <c r="A1524" s="18"/>
    </row>
    <row r="1525" spans="1:1" x14ac:dyDescent="0.15">
      <c r="A1525" s="18"/>
    </row>
    <row r="1526" spans="1:1" x14ac:dyDescent="0.15">
      <c r="A1526" s="18"/>
    </row>
    <row r="1527" spans="1:1" x14ac:dyDescent="0.15">
      <c r="A1527" s="18"/>
    </row>
    <row r="1528" spans="1:1" x14ac:dyDescent="0.15">
      <c r="A1528" s="18"/>
    </row>
    <row r="1529" spans="1:1" x14ac:dyDescent="0.15">
      <c r="A1529" s="18"/>
    </row>
    <row r="1530" spans="1:1" x14ac:dyDescent="0.15">
      <c r="A1530" s="18"/>
    </row>
    <row r="1531" spans="1:1" x14ac:dyDescent="0.15">
      <c r="A1531" s="18"/>
    </row>
    <row r="1532" spans="1:1" x14ac:dyDescent="0.15">
      <c r="A1532" s="18"/>
    </row>
    <row r="1533" spans="1:1" x14ac:dyDescent="0.15">
      <c r="A1533" s="18"/>
    </row>
    <row r="1534" spans="1:1" x14ac:dyDescent="0.15">
      <c r="A1534" s="18"/>
    </row>
    <row r="1535" spans="1:1" x14ac:dyDescent="0.15">
      <c r="A1535" s="18"/>
    </row>
    <row r="1536" spans="1:1" x14ac:dyDescent="0.15">
      <c r="A1536" s="18"/>
    </row>
    <row r="1537" spans="1:1" x14ac:dyDescent="0.15">
      <c r="A1537" s="18"/>
    </row>
    <row r="1538" spans="1:1" x14ac:dyDescent="0.15">
      <c r="A1538" s="18"/>
    </row>
    <row r="1539" spans="1:1" x14ac:dyDescent="0.15">
      <c r="A1539" s="18"/>
    </row>
    <row r="1540" spans="1:1" x14ac:dyDescent="0.15">
      <c r="A1540" s="18"/>
    </row>
    <row r="1541" spans="1:1" x14ac:dyDescent="0.15">
      <c r="A1541" s="18"/>
    </row>
    <row r="1542" spans="1:1" x14ac:dyDescent="0.15">
      <c r="A1542" s="18"/>
    </row>
    <row r="1543" spans="1:1" x14ac:dyDescent="0.15">
      <c r="A1543" s="18"/>
    </row>
    <row r="1544" spans="1:1" x14ac:dyDescent="0.15">
      <c r="A1544" s="18"/>
    </row>
    <row r="1545" spans="1:1" x14ac:dyDescent="0.15">
      <c r="A1545" s="18"/>
    </row>
    <row r="1546" spans="1:1" x14ac:dyDescent="0.15">
      <c r="A1546" s="18"/>
    </row>
    <row r="1547" spans="1:1" x14ac:dyDescent="0.15">
      <c r="A1547" s="18"/>
    </row>
    <row r="1548" spans="1:1" x14ac:dyDescent="0.15">
      <c r="A1548" s="18"/>
    </row>
    <row r="1549" spans="1:1" x14ac:dyDescent="0.15">
      <c r="A1549" s="18"/>
    </row>
    <row r="1550" spans="1:1" x14ac:dyDescent="0.15">
      <c r="A1550" s="18"/>
    </row>
    <row r="1551" spans="1:1" x14ac:dyDescent="0.15">
      <c r="A1551" s="18"/>
    </row>
    <row r="1552" spans="1:1" x14ac:dyDescent="0.15">
      <c r="A1552" s="18"/>
    </row>
    <row r="1553" spans="1:1" x14ac:dyDescent="0.15">
      <c r="A1553" s="18"/>
    </row>
    <row r="1554" spans="1:1" x14ac:dyDescent="0.15">
      <c r="A1554" s="18"/>
    </row>
    <row r="1555" spans="1:1" x14ac:dyDescent="0.15">
      <c r="A1555" s="18"/>
    </row>
    <row r="1556" spans="1:1" x14ac:dyDescent="0.15">
      <c r="A1556" s="18"/>
    </row>
    <row r="1557" spans="1:1" x14ac:dyDescent="0.15">
      <c r="A1557" s="18"/>
    </row>
    <row r="1558" spans="1:1" x14ac:dyDescent="0.15">
      <c r="A1558" s="18"/>
    </row>
    <row r="1559" spans="1:1" x14ac:dyDescent="0.15">
      <c r="A1559" s="18"/>
    </row>
    <row r="1560" spans="1:1" x14ac:dyDescent="0.15">
      <c r="A1560" s="18"/>
    </row>
    <row r="1561" spans="1:1" x14ac:dyDescent="0.15">
      <c r="A1561" s="18"/>
    </row>
    <row r="1562" spans="1:1" x14ac:dyDescent="0.15">
      <c r="A1562" s="18"/>
    </row>
    <row r="1563" spans="1:1" x14ac:dyDescent="0.15">
      <c r="A1563" s="18"/>
    </row>
    <row r="1564" spans="1:1" x14ac:dyDescent="0.15">
      <c r="A1564" s="18"/>
    </row>
    <row r="1565" spans="1:1" x14ac:dyDescent="0.15">
      <c r="A1565" s="18"/>
    </row>
    <row r="1566" spans="1:1" x14ac:dyDescent="0.15">
      <c r="A1566" s="18"/>
    </row>
    <row r="1567" spans="1:1" x14ac:dyDescent="0.15">
      <c r="A1567" s="18"/>
    </row>
    <row r="1568" spans="1:1" x14ac:dyDescent="0.15">
      <c r="A1568" s="18"/>
    </row>
    <row r="1569" spans="1:1" x14ac:dyDescent="0.15">
      <c r="A1569" s="18"/>
    </row>
    <row r="1570" spans="1:1" x14ac:dyDescent="0.15">
      <c r="A1570" s="18"/>
    </row>
    <row r="1571" spans="1:1" x14ac:dyDescent="0.15">
      <c r="A1571" s="18"/>
    </row>
    <row r="1572" spans="1:1" x14ac:dyDescent="0.15">
      <c r="A1572" s="18"/>
    </row>
    <row r="1573" spans="1:1" x14ac:dyDescent="0.15">
      <c r="A1573" s="18"/>
    </row>
    <row r="1574" spans="1:1" x14ac:dyDescent="0.15">
      <c r="A1574" s="18"/>
    </row>
    <row r="1575" spans="1:1" x14ac:dyDescent="0.15">
      <c r="A1575" s="18"/>
    </row>
    <row r="1576" spans="1:1" x14ac:dyDescent="0.15">
      <c r="A1576" s="18"/>
    </row>
    <row r="1577" spans="1:1" x14ac:dyDescent="0.15">
      <c r="A1577" s="18"/>
    </row>
    <row r="1578" spans="1:1" x14ac:dyDescent="0.15">
      <c r="A1578" s="18"/>
    </row>
    <row r="1579" spans="1:1" x14ac:dyDescent="0.15">
      <c r="A1579" s="18"/>
    </row>
    <row r="1580" spans="1:1" x14ac:dyDescent="0.15">
      <c r="A1580" s="18"/>
    </row>
    <row r="1581" spans="1:1" x14ac:dyDescent="0.15">
      <c r="A1581" s="18"/>
    </row>
    <row r="1582" spans="1:1" x14ac:dyDescent="0.15">
      <c r="A1582" s="18"/>
    </row>
    <row r="1583" spans="1:1" x14ac:dyDescent="0.15">
      <c r="A1583" s="18"/>
    </row>
    <row r="1584" spans="1:1" x14ac:dyDescent="0.15">
      <c r="A1584" s="18"/>
    </row>
    <row r="1585" spans="1:1" x14ac:dyDescent="0.15">
      <c r="A1585" s="18"/>
    </row>
    <row r="1586" spans="1:1" x14ac:dyDescent="0.15">
      <c r="A1586" s="18"/>
    </row>
    <row r="1587" spans="1:1" x14ac:dyDescent="0.15">
      <c r="A1587" s="18"/>
    </row>
    <row r="1588" spans="1:1" x14ac:dyDescent="0.15">
      <c r="A1588" s="18"/>
    </row>
    <row r="1589" spans="1:1" x14ac:dyDescent="0.15">
      <c r="A1589" s="18"/>
    </row>
    <row r="1590" spans="1:1" x14ac:dyDescent="0.15">
      <c r="A1590" s="18"/>
    </row>
    <row r="1591" spans="1:1" x14ac:dyDescent="0.15">
      <c r="A1591" s="18"/>
    </row>
    <row r="1592" spans="1:1" x14ac:dyDescent="0.15">
      <c r="A1592" s="18"/>
    </row>
    <row r="1593" spans="1:1" x14ac:dyDescent="0.15">
      <c r="A1593" s="18"/>
    </row>
    <row r="1594" spans="1:1" x14ac:dyDescent="0.15">
      <c r="A1594" s="18"/>
    </row>
    <row r="1595" spans="1:1" x14ac:dyDescent="0.15">
      <c r="A1595" s="18"/>
    </row>
    <row r="1596" spans="1:1" x14ac:dyDescent="0.15">
      <c r="A1596" s="18"/>
    </row>
    <row r="1597" spans="1:1" x14ac:dyDescent="0.15">
      <c r="A1597" s="18"/>
    </row>
    <row r="1598" spans="1:1" x14ac:dyDescent="0.15">
      <c r="A1598" s="18"/>
    </row>
    <row r="1599" spans="1:1" x14ac:dyDescent="0.15">
      <c r="A1599" s="18"/>
    </row>
    <row r="1600" spans="1:1" x14ac:dyDescent="0.15">
      <c r="A1600" s="18"/>
    </row>
    <row r="1601" spans="1:1" x14ac:dyDescent="0.15">
      <c r="A1601" s="18"/>
    </row>
    <row r="1602" spans="1:1" x14ac:dyDescent="0.15">
      <c r="A1602" s="18"/>
    </row>
    <row r="1603" spans="1:1" x14ac:dyDescent="0.15">
      <c r="A1603" s="18"/>
    </row>
    <row r="1604" spans="1:1" x14ac:dyDescent="0.15">
      <c r="A1604" s="18"/>
    </row>
    <row r="1605" spans="1:1" x14ac:dyDescent="0.15">
      <c r="A1605" s="18"/>
    </row>
    <row r="1606" spans="1:1" x14ac:dyDescent="0.15">
      <c r="A1606" s="18"/>
    </row>
    <row r="1607" spans="1:1" x14ac:dyDescent="0.15">
      <c r="A1607" s="18"/>
    </row>
    <row r="1608" spans="1:1" x14ac:dyDescent="0.15">
      <c r="A1608" s="18"/>
    </row>
    <row r="1609" spans="1:1" x14ac:dyDescent="0.15">
      <c r="A1609" s="18"/>
    </row>
    <row r="1610" spans="1:1" x14ac:dyDescent="0.15">
      <c r="A1610" s="18"/>
    </row>
    <row r="1611" spans="1:1" x14ac:dyDescent="0.15">
      <c r="A1611" s="18"/>
    </row>
    <row r="1612" spans="1:1" x14ac:dyDescent="0.15">
      <c r="A1612" s="18"/>
    </row>
    <row r="1613" spans="1:1" x14ac:dyDescent="0.15">
      <c r="A1613" s="18"/>
    </row>
    <row r="1614" spans="1:1" x14ac:dyDescent="0.15">
      <c r="A1614" s="18"/>
    </row>
    <row r="1615" spans="1:1" x14ac:dyDescent="0.15">
      <c r="A1615" s="18"/>
    </row>
    <row r="1616" spans="1:1" x14ac:dyDescent="0.15">
      <c r="A1616" s="18"/>
    </row>
    <row r="1617" spans="1:1" x14ac:dyDescent="0.15">
      <c r="A1617" s="18"/>
    </row>
    <row r="1618" spans="1:1" x14ac:dyDescent="0.15">
      <c r="A1618" s="18"/>
    </row>
    <row r="1619" spans="1:1" x14ac:dyDescent="0.15">
      <c r="A1619" s="18"/>
    </row>
    <row r="1620" spans="1:1" x14ac:dyDescent="0.15">
      <c r="A1620" s="18"/>
    </row>
    <row r="1621" spans="1:1" x14ac:dyDescent="0.15">
      <c r="A1621" s="18"/>
    </row>
    <row r="1622" spans="1:1" x14ac:dyDescent="0.15">
      <c r="A1622" s="18"/>
    </row>
    <row r="1623" spans="1:1" x14ac:dyDescent="0.15">
      <c r="A1623" s="18"/>
    </row>
    <row r="1624" spans="1:1" x14ac:dyDescent="0.15">
      <c r="A1624" s="18"/>
    </row>
    <row r="1625" spans="1:1" x14ac:dyDescent="0.15">
      <c r="A1625" s="18"/>
    </row>
    <row r="1626" spans="1:1" x14ac:dyDescent="0.15">
      <c r="A1626" s="18"/>
    </row>
    <row r="1627" spans="1:1" x14ac:dyDescent="0.15">
      <c r="A1627" s="18"/>
    </row>
    <row r="1628" spans="1:1" x14ac:dyDescent="0.15">
      <c r="A1628" s="18"/>
    </row>
    <row r="1629" spans="1:1" x14ac:dyDescent="0.15">
      <c r="A1629" s="18"/>
    </row>
    <row r="1630" spans="1:1" x14ac:dyDescent="0.15">
      <c r="A1630" s="18"/>
    </row>
    <row r="1631" spans="1:1" x14ac:dyDescent="0.15">
      <c r="A1631" s="18"/>
    </row>
    <row r="1632" spans="1:1" x14ac:dyDescent="0.15">
      <c r="A1632" s="18"/>
    </row>
    <row r="1633" spans="1:1" x14ac:dyDescent="0.15">
      <c r="A1633" s="18"/>
    </row>
    <row r="1634" spans="1:1" x14ac:dyDescent="0.15">
      <c r="A1634" s="18"/>
    </row>
    <row r="1635" spans="1:1" x14ac:dyDescent="0.15">
      <c r="A1635" s="18"/>
    </row>
    <row r="1636" spans="1:1" x14ac:dyDescent="0.15">
      <c r="A1636" s="18"/>
    </row>
    <row r="1637" spans="1:1" x14ac:dyDescent="0.15">
      <c r="A1637" s="18"/>
    </row>
    <row r="1638" spans="1:1" x14ac:dyDescent="0.15">
      <c r="A1638" s="18"/>
    </row>
    <row r="1639" spans="1:1" x14ac:dyDescent="0.15">
      <c r="A1639" s="18"/>
    </row>
    <row r="1640" spans="1:1" x14ac:dyDescent="0.15">
      <c r="A1640" s="18"/>
    </row>
    <row r="1641" spans="1:1" x14ac:dyDescent="0.15">
      <c r="A1641" s="18"/>
    </row>
    <row r="1642" spans="1:1" x14ac:dyDescent="0.15">
      <c r="A1642" s="18"/>
    </row>
    <row r="1643" spans="1:1" x14ac:dyDescent="0.15">
      <c r="A1643" s="18"/>
    </row>
    <row r="1644" spans="1:1" x14ac:dyDescent="0.15">
      <c r="A1644" s="18"/>
    </row>
    <row r="1645" spans="1:1" x14ac:dyDescent="0.15">
      <c r="A1645" s="18"/>
    </row>
    <row r="1646" spans="1:1" x14ac:dyDescent="0.15">
      <c r="A1646" s="18"/>
    </row>
    <row r="1647" spans="1:1" x14ac:dyDescent="0.15">
      <c r="A1647" s="18"/>
    </row>
    <row r="1648" spans="1:1" x14ac:dyDescent="0.15">
      <c r="A1648" s="18"/>
    </row>
    <row r="1649" spans="1:1" x14ac:dyDescent="0.15">
      <c r="A1649" s="18"/>
    </row>
    <row r="1650" spans="1:1" x14ac:dyDescent="0.15">
      <c r="A1650" s="18"/>
    </row>
    <row r="1651" spans="1:1" x14ac:dyDescent="0.15">
      <c r="A1651" s="18"/>
    </row>
    <row r="1652" spans="1:1" x14ac:dyDescent="0.15">
      <c r="A1652" s="18"/>
    </row>
    <row r="1653" spans="1:1" x14ac:dyDescent="0.15">
      <c r="A1653" s="18"/>
    </row>
    <row r="1654" spans="1:1" x14ac:dyDescent="0.15">
      <c r="A1654" s="18"/>
    </row>
    <row r="1655" spans="1:1" x14ac:dyDescent="0.15">
      <c r="A1655" s="18"/>
    </row>
    <row r="1656" spans="1:1" x14ac:dyDescent="0.15">
      <c r="A1656" s="18"/>
    </row>
    <row r="1657" spans="1:1" x14ac:dyDescent="0.15">
      <c r="A1657" s="18"/>
    </row>
    <row r="1658" spans="1:1" x14ac:dyDescent="0.15">
      <c r="A1658" s="18"/>
    </row>
    <row r="1659" spans="1:1" x14ac:dyDescent="0.15">
      <c r="A1659" s="18"/>
    </row>
    <row r="1660" spans="1:1" x14ac:dyDescent="0.15">
      <c r="A1660" s="18"/>
    </row>
    <row r="1661" spans="1:1" x14ac:dyDescent="0.15">
      <c r="A1661" s="18"/>
    </row>
    <row r="1662" spans="1:1" x14ac:dyDescent="0.15">
      <c r="A1662" s="18"/>
    </row>
    <row r="1663" spans="1:1" x14ac:dyDescent="0.15">
      <c r="A1663" s="18"/>
    </row>
    <row r="1664" spans="1:1" x14ac:dyDescent="0.15">
      <c r="A1664" s="18"/>
    </row>
    <row r="1665" spans="1:1" x14ac:dyDescent="0.15">
      <c r="A1665" s="18"/>
    </row>
    <row r="1666" spans="1:1" x14ac:dyDescent="0.15">
      <c r="A1666" s="18"/>
    </row>
    <row r="1667" spans="1:1" x14ac:dyDescent="0.15">
      <c r="A1667" s="18"/>
    </row>
    <row r="1668" spans="1:1" x14ac:dyDescent="0.15">
      <c r="A1668" s="18"/>
    </row>
    <row r="1669" spans="1:1" x14ac:dyDescent="0.15">
      <c r="A1669" s="18"/>
    </row>
    <row r="1670" spans="1:1" x14ac:dyDescent="0.15">
      <c r="A1670" s="18"/>
    </row>
    <row r="1671" spans="1:1" x14ac:dyDescent="0.15">
      <c r="A1671" s="18"/>
    </row>
    <row r="1672" spans="1:1" x14ac:dyDescent="0.15">
      <c r="A1672" s="18"/>
    </row>
    <row r="1673" spans="1:1" x14ac:dyDescent="0.15">
      <c r="A1673" s="18"/>
    </row>
    <row r="1674" spans="1:1" x14ac:dyDescent="0.15">
      <c r="A1674" s="18"/>
    </row>
    <row r="1675" spans="1:1" x14ac:dyDescent="0.15">
      <c r="A1675" s="18"/>
    </row>
    <row r="1676" spans="1:1" x14ac:dyDescent="0.15">
      <c r="A1676" s="18"/>
    </row>
    <row r="1677" spans="1:1" x14ac:dyDescent="0.15">
      <c r="A1677" s="18"/>
    </row>
    <row r="1678" spans="1:1" x14ac:dyDescent="0.15">
      <c r="A1678" s="18"/>
    </row>
    <row r="1679" spans="1:1" x14ac:dyDescent="0.15">
      <c r="A1679" s="18"/>
    </row>
    <row r="1680" spans="1:1" x14ac:dyDescent="0.15">
      <c r="A1680" s="18"/>
    </row>
    <row r="1681" spans="1:1" x14ac:dyDescent="0.15">
      <c r="A1681" s="18"/>
    </row>
    <row r="1682" spans="1:1" x14ac:dyDescent="0.15">
      <c r="A1682" s="18"/>
    </row>
    <row r="1683" spans="1:1" x14ac:dyDescent="0.15">
      <c r="A1683" s="18"/>
    </row>
    <row r="1684" spans="1:1" x14ac:dyDescent="0.15">
      <c r="A1684" s="18"/>
    </row>
    <row r="1685" spans="1:1" x14ac:dyDescent="0.15">
      <c r="A1685" s="18"/>
    </row>
    <row r="1686" spans="1:1" x14ac:dyDescent="0.15">
      <c r="A1686" s="18"/>
    </row>
    <row r="1687" spans="1:1" x14ac:dyDescent="0.15">
      <c r="A1687" s="18"/>
    </row>
    <row r="1688" spans="1:1" x14ac:dyDescent="0.15">
      <c r="A1688" s="18"/>
    </row>
    <row r="1689" spans="1:1" x14ac:dyDescent="0.15">
      <c r="A1689" s="18"/>
    </row>
    <row r="1690" spans="1:1" x14ac:dyDescent="0.15">
      <c r="A1690" s="18"/>
    </row>
    <row r="1691" spans="1:1" x14ac:dyDescent="0.15">
      <c r="A1691" s="18"/>
    </row>
    <row r="1692" spans="1:1" x14ac:dyDescent="0.15">
      <c r="A1692" s="18"/>
    </row>
    <row r="1693" spans="1:1" x14ac:dyDescent="0.15">
      <c r="A1693" s="18"/>
    </row>
    <row r="1694" spans="1:1" x14ac:dyDescent="0.15">
      <c r="A1694" s="18"/>
    </row>
    <row r="1695" spans="1:1" x14ac:dyDescent="0.15">
      <c r="A1695" s="18"/>
    </row>
    <row r="1696" spans="1:1" x14ac:dyDescent="0.15">
      <c r="A1696" s="18"/>
    </row>
    <row r="1697" spans="1:1" x14ac:dyDescent="0.15">
      <c r="A1697" s="18"/>
    </row>
    <row r="1698" spans="1:1" x14ac:dyDescent="0.15">
      <c r="A1698" s="18"/>
    </row>
    <row r="1699" spans="1:1" x14ac:dyDescent="0.15">
      <c r="A1699" s="18"/>
    </row>
    <row r="1700" spans="1:1" x14ac:dyDescent="0.15">
      <c r="A1700" s="18"/>
    </row>
    <row r="1701" spans="1:1" x14ac:dyDescent="0.15">
      <c r="A1701" s="18"/>
    </row>
    <row r="1702" spans="1:1" x14ac:dyDescent="0.15">
      <c r="A1702" s="18"/>
    </row>
    <row r="1703" spans="1:1" x14ac:dyDescent="0.15">
      <c r="A1703" s="18"/>
    </row>
    <row r="1704" spans="1:1" x14ac:dyDescent="0.15">
      <c r="A1704" s="18"/>
    </row>
    <row r="1705" spans="1:1" x14ac:dyDescent="0.15">
      <c r="A1705" s="18"/>
    </row>
    <row r="1706" spans="1:1" x14ac:dyDescent="0.15">
      <c r="A1706" s="18"/>
    </row>
    <row r="1707" spans="1:1" x14ac:dyDescent="0.15">
      <c r="A1707" s="18"/>
    </row>
    <row r="1708" spans="1:1" x14ac:dyDescent="0.15">
      <c r="A1708" s="18"/>
    </row>
    <row r="1709" spans="1:1" x14ac:dyDescent="0.15">
      <c r="A1709" s="18"/>
    </row>
    <row r="1710" spans="1:1" x14ac:dyDescent="0.15">
      <c r="A1710" s="18"/>
    </row>
    <row r="1711" spans="1:1" x14ac:dyDescent="0.15">
      <c r="A1711" s="18"/>
    </row>
    <row r="1712" spans="1:1" x14ac:dyDescent="0.15">
      <c r="A1712" s="18"/>
    </row>
    <row r="1713" spans="1:1" x14ac:dyDescent="0.15">
      <c r="A1713" s="18"/>
    </row>
    <row r="1714" spans="1:1" x14ac:dyDescent="0.15">
      <c r="A1714" s="18"/>
    </row>
    <row r="1715" spans="1:1" x14ac:dyDescent="0.15">
      <c r="A1715" s="18"/>
    </row>
    <row r="1716" spans="1:1" x14ac:dyDescent="0.15">
      <c r="A1716" s="18"/>
    </row>
    <row r="1717" spans="1:1" x14ac:dyDescent="0.15">
      <c r="A1717" s="18"/>
    </row>
    <row r="1718" spans="1:1" x14ac:dyDescent="0.15">
      <c r="A1718" s="18"/>
    </row>
    <row r="1719" spans="1:1" x14ac:dyDescent="0.15">
      <c r="A1719" s="18"/>
    </row>
    <row r="1720" spans="1:1" x14ac:dyDescent="0.15">
      <c r="A1720" s="18"/>
    </row>
    <row r="1721" spans="1:1" x14ac:dyDescent="0.15">
      <c r="A1721" s="18"/>
    </row>
    <row r="1722" spans="1:1" x14ac:dyDescent="0.15">
      <c r="A1722" s="18"/>
    </row>
    <row r="1723" spans="1:1" x14ac:dyDescent="0.15">
      <c r="A1723" s="18"/>
    </row>
    <row r="1724" spans="1:1" x14ac:dyDescent="0.15">
      <c r="A1724" s="18"/>
    </row>
    <row r="1725" spans="1:1" x14ac:dyDescent="0.15">
      <c r="A1725" s="18"/>
    </row>
    <row r="1726" spans="1:1" x14ac:dyDescent="0.15">
      <c r="A1726" s="18"/>
    </row>
    <row r="1727" spans="1:1" x14ac:dyDescent="0.15">
      <c r="A1727" s="18"/>
    </row>
    <row r="1728" spans="1:1" x14ac:dyDescent="0.15">
      <c r="A1728" s="18"/>
    </row>
    <row r="1729" spans="1:1" x14ac:dyDescent="0.15">
      <c r="A1729" s="18"/>
    </row>
    <row r="1730" spans="1:1" x14ac:dyDescent="0.15">
      <c r="A1730" s="18"/>
    </row>
    <row r="1731" spans="1:1" x14ac:dyDescent="0.15">
      <c r="A1731" s="18"/>
    </row>
    <row r="1732" spans="1:1" x14ac:dyDescent="0.15">
      <c r="A1732" s="18"/>
    </row>
    <row r="1733" spans="1:1" x14ac:dyDescent="0.15">
      <c r="A1733" s="18"/>
    </row>
    <row r="1734" spans="1:1" x14ac:dyDescent="0.15">
      <c r="A1734" s="18"/>
    </row>
    <row r="1735" spans="1:1" x14ac:dyDescent="0.15">
      <c r="A1735" s="18"/>
    </row>
    <row r="1736" spans="1:1" x14ac:dyDescent="0.15">
      <c r="A1736" s="18"/>
    </row>
    <row r="1737" spans="1:1" x14ac:dyDescent="0.15">
      <c r="A1737" s="18"/>
    </row>
    <row r="1738" spans="1:1" x14ac:dyDescent="0.15">
      <c r="A1738" s="18"/>
    </row>
    <row r="1739" spans="1:1" x14ac:dyDescent="0.15">
      <c r="A1739" s="18"/>
    </row>
    <row r="1740" spans="1:1" x14ac:dyDescent="0.15">
      <c r="A1740" s="18"/>
    </row>
    <row r="1741" spans="1:1" x14ac:dyDescent="0.15">
      <c r="A1741" s="18"/>
    </row>
    <row r="1742" spans="1:1" x14ac:dyDescent="0.15">
      <c r="A1742" s="18"/>
    </row>
    <row r="1743" spans="1:1" x14ac:dyDescent="0.15">
      <c r="A1743" s="18"/>
    </row>
    <row r="1744" spans="1:1" x14ac:dyDescent="0.15">
      <c r="A1744" s="18"/>
    </row>
    <row r="1745" spans="1:1" x14ac:dyDescent="0.15">
      <c r="A1745" s="18"/>
    </row>
    <row r="1746" spans="1:1" x14ac:dyDescent="0.15">
      <c r="A1746" s="18"/>
    </row>
    <row r="1747" spans="1:1" x14ac:dyDescent="0.15">
      <c r="A1747" s="18"/>
    </row>
    <row r="1748" spans="1:1" x14ac:dyDescent="0.15">
      <c r="A1748" s="18"/>
    </row>
    <row r="1749" spans="1:1" x14ac:dyDescent="0.15">
      <c r="A1749" s="18"/>
    </row>
    <row r="1750" spans="1:1" x14ac:dyDescent="0.15">
      <c r="A1750" s="18"/>
    </row>
    <row r="1751" spans="1:1" x14ac:dyDescent="0.15">
      <c r="A1751" s="18"/>
    </row>
    <row r="1752" spans="1:1" x14ac:dyDescent="0.15">
      <c r="A1752" s="18"/>
    </row>
    <row r="1753" spans="1:1" x14ac:dyDescent="0.15">
      <c r="A1753" s="18"/>
    </row>
    <row r="1754" spans="1:1" x14ac:dyDescent="0.15">
      <c r="A1754" s="18"/>
    </row>
    <row r="1755" spans="1:1" x14ac:dyDescent="0.15">
      <c r="A1755" s="18"/>
    </row>
    <row r="1756" spans="1:1" x14ac:dyDescent="0.15">
      <c r="A1756" s="18"/>
    </row>
    <row r="1757" spans="1:1" x14ac:dyDescent="0.15">
      <c r="A1757" s="18"/>
    </row>
    <row r="1758" spans="1:1" x14ac:dyDescent="0.15">
      <c r="A1758" s="18"/>
    </row>
    <row r="1759" spans="1:1" x14ac:dyDescent="0.15">
      <c r="A1759" s="18"/>
    </row>
    <row r="1760" spans="1:1" x14ac:dyDescent="0.15">
      <c r="A1760" s="18"/>
    </row>
    <row r="1761" spans="1:1" x14ac:dyDescent="0.15">
      <c r="A1761" s="18"/>
    </row>
    <row r="1762" spans="1:1" x14ac:dyDescent="0.15">
      <c r="A1762" s="18"/>
    </row>
    <row r="1763" spans="1:1" x14ac:dyDescent="0.15">
      <c r="A1763" s="18"/>
    </row>
    <row r="1764" spans="1:1" x14ac:dyDescent="0.15">
      <c r="A1764" s="18"/>
    </row>
    <row r="1765" spans="1:1" x14ac:dyDescent="0.15">
      <c r="A1765" s="18"/>
    </row>
    <row r="1766" spans="1:1" x14ac:dyDescent="0.15">
      <c r="A1766" s="18"/>
    </row>
    <row r="1767" spans="1:1" x14ac:dyDescent="0.15">
      <c r="A1767" s="18"/>
    </row>
    <row r="1768" spans="1:1" x14ac:dyDescent="0.15">
      <c r="A1768" s="18"/>
    </row>
    <row r="1769" spans="1:1" x14ac:dyDescent="0.15">
      <c r="A1769" s="18"/>
    </row>
    <row r="1770" spans="1:1" x14ac:dyDescent="0.15">
      <c r="A1770" s="18"/>
    </row>
    <row r="1771" spans="1:1" x14ac:dyDescent="0.15">
      <c r="A1771" s="18"/>
    </row>
    <row r="1772" spans="1:1" x14ac:dyDescent="0.15">
      <c r="A1772" s="18"/>
    </row>
    <row r="1773" spans="1:1" x14ac:dyDescent="0.15">
      <c r="A1773" s="18"/>
    </row>
    <row r="1774" spans="1:1" x14ac:dyDescent="0.15">
      <c r="A1774" s="18"/>
    </row>
    <row r="1775" spans="1:1" x14ac:dyDescent="0.15">
      <c r="A1775" s="18"/>
    </row>
    <row r="1776" spans="1:1" x14ac:dyDescent="0.15">
      <c r="A1776" s="18"/>
    </row>
    <row r="1777" spans="1:1" x14ac:dyDescent="0.15">
      <c r="A1777" s="18"/>
    </row>
    <row r="1778" spans="1:1" x14ac:dyDescent="0.15">
      <c r="A1778" s="18"/>
    </row>
    <row r="1779" spans="1:1" x14ac:dyDescent="0.15">
      <c r="A1779" s="18"/>
    </row>
    <row r="1780" spans="1:1" x14ac:dyDescent="0.15">
      <c r="A1780" s="18"/>
    </row>
    <row r="1781" spans="1:1" x14ac:dyDescent="0.15">
      <c r="A1781" s="18"/>
    </row>
    <row r="1782" spans="1:1" x14ac:dyDescent="0.15">
      <c r="A1782" s="18"/>
    </row>
    <row r="1783" spans="1:1" x14ac:dyDescent="0.15">
      <c r="A1783" s="18"/>
    </row>
    <row r="1784" spans="1:1" x14ac:dyDescent="0.15">
      <c r="A1784" s="18"/>
    </row>
    <row r="1785" spans="1:1" x14ac:dyDescent="0.15">
      <c r="A1785" s="18"/>
    </row>
    <row r="1786" spans="1:1" x14ac:dyDescent="0.15">
      <c r="A1786" s="18"/>
    </row>
    <row r="1787" spans="1:1" x14ac:dyDescent="0.15">
      <c r="A1787" s="18"/>
    </row>
    <row r="1788" spans="1:1" x14ac:dyDescent="0.15">
      <c r="A1788" s="18"/>
    </row>
    <row r="1789" spans="1:1" x14ac:dyDescent="0.15">
      <c r="A1789" s="18"/>
    </row>
    <row r="1790" spans="1:1" x14ac:dyDescent="0.15">
      <c r="A1790" s="18"/>
    </row>
    <row r="1791" spans="1:1" x14ac:dyDescent="0.15">
      <c r="A1791" s="18"/>
    </row>
    <row r="1792" spans="1:1" x14ac:dyDescent="0.15">
      <c r="A1792" s="18"/>
    </row>
    <row r="1793" spans="1:1" x14ac:dyDescent="0.15">
      <c r="A1793" s="18"/>
    </row>
    <row r="1794" spans="1:1" x14ac:dyDescent="0.15">
      <c r="A1794" s="18"/>
    </row>
    <row r="1795" spans="1:1" x14ac:dyDescent="0.15">
      <c r="A1795" s="18"/>
    </row>
    <row r="1796" spans="1:1" x14ac:dyDescent="0.15">
      <c r="A1796" s="18"/>
    </row>
    <row r="1797" spans="1:1" x14ac:dyDescent="0.15">
      <c r="A1797" s="18"/>
    </row>
    <row r="1798" spans="1:1" x14ac:dyDescent="0.15">
      <c r="A1798" s="18"/>
    </row>
    <row r="1799" spans="1:1" x14ac:dyDescent="0.15">
      <c r="A1799" s="18"/>
    </row>
    <row r="1800" spans="1:1" x14ac:dyDescent="0.15">
      <c r="A1800" s="18"/>
    </row>
    <row r="1801" spans="1:1" x14ac:dyDescent="0.15">
      <c r="A1801" s="18"/>
    </row>
    <row r="1802" spans="1:1" x14ac:dyDescent="0.15">
      <c r="A1802" s="18"/>
    </row>
    <row r="1803" spans="1:1" x14ac:dyDescent="0.15">
      <c r="A1803" s="18"/>
    </row>
    <row r="1804" spans="1:1" x14ac:dyDescent="0.15">
      <c r="A1804" s="18"/>
    </row>
    <row r="1805" spans="1:1" x14ac:dyDescent="0.15">
      <c r="A1805" s="18"/>
    </row>
    <row r="1806" spans="1:1" x14ac:dyDescent="0.15">
      <c r="A1806" s="18"/>
    </row>
    <row r="1807" spans="1:1" x14ac:dyDescent="0.15">
      <c r="A1807" s="18"/>
    </row>
    <row r="1808" spans="1:1" x14ac:dyDescent="0.15">
      <c r="A1808" s="18"/>
    </row>
    <row r="1809" spans="1:1" x14ac:dyDescent="0.15">
      <c r="A1809" s="18"/>
    </row>
    <row r="1810" spans="1:1" x14ac:dyDescent="0.15">
      <c r="A1810" s="18"/>
    </row>
    <row r="1811" spans="1:1" x14ac:dyDescent="0.15">
      <c r="A1811" s="18"/>
    </row>
    <row r="1812" spans="1:1" x14ac:dyDescent="0.15">
      <c r="A1812" s="18"/>
    </row>
    <row r="1813" spans="1:1" x14ac:dyDescent="0.15">
      <c r="A1813" s="18"/>
    </row>
    <row r="1814" spans="1:1" x14ac:dyDescent="0.15">
      <c r="A1814" s="18"/>
    </row>
    <row r="1815" spans="1:1" x14ac:dyDescent="0.15">
      <c r="A1815" s="18"/>
    </row>
    <row r="1816" spans="1:1" x14ac:dyDescent="0.15">
      <c r="A1816" s="18"/>
    </row>
    <row r="1817" spans="1:1" x14ac:dyDescent="0.15">
      <c r="A1817" s="18"/>
    </row>
    <row r="1818" spans="1:1" x14ac:dyDescent="0.15">
      <c r="A1818" s="18"/>
    </row>
    <row r="1819" spans="1:1" x14ac:dyDescent="0.15">
      <c r="A1819" s="18"/>
    </row>
    <row r="1820" spans="1:1" x14ac:dyDescent="0.15">
      <c r="A1820" s="18"/>
    </row>
    <row r="1821" spans="1:1" x14ac:dyDescent="0.15">
      <c r="A1821" s="18"/>
    </row>
    <row r="1822" spans="1:1" x14ac:dyDescent="0.15">
      <c r="A1822" s="18"/>
    </row>
    <row r="1823" spans="1:1" x14ac:dyDescent="0.15">
      <c r="A1823" s="18"/>
    </row>
    <row r="1824" spans="1:1" x14ac:dyDescent="0.15">
      <c r="A1824" s="18"/>
    </row>
    <row r="1825" spans="1:1" x14ac:dyDescent="0.15">
      <c r="A1825" s="18"/>
    </row>
    <row r="1826" spans="1:1" x14ac:dyDescent="0.15">
      <c r="A1826" s="18"/>
    </row>
    <row r="1827" spans="1:1" x14ac:dyDescent="0.15">
      <c r="A1827" s="18"/>
    </row>
    <row r="1828" spans="1:1" x14ac:dyDescent="0.15">
      <c r="A1828" s="18"/>
    </row>
    <row r="1829" spans="1:1" x14ac:dyDescent="0.15">
      <c r="A1829" s="18"/>
    </row>
    <row r="1830" spans="1:1" x14ac:dyDescent="0.15">
      <c r="A1830" s="18"/>
    </row>
    <row r="1831" spans="1:1" x14ac:dyDescent="0.15">
      <c r="A1831" s="18"/>
    </row>
    <row r="1832" spans="1:1" x14ac:dyDescent="0.15">
      <c r="A1832" s="18"/>
    </row>
    <row r="1833" spans="1:1" x14ac:dyDescent="0.15">
      <c r="A1833" s="18"/>
    </row>
    <row r="1834" spans="1:1" x14ac:dyDescent="0.15">
      <c r="A1834" s="18"/>
    </row>
    <row r="1835" spans="1:1" x14ac:dyDescent="0.15">
      <c r="A1835" s="18"/>
    </row>
    <row r="1836" spans="1:1" x14ac:dyDescent="0.15">
      <c r="A1836" s="18"/>
    </row>
    <row r="1837" spans="1:1" x14ac:dyDescent="0.15">
      <c r="A1837" s="18"/>
    </row>
    <row r="1838" spans="1:1" x14ac:dyDescent="0.15">
      <c r="A1838" s="18"/>
    </row>
    <row r="1839" spans="1:1" x14ac:dyDescent="0.15">
      <c r="A1839" s="18"/>
    </row>
    <row r="1840" spans="1:1" x14ac:dyDescent="0.15">
      <c r="A1840" s="18"/>
    </row>
    <row r="1841" spans="1:1" x14ac:dyDescent="0.15">
      <c r="A1841" s="18"/>
    </row>
    <row r="1842" spans="1:1" x14ac:dyDescent="0.15">
      <c r="A1842" s="18"/>
    </row>
    <row r="1843" spans="1:1" x14ac:dyDescent="0.15">
      <c r="A1843" s="18"/>
    </row>
    <row r="1844" spans="1:1" x14ac:dyDescent="0.15">
      <c r="A1844" s="18"/>
    </row>
    <row r="1845" spans="1:1" x14ac:dyDescent="0.15">
      <c r="A1845" s="18"/>
    </row>
    <row r="1846" spans="1:1" x14ac:dyDescent="0.15">
      <c r="A1846" s="18"/>
    </row>
    <row r="1847" spans="1:1" x14ac:dyDescent="0.15">
      <c r="A1847" s="18"/>
    </row>
    <row r="1848" spans="1:1" x14ac:dyDescent="0.15">
      <c r="A1848" s="18"/>
    </row>
    <row r="1849" spans="1:1" x14ac:dyDescent="0.15">
      <c r="A1849" s="18"/>
    </row>
    <row r="1850" spans="1:1" x14ac:dyDescent="0.15">
      <c r="A1850" s="18"/>
    </row>
    <row r="1851" spans="1:1" x14ac:dyDescent="0.15">
      <c r="A1851" s="18"/>
    </row>
    <row r="1852" spans="1:1" x14ac:dyDescent="0.15">
      <c r="A1852" s="18"/>
    </row>
    <row r="1853" spans="1:1" x14ac:dyDescent="0.15">
      <c r="A1853" s="18"/>
    </row>
    <row r="1854" spans="1:1" x14ac:dyDescent="0.15">
      <c r="A1854" s="18"/>
    </row>
    <row r="1855" spans="1:1" x14ac:dyDescent="0.15">
      <c r="A1855" s="18"/>
    </row>
    <row r="1856" spans="1:1" x14ac:dyDescent="0.15">
      <c r="A1856" s="18"/>
    </row>
    <row r="1857" spans="1:1" x14ac:dyDescent="0.15">
      <c r="A1857" s="18"/>
    </row>
    <row r="1858" spans="1:1" x14ac:dyDescent="0.15">
      <c r="A1858" s="18"/>
    </row>
    <row r="1859" spans="1:1" x14ac:dyDescent="0.15">
      <c r="A1859" s="18"/>
    </row>
    <row r="1860" spans="1:1" x14ac:dyDescent="0.15">
      <c r="A1860" s="18"/>
    </row>
    <row r="1861" spans="1:1" x14ac:dyDescent="0.15">
      <c r="A1861" s="18"/>
    </row>
    <row r="1862" spans="1:1" x14ac:dyDescent="0.15">
      <c r="A1862" s="18"/>
    </row>
    <row r="1863" spans="1:1" x14ac:dyDescent="0.15">
      <c r="A1863" s="18"/>
    </row>
    <row r="1864" spans="1:1" x14ac:dyDescent="0.15">
      <c r="A1864" s="18"/>
    </row>
    <row r="1865" spans="1:1" x14ac:dyDescent="0.15">
      <c r="A1865" s="18"/>
    </row>
    <row r="1866" spans="1:1" x14ac:dyDescent="0.15">
      <c r="A1866" s="18"/>
    </row>
    <row r="1867" spans="1:1" x14ac:dyDescent="0.15">
      <c r="A1867" s="18"/>
    </row>
    <row r="1868" spans="1:1" x14ac:dyDescent="0.15">
      <c r="A1868" s="18"/>
    </row>
    <row r="1869" spans="1:1" x14ac:dyDescent="0.15">
      <c r="A1869" s="18"/>
    </row>
    <row r="1870" spans="1:1" x14ac:dyDescent="0.15">
      <c r="A1870" s="18"/>
    </row>
    <row r="1871" spans="1:1" x14ac:dyDescent="0.15">
      <c r="A1871" s="18"/>
    </row>
    <row r="1872" spans="1:1" x14ac:dyDescent="0.15">
      <c r="A1872" s="18"/>
    </row>
    <row r="1873" spans="1:1" x14ac:dyDescent="0.15">
      <c r="A1873" s="18"/>
    </row>
    <row r="1874" spans="1:1" x14ac:dyDescent="0.15">
      <c r="A1874" s="18"/>
    </row>
    <row r="1875" spans="1:1" x14ac:dyDescent="0.15">
      <c r="A1875" s="18"/>
    </row>
    <row r="1876" spans="1:1" x14ac:dyDescent="0.15">
      <c r="A1876" s="18"/>
    </row>
    <row r="1877" spans="1:1" x14ac:dyDescent="0.15">
      <c r="A1877" s="18"/>
    </row>
    <row r="1878" spans="1:1" x14ac:dyDescent="0.15">
      <c r="A1878" s="18"/>
    </row>
    <row r="1879" spans="1:1" x14ac:dyDescent="0.15">
      <c r="A1879" s="18"/>
    </row>
    <row r="1880" spans="1:1" x14ac:dyDescent="0.15">
      <c r="A1880" s="18"/>
    </row>
    <row r="1881" spans="1:1" x14ac:dyDescent="0.15">
      <c r="A1881" s="18"/>
    </row>
    <row r="1882" spans="1:1" x14ac:dyDescent="0.15">
      <c r="A1882" s="18"/>
    </row>
    <row r="1883" spans="1:1" x14ac:dyDescent="0.15">
      <c r="A1883" s="18"/>
    </row>
    <row r="1884" spans="1:1" x14ac:dyDescent="0.15">
      <c r="A1884" s="18"/>
    </row>
    <row r="1885" spans="1:1" x14ac:dyDescent="0.15">
      <c r="A1885" s="18"/>
    </row>
    <row r="1886" spans="1:1" x14ac:dyDescent="0.15">
      <c r="A1886" s="18"/>
    </row>
    <row r="1887" spans="1:1" x14ac:dyDescent="0.15">
      <c r="A1887" s="18"/>
    </row>
    <row r="1888" spans="1:1" x14ac:dyDescent="0.15">
      <c r="A1888" s="18"/>
    </row>
    <row r="1889" spans="1:1" x14ac:dyDescent="0.15">
      <c r="A1889" s="18"/>
    </row>
    <row r="1890" spans="1:1" x14ac:dyDescent="0.15">
      <c r="A1890" s="18"/>
    </row>
    <row r="1891" spans="1:1" x14ac:dyDescent="0.15">
      <c r="A1891" s="18"/>
    </row>
    <row r="1892" spans="1:1" x14ac:dyDescent="0.15">
      <c r="A1892" s="18"/>
    </row>
    <row r="1893" spans="1:1" x14ac:dyDescent="0.15">
      <c r="A1893" s="18"/>
    </row>
    <row r="1894" spans="1:1" x14ac:dyDescent="0.15">
      <c r="A1894" s="18"/>
    </row>
    <row r="1895" spans="1:1" x14ac:dyDescent="0.15">
      <c r="A1895" s="18"/>
    </row>
    <row r="1896" spans="1:1" x14ac:dyDescent="0.15">
      <c r="A1896" s="18"/>
    </row>
    <row r="1897" spans="1:1" x14ac:dyDescent="0.15">
      <c r="A1897" s="18"/>
    </row>
    <row r="1898" spans="1:1" x14ac:dyDescent="0.15">
      <c r="A1898" s="18"/>
    </row>
    <row r="1899" spans="1:1" x14ac:dyDescent="0.15">
      <c r="A1899" s="18"/>
    </row>
    <row r="1900" spans="1:1" x14ac:dyDescent="0.15">
      <c r="A1900" s="18"/>
    </row>
    <row r="1901" spans="1:1" x14ac:dyDescent="0.15">
      <c r="A1901" s="18"/>
    </row>
    <row r="1902" spans="1:1" x14ac:dyDescent="0.15">
      <c r="A1902" s="18"/>
    </row>
    <row r="1903" spans="1:1" x14ac:dyDescent="0.15">
      <c r="A1903" s="18"/>
    </row>
    <row r="1904" spans="1:1" x14ac:dyDescent="0.15">
      <c r="A1904" s="18"/>
    </row>
    <row r="1905" spans="1:1" x14ac:dyDescent="0.15">
      <c r="A1905" s="18"/>
    </row>
    <row r="1906" spans="1:1" x14ac:dyDescent="0.15">
      <c r="A1906" s="18"/>
    </row>
    <row r="1907" spans="1:1" x14ac:dyDescent="0.15">
      <c r="A1907" s="18"/>
    </row>
    <row r="1908" spans="1:1" x14ac:dyDescent="0.15">
      <c r="A1908" s="18"/>
    </row>
    <row r="1909" spans="1:1" x14ac:dyDescent="0.15">
      <c r="A1909" s="18"/>
    </row>
    <row r="1910" spans="1:1" x14ac:dyDescent="0.15">
      <c r="A1910" s="18"/>
    </row>
    <row r="1911" spans="1:1" x14ac:dyDescent="0.15">
      <c r="A1911" s="18"/>
    </row>
    <row r="1912" spans="1:1" x14ac:dyDescent="0.15">
      <c r="A1912" s="18"/>
    </row>
    <row r="1913" spans="1:1" x14ac:dyDescent="0.15">
      <c r="A1913" s="18"/>
    </row>
    <row r="1914" spans="1:1" x14ac:dyDescent="0.15">
      <c r="A1914" s="18"/>
    </row>
    <row r="1915" spans="1:1" x14ac:dyDescent="0.15">
      <c r="A1915" s="18"/>
    </row>
    <row r="1916" spans="1:1" x14ac:dyDescent="0.15">
      <c r="A1916" s="18"/>
    </row>
    <row r="1917" spans="1:1" x14ac:dyDescent="0.15">
      <c r="A1917" s="18"/>
    </row>
    <row r="1918" spans="1:1" x14ac:dyDescent="0.15">
      <c r="A1918" s="18"/>
    </row>
    <row r="1919" spans="1:1" x14ac:dyDescent="0.15">
      <c r="A1919" s="18"/>
    </row>
    <row r="1920" spans="1:1" x14ac:dyDescent="0.15">
      <c r="A1920" s="18"/>
    </row>
    <row r="1921" spans="1:1" x14ac:dyDescent="0.15">
      <c r="A1921" s="18"/>
    </row>
    <row r="1922" spans="1:1" x14ac:dyDescent="0.15">
      <c r="A1922" s="18"/>
    </row>
    <row r="1923" spans="1:1" x14ac:dyDescent="0.15">
      <c r="A1923" s="18"/>
    </row>
    <row r="1924" spans="1:1" x14ac:dyDescent="0.15">
      <c r="A1924" s="18"/>
    </row>
    <row r="1925" spans="1:1" x14ac:dyDescent="0.15">
      <c r="A1925" s="18"/>
    </row>
    <row r="1926" spans="1:1" x14ac:dyDescent="0.15">
      <c r="A1926" s="18"/>
    </row>
    <row r="1927" spans="1:1" x14ac:dyDescent="0.15">
      <c r="A1927" s="18"/>
    </row>
    <row r="1928" spans="1:1" x14ac:dyDescent="0.15">
      <c r="A1928" s="18"/>
    </row>
    <row r="1929" spans="1:1" x14ac:dyDescent="0.15">
      <c r="A1929" s="18"/>
    </row>
    <row r="1930" spans="1:1" x14ac:dyDescent="0.15">
      <c r="A1930" s="18"/>
    </row>
    <row r="1931" spans="1:1" x14ac:dyDescent="0.15">
      <c r="A1931" s="18"/>
    </row>
    <row r="1932" spans="1:1" x14ac:dyDescent="0.15">
      <c r="A1932" s="18"/>
    </row>
    <row r="1933" spans="1:1" x14ac:dyDescent="0.15">
      <c r="A1933" s="18"/>
    </row>
    <row r="1934" spans="1:1" x14ac:dyDescent="0.15">
      <c r="A1934" s="18"/>
    </row>
    <row r="1935" spans="1:1" x14ac:dyDescent="0.15">
      <c r="A1935" s="18"/>
    </row>
    <row r="1936" spans="1:1" x14ac:dyDescent="0.15">
      <c r="A1936" s="18"/>
    </row>
    <row r="1937" spans="1:1" x14ac:dyDescent="0.15">
      <c r="A1937" s="18"/>
    </row>
    <row r="1938" spans="1:1" x14ac:dyDescent="0.15">
      <c r="A1938" s="18"/>
    </row>
    <row r="1939" spans="1:1" x14ac:dyDescent="0.15">
      <c r="A1939" s="18"/>
    </row>
    <row r="1940" spans="1:1" x14ac:dyDescent="0.15">
      <c r="A1940" s="18"/>
    </row>
    <row r="1941" spans="1:1" x14ac:dyDescent="0.15">
      <c r="A1941" s="18"/>
    </row>
    <row r="1942" spans="1:1" x14ac:dyDescent="0.15">
      <c r="A1942" s="18"/>
    </row>
    <row r="1943" spans="1:1" x14ac:dyDescent="0.15">
      <c r="A1943" s="18"/>
    </row>
    <row r="1944" spans="1:1" x14ac:dyDescent="0.15">
      <c r="A1944" s="18"/>
    </row>
    <row r="1945" spans="1:1" x14ac:dyDescent="0.15">
      <c r="A1945" s="18"/>
    </row>
    <row r="1946" spans="1:1" x14ac:dyDescent="0.15">
      <c r="A1946" s="18"/>
    </row>
    <row r="1947" spans="1:1" x14ac:dyDescent="0.15">
      <c r="A1947" s="18"/>
    </row>
    <row r="1948" spans="1:1" x14ac:dyDescent="0.15">
      <c r="A1948" s="18"/>
    </row>
    <row r="1949" spans="1:1" x14ac:dyDescent="0.15">
      <c r="A1949" s="18"/>
    </row>
    <row r="1950" spans="1:1" x14ac:dyDescent="0.15">
      <c r="A1950" s="18"/>
    </row>
    <row r="1951" spans="1:1" x14ac:dyDescent="0.15">
      <c r="A1951" s="18"/>
    </row>
    <row r="1952" spans="1:1" x14ac:dyDescent="0.15">
      <c r="A1952" s="18"/>
    </row>
    <row r="1953" spans="1:1" x14ac:dyDescent="0.15">
      <c r="A1953" s="18"/>
    </row>
    <row r="1954" spans="1:1" x14ac:dyDescent="0.15">
      <c r="A1954" s="18"/>
    </row>
    <row r="1955" spans="1:1" x14ac:dyDescent="0.15">
      <c r="A1955" s="18"/>
    </row>
    <row r="1956" spans="1:1" x14ac:dyDescent="0.15">
      <c r="A1956" s="18"/>
    </row>
    <row r="1957" spans="1:1" x14ac:dyDescent="0.15">
      <c r="A1957" s="18"/>
    </row>
    <row r="1958" spans="1:1" x14ac:dyDescent="0.15">
      <c r="A1958" s="18"/>
    </row>
    <row r="1959" spans="1:1" x14ac:dyDescent="0.15">
      <c r="A1959" s="18"/>
    </row>
    <row r="1960" spans="1:1" x14ac:dyDescent="0.15">
      <c r="A1960" s="18"/>
    </row>
    <row r="1961" spans="1:1" x14ac:dyDescent="0.15">
      <c r="A1961" s="18"/>
    </row>
    <row r="1962" spans="1:1" x14ac:dyDescent="0.15">
      <c r="A1962" s="18"/>
    </row>
    <row r="1963" spans="1:1" x14ac:dyDescent="0.15">
      <c r="A1963" s="18"/>
    </row>
    <row r="1964" spans="1:1" x14ac:dyDescent="0.15">
      <c r="A1964" s="18"/>
    </row>
    <row r="1965" spans="1:1" x14ac:dyDescent="0.15">
      <c r="A1965" s="18"/>
    </row>
    <row r="1966" spans="1:1" x14ac:dyDescent="0.15">
      <c r="A1966" s="18"/>
    </row>
    <row r="1967" spans="1:1" x14ac:dyDescent="0.15">
      <c r="A1967" s="18"/>
    </row>
    <row r="1968" spans="1:1" x14ac:dyDescent="0.15">
      <c r="A1968" s="18"/>
    </row>
    <row r="1969" spans="1:1" x14ac:dyDescent="0.15">
      <c r="A1969" s="18"/>
    </row>
    <row r="1970" spans="1:1" x14ac:dyDescent="0.15">
      <c r="A1970" s="18"/>
    </row>
    <row r="1971" spans="1:1" x14ac:dyDescent="0.15">
      <c r="A1971" s="18"/>
    </row>
    <row r="1972" spans="1:1" x14ac:dyDescent="0.15">
      <c r="A1972" s="18"/>
    </row>
    <row r="1973" spans="1:1" x14ac:dyDescent="0.15">
      <c r="A1973" s="18"/>
    </row>
    <row r="1974" spans="1:1" x14ac:dyDescent="0.15">
      <c r="A1974" s="18"/>
    </row>
    <row r="1975" spans="1:1" x14ac:dyDescent="0.15">
      <c r="A1975" s="18"/>
    </row>
    <row r="1976" spans="1:1" x14ac:dyDescent="0.15">
      <c r="A1976" s="18"/>
    </row>
    <row r="1977" spans="1:1" x14ac:dyDescent="0.15">
      <c r="A1977" s="18"/>
    </row>
    <row r="1978" spans="1:1" x14ac:dyDescent="0.15">
      <c r="A1978" s="18"/>
    </row>
    <row r="1979" spans="1:1" x14ac:dyDescent="0.15">
      <c r="A1979" s="18"/>
    </row>
    <row r="1980" spans="1:1" x14ac:dyDescent="0.15">
      <c r="A1980" s="18"/>
    </row>
    <row r="1981" spans="1:1" x14ac:dyDescent="0.15">
      <c r="A1981" s="18"/>
    </row>
    <row r="1982" spans="1:1" x14ac:dyDescent="0.15">
      <c r="A1982" s="18"/>
    </row>
    <row r="1983" spans="1:1" x14ac:dyDescent="0.15">
      <c r="A1983" s="18"/>
    </row>
    <row r="1984" spans="1:1" x14ac:dyDescent="0.15">
      <c r="A1984" s="18"/>
    </row>
    <row r="1985" spans="1:1" x14ac:dyDescent="0.15">
      <c r="A1985" s="18"/>
    </row>
    <row r="1986" spans="1:1" x14ac:dyDescent="0.15">
      <c r="A1986" s="18"/>
    </row>
    <row r="1987" spans="1:1" x14ac:dyDescent="0.15">
      <c r="A1987" s="18"/>
    </row>
    <row r="1988" spans="1:1" x14ac:dyDescent="0.15">
      <c r="A1988" s="18"/>
    </row>
    <row r="1989" spans="1:1" x14ac:dyDescent="0.15">
      <c r="A1989" s="18"/>
    </row>
    <row r="1990" spans="1:1" x14ac:dyDescent="0.15">
      <c r="A1990" s="18"/>
    </row>
    <row r="1991" spans="1:1" x14ac:dyDescent="0.15">
      <c r="A1991" s="18"/>
    </row>
    <row r="1992" spans="1:1" x14ac:dyDescent="0.15">
      <c r="A1992" s="18"/>
    </row>
    <row r="1993" spans="1:1" x14ac:dyDescent="0.15">
      <c r="A1993" s="18"/>
    </row>
    <row r="1994" spans="1:1" x14ac:dyDescent="0.15">
      <c r="A1994" s="18"/>
    </row>
    <row r="1995" spans="1:1" x14ac:dyDescent="0.15">
      <c r="A1995" s="18"/>
    </row>
    <row r="1996" spans="1:1" x14ac:dyDescent="0.15">
      <c r="A1996" s="18"/>
    </row>
    <row r="1997" spans="1:1" x14ac:dyDescent="0.15">
      <c r="A1997" s="18"/>
    </row>
    <row r="1998" spans="1:1" x14ac:dyDescent="0.15">
      <c r="A1998" s="18"/>
    </row>
    <row r="1999" spans="1:1" x14ac:dyDescent="0.15">
      <c r="A1999" s="18"/>
    </row>
    <row r="2000" spans="1:1" x14ac:dyDescent="0.15">
      <c r="A2000" s="18"/>
    </row>
    <row r="2001" spans="1:1" x14ac:dyDescent="0.15">
      <c r="A2001" s="18"/>
    </row>
    <row r="2002" spans="1:1" x14ac:dyDescent="0.15">
      <c r="A2002" s="18"/>
    </row>
    <row r="2003" spans="1:1" x14ac:dyDescent="0.15">
      <c r="A2003" s="18"/>
    </row>
    <row r="2004" spans="1:1" x14ac:dyDescent="0.15">
      <c r="A2004" s="18"/>
    </row>
    <row r="2005" spans="1:1" x14ac:dyDescent="0.15">
      <c r="A2005" s="18"/>
    </row>
    <row r="2006" spans="1:1" x14ac:dyDescent="0.15">
      <c r="A2006" s="18"/>
    </row>
    <row r="2007" spans="1:1" x14ac:dyDescent="0.15">
      <c r="A2007" s="18"/>
    </row>
    <row r="2008" spans="1:1" x14ac:dyDescent="0.15">
      <c r="A2008" s="18"/>
    </row>
    <row r="2009" spans="1:1" x14ac:dyDescent="0.15">
      <c r="A2009" s="18"/>
    </row>
    <row r="2010" spans="1:1" x14ac:dyDescent="0.15">
      <c r="A2010" s="18"/>
    </row>
    <row r="2011" spans="1:1" x14ac:dyDescent="0.15">
      <c r="A2011" s="18"/>
    </row>
    <row r="2012" spans="1:1" x14ac:dyDescent="0.15">
      <c r="A2012" s="18"/>
    </row>
    <row r="2013" spans="1:1" x14ac:dyDescent="0.15">
      <c r="A2013" s="18"/>
    </row>
    <row r="2014" spans="1:1" x14ac:dyDescent="0.15">
      <c r="A2014" s="18"/>
    </row>
    <row r="2015" spans="1:1" x14ac:dyDescent="0.15">
      <c r="A2015" s="18"/>
    </row>
    <row r="2016" spans="1:1" x14ac:dyDescent="0.15">
      <c r="A2016" s="18"/>
    </row>
    <row r="2017" spans="1:1" x14ac:dyDescent="0.15">
      <c r="A2017" s="18"/>
    </row>
    <row r="2018" spans="1:1" x14ac:dyDescent="0.15">
      <c r="A2018" s="18"/>
    </row>
    <row r="2019" spans="1:1" x14ac:dyDescent="0.15">
      <c r="A2019" s="18"/>
    </row>
    <row r="2020" spans="1:1" x14ac:dyDescent="0.15">
      <c r="A2020" s="18"/>
    </row>
    <row r="2021" spans="1:1" x14ac:dyDescent="0.15">
      <c r="A2021" s="18"/>
    </row>
    <row r="2022" spans="1:1" x14ac:dyDescent="0.15">
      <c r="A2022" s="18"/>
    </row>
    <row r="2023" spans="1:1" x14ac:dyDescent="0.15">
      <c r="A2023" s="18"/>
    </row>
    <row r="2024" spans="1:1" x14ac:dyDescent="0.15">
      <c r="A2024" s="18"/>
    </row>
    <row r="2025" spans="1:1" x14ac:dyDescent="0.15">
      <c r="A2025" s="18"/>
    </row>
    <row r="2026" spans="1:1" x14ac:dyDescent="0.15">
      <c r="A2026" s="18"/>
    </row>
    <row r="2027" spans="1:1" x14ac:dyDescent="0.15">
      <c r="A2027" s="18"/>
    </row>
    <row r="2028" spans="1:1" x14ac:dyDescent="0.15">
      <c r="A2028" s="18"/>
    </row>
    <row r="2029" spans="1:1" x14ac:dyDescent="0.15">
      <c r="A2029" s="18"/>
    </row>
    <row r="2030" spans="1:1" x14ac:dyDescent="0.15">
      <c r="A2030" s="18"/>
    </row>
    <row r="2031" spans="1:1" x14ac:dyDescent="0.15">
      <c r="A2031" s="18"/>
    </row>
    <row r="2032" spans="1:1" x14ac:dyDescent="0.15">
      <c r="A2032" s="18"/>
    </row>
    <row r="2033" spans="1:1" x14ac:dyDescent="0.15">
      <c r="A2033" s="18"/>
    </row>
    <row r="2034" spans="1:1" x14ac:dyDescent="0.15">
      <c r="A2034" s="18"/>
    </row>
    <row r="2035" spans="1:1" x14ac:dyDescent="0.15">
      <c r="A2035" s="18"/>
    </row>
    <row r="2036" spans="1:1" x14ac:dyDescent="0.15">
      <c r="A2036" s="18"/>
    </row>
    <row r="2037" spans="1:1" x14ac:dyDescent="0.15">
      <c r="A2037" s="18"/>
    </row>
    <row r="2038" spans="1:1" x14ac:dyDescent="0.15">
      <c r="A2038" s="18"/>
    </row>
    <row r="2039" spans="1:1" x14ac:dyDescent="0.15">
      <c r="A2039" s="18"/>
    </row>
    <row r="2040" spans="1:1" x14ac:dyDescent="0.15">
      <c r="A2040" s="18"/>
    </row>
    <row r="2041" spans="1:1" x14ac:dyDescent="0.15">
      <c r="A2041" s="18"/>
    </row>
    <row r="2042" spans="1:1" x14ac:dyDescent="0.15">
      <c r="A2042" s="18"/>
    </row>
    <row r="2043" spans="1:1" x14ac:dyDescent="0.15">
      <c r="A2043" s="18"/>
    </row>
    <row r="2044" spans="1:1" x14ac:dyDescent="0.15">
      <c r="A2044" s="18"/>
    </row>
    <row r="2045" spans="1:1" x14ac:dyDescent="0.15">
      <c r="A2045" s="18"/>
    </row>
    <row r="2046" spans="1:1" x14ac:dyDescent="0.15">
      <c r="A2046" s="18"/>
    </row>
    <row r="2047" spans="1:1" x14ac:dyDescent="0.15">
      <c r="A2047" s="18"/>
    </row>
    <row r="2048" spans="1:1" x14ac:dyDescent="0.15">
      <c r="A2048" s="18"/>
    </row>
    <row r="2049" spans="1:1" x14ac:dyDescent="0.15">
      <c r="A2049" s="18"/>
    </row>
    <row r="2050" spans="1:1" x14ac:dyDescent="0.15">
      <c r="A2050" s="18"/>
    </row>
    <row r="2051" spans="1:1" x14ac:dyDescent="0.15">
      <c r="A2051" s="18"/>
    </row>
    <row r="2052" spans="1:1" x14ac:dyDescent="0.15">
      <c r="A2052" s="18"/>
    </row>
    <row r="2053" spans="1:1" x14ac:dyDescent="0.15">
      <c r="A2053" s="18"/>
    </row>
    <row r="2054" spans="1:1" x14ac:dyDescent="0.15">
      <c r="A2054" s="18"/>
    </row>
    <row r="2055" spans="1:1" x14ac:dyDescent="0.15">
      <c r="A2055" s="18"/>
    </row>
    <row r="2056" spans="1:1" x14ac:dyDescent="0.15">
      <c r="A2056" s="18"/>
    </row>
    <row r="2057" spans="1:1" x14ac:dyDescent="0.15">
      <c r="A2057" s="18"/>
    </row>
    <row r="2058" spans="1:1" x14ac:dyDescent="0.15">
      <c r="A2058" s="18"/>
    </row>
    <row r="2059" spans="1:1" x14ac:dyDescent="0.15">
      <c r="A2059" s="18"/>
    </row>
    <row r="2060" spans="1:1" x14ac:dyDescent="0.15">
      <c r="A2060" s="18"/>
    </row>
    <row r="2061" spans="1:1" x14ac:dyDescent="0.15">
      <c r="A2061" s="18"/>
    </row>
    <row r="2062" spans="1:1" x14ac:dyDescent="0.15">
      <c r="A2062" s="18"/>
    </row>
    <row r="2063" spans="1:1" x14ac:dyDescent="0.15">
      <c r="A2063" s="18"/>
    </row>
    <row r="2064" spans="1:1" x14ac:dyDescent="0.15">
      <c r="A2064" s="18"/>
    </row>
    <row r="2065" spans="1:1" x14ac:dyDescent="0.15">
      <c r="A2065" s="18"/>
    </row>
    <row r="2066" spans="1:1" x14ac:dyDescent="0.15">
      <c r="A2066" s="18"/>
    </row>
    <row r="2067" spans="1:1" x14ac:dyDescent="0.15">
      <c r="A2067" s="18"/>
    </row>
    <row r="2068" spans="1:1" x14ac:dyDescent="0.15">
      <c r="A2068" s="18"/>
    </row>
    <row r="2069" spans="1:1" x14ac:dyDescent="0.15">
      <c r="A2069" s="18"/>
    </row>
    <row r="2070" spans="1:1" x14ac:dyDescent="0.15">
      <c r="A2070" s="18"/>
    </row>
    <row r="2071" spans="1:1" x14ac:dyDescent="0.15">
      <c r="A2071" s="18"/>
    </row>
    <row r="2072" spans="1:1" x14ac:dyDescent="0.15">
      <c r="A2072" s="18"/>
    </row>
    <row r="2073" spans="1:1" x14ac:dyDescent="0.15">
      <c r="A2073" s="18"/>
    </row>
    <row r="2074" spans="1:1" x14ac:dyDescent="0.15">
      <c r="A2074" s="18"/>
    </row>
    <row r="2075" spans="1:1" x14ac:dyDescent="0.15">
      <c r="A2075" s="18"/>
    </row>
    <row r="2076" spans="1:1" x14ac:dyDescent="0.15">
      <c r="A2076" s="18"/>
    </row>
    <row r="2077" spans="1:1" x14ac:dyDescent="0.15">
      <c r="A2077" s="18"/>
    </row>
    <row r="2078" spans="1:1" x14ac:dyDescent="0.15">
      <c r="A2078" s="18"/>
    </row>
    <row r="2079" spans="1:1" x14ac:dyDescent="0.15">
      <c r="A2079" s="18"/>
    </row>
    <row r="2080" spans="1:1" x14ac:dyDescent="0.15">
      <c r="A2080" s="18"/>
    </row>
    <row r="2081" spans="1:1" x14ac:dyDescent="0.15">
      <c r="A2081" s="18"/>
    </row>
    <row r="2082" spans="1:1" x14ac:dyDescent="0.15">
      <c r="A2082" s="18"/>
    </row>
    <row r="2083" spans="1:1" x14ac:dyDescent="0.15">
      <c r="A2083" s="18"/>
    </row>
    <row r="2084" spans="1:1" x14ac:dyDescent="0.15">
      <c r="A2084" s="18"/>
    </row>
    <row r="2085" spans="1:1" x14ac:dyDescent="0.15">
      <c r="A2085" s="18"/>
    </row>
    <row r="2086" spans="1:1" x14ac:dyDescent="0.15">
      <c r="A2086" s="18"/>
    </row>
    <row r="2087" spans="1:1" x14ac:dyDescent="0.15">
      <c r="A2087" s="18"/>
    </row>
    <row r="2088" spans="1:1" x14ac:dyDescent="0.15">
      <c r="A2088" s="18"/>
    </row>
    <row r="2089" spans="1:1" x14ac:dyDescent="0.15">
      <c r="A2089" s="18"/>
    </row>
    <row r="2090" spans="1:1" x14ac:dyDescent="0.15">
      <c r="A2090" s="18"/>
    </row>
    <row r="2091" spans="1:1" x14ac:dyDescent="0.15">
      <c r="A2091" s="18"/>
    </row>
    <row r="2092" spans="1:1" x14ac:dyDescent="0.15">
      <c r="A2092" s="18"/>
    </row>
    <row r="2093" spans="1:1" x14ac:dyDescent="0.15">
      <c r="A2093" s="18"/>
    </row>
    <row r="2094" spans="1:1" x14ac:dyDescent="0.15">
      <c r="A2094" s="18"/>
    </row>
    <row r="2095" spans="1:1" x14ac:dyDescent="0.15">
      <c r="A2095" s="18"/>
    </row>
    <row r="2096" spans="1:1" x14ac:dyDescent="0.15">
      <c r="A2096" s="18"/>
    </row>
    <row r="2097" spans="1:1" x14ac:dyDescent="0.15">
      <c r="A2097" s="18"/>
    </row>
    <row r="2098" spans="1:1" x14ac:dyDescent="0.15">
      <c r="A2098" s="18"/>
    </row>
    <row r="2099" spans="1:1" x14ac:dyDescent="0.15">
      <c r="A2099" s="18"/>
    </row>
    <row r="2100" spans="1:1" x14ac:dyDescent="0.15">
      <c r="A2100" s="18"/>
    </row>
    <row r="2101" spans="1:1" x14ac:dyDescent="0.15">
      <c r="A2101" s="18"/>
    </row>
    <row r="2102" spans="1:1" x14ac:dyDescent="0.15">
      <c r="A2102" s="18"/>
    </row>
    <row r="2103" spans="1:1" x14ac:dyDescent="0.15">
      <c r="A2103" s="18"/>
    </row>
    <row r="2104" spans="1:1" x14ac:dyDescent="0.15">
      <c r="A2104" s="18"/>
    </row>
    <row r="2105" spans="1:1" x14ac:dyDescent="0.15">
      <c r="A2105" s="18"/>
    </row>
    <row r="2106" spans="1:1" x14ac:dyDescent="0.15">
      <c r="A2106" s="18"/>
    </row>
    <row r="2107" spans="1:1" x14ac:dyDescent="0.15">
      <c r="A2107" s="18"/>
    </row>
    <row r="2108" spans="1:1" x14ac:dyDescent="0.15">
      <c r="A2108" s="18"/>
    </row>
    <row r="2109" spans="1:1" x14ac:dyDescent="0.15">
      <c r="A2109" s="18"/>
    </row>
    <row r="2110" spans="1:1" x14ac:dyDescent="0.15">
      <c r="A2110" s="18"/>
    </row>
    <row r="2111" spans="1:1" x14ac:dyDescent="0.15">
      <c r="A2111" s="18"/>
    </row>
    <row r="2112" spans="1:1" x14ac:dyDescent="0.15">
      <c r="A2112" s="18"/>
    </row>
    <row r="2113" spans="1:1" x14ac:dyDescent="0.15">
      <c r="A2113" s="18"/>
    </row>
    <row r="2114" spans="1:1" x14ac:dyDescent="0.15">
      <c r="A2114" s="18"/>
    </row>
    <row r="2115" spans="1:1" x14ac:dyDescent="0.15">
      <c r="A2115" s="18"/>
    </row>
    <row r="2116" spans="1:1" x14ac:dyDescent="0.15">
      <c r="A2116" s="18"/>
    </row>
    <row r="2117" spans="1:1" x14ac:dyDescent="0.15">
      <c r="A2117" s="18"/>
    </row>
    <row r="2118" spans="1:1" x14ac:dyDescent="0.15">
      <c r="A2118" s="18"/>
    </row>
    <row r="2119" spans="1:1" x14ac:dyDescent="0.15">
      <c r="A2119" s="18"/>
    </row>
    <row r="2120" spans="1:1" x14ac:dyDescent="0.15">
      <c r="A2120" s="18"/>
    </row>
    <row r="2121" spans="1:1" x14ac:dyDescent="0.15">
      <c r="A2121" s="18"/>
    </row>
    <row r="2122" spans="1:1" x14ac:dyDescent="0.15">
      <c r="A2122" s="18"/>
    </row>
    <row r="2123" spans="1:1" x14ac:dyDescent="0.15">
      <c r="A2123" s="18"/>
    </row>
    <row r="2124" spans="1:1" x14ac:dyDescent="0.15">
      <c r="A2124" s="18"/>
    </row>
    <row r="2125" spans="1:1" x14ac:dyDescent="0.15">
      <c r="A2125" s="18"/>
    </row>
    <row r="2126" spans="1:1" x14ac:dyDescent="0.15">
      <c r="A2126" s="18"/>
    </row>
    <row r="2127" spans="1:1" x14ac:dyDescent="0.15">
      <c r="A2127" s="18"/>
    </row>
    <row r="2128" spans="1:1" x14ac:dyDescent="0.15">
      <c r="A2128" s="18"/>
    </row>
    <row r="2129" spans="1:1" x14ac:dyDescent="0.15">
      <c r="A2129" s="18"/>
    </row>
    <row r="2130" spans="1:1" x14ac:dyDescent="0.15">
      <c r="A2130" s="18"/>
    </row>
    <row r="2131" spans="1:1" x14ac:dyDescent="0.15">
      <c r="A2131" s="18"/>
    </row>
    <row r="2132" spans="1:1" x14ac:dyDescent="0.15">
      <c r="A2132" s="18"/>
    </row>
    <row r="2133" spans="1:1" x14ac:dyDescent="0.15">
      <c r="A2133" s="18"/>
    </row>
    <row r="2134" spans="1:1" x14ac:dyDescent="0.15">
      <c r="A2134" s="18"/>
    </row>
    <row r="2135" spans="1:1" x14ac:dyDescent="0.15">
      <c r="A2135" s="18"/>
    </row>
    <row r="2136" spans="1:1" x14ac:dyDescent="0.15">
      <c r="A2136" s="18"/>
    </row>
    <row r="2137" spans="1:1" x14ac:dyDescent="0.15">
      <c r="A2137" s="18"/>
    </row>
    <row r="2138" spans="1:1" x14ac:dyDescent="0.15">
      <c r="A2138" s="18"/>
    </row>
    <row r="2139" spans="1:1" x14ac:dyDescent="0.15">
      <c r="A2139" s="18"/>
    </row>
    <row r="2140" spans="1:1" x14ac:dyDescent="0.15">
      <c r="A2140" s="18"/>
    </row>
    <row r="2141" spans="1:1" x14ac:dyDescent="0.15">
      <c r="A2141" s="18"/>
    </row>
    <row r="2142" spans="1:1" x14ac:dyDescent="0.15">
      <c r="A2142" s="18"/>
    </row>
    <row r="2143" spans="1:1" x14ac:dyDescent="0.15">
      <c r="A2143" s="18"/>
    </row>
    <row r="2144" spans="1:1" x14ac:dyDescent="0.15">
      <c r="A2144" s="18"/>
    </row>
    <row r="2145" spans="1:1" x14ac:dyDescent="0.15">
      <c r="A2145" s="18"/>
    </row>
    <row r="2146" spans="1:1" x14ac:dyDescent="0.15">
      <c r="A2146" s="18"/>
    </row>
    <row r="2147" spans="1:1" x14ac:dyDescent="0.15">
      <c r="A2147" s="18"/>
    </row>
    <row r="2148" spans="1:1" x14ac:dyDescent="0.15">
      <c r="A2148" s="18"/>
    </row>
    <row r="2149" spans="1:1" x14ac:dyDescent="0.15">
      <c r="A2149" s="18"/>
    </row>
    <row r="2150" spans="1:1" x14ac:dyDescent="0.15">
      <c r="A2150" s="18"/>
    </row>
    <row r="2151" spans="1:1" x14ac:dyDescent="0.15">
      <c r="A2151" s="18"/>
    </row>
    <row r="2152" spans="1:1" x14ac:dyDescent="0.15">
      <c r="A2152" s="18"/>
    </row>
    <row r="2153" spans="1:1" x14ac:dyDescent="0.15">
      <c r="A2153" s="18"/>
    </row>
    <row r="2154" spans="1:1" x14ac:dyDescent="0.15">
      <c r="A2154" s="18"/>
    </row>
    <row r="2155" spans="1:1" x14ac:dyDescent="0.15">
      <c r="A2155" s="18"/>
    </row>
    <row r="2156" spans="1:1" x14ac:dyDescent="0.15">
      <c r="A2156" s="18"/>
    </row>
    <row r="2157" spans="1:1" x14ac:dyDescent="0.15">
      <c r="A2157" s="18"/>
    </row>
    <row r="2158" spans="1:1" x14ac:dyDescent="0.15">
      <c r="A2158" s="18"/>
    </row>
    <row r="2159" spans="1:1" x14ac:dyDescent="0.15">
      <c r="A2159" s="18"/>
    </row>
    <row r="2160" spans="1:1" x14ac:dyDescent="0.15">
      <c r="A2160" s="18"/>
    </row>
    <row r="2161" spans="1:1" x14ac:dyDescent="0.15">
      <c r="A2161" s="18"/>
    </row>
    <row r="2162" spans="1:1" x14ac:dyDescent="0.15">
      <c r="A2162" s="18"/>
    </row>
    <row r="2163" spans="1:1" x14ac:dyDescent="0.15">
      <c r="A2163" s="18"/>
    </row>
    <row r="2164" spans="1:1" x14ac:dyDescent="0.15">
      <c r="A2164" s="18"/>
    </row>
    <row r="2165" spans="1:1" x14ac:dyDescent="0.15">
      <c r="A2165" s="18"/>
    </row>
    <row r="2166" spans="1:1" x14ac:dyDescent="0.15">
      <c r="A2166" s="18"/>
    </row>
    <row r="2167" spans="1:1" x14ac:dyDescent="0.15">
      <c r="A2167" s="18"/>
    </row>
    <row r="2168" spans="1:1" x14ac:dyDescent="0.15">
      <c r="A2168" s="18"/>
    </row>
    <row r="2169" spans="1:1" x14ac:dyDescent="0.15">
      <c r="A2169" s="18"/>
    </row>
    <row r="2170" spans="1:1" x14ac:dyDescent="0.15">
      <c r="A2170" s="18"/>
    </row>
    <row r="2171" spans="1:1" x14ac:dyDescent="0.15">
      <c r="A2171" s="18"/>
    </row>
    <row r="2172" spans="1:1" x14ac:dyDescent="0.15">
      <c r="A2172" s="18"/>
    </row>
    <row r="2173" spans="1:1" x14ac:dyDescent="0.15">
      <c r="A2173" s="18"/>
    </row>
    <row r="2174" spans="1:1" x14ac:dyDescent="0.15">
      <c r="A2174" s="18"/>
    </row>
    <row r="2175" spans="1:1" x14ac:dyDescent="0.15">
      <c r="A2175" s="18"/>
    </row>
    <row r="2176" spans="1:1" x14ac:dyDescent="0.15">
      <c r="A2176" s="18"/>
    </row>
    <row r="2177" spans="1:1" x14ac:dyDescent="0.15">
      <c r="A2177" s="18"/>
    </row>
    <row r="2178" spans="1:1" x14ac:dyDescent="0.15">
      <c r="A2178" s="18"/>
    </row>
    <row r="2179" spans="1:1" x14ac:dyDescent="0.15">
      <c r="A2179" s="18"/>
    </row>
    <row r="2180" spans="1:1" x14ac:dyDescent="0.15">
      <c r="A2180" s="18"/>
    </row>
    <row r="2181" spans="1:1" x14ac:dyDescent="0.15">
      <c r="A2181" s="18"/>
    </row>
    <row r="2182" spans="1:1" x14ac:dyDescent="0.15">
      <c r="A2182" s="18"/>
    </row>
    <row r="2183" spans="1:1" x14ac:dyDescent="0.15">
      <c r="A2183" s="18"/>
    </row>
    <row r="2184" spans="1:1" x14ac:dyDescent="0.15">
      <c r="A2184" s="18"/>
    </row>
    <row r="2185" spans="1:1" x14ac:dyDescent="0.15">
      <c r="A2185" s="18"/>
    </row>
    <row r="2186" spans="1:1" x14ac:dyDescent="0.15">
      <c r="A2186" s="18"/>
    </row>
    <row r="2187" spans="1:1" x14ac:dyDescent="0.15">
      <c r="A2187" s="18"/>
    </row>
    <row r="2188" spans="1:1" x14ac:dyDescent="0.15">
      <c r="A2188" s="18"/>
    </row>
    <row r="2189" spans="1:1" x14ac:dyDescent="0.15">
      <c r="A2189" s="18"/>
    </row>
    <row r="2190" spans="1:1" x14ac:dyDescent="0.15">
      <c r="A2190" s="18"/>
    </row>
    <row r="2191" spans="1:1" x14ac:dyDescent="0.15">
      <c r="A2191" s="18"/>
    </row>
    <row r="2192" spans="1:1" x14ac:dyDescent="0.15">
      <c r="A2192" s="18"/>
    </row>
    <row r="2193" spans="1:1" x14ac:dyDescent="0.15">
      <c r="A2193" s="18"/>
    </row>
    <row r="2194" spans="1:1" x14ac:dyDescent="0.15">
      <c r="A2194" s="18"/>
    </row>
    <row r="2195" spans="1:1" x14ac:dyDescent="0.15">
      <c r="A2195" s="18"/>
    </row>
    <row r="2196" spans="1:1" x14ac:dyDescent="0.15">
      <c r="A2196" s="18"/>
    </row>
    <row r="2197" spans="1:1" x14ac:dyDescent="0.15">
      <c r="A2197" s="18"/>
    </row>
    <row r="2198" spans="1:1" x14ac:dyDescent="0.15">
      <c r="A2198" s="18"/>
    </row>
    <row r="2199" spans="1:1" x14ac:dyDescent="0.15">
      <c r="A2199" s="18"/>
    </row>
    <row r="2200" spans="1:1" x14ac:dyDescent="0.15">
      <c r="A2200" s="18"/>
    </row>
    <row r="2201" spans="1:1" x14ac:dyDescent="0.15">
      <c r="A2201" s="18"/>
    </row>
    <row r="2202" spans="1:1" x14ac:dyDescent="0.15">
      <c r="A2202" s="18"/>
    </row>
    <row r="2203" spans="1:1" x14ac:dyDescent="0.15">
      <c r="A2203" s="18"/>
    </row>
    <row r="2204" spans="1:1" x14ac:dyDescent="0.15">
      <c r="A2204" s="18"/>
    </row>
    <row r="2205" spans="1:1" x14ac:dyDescent="0.15">
      <c r="A2205" s="18"/>
    </row>
    <row r="2206" spans="1:1" x14ac:dyDescent="0.15">
      <c r="A2206" s="18"/>
    </row>
    <row r="2207" spans="1:1" x14ac:dyDescent="0.15">
      <c r="A2207" s="18"/>
    </row>
    <row r="2208" spans="1:1" x14ac:dyDescent="0.15">
      <c r="A2208" s="18"/>
    </row>
    <row r="2209" spans="1:1" x14ac:dyDescent="0.15">
      <c r="A2209" s="18"/>
    </row>
    <row r="2210" spans="1:1" x14ac:dyDescent="0.15">
      <c r="A2210" s="18"/>
    </row>
    <row r="2211" spans="1:1" x14ac:dyDescent="0.15">
      <c r="A2211" s="18"/>
    </row>
    <row r="2212" spans="1:1" x14ac:dyDescent="0.15">
      <c r="A2212" s="18"/>
    </row>
    <row r="2213" spans="1:1" x14ac:dyDescent="0.15">
      <c r="A2213" s="18"/>
    </row>
    <row r="2214" spans="1:1" x14ac:dyDescent="0.15">
      <c r="A2214" s="18"/>
    </row>
    <row r="2215" spans="1:1" x14ac:dyDescent="0.15">
      <c r="A2215" s="18"/>
    </row>
    <row r="2216" spans="1:1" x14ac:dyDescent="0.15">
      <c r="A2216" s="18"/>
    </row>
    <row r="2217" spans="1:1" x14ac:dyDescent="0.15">
      <c r="A2217" s="18"/>
    </row>
    <row r="2218" spans="1:1" x14ac:dyDescent="0.15">
      <c r="A2218" s="18"/>
    </row>
    <row r="2219" spans="1:1" x14ac:dyDescent="0.15">
      <c r="A2219" s="18"/>
    </row>
    <row r="2220" spans="1:1" x14ac:dyDescent="0.15">
      <c r="A2220" s="18"/>
    </row>
    <row r="2221" spans="1:1" x14ac:dyDescent="0.15">
      <c r="A2221" s="18"/>
    </row>
    <row r="2222" spans="1:1" x14ac:dyDescent="0.15">
      <c r="A2222" s="18"/>
    </row>
    <row r="2223" spans="1:1" x14ac:dyDescent="0.15">
      <c r="A2223" s="18"/>
    </row>
    <row r="2224" spans="1:1" x14ac:dyDescent="0.15">
      <c r="A2224" s="18"/>
    </row>
    <row r="2225" spans="1:1" x14ac:dyDescent="0.15">
      <c r="A2225" s="18"/>
    </row>
    <row r="2226" spans="1:1" x14ac:dyDescent="0.15">
      <c r="A2226" s="18"/>
    </row>
    <row r="2227" spans="1:1" x14ac:dyDescent="0.15">
      <c r="A2227" s="18"/>
    </row>
    <row r="2228" spans="1:1" x14ac:dyDescent="0.15">
      <c r="A2228" s="18"/>
    </row>
    <row r="2229" spans="1:1" x14ac:dyDescent="0.15">
      <c r="A2229" s="18"/>
    </row>
    <row r="2230" spans="1:1" x14ac:dyDescent="0.15">
      <c r="A2230" s="18"/>
    </row>
    <row r="2231" spans="1:1" x14ac:dyDescent="0.15">
      <c r="A2231" s="18"/>
    </row>
    <row r="2232" spans="1:1" x14ac:dyDescent="0.15">
      <c r="A2232" s="18"/>
    </row>
    <row r="2233" spans="1:1" x14ac:dyDescent="0.15">
      <c r="A2233" s="18"/>
    </row>
    <row r="2234" spans="1:1" x14ac:dyDescent="0.15">
      <c r="A2234" s="18"/>
    </row>
    <row r="2235" spans="1:1" x14ac:dyDescent="0.15">
      <c r="A2235" s="18"/>
    </row>
    <row r="2236" spans="1:1" x14ac:dyDescent="0.15">
      <c r="A2236" s="18"/>
    </row>
    <row r="2237" spans="1:1" x14ac:dyDescent="0.15">
      <c r="A2237" s="18"/>
    </row>
    <row r="2238" spans="1:1" x14ac:dyDescent="0.15">
      <c r="A2238" s="18"/>
    </row>
    <row r="2239" spans="1:1" x14ac:dyDescent="0.15">
      <c r="A2239" s="18"/>
    </row>
    <row r="2240" spans="1:1" x14ac:dyDescent="0.15">
      <c r="A2240" s="18"/>
    </row>
    <row r="2241" spans="1:1" x14ac:dyDescent="0.15">
      <c r="A2241" s="18"/>
    </row>
    <row r="2242" spans="1:1" x14ac:dyDescent="0.15">
      <c r="A2242" s="18"/>
    </row>
    <row r="2243" spans="1:1" x14ac:dyDescent="0.15">
      <c r="A2243" s="18"/>
    </row>
    <row r="2244" spans="1:1" x14ac:dyDescent="0.15">
      <c r="A2244" s="18"/>
    </row>
    <row r="2245" spans="1:1" x14ac:dyDescent="0.15">
      <c r="A2245" s="18"/>
    </row>
    <row r="2246" spans="1:1" x14ac:dyDescent="0.15">
      <c r="A2246" s="18"/>
    </row>
    <row r="2247" spans="1:1" x14ac:dyDescent="0.15">
      <c r="A2247" s="18"/>
    </row>
    <row r="2248" spans="1:1" x14ac:dyDescent="0.15">
      <c r="A2248" s="18"/>
    </row>
    <row r="2249" spans="1:1" x14ac:dyDescent="0.15">
      <c r="A2249" s="18"/>
    </row>
    <row r="2250" spans="1:1" x14ac:dyDescent="0.15">
      <c r="A2250" s="18"/>
    </row>
    <row r="2251" spans="1:1" x14ac:dyDescent="0.15">
      <c r="A2251" s="18"/>
    </row>
    <row r="2252" spans="1:1" x14ac:dyDescent="0.15">
      <c r="A2252" s="18"/>
    </row>
    <row r="2253" spans="1:1" x14ac:dyDescent="0.15">
      <c r="A2253" s="18"/>
    </row>
    <row r="2254" spans="1:1" x14ac:dyDescent="0.15">
      <c r="A2254" s="18"/>
    </row>
    <row r="2255" spans="1:1" x14ac:dyDescent="0.15">
      <c r="A2255" s="18"/>
    </row>
    <row r="2256" spans="1:1" x14ac:dyDescent="0.15">
      <c r="A2256" s="18"/>
    </row>
    <row r="2257" spans="1:1" x14ac:dyDescent="0.15">
      <c r="A2257" s="18"/>
    </row>
    <row r="2258" spans="1:1" x14ac:dyDescent="0.15">
      <c r="A2258" s="18"/>
    </row>
    <row r="2259" spans="1:1" x14ac:dyDescent="0.15">
      <c r="A2259" s="18"/>
    </row>
    <row r="2260" spans="1:1" x14ac:dyDescent="0.15">
      <c r="A2260" s="18"/>
    </row>
    <row r="2261" spans="1:1" x14ac:dyDescent="0.15">
      <c r="A2261" s="18"/>
    </row>
    <row r="2262" spans="1:1" x14ac:dyDescent="0.15">
      <c r="A2262" s="18"/>
    </row>
    <row r="2263" spans="1:1" x14ac:dyDescent="0.15">
      <c r="A2263" s="18"/>
    </row>
    <row r="2264" spans="1:1" x14ac:dyDescent="0.15">
      <c r="A2264" s="18"/>
    </row>
    <row r="2265" spans="1:1" x14ac:dyDescent="0.15">
      <c r="A2265" s="18"/>
    </row>
    <row r="2266" spans="1:1" x14ac:dyDescent="0.15">
      <c r="A2266" s="18"/>
    </row>
    <row r="2267" spans="1:1" x14ac:dyDescent="0.15">
      <c r="A2267" s="18"/>
    </row>
    <row r="2268" spans="1:1" x14ac:dyDescent="0.15">
      <c r="A2268" s="18"/>
    </row>
    <row r="2269" spans="1:1" x14ac:dyDescent="0.15">
      <c r="A2269" s="18"/>
    </row>
    <row r="2270" spans="1:1" x14ac:dyDescent="0.15">
      <c r="A2270" s="18"/>
    </row>
    <row r="2271" spans="1:1" x14ac:dyDescent="0.15">
      <c r="A2271" s="18"/>
    </row>
    <row r="2272" spans="1:1" x14ac:dyDescent="0.15">
      <c r="A2272" s="18"/>
    </row>
    <row r="2273" spans="1:1" x14ac:dyDescent="0.15">
      <c r="A2273" s="18"/>
    </row>
    <row r="2274" spans="1:1" x14ac:dyDescent="0.15">
      <c r="A2274" s="18"/>
    </row>
    <row r="2275" spans="1:1" x14ac:dyDescent="0.15">
      <c r="A2275" s="18"/>
    </row>
    <row r="2276" spans="1:1" x14ac:dyDescent="0.15">
      <c r="A2276" s="18"/>
    </row>
    <row r="2277" spans="1:1" x14ac:dyDescent="0.15">
      <c r="A2277" s="18"/>
    </row>
    <row r="2278" spans="1:1" x14ac:dyDescent="0.15">
      <c r="A2278" s="18"/>
    </row>
    <row r="2279" spans="1:1" x14ac:dyDescent="0.15">
      <c r="A2279" s="18"/>
    </row>
    <row r="2280" spans="1:1" x14ac:dyDescent="0.15">
      <c r="A2280" s="18"/>
    </row>
    <row r="2281" spans="1:1" x14ac:dyDescent="0.15">
      <c r="A2281" s="18"/>
    </row>
    <row r="2282" spans="1:1" x14ac:dyDescent="0.15">
      <c r="A2282" s="18"/>
    </row>
    <row r="2283" spans="1:1" x14ac:dyDescent="0.15">
      <c r="A2283" s="18"/>
    </row>
    <row r="2284" spans="1:1" x14ac:dyDescent="0.15">
      <c r="A2284" s="18"/>
    </row>
    <row r="2285" spans="1:1" x14ac:dyDescent="0.15">
      <c r="A2285" s="18"/>
    </row>
    <row r="2286" spans="1:1" x14ac:dyDescent="0.15">
      <c r="A2286" s="18"/>
    </row>
    <row r="2287" spans="1:1" x14ac:dyDescent="0.15">
      <c r="A2287" s="18"/>
    </row>
    <row r="2288" spans="1:1" x14ac:dyDescent="0.15">
      <c r="A2288" s="18"/>
    </row>
    <row r="2289" spans="1:1" x14ac:dyDescent="0.15">
      <c r="A2289" s="18"/>
    </row>
    <row r="2290" spans="1:1" x14ac:dyDescent="0.15">
      <c r="A2290" s="18"/>
    </row>
    <row r="2291" spans="1:1" x14ac:dyDescent="0.15">
      <c r="A2291" s="18"/>
    </row>
    <row r="2292" spans="1:1" x14ac:dyDescent="0.15">
      <c r="A2292" s="18"/>
    </row>
    <row r="2293" spans="1:1" x14ac:dyDescent="0.15">
      <c r="A2293" s="18"/>
    </row>
    <row r="2294" spans="1:1" x14ac:dyDescent="0.15">
      <c r="A2294" s="18"/>
    </row>
    <row r="2295" spans="1:1" x14ac:dyDescent="0.15">
      <c r="A2295" s="18"/>
    </row>
    <row r="2296" spans="1:1" x14ac:dyDescent="0.15">
      <c r="A2296" s="18"/>
    </row>
    <row r="2297" spans="1:1" x14ac:dyDescent="0.15">
      <c r="A2297" s="18"/>
    </row>
    <row r="2298" spans="1:1" x14ac:dyDescent="0.15">
      <c r="A2298" s="18"/>
    </row>
    <row r="2299" spans="1:1" x14ac:dyDescent="0.15">
      <c r="A2299" s="18"/>
    </row>
    <row r="2300" spans="1:1" x14ac:dyDescent="0.15">
      <c r="A2300" s="18"/>
    </row>
    <row r="2301" spans="1:1" x14ac:dyDescent="0.15">
      <c r="A2301" s="18"/>
    </row>
    <row r="2302" spans="1:1" x14ac:dyDescent="0.15">
      <c r="A2302" s="18"/>
    </row>
    <row r="2303" spans="1:1" x14ac:dyDescent="0.15">
      <c r="A2303" s="18"/>
    </row>
    <row r="2304" spans="1:1" x14ac:dyDescent="0.15">
      <c r="A2304" s="18"/>
    </row>
    <row r="2305" spans="1:1" x14ac:dyDescent="0.15">
      <c r="A2305" s="18"/>
    </row>
    <row r="2306" spans="1:1" x14ac:dyDescent="0.15">
      <c r="A2306" s="18"/>
    </row>
    <row r="2307" spans="1:1" x14ac:dyDescent="0.15">
      <c r="A2307" s="18"/>
    </row>
    <row r="2308" spans="1:1" x14ac:dyDescent="0.15">
      <c r="A2308" s="18"/>
    </row>
    <row r="2309" spans="1:1" x14ac:dyDescent="0.15">
      <c r="A2309" s="18"/>
    </row>
    <row r="2310" spans="1:1" x14ac:dyDescent="0.15">
      <c r="A2310" s="18"/>
    </row>
    <row r="2311" spans="1:1" x14ac:dyDescent="0.15">
      <c r="A2311" s="18"/>
    </row>
    <row r="2312" spans="1:1" x14ac:dyDescent="0.15">
      <c r="A2312" s="18"/>
    </row>
    <row r="2313" spans="1:1" x14ac:dyDescent="0.15">
      <c r="A2313" s="18"/>
    </row>
    <row r="2314" spans="1:1" x14ac:dyDescent="0.15">
      <c r="A2314" s="18"/>
    </row>
    <row r="2315" spans="1:1" x14ac:dyDescent="0.15">
      <c r="A2315" s="18"/>
    </row>
    <row r="2316" spans="1:1" x14ac:dyDescent="0.15">
      <c r="A2316" s="18"/>
    </row>
    <row r="2317" spans="1:1" x14ac:dyDescent="0.15">
      <c r="A2317" s="18"/>
    </row>
    <row r="2318" spans="1:1" x14ac:dyDescent="0.15">
      <c r="A2318" s="18"/>
    </row>
    <row r="2319" spans="1:1" x14ac:dyDescent="0.15">
      <c r="A2319" s="18"/>
    </row>
    <row r="2320" spans="1:1" x14ac:dyDescent="0.15">
      <c r="A2320" s="18"/>
    </row>
    <row r="2321" spans="1:1" x14ac:dyDescent="0.15">
      <c r="A2321" s="18"/>
    </row>
    <row r="2322" spans="1:1" x14ac:dyDescent="0.15">
      <c r="A2322" s="18"/>
    </row>
    <row r="2323" spans="1:1" x14ac:dyDescent="0.15">
      <c r="A2323" s="18"/>
    </row>
    <row r="2324" spans="1:1" x14ac:dyDescent="0.15">
      <c r="A2324" s="18"/>
    </row>
    <row r="2325" spans="1:1" x14ac:dyDescent="0.15">
      <c r="A2325" s="18"/>
    </row>
    <row r="2326" spans="1:1" x14ac:dyDescent="0.15">
      <c r="A2326" s="18"/>
    </row>
    <row r="2327" spans="1:1" x14ac:dyDescent="0.15">
      <c r="A2327" s="18"/>
    </row>
    <row r="2328" spans="1:1" x14ac:dyDescent="0.15">
      <c r="A2328" s="18"/>
    </row>
    <row r="2329" spans="1:1" x14ac:dyDescent="0.15">
      <c r="A2329" s="18"/>
    </row>
    <row r="2330" spans="1:1" x14ac:dyDescent="0.15">
      <c r="A2330" s="18"/>
    </row>
    <row r="2331" spans="1:1" x14ac:dyDescent="0.15">
      <c r="A2331" s="18"/>
    </row>
    <row r="2332" spans="1:1" x14ac:dyDescent="0.15">
      <c r="A2332" s="18"/>
    </row>
    <row r="2333" spans="1:1" x14ac:dyDescent="0.15">
      <c r="A2333" s="18"/>
    </row>
    <row r="2334" spans="1:1" x14ac:dyDescent="0.15">
      <c r="A2334" s="18"/>
    </row>
    <row r="2335" spans="1:1" x14ac:dyDescent="0.15">
      <c r="A2335" s="18"/>
    </row>
    <row r="2336" spans="1:1" x14ac:dyDescent="0.15">
      <c r="A2336" s="18"/>
    </row>
    <row r="2337" spans="1:1" x14ac:dyDescent="0.15">
      <c r="A2337" s="18"/>
    </row>
    <row r="2338" spans="1:1" x14ac:dyDescent="0.15">
      <c r="A2338" s="18"/>
    </row>
    <row r="2339" spans="1:1" x14ac:dyDescent="0.15">
      <c r="A2339" s="18"/>
    </row>
    <row r="2340" spans="1:1" x14ac:dyDescent="0.15">
      <c r="A2340" s="18"/>
    </row>
    <row r="2341" spans="1:1" x14ac:dyDescent="0.15">
      <c r="A2341" s="18"/>
    </row>
    <row r="2342" spans="1:1" x14ac:dyDescent="0.15">
      <c r="A2342" s="18"/>
    </row>
    <row r="2343" spans="1:1" x14ac:dyDescent="0.15">
      <c r="A2343" s="18"/>
    </row>
    <row r="2344" spans="1:1" x14ac:dyDescent="0.15">
      <c r="A2344" s="18"/>
    </row>
    <row r="2345" spans="1:1" x14ac:dyDescent="0.15">
      <c r="A2345" s="18"/>
    </row>
    <row r="2346" spans="1:1" x14ac:dyDescent="0.15">
      <c r="A2346" s="18"/>
    </row>
    <row r="2347" spans="1:1" x14ac:dyDescent="0.15">
      <c r="A2347" s="18"/>
    </row>
    <row r="2348" spans="1:1" x14ac:dyDescent="0.15">
      <c r="A2348" s="18"/>
    </row>
    <row r="2349" spans="1:1" x14ac:dyDescent="0.15">
      <c r="A2349" s="18"/>
    </row>
    <row r="2350" spans="1:1" x14ac:dyDescent="0.15">
      <c r="A2350" s="18"/>
    </row>
    <row r="2351" spans="1:1" x14ac:dyDescent="0.15">
      <c r="A2351" s="18"/>
    </row>
    <row r="2352" spans="1:1" x14ac:dyDescent="0.15">
      <c r="A2352" s="18"/>
    </row>
    <row r="2353" spans="1:1" x14ac:dyDescent="0.15">
      <c r="A2353" s="18"/>
    </row>
    <row r="2354" spans="1:1" x14ac:dyDescent="0.15">
      <c r="A2354" s="18"/>
    </row>
    <row r="2355" spans="1:1" x14ac:dyDescent="0.15">
      <c r="A2355" s="18"/>
    </row>
    <row r="2356" spans="1:1" x14ac:dyDescent="0.15">
      <c r="A2356" s="18"/>
    </row>
    <row r="2357" spans="1:1" x14ac:dyDescent="0.15">
      <c r="A2357" s="18"/>
    </row>
    <row r="2358" spans="1:1" x14ac:dyDescent="0.15">
      <c r="A2358" s="18"/>
    </row>
    <row r="2359" spans="1:1" x14ac:dyDescent="0.15">
      <c r="A2359" s="18"/>
    </row>
    <row r="2360" spans="1:1" x14ac:dyDescent="0.15">
      <c r="A2360" s="18"/>
    </row>
    <row r="2361" spans="1:1" x14ac:dyDescent="0.15">
      <c r="A2361" s="18"/>
    </row>
    <row r="2362" spans="1:1" x14ac:dyDescent="0.15">
      <c r="A2362" s="18"/>
    </row>
    <row r="2363" spans="1:1" x14ac:dyDescent="0.15">
      <c r="A2363" s="18"/>
    </row>
    <row r="2364" spans="1:1" x14ac:dyDescent="0.15">
      <c r="A2364" s="18"/>
    </row>
    <row r="2365" spans="1:1" x14ac:dyDescent="0.15">
      <c r="A2365" s="18"/>
    </row>
    <row r="2366" spans="1:1" x14ac:dyDescent="0.15">
      <c r="A2366" s="18"/>
    </row>
    <row r="2367" spans="1:1" x14ac:dyDescent="0.15">
      <c r="A2367" s="18"/>
    </row>
    <row r="2368" spans="1:1" x14ac:dyDescent="0.15">
      <c r="A2368" s="18"/>
    </row>
    <row r="2369" spans="1:1" x14ac:dyDescent="0.15">
      <c r="A2369" s="18"/>
    </row>
    <row r="2370" spans="1:1" x14ac:dyDescent="0.15">
      <c r="A2370" s="18"/>
    </row>
    <row r="2371" spans="1:1" x14ac:dyDescent="0.15">
      <c r="A2371" s="18"/>
    </row>
    <row r="2372" spans="1:1" x14ac:dyDescent="0.15">
      <c r="A2372" s="18"/>
    </row>
    <row r="2373" spans="1:1" x14ac:dyDescent="0.15">
      <c r="A2373" s="18"/>
    </row>
    <row r="2374" spans="1:1" x14ac:dyDescent="0.15">
      <c r="A2374" s="18"/>
    </row>
    <row r="2375" spans="1:1" x14ac:dyDescent="0.15">
      <c r="A2375" s="18"/>
    </row>
    <row r="2376" spans="1:1" x14ac:dyDescent="0.15">
      <c r="A2376" s="18"/>
    </row>
    <row r="2377" spans="1:1" x14ac:dyDescent="0.15">
      <c r="A2377" s="18"/>
    </row>
    <row r="2378" spans="1:1" x14ac:dyDescent="0.15">
      <c r="A2378" s="18"/>
    </row>
    <row r="2379" spans="1:1" x14ac:dyDescent="0.15">
      <c r="A2379" s="18"/>
    </row>
    <row r="2380" spans="1:1" x14ac:dyDescent="0.15">
      <c r="A2380" s="18"/>
    </row>
    <row r="2381" spans="1:1" x14ac:dyDescent="0.15">
      <c r="A2381" s="18"/>
    </row>
    <row r="2382" spans="1:1" x14ac:dyDescent="0.15">
      <c r="A2382" s="18"/>
    </row>
    <row r="2383" spans="1:1" x14ac:dyDescent="0.15">
      <c r="A2383" s="18"/>
    </row>
    <row r="2384" spans="1:1" x14ac:dyDescent="0.15">
      <c r="A2384" s="18"/>
    </row>
    <row r="2385" spans="1:1" x14ac:dyDescent="0.15">
      <c r="A2385" s="18"/>
    </row>
    <row r="2386" spans="1:1" x14ac:dyDescent="0.15">
      <c r="A2386" s="18"/>
    </row>
    <row r="2387" spans="1:1" x14ac:dyDescent="0.15">
      <c r="A2387" s="18"/>
    </row>
    <row r="2388" spans="1:1" x14ac:dyDescent="0.15">
      <c r="A2388" s="18"/>
    </row>
    <row r="2389" spans="1:1" x14ac:dyDescent="0.15">
      <c r="A2389" s="18"/>
    </row>
    <row r="2390" spans="1:1" x14ac:dyDescent="0.15">
      <c r="A2390" s="18"/>
    </row>
    <row r="2391" spans="1:1" x14ac:dyDescent="0.15">
      <c r="A2391" s="18"/>
    </row>
    <row r="2392" spans="1:1" x14ac:dyDescent="0.15">
      <c r="A2392" s="18"/>
    </row>
    <row r="2393" spans="1:1" x14ac:dyDescent="0.15">
      <c r="A2393" s="18"/>
    </row>
    <row r="2394" spans="1:1" x14ac:dyDescent="0.15">
      <c r="A2394" s="18"/>
    </row>
    <row r="2395" spans="1:1" x14ac:dyDescent="0.15">
      <c r="A2395" s="18"/>
    </row>
    <row r="2396" spans="1:1" x14ac:dyDescent="0.15">
      <c r="A2396" s="18"/>
    </row>
    <row r="2397" spans="1:1" x14ac:dyDescent="0.15">
      <c r="A2397" s="18"/>
    </row>
    <row r="2398" spans="1:1" x14ac:dyDescent="0.15">
      <c r="A2398" s="18"/>
    </row>
    <row r="2399" spans="1:1" x14ac:dyDescent="0.15">
      <c r="A2399" s="18"/>
    </row>
    <row r="2400" spans="1:1" x14ac:dyDescent="0.15">
      <c r="A2400" s="18"/>
    </row>
    <row r="2401" spans="1:1" x14ac:dyDescent="0.15">
      <c r="A2401" s="18"/>
    </row>
    <row r="2402" spans="1:1" x14ac:dyDescent="0.15">
      <c r="A2402" s="18"/>
    </row>
    <row r="2403" spans="1:1" x14ac:dyDescent="0.15">
      <c r="A2403" s="18"/>
    </row>
    <row r="2404" spans="1:1" x14ac:dyDescent="0.15">
      <c r="A2404" s="18"/>
    </row>
    <row r="2405" spans="1:1" x14ac:dyDescent="0.15">
      <c r="A2405" s="18"/>
    </row>
    <row r="2406" spans="1:1" x14ac:dyDescent="0.15">
      <c r="A2406" s="18"/>
    </row>
    <row r="2407" spans="1:1" x14ac:dyDescent="0.15">
      <c r="A2407" s="18"/>
    </row>
    <row r="2408" spans="1:1" x14ac:dyDescent="0.15">
      <c r="A2408" s="18"/>
    </row>
    <row r="2409" spans="1:1" x14ac:dyDescent="0.15">
      <c r="A2409" s="18"/>
    </row>
    <row r="2410" spans="1:1" x14ac:dyDescent="0.15">
      <c r="A2410" s="18"/>
    </row>
    <row r="2411" spans="1:1" x14ac:dyDescent="0.15">
      <c r="A2411" s="18"/>
    </row>
    <row r="2412" spans="1:1" x14ac:dyDescent="0.15">
      <c r="A2412" s="18"/>
    </row>
    <row r="2413" spans="1:1" x14ac:dyDescent="0.15">
      <c r="A2413" s="18"/>
    </row>
    <row r="2414" spans="1:1" x14ac:dyDescent="0.15">
      <c r="A2414" s="18"/>
    </row>
    <row r="2415" spans="1:1" x14ac:dyDescent="0.15">
      <c r="A2415" s="18"/>
    </row>
    <row r="2416" spans="1:1" x14ac:dyDescent="0.15">
      <c r="A2416" s="18"/>
    </row>
    <row r="2417" spans="1:1" x14ac:dyDescent="0.15">
      <c r="A2417" s="18"/>
    </row>
    <row r="2418" spans="1:1" x14ac:dyDescent="0.15">
      <c r="A2418" s="18"/>
    </row>
    <row r="2419" spans="1:1" x14ac:dyDescent="0.15">
      <c r="A2419" s="18"/>
    </row>
    <row r="2420" spans="1:1" x14ac:dyDescent="0.15">
      <c r="A2420" s="18"/>
    </row>
    <row r="2421" spans="1:1" x14ac:dyDescent="0.15">
      <c r="A2421" s="18"/>
    </row>
    <row r="2422" spans="1:1" x14ac:dyDescent="0.15">
      <c r="A2422" s="18"/>
    </row>
    <row r="2423" spans="1:1" x14ac:dyDescent="0.15">
      <c r="A2423" s="18"/>
    </row>
    <row r="2424" spans="1:1" x14ac:dyDescent="0.15">
      <c r="A2424" s="18"/>
    </row>
    <row r="2425" spans="1:1" x14ac:dyDescent="0.15">
      <c r="A2425" s="18"/>
    </row>
    <row r="2426" spans="1:1" x14ac:dyDescent="0.15">
      <c r="A2426" s="18"/>
    </row>
    <row r="2427" spans="1:1" x14ac:dyDescent="0.15">
      <c r="A2427" s="18"/>
    </row>
    <row r="2428" spans="1:1" x14ac:dyDescent="0.15">
      <c r="A2428" s="18"/>
    </row>
    <row r="2429" spans="1:1" x14ac:dyDescent="0.15">
      <c r="A2429" s="18"/>
    </row>
    <row r="2430" spans="1:1" x14ac:dyDescent="0.15">
      <c r="A2430" s="18"/>
    </row>
    <row r="2431" spans="1:1" x14ac:dyDescent="0.15">
      <c r="A2431" s="18"/>
    </row>
    <row r="2432" spans="1:1" x14ac:dyDescent="0.15">
      <c r="A2432" s="18"/>
    </row>
    <row r="2433" spans="1:1" x14ac:dyDescent="0.15">
      <c r="A2433" s="18"/>
    </row>
    <row r="2434" spans="1:1" x14ac:dyDescent="0.15">
      <c r="A2434" s="18"/>
    </row>
    <row r="2435" spans="1:1" x14ac:dyDescent="0.15">
      <c r="A2435" s="18"/>
    </row>
    <row r="2436" spans="1:1" x14ac:dyDescent="0.15">
      <c r="A2436" s="18"/>
    </row>
    <row r="2437" spans="1:1" x14ac:dyDescent="0.15">
      <c r="A2437" s="18"/>
    </row>
    <row r="2438" spans="1:1" x14ac:dyDescent="0.15">
      <c r="A2438" s="18"/>
    </row>
    <row r="2439" spans="1:1" x14ac:dyDescent="0.15">
      <c r="A2439" s="18"/>
    </row>
    <row r="2440" spans="1:1" x14ac:dyDescent="0.15">
      <c r="A2440" s="18"/>
    </row>
    <row r="2441" spans="1:1" x14ac:dyDescent="0.15">
      <c r="A2441" s="18"/>
    </row>
    <row r="2442" spans="1:1" x14ac:dyDescent="0.15">
      <c r="A2442" s="18"/>
    </row>
    <row r="2443" spans="1:1" x14ac:dyDescent="0.15">
      <c r="A2443" s="18"/>
    </row>
    <row r="2444" spans="1:1" x14ac:dyDescent="0.15">
      <c r="A2444" s="18"/>
    </row>
    <row r="2445" spans="1:1" x14ac:dyDescent="0.15">
      <c r="A2445" s="18"/>
    </row>
    <row r="2446" spans="1:1" x14ac:dyDescent="0.15">
      <c r="A2446" s="18"/>
    </row>
    <row r="2447" spans="1:1" x14ac:dyDescent="0.15">
      <c r="A2447" s="18"/>
    </row>
    <row r="2448" spans="1:1" x14ac:dyDescent="0.15">
      <c r="A2448" s="18"/>
    </row>
    <row r="2449" spans="1:1" x14ac:dyDescent="0.15">
      <c r="A2449" s="18"/>
    </row>
    <row r="2450" spans="1:1" x14ac:dyDescent="0.15">
      <c r="A2450" s="18"/>
    </row>
    <row r="2451" spans="1:1" x14ac:dyDescent="0.15">
      <c r="A2451" s="18"/>
    </row>
    <row r="2452" spans="1:1" x14ac:dyDescent="0.15">
      <c r="A2452" s="18"/>
    </row>
    <row r="2453" spans="1:1" x14ac:dyDescent="0.15">
      <c r="A2453" s="18"/>
    </row>
    <row r="2454" spans="1:1" x14ac:dyDescent="0.15">
      <c r="A2454" s="18"/>
    </row>
    <row r="2455" spans="1:1" x14ac:dyDescent="0.15">
      <c r="A2455" s="18"/>
    </row>
    <row r="2456" spans="1:1" x14ac:dyDescent="0.15">
      <c r="A2456" s="18"/>
    </row>
    <row r="2457" spans="1:1" x14ac:dyDescent="0.15">
      <c r="A2457" s="18"/>
    </row>
    <row r="2458" spans="1:1" x14ac:dyDescent="0.15">
      <c r="A2458" s="18"/>
    </row>
    <row r="2459" spans="1:1" x14ac:dyDescent="0.15">
      <c r="A2459" s="18"/>
    </row>
    <row r="2460" spans="1:1" x14ac:dyDescent="0.15">
      <c r="A2460" s="18"/>
    </row>
    <row r="2461" spans="1:1" x14ac:dyDescent="0.15">
      <c r="A2461" s="18"/>
    </row>
    <row r="2462" spans="1:1" x14ac:dyDescent="0.15">
      <c r="A2462" s="18"/>
    </row>
    <row r="2463" spans="1:1" x14ac:dyDescent="0.15">
      <c r="A2463" s="18"/>
    </row>
    <row r="2464" spans="1:1" x14ac:dyDescent="0.15">
      <c r="A2464" s="18"/>
    </row>
    <row r="2465" spans="1:1" x14ac:dyDescent="0.15">
      <c r="A2465" s="18"/>
    </row>
    <row r="2466" spans="1:1" x14ac:dyDescent="0.15">
      <c r="A2466" s="18"/>
    </row>
    <row r="2467" spans="1:1" x14ac:dyDescent="0.15">
      <c r="A2467" s="18"/>
    </row>
    <row r="2468" spans="1:1" x14ac:dyDescent="0.15">
      <c r="A2468" s="18"/>
    </row>
    <row r="2469" spans="1:1" x14ac:dyDescent="0.15">
      <c r="A2469" s="18"/>
    </row>
    <row r="2470" spans="1:1" x14ac:dyDescent="0.15">
      <c r="A2470" s="18"/>
    </row>
    <row r="2471" spans="1:1" x14ac:dyDescent="0.15">
      <c r="A2471" s="18"/>
    </row>
    <row r="2472" spans="1:1" x14ac:dyDescent="0.15">
      <c r="A2472" s="18"/>
    </row>
    <row r="2473" spans="1:1" x14ac:dyDescent="0.15">
      <c r="A2473" s="18"/>
    </row>
    <row r="2474" spans="1:1" x14ac:dyDescent="0.15">
      <c r="A2474" s="18"/>
    </row>
    <row r="2475" spans="1:1" x14ac:dyDescent="0.15">
      <c r="A2475" s="18"/>
    </row>
    <row r="2476" spans="1:1" x14ac:dyDescent="0.15">
      <c r="A2476" s="18"/>
    </row>
    <row r="2477" spans="1:1" x14ac:dyDescent="0.15">
      <c r="A2477" s="18"/>
    </row>
    <row r="2478" spans="1:1" x14ac:dyDescent="0.15">
      <c r="A2478" s="18"/>
    </row>
    <row r="2479" spans="1:1" x14ac:dyDescent="0.15">
      <c r="A2479" s="18"/>
    </row>
    <row r="2480" spans="1:1" x14ac:dyDescent="0.15">
      <c r="A2480" s="18"/>
    </row>
    <row r="2481" spans="1:1" x14ac:dyDescent="0.15">
      <c r="A2481" s="18"/>
    </row>
    <row r="2482" spans="1:1" x14ac:dyDescent="0.15">
      <c r="A2482" s="18"/>
    </row>
    <row r="2483" spans="1:1" x14ac:dyDescent="0.15">
      <c r="A2483" s="18"/>
    </row>
    <row r="2484" spans="1:1" x14ac:dyDescent="0.15">
      <c r="A2484" s="18"/>
    </row>
    <row r="2485" spans="1:1" x14ac:dyDescent="0.15">
      <c r="A2485" s="18"/>
    </row>
    <row r="2486" spans="1:1" x14ac:dyDescent="0.15">
      <c r="A2486" s="18"/>
    </row>
    <row r="2487" spans="1:1" x14ac:dyDescent="0.15">
      <c r="A2487" s="18"/>
    </row>
    <row r="2488" spans="1:1" x14ac:dyDescent="0.15">
      <c r="A2488" s="18"/>
    </row>
    <row r="2489" spans="1:1" x14ac:dyDescent="0.15">
      <c r="A2489" s="18"/>
    </row>
    <row r="2490" spans="1:1" x14ac:dyDescent="0.15">
      <c r="A2490" s="18"/>
    </row>
    <row r="2491" spans="1:1" x14ac:dyDescent="0.15">
      <c r="A2491" s="18"/>
    </row>
    <row r="2492" spans="1:1" x14ac:dyDescent="0.15">
      <c r="A2492" s="18"/>
    </row>
    <row r="2493" spans="1:1" x14ac:dyDescent="0.15">
      <c r="A2493" s="18"/>
    </row>
    <row r="2494" spans="1:1" x14ac:dyDescent="0.15">
      <c r="A2494" s="18"/>
    </row>
    <row r="2495" spans="1:1" x14ac:dyDescent="0.15">
      <c r="A2495" s="18"/>
    </row>
    <row r="2496" spans="1:1" x14ac:dyDescent="0.15">
      <c r="A2496" s="18"/>
    </row>
    <row r="2497" spans="1:1" x14ac:dyDescent="0.15">
      <c r="A2497" s="18"/>
    </row>
    <row r="2498" spans="1:1" x14ac:dyDescent="0.15">
      <c r="A2498" s="18"/>
    </row>
    <row r="2499" spans="1:1" x14ac:dyDescent="0.15">
      <c r="A2499" s="18"/>
    </row>
    <row r="2500" spans="1:1" x14ac:dyDescent="0.15">
      <c r="A2500" s="18"/>
    </row>
    <row r="2501" spans="1:1" x14ac:dyDescent="0.15">
      <c r="A2501" s="18"/>
    </row>
    <row r="2502" spans="1:1" x14ac:dyDescent="0.15">
      <c r="A2502" s="18"/>
    </row>
    <row r="2503" spans="1:1" x14ac:dyDescent="0.15">
      <c r="A2503" s="18"/>
    </row>
    <row r="2504" spans="1:1" x14ac:dyDescent="0.15">
      <c r="A2504" s="18"/>
    </row>
    <row r="2505" spans="1:1" x14ac:dyDescent="0.15">
      <c r="A2505" s="18"/>
    </row>
    <row r="2506" spans="1:1" x14ac:dyDescent="0.15">
      <c r="A2506" s="18"/>
    </row>
    <row r="2507" spans="1:1" x14ac:dyDescent="0.15">
      <c r="A2507" s="18"/>
    </row>
    <row r="2508" spans="1:1" x14ac:dyDescent="0.15">
      <c r="A2508" s="18"/>
    </row>
    <row r="2509" spans="1:1" x14ac:dyDescent="0.15">
      <c r="A2509" s="18"/>
    </row>
    <row r="2510" spans="1:1" x14ac:dyDescent="0.15">
      <c r="A2510" s="18"/>
    </row>
    <row r="2511" spans="1:1" x14ac:dyDescent="0.15">
      <c r="A2511" s="18"/>
    </row>
    <row r="2512" spans="1:1" x14ac:dyDescent="0.15">
      <c r="A2512" s="18"/>
    </row>
    <row r="2513" spans="1:1" x14ac:dyDescent="0.15">
      <c r="A2513" s="18"/>
    </row>
    <row r="2514" spans="1:1" x14ac:dyDescent="0.15">
      <c r="A2514" s="18"/>
    </row>
    <row r="2515" spans="1:1" x14ac:dyDescent="0.15">
      <c r="A2515" s="18"/>
    </row>
    <row r="2516" spans="1:1" x14ac:dyDescent="0.15">
      <c r="A2516" s="18"/>
    </row>
    <row r="2517" spans="1:1" x14ac:dyDescent="0.15">
      <c r="A2517" s="18"/>
    </row>
    <row r="2518" spans="1:1" x14ac:dyDescent="0.15">
      <c r="A2518" s="18"/>
    </row>
    <row r="2519" spans="1:1" x14ac:dyDescent="0.15">
      <c r="A2519" s="18"/>
    </row>
    <row r="2520" spans="1:1" x14ac:dyDescent="0.15">
      <c r="A2520" s="18"/>
    </row>
    <row r="2521" spans="1:1" x14ac:dyDescent="0.15">
      <c r="A2521" s="18"/>
    </row>
    <row r="2522" spans="1:1" x14ac:dyDescent="0.15">
      <c r="A2522" s="18"/>
    </row>
    <row r="2523" spans="1:1" x14ac:dyDescent="0.15">
      <c r="A2523" s="18"/>
    </row>
    <row r="2524" spans="1:1" x14ac:dyDescent="0.15">
      <c r="A2524" s="18"/>
    </row>
    <row r="2525" spans="1:1" x14ac:dyDescent="0.15">
      <c r="A2525" s="18"/>
    </row>
    <row r="2526" spans="1:1" x14ac:dyDescent="0.15">
      <c r="A2526" s="18"/>
    </row>
    <row r="2527" spans="1:1" x14ac:dyDescent="0.15">
      <c r="A2527" s="18"/>
    </row>
    <row r="2528" spans="1:1" x14ac:dyDescent="0.15">
      <c r="A2528" s="18"/>
    </row>
    <row r="2529" spans="1:1" x14ac:dyDescent="0.15">
      <c r="A2529" s="18"/>
    </row>
    <row r="2530" spans="1:1" x14ac:dyDescent="0.15">
      <c r="A2530" s="18"/>
    </row>
    <row r="2531" spans="1:1" x14ac:dyDescent="0.15">
      <c r="A2531" s="18"/>
    </row>
    <row r="2532" spans="1:1" x14ac:dyDescent="0.15">
      <c r="A2532" s="18"/>
    </row>
    <row r="2533" spans="1:1" x14ac:dyDescent="0.15">
      <c r="A2533" s="18"/>
    </row>
    <row r="2534" spans="1:1" x14ac:dyDescent="0.15">
      <c r="A2534" s="18"/>
    </row>
    <row r="2535" spans="1:1" x14ac:dyDescent="0.15">
      <c r="A2535" s="18"/>
    </row>
    <row r="2536" spans="1:1" x14ac:dyDescent="0.15">
      <c r="A2536" s="18"/>
    </row>
    <row r="2537" spans="1:1" x14ac:dyDescent="0.15">
      <c r="A2537" s="18"/>
    </row>
    <row r="2538" spans="1:1" x14ac:dyDescent="0.15">
      <c r="A2538" s="18"/>
    </row>
    <row r="2539" spans="1:1" x14ac:dyDescent="0.15">
      <c r="A2539" s="18"/>
    </row>
    <row r="2540" spans="1:1" x14ac:dyDescent="0.15">
      <c r="A2540" s="18"/>
    </row>
    <row r="2541" spans="1:1" x14ac:dyDescent="0.15">
      <c r="A2541" s="18"/>
    </row>
    <row r="2542" spans="1:1" x14ac:dyDescent="0.15">
      <c r="A2542" s="18"/>
    </row>
    <row r="2543" spans="1:1" x14ac:dyDescent="0.15">
      <c r="A2543" s="18"/>
    </row>
    <row r="2544" spans="1:1" x14ac:dyDescent="0.15">
      <c r="A2544" s="18"/>
    </row>
    <row r="2545" spans="1:1" x14ac:dyDescent="0.15">
      <c r="A2545" s="18"/>
    </row>
    <row r="2546" spans="1:1" x14ac:dyDescent="0.15">
      <c r="A2546" s="18"/>
    </row>
    <row r="2547" spans="1:1" x14ac:dyDescent="0.15">
      <c r="A2547" s="18"/>
    </row>
    <row r="2548" spans="1:1" x14ac:dyDescent="0.15">
      <c r="A2548" s="18"/>
    </row>
    <row r="2549" spans="1:1" x14ac:dyDescent="0.15">
      <c r="A2549" s="18"/>
    </row>
    <row r="2550" spans="1:1" x14ac:dyDescent="0.15">
      <c r="A2550" s="18"/>
    </row>
    <row r="2551" spans="1:1" x14ac:dyDescent="0.15">
      <c r="A2551" s="18"/>
    </row>
    <row r="2552" spans="1:1" x14ac:dyDescent="0.15">
      <c r="A2552" s="18"/>
    </row>
    <row r="2553" spans="1:1" x14ac:dyDescent="0.15">
      <c r="A2553" s="18"/>
    </row>
    <row r="2554" spans="1:1" x14ac:dyDescent="0.15">
      <c r="A2554" s="18"/>
    </row>
    <row r="2555" spans="1:1" x14ac:dyDescent="0.15">
      <c r="A2555" s="18"/>
    </row>
    <row r="2556" spans="1:1" x14ac:dyDescent="0.15">
      <c r="A2556" s="18"/>
    </row>
    <row r="2557" spans="1:1" x14ac:dyDescent="0.15">
      <c r="A2557" s="18"/>
    </row>
    <row r="2558" spans="1:1" x14ac:dyDescent="0.15">
      <c r="A2558" s="18"/>
    </row>
    <row r="2559" spans="1:1" x14ac:dyDescent="0.15">
      <c r="A2559" s="18"/>
    </row>
    <row r="2560" spans="1:1" x14ac:dyDescent="0.15">
      <c r="A2560" s="18"/>
    </row>
    <row r="2561" spans="1:1" x14ac:dyDescent="0.15">
      <c r="A2561" s="18"/>
    </row>
    <row r="2562" spans="1:1" x14ac:dyDescent="0.15">
      <c r="A2562" s="18"/>
    </row>
    <row r="2563" spans="1:1" x14ac:dyDescent="0.15">
      <c r="A2563" s="18"/>
    </row>
    <row r="2564" spans="1:1" x14ac:dyDescent="0.15">
      <c r="A2564" s="18"/>
    </row>
    <row r="2565" spans="1:1" x14ac:dyDescent="0.15">
      <c r="A2565" s="18"/>
    </row>
    <row r="2566" spans="1:1" x14ac:dyDescent="0.15">
      <c r="A2566" s="18"/>
    </row>
    <row r="2567" spans="1:1" x14ac:dyDescent="0.15">
      <c r="A2567" s="18"/>
    </row>
    <row r="2568" spans="1:1" x14ac:dyDescent="0.15">
      <c r="A2568" s="18"/>
    </row>
    <row r="2569" spans="1:1" x14ac:dyDescent="0.15">
      <c r="A2569" s="18"/>
    </row>
    <row r="2570" spans="1:1" x14ac:dyDescent="0.15">
      <c r="A2570" s="18"/>
    </row>
    <row r="2571" spans="1:1" x14ac:dyDescent="0.15">
      <c r="A2571" s="18"/>
    </row>
    <row r="2572" spans="1:1" x14ac:dyDescent="0.15">
      <c r="A2572" s="18"/>
    </row>
    <row r="2573" spans="1:1" x14ac:dyDescent="0.15">
      <c r="A2573" s="18"/>
    </row>
    <row r="2574" spans="1:1" x14ac:dyDescent="0.15">
      <c r="A2574" s="18"/>
    </row>
    <row r="2575" spans="1:1" x14ac:dyDescent="0.15">
      <c r="A2575" s="18"/>
    </row>
    <row r="2576" spans="1:1" x14ac:dyDescent="0.15">
      <c r="A2576" s="18"/>
    </row>
    <row r="2577" spans="1:1" x14ac:dyDescent="0.15">
      <c r="A2577" s="18"/>
    </row>
    <row r="2578" spans="1:1" x14ac:dyDescent="0.15">
      <c r="A2578" s="18"/>
    </row>
    <row r="2579" spans="1:1" x14ac:dyDescent="0.15">
      <c r="A2579" s="18"/>
    </row>
    <row r="2580" spans="1:1" x14ac:dyDescent="0.15">
      <c r="A2580" s="18"/>
    </row>
    <row r="2581" spans="1:1" x14ac:dyDescent="0.15">
      <c r="A2581" s="18"/>
    </row>
    <row r="2582" spans="1:1" x14ac:dyDescent="0.15">
      <c r="A2582" s="18"/>
    </row>
    <row r="2583" spans="1:1" x14ac:dyDescent="0.15">
      <c r="A2583" s="18"/>
    </row>
    <row r="2584" spans="1:1" x14ac:dyDescent="0.15">
      <c r="A2584" s="18"/>
    </row>
    <row r="2585" spans="1:1" x14ac:dyDescent="0.15">
      <c r="A2585" s="18"/>
    </row>
    <row r="2586" spans="1:1" x14ac:dyDescent="0.15">
      <c r="A2586" s="18"/>
    </row>
    <row r="2587" spans="1:1" x14ac:dyDescent="0.15">
      <c r="A2587" s="18"/>
    </row>
    <row r="2588" spans="1:1" x14ac:dyDescent="0.15">
      <c r="A2588" s="18"/>
    </row>
    <row r="2589" spans="1:1" x14ac:dyDescent="0.15">
      <c r="A2589" s="18"/>
    </row>
    <row r="2590" spans="1:1" x14ac:dyDescent="0.15">
      <c r="A2590" s="18"/>
    </row>
    <row r="2591" spans="1:1" x14ac:dyDescent="0.15">
      <c r="A2591" s="18"/>
    </row>
    <row r="2592" spans="1:1" x14ac:dyDescent="0.15">
      <c r="A2592" s="18"/>
    </row>
    <row r="2593" spans="1:1" x14ac:dyDescent="0.15">
      <c r="A2593" s="18"/>
    </row>
    <row r="2594" spans="1:1" x14ac:dyDescent="0.15">
      <c r="A2594" s="18"/>
    </row>
    <row r="2595" spans="1:1" x14ac:dyDescent="0.15">
      <c r="A2595" s="18"/>
    </row>
    <row r="2596" spans="1:1" x14ac:dyDescent="0.15">
      <c r="A2596" s="18"/>
    </row>
    <row r="2597" spans="1:1" x14ac:dyDescent="0.15">
      <c r="A2597" s="18"/>
    </row>
    <row r="2598" spans="1:1" x14ac:dyDescent="0.15">
      <c r="A2598" s="18"/>
    </row>
    <row r="2599" spans="1:1" x14ac:dyDescent="0.15">
      <c r="A2599" s="18"/>
    </row>
    <row r="2600" spans="1:1" x14ac:dyDescent="0.15">
      <c r="A2600" s="18"/>
    </row>
    <row r="2601" spans="1:1" x14ac:dyDescent="0.15">
      <c r="A2601" s="18"/>
    </row>
    <row r="2602" spans="1:1" x14ac:dyDescent="0.15">
      <c r="A2602" s="18"/>
    </row>
    <row r="2603" spans="1:1" x14ac:dyDescent="0.15">
      <c r="A2603" s="18"/>
    </row>
    <row r="2604" spans="1:1" x14ac:dyDescent="0.15">
      <c r="A2604" s="18"/>
    </row>
    <row r="2605" spans="1:1" x14ac:dyDescent="0.15">
      <c r="A2605" s="18"/>
    </row>
    <row r="2606" spans="1:1" x14ac:dyDescent="0.15">
      <c r="A2606" s="18"/>
    </row>
    <row r="2607" spans="1:1" x14ac:dyDescent="0.15">
      <c r="A2607" s="18"/>
    </row>
    <row r="2608" spans="1:1" x14ac:dyDescent="0.15">
      <c r="A2608" s="18"/>
    </row>
    <row r="2609" spans="1:1" x14ac:dyDescent="0.15">
      <c r="A2609" s="18"/>
    </row>
    <row r="2610" spans="1:1" x14ac:dyDescent="0.15">
      <c r="A2610" s="18"/>
    </row>
    <row r="2611" spans="1:1" x14ac:dyDescent="0.15">
      <c r="A2611" s="18"/>
    </row>
    <row r="2612" spans="1:1" x14ac:dyDescent="0.15">
      <c r="A2612" s="18"/>
    </row>
    <row r="2613" spans="1:1" x14ac:dyDescent="0.15">
      <c r="A2613" s="18"/>
    </row>
    <row r="2614" spans="1:1" x14ac:dyDescent="0.15">
      <c r="A2614" s="18"/>
    </row>
    <row r="2615" spans="1:1" x14ac:dyDescent="0.15">
      <c r="A2615" s="18"/>
    </row>
    <row r="2616" spans="1:1" x14ac:dyDescent="0.15">
      <c r="A2616" s="18"/>
    </row>
    <row r="2617" spans="1:1" x14ac:dyDescent="0.15">
      <c r="A2617" s="18"/>
    </row>
    <row r="2618" spans="1:1" x14ac:dyDescent="0.15">
      <c r="A2618" s="18"/>
    </row>
    <row r="2619" spans="1:1" x14ac:dyDescent="0.15">
      <c r="A2619" s="18"/>
    </row>
    <row r="2620" spans="1:1" x14ac:dyDescent="0.15">
      <c r="A2620" s="18"/>
    </row>
    <row r="2621" spans="1:1" x14ac:dyDescent="0.15">
      <c r="A2621" s="18"/>
    </row>
    <row r="2622" spans="1:1" x14ac:dyDescent="0.15">
      <c r="A2622" s="18"/>
    </row>
    <row r="2623" spans="1:1" x14ac:dyDescent="0.15">
      <c r="A2623" s="18"/>
    </row>
    <row r="2624" spans="1:1" x14ac:dyDescent="0.15">
      <c r="A2624" s="18"/>
    </row>
    <row r="2625" spans="1:1" x14ac:dyDescent="0.15">
      <c r="A2625" s="18"/>
    </row>
    <row r="2626" spans="1:1" x14ac:dyDescent="0.15">
      <c r="A2626" s="18"/>
    </row>
    <row r="2627" spans="1:1" x14ac:dyDescent="0.15">
      <c r="A2627" s="18"/>
    </row>
    <row r="2628" spans="1:1" x14ac:dyDescent="0.15">
      <c r="A2628" s="18"/>
    </row>
    <row r="2629" spans="1:1" x14ac:dyDescent="0.15">
      <c r="A2629" s="18"/>
    </row>
    <row r="2630" spans="1:1" x14ac:dyDescent="0.15">
      <c r="A2630" s="18"/>
    </row>
    <row r="2631" spans="1:1" x14ac:dyDescent="0.15">
      <c r="A2631" s="18"/>
    </row>
    <row r="2632" spans="1:1" x14ac:dyDescent="0.15">
      <c r="A2632" s="18"/>
    </row>
    <row r="2633" spans="1:1" x14ac:dyDescent="0.15">
      <c r="A2633" s="18"/>
    </row>
    <row r="2634" spans="1:1" x14ac:dyDescent="0.15">
      <c r="A2634" s="18"/>
    </row>
    <row r="2635" spans="1:1" x14ac:dyDescent="0.15">
      <c r="A2635" s="18"/>
    </row>
    <row r="2636" spans="1:1" x14ac:dyDescent="0.15">
      <c r="A2636" s="18"/>
    </row>
    <row r="2637" spans="1:1" x14ac:dyDescent="0.15">
      <c r="A2637" s="18"/>
    </row>
    <row r="2638" spans="1:1" x14ac:dyDescent="0.15">
      <c r="A2638" s="18"/>
    </row>
    <row r="2639" spans="1:1" x14ac:dyDescent="0.15">
      <c r="A2639" s="18"/>
    </row>
    <row r="2640" spans="1:1" x14ac:dyDescent="0.15">
      <c r="A2640" s="18"/>
    </row>
    <row r="2641" spans="1:1" x14ac:dyDescent="0.15">
      <c r="A2641" s="18"/>
    </row>
    <row r="2642" spans="1:1" x14ac:dyDescent="0.15">
      <c r="A2642" s="18"/>
    </row>
    <row r="2643" spans="1:1" x14ac:dyDescent="0.15">
      <c r="A2643" s="18"/>
    </row>
    <row r="2644" spans="1:1" x14ac:dyDescent="0.15">
      <c r="A2644" s="18"/>
    </row>
    <row r="2645" spans="1:1" x14ac:dyDescent="0.15">
      <c r="A2645" s="18"/>
    </row>
    <row r="2646" spans="1:1" x14ac:dyDescent="0.15">
      <c r="A2646" s="18"/>
    </row>
    <row r="2647" spans="1:1" x14ac:dyDescent="0.15">
      <c r="A2647" s="18"/>
    </row>
    <row r="2648" spans="1:1" x14ac:dyDescent="0.15">
      <c r="A2648" s="18"/>
    </row>
    <row r="2649" spans="1:1" x14ac:dyDescent="0.15">
      <c r="A2649" s="18"/>
    </row>
    <row r="2650" spans="1:1" x14ac:dyDescent="0.15">
      <c r="A2650" s="18"/>
    </row>
    <row r="2651" spans="1:1" x14ac:dyDescent="0.15">
      <c r="A2651" s="18"/>
    </row>
    <row r="2652" spans="1:1" x14ac:dyDescent="0.15">
      <c r="A2652" s="18"/>
    </row>
    <row r="2653" spans="1:1" x14ac:dyDescent="0.15">
      <c r="A2653" s="18"/>
    </row>
    <row r="2654" spans="1:1" x14ac:dyDescent="0.15">
      <c r="A2654" s="18"/>
    </row>
    <row r="2655" spans="1:1" x14ac:dyDescent="0.15">
      <c r="A2655" s="18"/>
    </row>
    <row r="2656" spans="1:1" x14ac:dyDescent="0.15">
      <c r="A2656" s="18"/>
    </row>
    <row r="2657" spans="1:1" x14ac:dyDescent="0.15">
      <c r="A2657" s="18"/>
    </row>
    <row r="2658" spans="1:1" x14ac:dyDescent="0.15">
      <c r="A2658" s="18"/>
    </row>
    <row r="2659" spans="1:1" x14ac:dyDescent="0.15">
      <c r="A2659" s="18"/>
    </row>
    <row r="2660" spans="1:1" x14ac:dyDescent="0.15">
      <c r="A2660" s="18"/>
    </row>
    <row r="2661" spans="1:1" x14ac:dyDescent="0.15">
      <c r="A2661" s="18"/>
    </row>
    <row r="2662" spans="1:1" x14ac:dyDescent="0.15">
      <c r="A2662" s="18"/>
    </row>
    <row r="2663" spans="1:1" x14ac:dyDescent="0.15">
      <c r="A2663" s="18"/>
    </row>
    <row r="2664" spans="1:1" x14ac:dyDescent="0.15">
      <c r="A2664" s="18"/>
    </row>
    <row r="2665" spans="1:1" x14ac:dyDescent="0.15">
      <c r="A2665" s="18"/>
    </row>
    <row r="2666" spans="1:1" x14ac:dyDescent="0.15">
      <c r="A2666" s="18"/>
    </row>
    <row r="2667" spans="1:1" x14ac:dyDescent="0.15">
      <c r="A2667" s="18"/>
    </row>
    <row r="2668" spans="1:1" x14ac:dyDescent="0.15">
      <c r="A2668" s="18"/>
    </row>
    <row r="2669" spans="1:1" x14ac:dyDescent="0.15">
      <c r="A2669" s="18"/>
    </row>
    <row r="2670" spans="1:1" x14ac:dyDescent="0.15">
      <c r="A2670" s="18"/>
    </row>
    <row r="2671" spans="1:1" x14ac:dyDescent="0.15">
      <c r="A2671" s="18"/>
    </row>
    <row r="2672" spans="1:1" x14ac:dyDescent="0.15">
      <c r="A2672" s="18"/>
    </row>
    <row r="2673" spans="1:1" x14ac:dyDescent="0.15">
      <c r="A2673" s="18"/>
    </row>
    <row r="2674" spans="1:1" x14ac:dyDescent="0.15">
      <c r="A2674" s="18"/>
    </row>
    <row r="2675" spans="1:1" x14ac:dyDescent="0.15">
      <c r="A2675" s="18"/>
    </row>
    <row r="2676" spans="1:1" x14ac:dyDescent="0.15">
      <c r="A2676" s="18"/>
    </row>
    <row r="2677" spans="1:1" x14ac:dyDescent="0.15">
      <c r="A2677" s="18"/>
    </row>
    <row r="2678" spans="1:1" x14ac:dyDescent="0.15">
      <c r="A2678" s="18"/>
    </row>
    <row r="2679" spans="1:1" x14ac:dyDescent="0.15">
      <c r="A2679" s="18"/>
    </row>
    <row r="2680" spans="1:1" x14ac:dyDescent="0.15">
      <c r="A2680" s="18"/>
    </row>
    <row r="2681" spans="1:1" x14ac:dyDescent="0.15">
      <c r="A2681" s="18"/>
    </row>
    <row r="2682" spans="1:1" x14ac:dyDescent="0.15">
      <c r="A2682" s="18"/>
    </row>
    <row r="2683" spans="1:1" x14ac:dyDescent="0.15">
      <c r="A2683" s="18"/>
    </row>
    <row r="2684" spans="1:1" x14ac:dyDescent="0.15">
      <c r="A2684" s="18"/>
    </row>
    <row r="2685" spans="1:1" x14ac:dyDescent="0.15">
      <c r="A2685" s="18"/>
    </row>
    <row r="2686" spans="1:1" x14ac:dyDescent="0.15">
      <c r="A2686" s="18"/>
    </row>
    <row r="2687" spans="1:1" x14ac:dyDescent="0.15">
      <c r="A2687" s="18"/>
    </row>
    <row r="2688" spans="1:1" x14ac:dyDescent="0.15">
      <c r="A2688" s="18"/>
    </row>
    <row r="2689" spans="1:1" x14ac:dyDescent="0.15">
      <c r="A2689" s="18"/>
    </row>
    <row r="2690" spans="1:1" x14ac:dyDescent="0.15">
      <c r="A2690" s="18"/>
    </row>
    <row r="2691" spans="1:1" x14ac:dyDescent="0.15">
      <c r="A2691" s="18"/>
    </row>
    <row r="2692" spans="1:1" x14ac:dyDescent="0.15">
      <c r="A2692" s="18"/>
    </row>
    <row r="2693" spans="1:1" x14ac:dyDescent="0.15">
      <c r="A2693" s="18"/>
    </row>
    <row r="2694" spans="1:1" x14ac:dyDescent="0.15">
      <c r="A2694" s="18"/>
    </row>
    <row r="2695" spans="1:1" x14ac:dyDescent="0.15">
      <c r="A2695" s="18"/>
    </row>
    <row r="2696" spans="1:1" x14ac:dyDescent="0.15">
      <c r="A2696" s="18"/>
    </row>
    <row r="2697" spans="1:1" x14ac:dyDescent="0.15">
      <c r="A2697" s="18"/>
    </row>
    <row r="2698" spans="1:1" x14ac:dyDescent="0.15">
      <c r="A2698" s="18"/>
    </row>
    <row r="2699" spans="1:1" x14ac:dyDescent="0.15">
      <c r="A2699" s="18"/>
    </row>
    <row r="2700" spans="1:1" x14ac:dyDescent="0.15">
      <c r="A2700" s="18"/>
    </row>
    <row r="2701" spans="1:1" x14ac:dyDescent="0.15">
      <c r="A2701" s="18"/>
    </row>
    <row r="2702" spans="1:1" x14ac:dyDescent="0.15">
      <c r="A2702" s="18"/>
    </row>
    <row r="2703" spans="1:1" x14ac:dyDescent="0.15">
      <c r="A2703" s="18"/>
    </row>
    <row r="2704" spans="1:1" x14ac:dyDescent="0.15">
      <c r="A2704" s="18"/>
    </row>
    <row r="2705" spans="1:1" x14ac:dyDescent="0.15">
      <c r="A2705" s="18"/>
    </row>
    <row r="2706" spans="1:1" x14ac:dyDescent="0.15">
      <c r="A2706" s="18"/>
    </row>
    <row r="2707" spans="1:1" x14ac:dyDescent="0.15">
      <c r="A2707" s="18"/>
    </row>
    <row r="2708" spans="1:1" x14ac:dyDescent="0.15">
      <c r="A2708" s="18"/>
    </row>
    <row r="2709" spans="1:1" x14ac:dyDescent="0.15">
      <c r="A2709" s="18"/>
    </row>
    <row r="2710" spans="1:1" x14ac:dyDescent="0.15">
      <c r="A2710" s="18"/>
    </row>
    <row r="2711" spans="1:1" x14ac:dyDescent="0.15">
      <c r="A2711" s="18"/>
    </row>
    <row r="2712" spans="1:1" x14ac:dyDescent="0.15">
      <c r="A2712" s="18"/>
    </row>
    <row r="2713" spans="1:1" x14ac:dyDescent="0.15">
      <c r="A2713" s="18"/>
    </row>
    <row r="2714" spans="1:1" x14ac:dyDescent="0.15">
      <c r="A2714" s="18"/>
    </row>
    <row r="2715" spans="1:1" x14ac:dyDescent="0.15">
      <c r="A2715" s="18"/>
    </row>
    <row r="2716" spans="1:1" x14ac:dyDescent="0.15">
      <c r="A2716" s="18"/>
    </row>
    <row r="2717" spans="1:1" x14ac:dyDescent="0.15">
      <c r="A2717" s="18"/>
    </row>
    <row r="2718" spans="1:1" x14ac:dyDescent="0.15">
      <c r="A2718" s="18"/>
    </row>
    <row r="2719" spans="1:1" x14ac:dyDescent="0.15">
      <c r="A2719" s="18"/>
    </row>
    <row r="2720" spans="1:1" x14ac:dyDescent="0.15">
      <c r="A2720" s="18"/>
    </row>
    <row r="2721" spans="1:1" x14ac:dyDescent="0.15">
      <c r="A2721" s="18"/>
    </row>
    <row r="2722" spans="1:1" x14ac:dyDescent="0.15">
      <c r="A2722" s="18"/>
    </row>
    <row r="2723" spans="1:1" x14ac:dyDescent="0.15">
      <c r="A2723" s="18"/>
    </row>
    <row r="2724" spans="1:1" x14ac:dyDescent="0.15">
      <c r="A2724" s="18"/>
    </row>
    <row r="2725" spans="1:1" x14ac:dyDescent="0.15">
      <c r="A2725" s="18"/>
    </row>
    <row r="2726" spans="1:1" x14ac:dyDescent="0.15">
      <c r="A2726" s="18"/>
    </row>
    <row r="2727" spans="1:1" x14ac:dyDescent="0.15">
      <c r="A2727" s="18"/>
    </row>
    <row r="2728" spans="1:1" x14ac:dyDescent="0.15">
      <c r="A2728" s="18"/>
    </row>
    <row r="2729" spans="1:1" x14ac:dyDescent="0.15">
      <c r="A2729" s="18"/>
    </row>
    <row r="2730" spans="1:1" x14ac:dyDescent="0.15">
      <c r="A2730" s="18"/>
    </row>
    <row r="2731" spans="1:1" x14ac:dyDescent="0.15">
      <c r="A2731" s="18"/>
    </row>
    <row r="2732" spans="1:1" x14ac:dyDescent="0.15">
      <c r="A2732" s="18"/>
    </row>
    <row r="2733" spans="1:1" x14ac:dyDescent="0.15">
      <c r="A2733" s="18"/>
    </row>
    <row r="2734" spans="1:1" x14ac:dyDescent="0.15">
      <c r="A2734" s="18"/>
    </row>
    <row r="2735" spans="1:1" x14ac:dyDescent="0.15">
      <c r="A2735" s="18"/>
    </row>
    <row r="2736" spans="1:1" x14ac:dyDescent="0.15">
      <c r="A2736" s="18"/>
    </row>
    <row r="2737" spans="1:1" x14ac:dyDescent="0.15">
      <c r="A2737" s="18"/>
    </row>
    <row r="2738" spans="1:1" x14ac:dyDescent="0.15">
      <c r="A2738" s="18"/>
    </row>
    <row r="2739" spans="1:1" x14ac:dyDescent="0.15">
      <c r="A2739" s="18"/>
    </row>
    <row r="2740" spans="1:1" x14ac:dyDescent="0.15">
      <c r="A2740" s="18"/>
    </row>
    <row r="2741" spans="1:1" x14ac:dyDescent="0.15">
      <c r="A2741" s="18"/>
    </row>
    <row r="2742" spans="1:1" x14ac:dyDescent="0.15">
      <c r="A2742" s="18"/>
    </row>
    <row r="2743" spans="1:1" x14ac:dyDescent="0.15">
      <c r="A2743" s="18"/>
    </row>
    <row r="2744" spans="1:1" x14ac:dyDescent="0.15">
      <c r="A2744" s="18"/>
    </row>
    <row r="2745" spans="1:1" x14ac:dyDescent="0.15">
      <c r="A2745" s="18"/>
    </row>
    <row r="2746" spans="1:1" x14ac:dyDescent="0.15">
      <c r="A2746" s="18"/>
    </row>
    <row r="2747" spans="1:1" x14ac:dyDescent="0.15">
      <c r="A2747" s="18"/>
    </row>
    <row r="2748" spans="1:1" x14ac:dyDescent="0.15">
      <c r="A2748" s="18"/>
    </row>
    <row r="2749" spans="1:1" x14ac:dyDescent="0.15">
      <c r="A2749" s="18"/>
    </row>
    <row r="2750" spans="1:1" x14ac:dyDescent="0.15">
      <c r="A2750" s="18"/>
    </row>
    <row r="2751" spans="1:1" x14ac:dyDescent="0.15">
      <c r="A2751" s="18"/>
    </row>
    <row r="2752" spans="1:1" x14ac:dyDescent="0.15">
      <c r="A2752" s="18"/>
    </row>
    <row r="2753" spans="1:1" x14ac:dyDescent="0.15">
      <c r="A2753" s="18"/>
    </row>
    <row r="2754" spans="1:1" x14ac:dyDescent="0.15">
      <c r="A2754" s="18"/>
    </row>
    <row r="2755" spans="1:1" x14ac:dyDescent="0.15">
      <c r="A2755" s="18"/>
    </row>
    <row r="2756" spans="1:1" x14ac:dyDescent="0.15">
      <c r="A2756" s="18"/>
    </row>
    <row r="2757" spans="1:1" x14ac:dyDescent="0.15">
      <c r="A2757" s="18"/>
    </row>
    <row r="2758" spans="1:1" x14ac:dyDescent="0.15">
      <c r="A2758" s="18"/>
    </row>
    <row r="2759" spans="1:1" x14ac:dyDescent="0.15">
      <c r="A2759" s="18"/>
    </row>
    <row r="2760" spans="1:1" x14ac:dyDescent="0.15">
      <c r="A2760" s="18"/>
    </row>
    <row r="2761" spans="1:1" x14ac:dyDescent="0.15">
      <c r="A2761" s="18"/>
    </row>
    <row r="2762" spans="1:1" x14ac:dyDescent="0.15">
      <c r="A2762" s="18"/>
    </row>
    <row r="2763" spans="1:1" x14ac:dyDescent="0.15">
      <c r="A2763" s="18"/>
    </row>
    <row r="2764" spans="1:1" x14ac:dyDescent="0.15">
      <c r="A2764" s="18"/>
    </row>
    <row r="2765" spans="1:1" x14ac:dyDescent="0.15">
      <c r="A2765" s="18"/>
    </row>
    <row r="2766" spans="1:1" x14ac:dyDescent="0.15">
      <c r="A2766" s="18"/>
    </row>
    <row r="2767" spans="1:1" x14ac:dyDescent="0.15">
      <c r="A2767" s="18"/>
    </row>
    <row r="2768" spans="1:1" x14ac:dyDescent="0.15">
      <c r="A2768" s="18"/>
    </row>
    <row r="2769" spans="1:1" x14ac:dyDescent="0.15">
      <c r="A2769" s="18"/>
    </row>
    <row r="2770" spans="1:1" x14ac:dyDescent="0.15">
      <c r="A2770" s="18"/>
    </row>
    <row r="2771" spans="1:1" x14ac:dyDescent="0.15">
      <c r="A2771" s="18"/>
    </row>
    <row r="2772" spans="1:1" x14ac:dyDescent="0.15">
      <c r="A2772" s="18"/>
    </row>
    <row r="2773" spans="1:1" x14ac:dyDescent="0.15">
      <c r="A2773" s="18"/>
    </row>
    <row r="2774" spans="1:1" x14ac:dyDescent="0.15">
      <c r="A2774" s="18"/>
    </row>
    <row r="2775" spans="1:1" x14ac:dyDescent="0.15">
      <c r="A2775" s="18"/>
    </row>
    <row r="2776" spans="1:1" x14ac:dyDescent="0.15">
      <c r="A2776" s="18"/>
    </row>
    <row r="2777" spans="1:1" x14ac:dyDescent="0.15">
      <c r="A2777" s="18"/>
    </row>
    <row r="2778" spans="1:1" x14ac:dyDescent="0.15">
      <c r="A2778" s="18"/>
    </row>
    <row r="2779" spans="1:1" x14ac:dyDescent="0.15">
      <c r="A2779" s="18"/>
    </row>
    <row r="2780" spans="1:1" x14ac:dyDescent="0.15">
      <c r="A2780" s="18"/>
    </row>
    <row r="2781" spans="1:1" x14ac:dyDescent="0.15">
      <c r="A2781" s="18"/>
    </row>
    <row r="2782" spans="1:1" x14ac:dyDescent="0.15">
      <c r="A2782" s="18"/>
    </row>
    <row r="2783" spans="1:1" x14ac:dyDescent="0.15">
      <c r="A2783" s="18"/>
    </row>
    <row r="2784" spans="1:1" x14ac:dyDescent="0.15">
      <c r="A2784" s="18"/>
    </row>
    <row r="2785" spans="1:1" x14ac:dyDescent="0.15">
      <c r="A2785" s="18"/>
    </row>
    <row r="2786" spans="1:1" x14ac:dyDescent="0.15">
      <c r="A2786" s="18"/>
    </row>
    <row r="2787" spans="1:1" x14ac:dyDescent="0.15">
      <c r="A2787" s="18"/>
    </row>
    <row r="2788" spans="1:1" x14ac:dyDescent="0.15">
      <c r="A2788" s="18"/>
    </row>
    <row r="2789" spans="1:1" x14ac:dyDescent="0.15">
      <c r="A2789" s="18"/>
    </row>
    <row r="2790" spans="1:1" x14ac:dyDescent="0.15">
      <c r="A2790" s="18"/>
    </row>
    <row r="2791" spans="1:1" x14ac:dyDescent="0.15">
      <c r="A2791" s="18"/>
    </row>
    <row r="2792" spans="1:1" x14ac:dyDescent="0.15">
      <c r="A2792" s="18"/>
    </row>
    <row r="2793" spans="1:1" x14ac:dyDescent="0.15">
      <c r="A2793" s="18"/>
    </row>
    <row r="2794" spans="1:1" x14ac:dyDescent="0.15">
      <c r="A2794" s="18"/>
    </row>
    <row r="2795" spans="1:1" x14ac:dyDescent="0.15">
      <c r="A2795" s="18"/>
    </row>
    <row r="2796" spans="1:1" x14ac:dyDescent="0.15">
      <c r="A2796" s="18"/>
    </row>
    <row r="2797" spans="1:1" x14ac:dyDescent="0.15">
      <c r="A2797" s="18"/>
    </row>
    <row r="2798" spans="1:1" x14ac:dyDescent="0.15">
      <c r="A2798" s="18"/>
    </row>
    <row r="2799" spans="1:1" x14ac:dyDescent="0.15">
      <c r="A2799" s="18"/>
    </row>
    <row r="2800" spans="1:1" x14ac:dyDescent="0.15">
      <c r="A2800" s="18"/>
    </row>
    <row r="2801" spans="1:1" x14ac:dyDescent="0.15">
      <c r="A2801" s="18"/>
    </row>
    <row r="2802" spans="1:1" x14ac:dyDescent="0.15">
      <c r="A2802" s="18"/>
    </row>
    <row r="2803" spans="1:1" x14ac:dyDescent="0.15">
      <c r="A2803" s="18"/>
    </row>
    <row r="2804" spans="1:1" x14ac:dyDescent="0.15">
      <c r="A2804" s="18"/>
    </row>
    <row r="2805" spans="1:1" x14ac:dyDescent="0.15">
      <c r="A2805" s="18"/>
    </row>
    <row r="2806" spans="1:1" x14ac:dyDescent="0.15">
      <c r="A2806" s="18"/>
    </row>
    <row r="2807" spans="1:1" x14ac:dyDescent="0.15">
      <c r="A2807" s="18"/>
    </row>
    <row r="2808" spans="1:1" x14ac:dyDescent="0.15">
      <c r="A2808" s="18"/>
    </row>
    <row r="2809" spans="1:1" x14ac:dyDescent="0.15">
      <c r="A2809" s="18"/>
    </row>
    <row r="2810" spans="1:1" x14ac:dyDescent="0.15">
      <c r="A2810" s="18"/>
    </row>
    <row r="2811" spans="1:1" x14ac:dyDescent="0.15">
      <c r="A2811" s="18"/>
    </row>
    <row r="2812" spans="1:1" x14ac:dyDescent="0.15">
      <c r="A2812" s="18"/>
    </row>
    <row r="2813" spans="1:1" x14ac:dyDescent="0.15">
      <c r="A2813" s="18"/>
    </row>
    <row r="2814" spans="1:1" x14ac:dyDescent="0.15">
      <c r="A2814" s="18"/>
    </row>
    <row r="2815" spans="1:1" x14ac:dyDescent="0.15">
      <c r="A2815" s="18"/>
    </row>
    <row r="2816" spans="1:1" x14ac:dyDescent="0.15">
      <c r="A2816" s="18"/>
    </row>
    <row r="2817" spans="1:1" x14ac:dyDescent="0.15">
      <c r="A2817" s="18"/>
    </row>
    <row r="2818" spans="1:1" x14ac:dyDescent="0.15">
      <c r="A2818" s="18"/>
    </row>
    <row r="2819" spans="1:1" x14ac:dyDescent="0.15">
      <c r="A2819" s="18"/>
    </row>
    <row r="2820" spans="1:1" x14ac:dyDescent="0.15">
      <c r="A2820" s="18"/>
    </row>
    <row r="2821" spans="1:1" x14ac:dyDescent="0.15">
      <c r="A2821" s="18"/>
    </row>
    <row r="2822" spans="1:1" x14ac:dyDescent="0.15">
      <c r="A2822" s="18"/>
    </row>
    <row r="2823" spans="1:1" x14ac:dyDescent="0.15">
      <c r="A2823" s="18"/>
    </row>
    <row r="2824" spans="1:1" x14ac:dyDescent="0.15">
      <c r="A2824" s="18"/>
    </row>
    <row r="2825" spans="1:1" x14ac:dyDescent="0.15">
      <c r="A2825" s="18"/>
    </row>
    <row r="2826" spans="1:1" x14ac:dyDescent="0.15">
      <c r="A2826" s="18"/>
    </row>
    <row r="2827" spans="1:1" x14ac:dyDescent="0.15">
      <c r="A2827" s="18"/>
    </row>
    <row r="2828" spans="1:1" x14ac:dyDescent="0.15">
      <c r="A2828" s="18"/>
    </row>
    <row r="2829" spans="1:1" x14ac:dyDescent="0.15">
      <c r="A2829" s="18"/>
    </row>
    <row r="2830" spans="1:1" x14ac:dyDescent="0.15">
      <c r="A2830" s="18"/>
    </row>
    <row r="2831" spans="1:1" x14ac:dyDescent="0.15">
      <c r="A2831" s="18"/>
    </row>
    <row r="2832" spans="1:1" x14ac:dyDescent="0.15">
      <c r="A2832" s="18"/>
    </row>
    <row r="2833" spans="1:1" x14ac:dyDescent="0.15">
      <c r="A2833" s="18"/>
    </row>
    <row r="2834" spans="1:1" x14ac:dyDescent="0.15">
      <c r="A2834" s="18"/>
    </row>
    <row r="2835" spans="1:1" x14ac:dyDescent="0.15">
      <c r="A2835" s="18"/>
    </row>
    <row r="2836" spans="1:1" x14ac:dyDescent="0.15">
      <c r="A2836" s="18"/>
    </row>
    <row r="2837" spans="1:1" x14ac:dyDescent="0.15">
      <c r="A2837" s="18"/>
    </row>
    <row r="2838" spans="1:1" x14ac:dyDescent="0.15">
      <c r="A2838" s="18"/>
    </row>
    <row r="2839" spans="1:1" x14ac:dyDescent="0.15">
      <c r="A2839" s="18"/>
    </row>
    <row r="2840" spans="1:1" x14ac:dyDescent="0.15">
      <c r="A2840" s="18"/>
    </row>
    <row r="2841" spans="1:1" x14ac:dyDescent="0.15">
      <c r="A2841" s="18"/>
    </row>
    <row r="2842" spans="1:1" x14ac:dyDescent="0.15">
      <c r="A2842" s="18"/>
    </row>
    <row r="2843" spans="1:1" x14ac:dyDescent="0.15">
      <c r="A2843" s="18"/>
    </row>
    <row r="2844" spans="1:1" x14ac:dyDescent="0.15">
      <c r="A2844" s="18"/>
    </row>
    <row r="2845" spans="1:1" x14ac:dyDescent="0.15">
      <c r="A2845" s="18"/>
    </row>
    <row r="2846" spans="1:1" x14ac:dyDescent="0.15">
      <c r="A2846" s="18"/>
    </row>
    <row r="2847" spans="1:1" x14ac:dyDescent="0.15">
      <c r="A2847" s="18"/>
    </row>
    <row r="2848" spans="1:1" x14ac:dyDescent="0.15">
      <c r="A2848" s="18"/>
    </row>
    <row r="2849" spans="1:1" x14ac:dyDescent="0.15">
      <c r="A2849" s="18"/>
    </row>
    <row r="2850" spans="1:1" x14ac:dyDescent="0.15">
      <c r="A2850" s="18"/>
    </row>
    <row r="2851" spans="1:1" x14ac:dyDescent="0.15">
      <c r="A2851" s="18"/>
    </row>
    <row r="2852" spans="1:1" x14ac:dyDescent="0.15">
      <c r="A2852" s="18"/>
    </row>
    <row r="2853" spans="1:1" x14ac:dyDescent="0.15">
      <c r="A2853" s="18"/>
    </row>
    <row r="2854" spans="1:1" x14ac:dyDescent="0.15">
      <c r="A2854" s="18"/>
    </row>
    <row r="2855" spans="1:1" x14ac:dyDescent="0.15">
      <c r="A2855" s="18"/>
    </row>
    <row r="2856" spans="1:1" x14ac:dyDescent="0.15">
      <c r="A2856" s="18"/>
    </row>
    <row r="2857" spans="1:1" x14ac:dyDescent="0.15">
      <c r="A2857" s="18"/>
    </row>
    <row r="2858" spans="1:1" x14ac:dyDescent="0.15">
      <c r="A2858" s="18"/>
    </row>
    <row r="2859" spans="1:1" x14ac:dyDescent="0.15">
      <c r="A2859" s="18"/>
    </row>
    <row r="2860" spans="1:1" x14ac:dyDescent="0.15">
      <c r="A2860" s="18"/>
    </row>
    <row r="2861" spans="1:1" x14ac:dyDescent="0.15">
      <c r="A2861" s="18"/>
    </row>
    <row r="2862" spans="1:1" x14ac:dyDescent="0.15">
      <c r="A2862" s="18"/>
    </row>
    <row r="2863" spans="1:1" x14ac:dyDescent="0.15">
      <c r="A2863" s="18"/>
    </row>
    <row r="2864" spans="1:1" x14ac:dyDescent="0.15">
      <c r="A2864" s="18"/>
    </row>
    <row r="2865" spans="1:1" x14ac:dyDescent="0.15">
      <c r="A2865" s="18"/>
    </row>
    <row r="2866" spans="1:1" x14ac:dyDescent="0.15">
      <c r="A2866" s="18"/>
    </row>
    <row r="2867" spans="1:1" x14ac:dyDescent="0.15">
      <c r="A2867" s="18"/>
    </row>
    <row r="2868" spans="1:1" x14ac:dyDescent="0.15">
      <c r="A2868" s="18"/>
    </row>
    <row r="2869" spans="1:1" x14ac:dyDescent="0.15">
      <c r="A2869" s="18"/>
    </row>
    <row r="2870" spans="1:1" x14ac:dyDescent="0.15">
      <c r="A2870" s="18"/>
    </row>
    <row r="2871" spans="1:1" x14ac:dyDescent="0.15">
      <c r="A2871" s="18"/>
    </row>
    <row r="2872" spans="1:1" x14ac:dyDescent="0.15">
      <c r="A2872" s="18"/>
    </row>
    <row r="2873" spans="1:1" x14ac:dyDescent="0.15">
      <c r="A2873" s="18"/>
    </row>
    <row r="2874" spans="1:1" x14ac:dyDescent="0.15">
      <c r="A2874" s="18"/>
    </row>
    <row r="2875" spans="1:1" x14ac:dyDescent="0.15">
      <c r="A2875" s="18"/>
    </row>
    <row r="2876" spans="1:1" x14ac:dyDescent="0.15">
      <c r="A2876" s="18"/>
    </row>
    <row r="2877" spans="1:1" x14ac:dyDescent="0.15">
      <c r="A2877" s="18"/>
    </row>
    <row r="2878" spans="1:1" x14ac:dyDescent="0.15">
      <c r="A2878" s="18"/>
    </row>
    <row r="2879" spans="1:1" x14ac:dyDescent="0.15">
      <c r="A2879" s="18"/>
    </row>
    <row r="2880" spans="1:1" x14ac:dyDescent="0.15">
      <c r="A2880" s="18"/>
    </row>
    <row r="2881" spans="1:1" x14ac:dyDescent="0.15">
      <c r="A2881" s="18"/>
    </row>
    <row r="2882" spans="1:1" x14ac:dyDescent="0.15">
      <c r="A2882" s="18"/>
    </row>
    <row r="2883" spans="1:1" x14ac:dyDescent="0.15">
      <c r="A2883" s="18"/>
    </row>
    <row r="2884" spans="1:1" x14ac:dyDescent="0.15">
      <c r="A2884" s="18"/>
    </row>
    <row r="2885" spans="1:1" x14ac:dyDescent="0.15">
      <c r="A2885" s="18"/>
    </row>
    <row r="2886" spans="1:1" x14ac:dyDescent="0.15">
      <c r="A2886" s="18"/>
    </row>
    <row r="2887" spans="1:1" x14ac:dyDescent="0.15">
      <c r="A2887" s="18"/>
    </row>
    <row r="2888" spans="1:1" x14ac:dyDescent="0.15">
      <c r="A2888" s="18"/>
    </row>
    <row r="2889" spans="1:1" x14ac:dyDescent="0.15">
      <c r="A2889" s="18"/>
    </row>
    <row r="2890" spans="1:1" x14ac:dyDescent="0.15">
      <c r="A2890" s="18"/>
    </row>
    <row r="2891" spans="1:1" x14ac:dyDescent="0.15">
      <c r="A2891" s="18"/>
    </row>
    <row r="2892" spans="1:1" x14ac:dyDescent="0.15">
      <c r="A2892" s="18"/>
    </row>
    <row r="2893" spans="1:1" x14ac:dyDescent="0.15">
      <c r="A2893" s="18"/>
    </row>
    <row r="2894" spans="1:1" x14ac:dyDescent="0.15">
      <c r="A2894" s="18"/>
    </row>
    <row r="2895" spans="1:1" x14ac:dyDescent="0.15">
      <c r="A2895" s="18"/>
    </row>
    <row r="2896" spans="1:1" x14ac:dyDescent="0.15">
      <c r="A2896" s="18"/>
    </row>
    <row r="2897" spans="1:1" x14ac:dyDescent="0.15">
      <c r="A2897" s="18"/>
    </row>
    <row r="2898" spans="1:1" x14ac:dyDescent="0.15">
      <c r="A2898" s="18"/>
    </row>
    <row r="2899" spans="1:1" x14ac:dyDescent="0.15">
      <c r="A2899" s="18"/>
    </row>
    <row r="2900" spans="1:1" x14ac:dyDescent="0.15">
      <c r="A2900" s="18"/>
    </row>
    <row r="2901" spans="1:1" x14ac:dyDescent="0.15">
      <c r="A2901" s="18"/>
    </row>
    <row r="2902" spans="1:1" x14ac:dyDescent="0.15">
      <c r="A2902" s="18"/>
    </row>
    <row r="2903" spans="1:1" x14ac:dyDescent="0.15">
      <c r="A2903" s="18"/>
    </row>
    <row r="2904" spans="1:1" x14ac:dyDescent="0.15">
      <c r="A2904" s="18"/>
    </row>
    <row r="2905" spans="1:1" x14ac:dyDescent="0.15">
      <c r="A2905" s="18"/>
    </row>
    <row r="2906" spans="1:1" x14ac:dyDescent="0.15">
      <c r="A2906" s="18"/>
    </row>
    <row r="2907" spans="1:1" x14ac:dyDescent="0.15">
      <c r="A2907" s="18"/>
    </row>
    <row r="2908" spans="1:1" x14ac:dyDescent="0.15">
      <c r="A2908" s="18"/>
    </row>
    <row r="2909" spans="1:1" x14ac:dyDescent="0.15">
      <c r="A2909" s="18"/>
    </row>
    <row r="2910" spans="1:1" x14ac:dyDescent="0.15">
      <c r="A2910" s="18"/>
    </row>
    <row r="2911" spans="1:1" x14ac:dyDescent="0.15">
      <c r="A2911" s="18"/>
    </row>
    <row r="2912" spans="1:1" x14ac:dyDescent="0.15">
      <c r="A2912" s="18"/>
    </row>
    <row r="2913" spans="1:1" x14ac:dyDescent="0.15">
      <c r="A2913" s="18"/>
    </row>
    <row r="2914" spans="1:1" x14ac:dyDescent="0.15">
      <c r="A2914" s="18"/>
    </row>
    <row r="2915" spans="1:1" x14ac:dyDescent="0.15">
      <c r="A2915" s="18"/>
    </row>
    <row r="2916" spans="1:1" x14ac:dyDescent="0.15">
      <c r="A2916" s="18"/>
    </row>
    <row r="2917" spans="1:1" x14ac:dyDescent="0.15">
      <c r="A2917" s="18"/>
    </row>
    <row r="2918" spans="1:1" x14ac:dyDescent="0.15">
      <c r="A2918" s="18"/>
    </row>
    <row r="2919" spans="1:1" x14ac:dyDescent="0.15">
      <c r="A2919" s="18"/>
    </row>
    <row r="2920" spans="1:1" x14ac:dyDescent="0.15">
      <c r="A2920" s="18"/>
    </row>
    <row r="2921" spans="1:1" x14ac:dyDescent="0.15">
      <c r="A2921" s="18"/>
    </row>
    <row r="2922" spans="1:1" x14ac:dyDescent="0.15">
      <c r="A2922" s="18"/>
    </row>
    <row r="2923" spans="1:1" x14ac:dyDescent="0.15">
      <c r="A2923" s="18"/>
    </row>
    <row r="2924" spans="1:1" x14ac:dyDescent="0.15">
      <c r="A2924" s="18"/>
    </row>
    <row r="2925" spans="1:1" x14ac:dyDescent="0.15">
      <c r="A2925" s="18"/>
    </row>
    <row r="2926" spans="1:1" x14ac:dyDescent="0.15">
      <c r="A2926" s="18"/>
    </row>
    <row r="2927" spans="1:1" x14ac:dyDescent="0.15">
      <c r="A2927" s="18"/>
    </row>
    <row r="2928" spans="1:1" x14ac:dyDescent="0.15">
      <c r="A2928" s="18"/>
    </row>
    <row r="2929" spans="1:1" x14ac:dyDescent="0.15">
      <c r="A2929" s="18"/>
    </row>
    <row r="2930" spans="1:1" x14ac:dyDescent="0.15">
      <c r="A2930" s="18"/>
    </row>
    <row r="2931" spans="1:1" x14ac:dyDescent="0.15">
      <c r="A2931" s="18"/>
    </row>
    <row r="2932" spans="1:1" x14ac:dyDescent="0.15">
      <c r="A2932" s="18"/>
    </row>
    <row r="2933" spans="1:1" x14ac:dyDescent="0.15">
      <c r="A2933" s="18"/>
    </row>
    <row r="2934" spans="1:1" x14ac:dyDescent="0.15">
      <c r="A2934" s="18"/>
    </row>
    <row r="2935" spans="1:1" x14ac:dyDescent="0.15">
      <c r="A2935" s="18"/>
    </row>
    <row r="2936" spans="1:1" x14ac:dyDescent="0.15">
      <c r="A2936" s="18"/>
    </row>
    <row r="2937" spans="1:1" x14ac:dyDescent="0.15">
      <c r="A2937" s="18"/>
    </row>
    <row r="2938" spans="1:1" x14ac:dyDescent="0.15">
      <c r="A2938" s="18"/>
    </row>
    <row r="2939" spans="1:1" x14ac:dyDescent="0.15">
      <c r="A2939" s="18"/>
    </row>
    <row r="2940" spans="1:1" x14ac:dyDescent="0.15">
      <c r="A2940" s="18"/>
    </row>
    <row r="2941" spans="1:1" x14ac:dyDescent="0.15">
      <c r="A2941" s="18"/>
    </row>
    <row r="2942" spans="1:1" x14ac:dyDescent="0.15">
      <c r="A2942" s="18"/>
    </row>
    <row r="2943" spans="1:1" x14ac:dyDescent="0.15">
      <c r="A2943" s="18"/>
    </row>
    <row r="2944" spans="1:1" x14ac:dyDescent="0.15">
      <c r="A2944" s="18"/>
    </row>
    <row r="2945" spans="1:1" x14ac:dyDescent="0.15">
      <c r="A2945" s="18"/>
    </row>
    <row r="2946" spans="1:1" x14ac:dyDescent="0.15">
      <c r="A2946" s="18"/>
    </row>
    <row r="2947" spans="1:1" x14ac:dyDescent="0.15">
      <c r="A2947" s="18"/>
    </row>
    <row r="2948" spans="1:1" x14ac:dyDescent="0.15">
      <c r="A2948" s="18"/>
    </row>
    <row r="2949" spans="1:1" x14ac:dyDescent="0.15">
      <c r="A2949" s="18"/>
    </row>
    <row r="2950" spans="1:1" x14ac:dyDescent="0.15">
      <c r="A2950" s="18"/>
    </row>
    <row r="2951" spans="1:1" x14ac:dyDescent="0.15">
      <c r="A2951" s="18"/>
    </row>
    <row r="2952" spans="1:1" x14ac:dyDescent="0.15">
      <c r="A2952" s="18"/>
    </row>
    <row r="2953" spans="1:1" x14ac:dyDescent="0.15">
      <c r="A2953" s="18"/>
    </row>
    <row r="2954" spans="1:1" x14ac:dyDescent="0.15">
      <c r="A2954" s="18"/>
    </row>
    <row r="2955" spans="1:1" x14ac:dyDescent="0.15">
      <c r="A2955" s="18"/>
    </row>
    <row r="2956" spans="1:1" x14ac:dyDescent="0.15">
      <c r="A2956" s="18"/>
    </row>
    <row r="2957" spans="1:1" x14ac:dyDescent="0.15">
      <c r="A2957" s="18"/>
    </row>
    <row r="2958" spans="1:1" x14ac:dyDescent="0.15">
      <c r="A2958" s="18"/>
    </row>
    <row r="2959" spans="1:1" x14ac:dyDescent="0.15">
      <c r="A2959" s="18"/>
    </row>
    <row r="2960" spans="1:1" x14ac:dyDescent="0.15">
      <c r="A2960" s="18"/>
    </row>
    <row r="2961" spans="1:1" x14ac:dyDescent="0.15">
      <c r="A2961" s="18"/>
    </row>
    <row r="2962" spans="1:1" x14ac:dyDescent="0.15">
      <c r="A2962" s="18"/>
    </row>
    <row r="2963" spans="1:1" x14ac:dyDescent="0.15">
      <c r="A2963" s="18"/>
    </row>
    <row r="2964" spans="1:1" x14ac:dyDescent="0.15">
      <c r="A2964" s="18"/>
    </row>
    <row r="2965" spans="1:1" x14ac:dyDescent="0.15">
      <c r="A2965" s="18"/>
    </row>
    <row r="2966" spans="1:1" x14ac:dyDescent="0.15">
      <c r="A2966" s="18"/>
    </row>
    <row r="2967" spans="1:1" x14ac:dyDescent="0.15">
      <c r="A2967" s="18"/>
    </row>
    <row r="2968" spans="1:1" x14ac:dyDescent="0.15">
      <c r="A2968" s="18"/>
    </row>
    <row r="2969" spans="1:1" x14ac:dyDescent="0.15">
      <c r="A2969" s="18"/>
    </row>
    <row r="2970" spans="1:1" x14ac:dyDescent="0.15">
      <c r="A2970" s="18"/>
    </row>
    <row r="2971" spans="1:1" x14ac:dyDescent="0.15">
      <c r="A2971" s="18"/>
    </row>
    <row r="2972" spans="1:1" x14ac:dyDescent="0.15">
      <c r="A2972" s="18"/>
    </row>
    <row r="2973" spans="1:1" x14ac:dyDescent="0.15">
      <c r="A2973" s="18"/>
    </row>
    <row r="2974" spans="1:1" x14ac:dyDescent="0.15">
      <c r="A2974" s="18"/>
    </row>
    <row r="2975" spans="1:1" x14ac:dyDescent="0.15">
      <c r="A2975" s="18"/>
    </row>
    <row r="2976" spans="1:1" x14ac:dyDescent="0.15">
      <c r="A2976" s="18"/>
    </row>
    <row r="2977" spans="1:1" x14ac:dyDescent="0.15">
      <c r="A2977" s="18"/>
    </row>
    <row r="2978" spans="1:1" x14ac:dyDescent="0.15">
      <c r="A2978" s="18"/>
    </row>
    <row r="2979" spans="1:1" x14ac:dyDescent="0.15">
      <c r="A2979" s="18"/>
    </row>
    <row r="2980" spans="1:1" x14ac:dyDescent="0.15">
      <c r="A2980" s="18"/>
    </row>
    <row r="2981" spans="1:1" x14ac:dyDescent="0.15">
      <c r="A2981" s="18"/>
    </row>
    <row r="2982" spans="1:1" x14ac:dyDescent="0.15">
      <c r="A2982" s="18"/>
    </row>
    <row r="2983" spans="1:1" x14ac:dyDescent="0.15">
      <c r="A2983" s="18"/>
    </row>
    <row r="2984" spans="1:1" x14ac:dyDescent="0.15">
      <c r="A2984" s="18"/>
    </row>
    <row r="2985" spans="1:1" x14ac:dyDescent="0.15">
      <c r="A2985" s="18"/>
    </row>
    <row r="2986" spans="1:1" x14ac:dyDescent="0.15">
      <c r="A2986" s="18"/>
    </row>
    <row r="2987" spans="1:1" x14ac:dyDescent="0.15">
      <c r="A2987" s="18"/>
    </row>
    <row r="2988" spans="1:1" x14ac:dyDescent="0.15">
      <c r="A2988" s="18"/>
    </row>
    <row r="2989" spans="1:1" x14ac:dyDescent="0.15">
      <c r="A2989" s="18"/>
    </row>
    <row r="2990" spans="1:1" x14ac:dyDescent="0.15">
      <c r="A2990" s="18"/>
    </row>
    <row r="2991" spans="1:1" x14ac:dyDescent="0.15">
      <c r="A2991" s="18"/>
    </row>
    <row r="2992" spans="1:1" x14ac:dyDescent="0.15">
      <c r="A2992" s="18"/>
    </row>
    <row r="2993" spans="1:1" x14ac:dyDescent="0.15">
      <c r="A2993" s="18"/>
    </row>
    <row r="2994" spans="1:1" x14ac:dyDescent="0.15">
      <c r="A2994" s="18"/>
    </row>
    <row r="2995" spans="1:1" x14ac:dyDescent="0.15">
      <c r="A2995" s="18"/>
    </row>
    <row r="2996" spans="1:1" x14ac:dyDescent="0.15">
      <c r="A2996" s="18"/>
    </row>
    <row r="2997" spans="1:1" x14ac:dyDescent="0.15">
      <c r="A2997" s="18"/>
    </row>
    <row r="2998" spans="1:1" x14ac:dyDescent="0.15">
      <c r="A2998" s="18"/>
    </row>
    <row r="2999" spans="1:1" x14ac:dyDescent="0.15">
      <c r="A2999" s="18"/>
    </row>
    <row r="3000" spans="1:1" x14ac:dyDescent="0.15">
      <c r="A3000" s="18"/>
    </row>
    <row r="3001" spans="1:1" x14ac:dyDescent="0.15">
      <c r="A3001" s="18"/>
    </row>
    <row r="3002" spans="1:1" x14ac:dyDescent="0.15">
      <c r="A3002" s="18"/>
    </row>
    <row r="3003" spans="1:1" x14ac:dyDescent="0.15">
      <c r="A3003" s="18"/>
    </row>
    <row r="3004" spans="1:1" x14ac:dyDescent="0.15">
      <c r="A3004" s="18"/>
    </row>
    <row r="3005" spans="1:1" x14ac:dyDescent="0.15">
      <c r="A3005" s="18"/>
    </row>
    <row r="3006" spans="1:1" x14ac:dyDescent="0.15">
      <c r="A3006" s="18"/>
    </row>
    <row r="3007" spans="1:1" x14ac:dyDescent="0.15">
      <c r="A3007" s="18"/>
    </row>
    <row r="3008" spans="1:1" x14ac:dyDescent="0.15">
      <c r="A3008" s="18"/>
    </row>
    <row r="3009" spans="1:1" x14ac:dyDescent="0.15">
      <c r="A3009" s="18"/>
    </row>
    <row r="3010" spans="1:1" x14ac:dyDescent="0.15">
      <c r="A3010" s="18"/>
    </row>
    <row r="3011" spans="1:1" x14ac:dyDescent="0.15">
      <c r="A3011" s="18"/>
    </row>
    <row r="3012" spans="1:1" x14ac:dyDescent="0.15">
      <c r="A3012" s="18"/>
    </row>
    <row r="3013" spans="1:1" x14ac:dyDescent="0.15">
      <c r="A3013" s="18"/>
    </row>
    <row r="3014" spans="1:1" x14ac:dyDescent="0.15">
      <c r="A3014" s="18"/>
    </row>
    <row r="3015" spans="1:1" x14ac:dyDescent="0.15">
      <c r="A3015" s="18"/>
    </row>
    <row r="3016" spans="1:1" x14ac:dyDescent="0.15">
      <c r="A3016" s="18"/>
    </row>
    <row r="3017" spans="1:1" x14ac:dyDescent="0.15">
      <c r="A3017" s="18"/>
    </row>
    <row r="3018" spans="1:1" x14ac:dyDescent="0.15">
      <c r="A3018" s="18"/>
    </row>
    <row r="3019" spans="1:1" x14ac:dyDescent="0.15">
      <c r="A3019" s="18"/>
    </row>
    <row r="3020" spans="1:1" x14ac:dyDescent="0.15">
      <c r="A3020" s="18"/>
    </row>
    <row r="3021" spans="1:1" x14ac:dyDescent="0.15">
      <c r="A3021" s="18"/>
    </row>
    <row r="3022" spans="1:1" x14ac:dyDescent="0.15">
      <c r="A3022" s="18"/>
    </row>
    <row r="3023" spans="1:1" x14ac:dyDescent="0.15">
      <c r="A3023" s="18"/>
    </row>
    <row r="3024" spans="1:1" x14ac:dyDescent="0.15">
      <c r="A3024" s="18"/>
    </row>
    <row r="3025" spans="1:1" x14ac:dyDescent="0.15">
      <c r="A3025" s="18"/>
    </row>
    <row r="3026" spans="1:1" x14ac:dyDescent="0.15">
      <c r="A3026" s="18"/>
    </row>
    <row r="3027" spans="1:1" x14ac:dyDescent="0.15">
      <c r="A3027" s="18"/>
    </row>
    <row r="3028" spans="1:1" x14ac:dyDescent="0.15">
      <c r="A3028" s="18"/>
    </row>
    <row r="3029" spans="1:1" x14ac:dyDescent="0.15">
      <c r="A3029" s="18"/>
    </row>
    <row r="3030" spans="1:1" x14ac:dyDescent="0.15">
      <c r="A3030" s="18"/>
    </row>
    <row r="3031" spans="1:1" x14ac:dyDescent="0.15">
      <c r="A3031" s="18"/>
    </row>
    <row r="3032" spans="1:1" x14ac:dyDescent="0.15">
      <c r="A3032" s="18"/>
    </row>
    <row r="3033" spans="1:1" x14ac:dyDescent="0.15">
      <c r="A3033" s="18"/>
    </row>
    <row r="3034" spans="1:1" x14ac:dyDescent="0.15">
      <c r="A3034" s="18"/>
    </row>
    <row r="3035" spans="1:1" x14ac:dyDescent="0.15">
      <c r="A3035" s="18"/>
    </row>
    <row r="3036" spans="1:1" x14ac:dyDescent="0.15">
      <c r="A3036" s="18"/>
    </row>
    <row r="3037" spans="1:1" x14ac:dyDescent="0.15">
      <c r="A3037" s="18"/>
    </row>
    <row r="3038" spans="1:1" x14ac:dyDescent="0.15">
      <c r="A3038" s="18"/>
    </row>
    <row r="3039" spans="1:1" x14ac:dyDescent="0.15">
      <c r="A3039" s="18"/>
    </row>
    <row r="3040" spans="1:1" x14ac:dyDescent="0.15">
      <c r="A3040" s="18"/>
    </row>
    <row r="3041" spans="1:1" x14ac:dyDescent="0.15">
      <c r="A3041" s="18"/>
    </row>
    <row r="3042" spans="1:1" x14ac:dyDescent="0.15">
      <c r="A3042" s="18"/>
    </row>
    <row r="3043" spans="1:1" x14ac:dyDescent="0.15">
      <c r="A3043" s="18"/>
    </row>
    <row r="3044" spans="1:1" x14ac:dyDescent="0.15">
      <c r="A3044" s="18"/>
    </row>
    <row r="3045" spans="1:1" x14ac:dyDescent="0.15">
      <c r="A3045" s="18"/>
    </row>
    <row r="3046" spans="1:1" x14ac:dyDescent="0.15">
      <c r="A3046" s="18"/>
    </row>
    <row r="3047" spans="1:1" x14ac:dyDescent="0.15">
      <c r="A3047" s="18"/>
    </row>
    <row r="3048" spans="1:1" x14ac:dyDescent="0.15">
      <c r="A3048" s="18"/>
    </row>
    <row r="3049" spans="1:1" x14ac:dyDescent="0.15">
      <c r="A3049" s="18"/>
    </row>
    <row r="3050" spans="1:1" x14ac:dyDescent="0.15">
      <c r="A3050" s="18"/>
    </row>
    <row r="3051" spans="1:1" x14ac:dyDescent="0.15">
      <c r="A3051" s="18"/>
    </row>
    <row r="3052" spans="1:1" x14ac:dyDescent="0.15">
      <c r="A3052" s="18"/>
    </row>
    <row r="3053" spans="1:1" x14ac:dyDescent="0.15">
      <c r="A3053" s="18"/>
    </row>
    <row r="3054" spans="1:1" x14ac:dyDescent="0.15">
      <c r="A3054" s="18"/>
    </row>
    <row r="3055" spans="1:1" x14ac:dyDescent="0.15">
      <c r="A3055" s="18"/>
    </row>
    <row r="3056" spans="1:1" x14ac:dyDescent="0.15">
      <c r="A3056" s="18"/>
    </row>
    <row r="3057" spans="1:1" x14ac:dyDescent="0.15">
      <c r="A3057" s="18"/>
    </row>
    <row r="3058" spans="1:1" x14ac:dyDescent="0.15">
      <c r="A3058" s="18"/>
    </row>
    <row r="3059" spans="1:1" x14ac:dyDescent="0.15">
      <c r="A3059" s="18"/>
    </row>
    <row r="3060" spans="1:1" x14ac:dyDescent="0.15">
      <c r="A3060" s="18"/>
    </row>
    <row r="3061" spans="1:1" x14ac:dyDescent="0.15">
      <c r="A3061" s="18"/>
    </row>
    <row r="3062" spans="1:1" x14ac:dyDescent="0.15">
      <c r="A3062" s="18"/>
    </row>
    <row r="3063" spans="1:1" x14ac:dyDescent="0.15">
      <c r="A3063" s="18"/>
    </row>
    <row r="3064" spans="1:1" x14ac:dyDescent="0.15">
      <c r="A3064" s="18"/>
    </row>
    <row r="3065" spans="1:1" x14ac:dyDescent="0.15">
      <c r="A3065" s="18"/>
    </row>
    <row r="3066" spans="1:1" x14ac:dyDescent="0.15">
      <c r="A3066" s="18"/>
    </row>
    <row r="3067" spans="1:1" x14ac:dyDescent="0.15">
      <c r="A3067" s="18"/>
    </row>
    <row r="3068" spans="1:1" x14ac:dyDescent="0.15">
      <c r="A3068" s="18"/>
    </row>
    <row r="3069" spans="1:1" x14ac:dyDescent="0.15">
      <c r="A3069" s="18"/>
    </row>
    <row r="3070" spans="1:1" x14ac:dyDescent="0.15">
      <c r="A3070" s="18"/>
    </row>
    <row r="3071" spans="1:1" x14ac:dyDescent="0.15">
      <c r="A3071" s="18"/>
    </row>
    <row r="3072" spans="1:1" x14ac:dyDescent="0.15">
      <c r="A3072" s="18"/>
    </row>
    <row r="3073" spans="1:1" x14ac:dyDescent="0.15">
      <c r="A3073" s="18"/>
    </row>
    <row r="3074" spans="1:1" x14ac:dyDescent="0.15">
      <c r="A3074" s="18"/>
    </row>
    <row r="3075" spans="1:1" x14ac:dyDescent="0.15">
      <c r="A3075" s="18"/>
    </row>
    <row r="3076" spans="1:1" x14ac:dyDescent="0.15">
      <c r="A3076" s="18"/>
    </row>
    <row r="3077" spans="1:1" x14ac:dyDescent="0.15">
      <c r="A3077" s="18"/>
    </row>
    <row r="3078" spans="1:1" x14ac:dyDescent="0.15">
      <c r="A3078" s="18"/>
    </row>
    <row r="3079" spans="1:1" x14ac:dyDescent="0.15">
      <c r="A3079" s="18"/>
    </row>
    <row r="3080" spans="1:1" x14ac:dyDescent="0.15">
      <c r="A3080" s="18"/>
    </row>
    <row r="3081" spans="1:1" x14ac:dyDescent="0.15">
      <c r="A3081" s="18"/>
    </row>
    <row r="3082" spans="1:1" x14ac:dyDescent="0.15">
      <c r="A3082" s="18"/>
    </row>
    <row r="3083" spans="1:1" x14ac:dyDescent="0.15">
      <c r="A3083" s="18"/>
    </row>
    <row r="3084" spans="1:1" x14ac:dyDescent="0.15">
      <c r="A3084" s="18"/>
    </row>
    <row r="3085" spans="1:1" x14ac:dyDescent="0.15">
      <c r="A3085" s="18"/>
    </row>
    <row r="3086" spans="1:1" x14ac:dyDescent="0.15">
      <c r="A3086" s="18"/>
    </row>
    <row r="3087" spans="1:1" x14ac:dyDescent="0.15">
      <c r="A3087" s="18"/>
    </row>
    <row r="3088" spans="1:1" x14ac:dyDescent="0.15">
      <c r="A3088" s="18"/>
    </row>
    <row r="3089" spans="1:1" x14ac:dyDescent="0.15">
      <c r="A3089" s="18"/>
    </row>
    <row r="3090" spans="1:1" x14ac:dyDescent="0.15">
      <c r="A3090" s="18"/>
    </row>
    <row r="3091" spans="1:1" x14ac:dyDescent="0.15">
      <c r="A3091" s="18"/>
    </row>
    <row r="3092" spans="1:1" x14ac:dyDescent="0.15">
      <c r="A3092" s="18"/>
    </row>
    <row r="3093" spans="1:1" x14ac:dyDescent="0.15">
      <c r="A3093" s="18"/>
    </row>
    <row r="3094" spans="1:1" x14ac:dyDescent="0.15">
      <c r="A3094" s="18"/>
    </row>
    <row r="3095" spans="1:1" x14ac:dyDescent="0.15">
      <c r="A3095" s="18"/>
    </row>
    <row r="3096" spans="1:1" x14ac:dyDescent="0.15">
      <c r="A3096" s="18"/>
    </row>
    <row r="3097" spans="1:1" x14ac:dyDescent="0.15">
      <c r="A3097" s="18"/>
    </row>
    <row r="3098" spans="1:1" x14ac:dyDescent="0.15">
      <c r="A3098" s="18"/>
    </row>
    <row r="3099" spans="1:1" x14ac:dyDescent="0.15">
      <c r="A3099" s="18"/>
    </row>
    <row r="3100" spans="1:1" x14ac:dyDescent="0.15">
      <c r="A3100" s="18"/>
    </row>
    <row r="3101" spans="1:1" x14ac:dyDescent="0.15">
      <c r="A3101" s="18"/>
    </row>
    <row r="3102" spans="1:1" x14ac:dyDescent="0.15">
      <c r="A3102" s="18"/>
    </row>
    <row r="3103" spans="1:1" x14ac:dyDescent="0.15">
      <c r="A3103" s="18"/>
    </row>
    <row r="3104" spans="1:1" x14ac:dyDescent="0.15">
      <c r="A3104" s="18"/>
    </row>
    <row r="3105" spans="1:1" x14ac:dyDescent="0.15">
      <c r="A3105" s="18"/>
    </row>
    <row r="3106" spans="1:1" x14ac:dyDescent="0.15">
      <c r="A3106" s="18"/>
    </row>
    <row r="3107" spans="1:1" x14ac:dyDescent="0.15">
      <c r="A3107" s="18"/>
    </row>
    <row r="3108" spans="1:1" x14ac:dyDescent="0.15">
      <c r="A3108" s="18"/>
    </row>
    <row r="3109" spans="1:1" x14ac:dyDescent="0.15">
      <c r="A3109" s="18"/>
    </row>
    <row r="3110" spans="1:1" x14ac:dyDescent="0.15">
      <c r="A3110" s="18"/>
    </row>
    <row r="3111" spans="1:1" x14ac:dyDescent="0.15">
      <c r="A3111" s="18"/>
    </row>
    <row r="3112" spans="1:1" x14ac:dyDescent="0.15">
      <c r="A3112" s="18"/>
    </row>
    <row r="3113" spans="1:1" x14ac:dyDescent="0.15">
      <c r="A3113" s="18"/>
    </row>
    <row r="3114" spans="1:1" x14ac:dyDescent="0.15">
      <c r="A3114" s="18"/>
    </row>
    <row r="3115" spans="1:1" x14ac:dyDescent="0.15">
      <c r="A3115" s="18"/>
    </row>
    <row r="3116" spans="1:1" x14ac:dyDescent="0.15">
      <c r="A3116" s="18"/>
    </row>
    <row r="3117" spans="1:1" x14ac:dyDescent="0.15">
      <c r="A3117" s="18"/>
    </row>
    <row r="3118" spans="1:1" x14ac:dyDescent="0.15">
      <c r="A3118" s="18"/>
    </row>
    <row r="3119" spans="1:1" x14ac:dyDescent="0.15">
      <c r="A3119" s="18"/>
    </row>
    <row r="3120" spans="1:1" x14ac:dyDescent="0.15">
      <c r="A3120" s="18"/>
    </row>
    <row r="3121" spans="1:1" x14ac:dyDescent="0.15">
      <c r="A3121" s="18"/>
    </row>
    <row r="3122" spans="1:1" x14ac:dyDescent="0.15">
      <c r="A3122" s="18"/>
    </row>
    <row r="3123" spans="1:1" x14ac:dyDescent="0.15">
      <c r="A3123" s="18"/>
    </row>
    <row r="3124" spans="1:1" x14ac:dyDescent="0.15">
      <c r="A3124" s="18"/>
    </row>
    <row r="3125" spans="1:1" x14ac:dyDescent="0.15">
      <c r="A3125" s="18"/>
    </row>
    <row r="3126" spans="1:1" x14ac:dyDescent="0.15">
      <c r="A3126" s="18"/>
    </row>
    <row r="3127" spans="1:1" x14ac:dyDescent="0.15">
      <c r="A3127" s="18"/>
    </row>
    <row r="3128" spans="1:1" x14ac:dyDescent="0.15">
      <c r="A3128" s="18"/>
    </row>
    <row r="3129" spans="1:1" x14ac:dyDescent="0.15">
      <c r="A3129" s="18"/>
    </row>
    <row r="3130" spans="1:1" x14ac:dyDescent="0.15">
      <c r="A3130" s="18"/>
    </row>
    <row r="3131" spans="1:1" x14ac:dyDescent="0.15">
      <c r="A3131" s="18"/>
    </row>
    <row r="3132" spans="1:1" x14ac:dyDescent="0.15">
      <c r="A3132" s="18"/>
    </row>
    <row r="3133" spans="1:1" x14ac:dyDescent="0.15">
      <c r="A3133" s="18"/>
    </row>
    <row r="3134" spans="1:1" x14ac:dyDescent="0.15">
      <c r="A3134" s="18"/>
    </row>
    <row r="3135" spans="1:1" x14ac:dyDescent="0.15">
      <c r="A3135" s="18"/>
    </row>
    <row r="3136" spans="1:1" x14ac:dyDescent="0.15">
      <c r="A3136" s="18"/>
    </row>
    <row r="3137" spans="1:1" x14ac:dyDescent="0.15">
      <c r="A3137" s="18"/>
    </row>
    <row r="3138" spans="1:1" x14ac:dyDescent="0.15">
      <c r="A3138" s="18"/>
    </row>
    <row r="3139" spans="1:1" x14ac:dyDescent="0.15">
      <c r="A3139" s="18"/>
    </row>
    <row r="3140" spans="1:1" x14ac:dyDescent="0.15">
      <c r="A3140" s="18"/>
    </row>
    <row r="3141" spans="1:1" x14ac:dyDescent="0.15">
      <c r="A3141" s="18"/>
    </row>
    <row r="3142" spans="1:1" x14ac:dyDescent="0.15">
      <c r="A3142" s="18"/>
    </row>
    <row r="3143" spans="1:1" x14ac:dyDescent="0.15">
      <c r="A3143" s="18"/>
    </row>
    <row r="3144" spans="1:1" x14ac:dyDescent="0.15">
      <c r="A3144" s="18"/>
    </row>
    <row r="3145" spans="1:1" x14ac:dyDescent="0.15">
      <c r="A3145" s="18"/>
    </row>
    <row r="3146" spans="1:1" x14ac:dyDescent="0.15">
      <c r="A3146" s="18"/>
    </row>
    <row r="3147" spans="1:1" x14ac:dyDescent="0.15">
      <c r="A3147" s="18"/>
    </row>
    <row r="3148" spans="1:1" x14ac:dyDescent="0.15">
      <c r="A3148" s="18"/>
    </row>
    <row r="3149" spans="1:1" x14ac:dyDescent="0.15">
      <c r="A3149" s="18"/>
    </row>
    <row r="3150" spans="1:1" x14ac:dyDescent="0.15">
      <c r="A3150" s="18"/>
    </row>
    <row r="3151" spans="1:1" x14ac:dyDescent="0.15">
      <c r="A3151" s="18"/>
    </row>
    <row r="3152" spans="1:1" x14ac:dyDescent="0.15">
      <c r="A3152" s="18"/>
    </row>
    <row r="3153" spans="1:1" x14ac:dyDescent="0.15">
      <c r="A3153" s="18"/>
    </row>
    <row r="3154" spans="1:1" x14ac:dyDescent="0.15">
      <c r="A3154" s="18"/>
    </row>
    <row r="3155" spans="1:1" x14ac:dyDescent="0.15">
      <c r="A3155" s="18"/>
    </row>
    <row r="3156" spans="1:1" x14ac:dyDescent="0.15">
      <c r="A3156" s="18"/>
    </row>
    <row r="3157" spans="1:1" x14ac:dyDescent="0.15">
      <c r="A3157" s="18"/>
    </row>
    <row r="3158" spans="1:1" x14ac:dyDescent="0.15">
      <c r="A3158" s="18"/>
    </row>
    <row r="3159" spans="1:1" x14ac:dyDescent="0.15">
      <c r="A3159" s="18"/>
    </row>
    <row r="3160" spans="1:1" x14ac:dyDescent="0.15">
      <c r="A3160" s="18"/>
    </row>
    <row r="3161" spans="1:1" x14ac:dyDescent="0.15">
      <c r="A3161" s="18"/>
    </row>
    <row r="3162" spans="1:1" x14ac:dyDescent="0.15">
      <c r="A3162" s="18"/>
    </row>
    <row r="3163" spans="1:1" x14ac:dyDescent="0.15">
      <c r="A3163" s="18"/>
    </row>
    <row r="3164" spans="1:1" x14ac:dyDescent="0.15">
      <c r="A3164" s="18"/>
    </row>
    <row r="3165" spans="1:1" x14ac:dyDescent="0.15">
      <c r="A3165" s="18"/>
    </row>
    <row r="3166" spans="1:1" x14ac:dyDescent="0.15">
      <c r="A3166" s="18"/>
    </row>
    <row r="3167" spans="1:1" x14ac:dyDescent="0.15">
      <c r="A3167" s="18"/>
    </row>
    <row r="3168" spans="1:1" x14ac:dyDescent="0.15">
      <c r="A3168" s="18"/>
    </row>
    <row r="3169" spans="1:1" x14ac:dyDescent="0.15">
      <c r="A3169" s="18"/>
    </row>
    <row r="3170" spans="1:1" x14ac:dyDescent="0.15">
      <c r="A3170" s="18"/>
    </row>
    <row r="3171" spans="1:1" x14ac:dyDescent="0.15">
      <c r="A3171" s="18"/>
    </row>
    <row r="3172" spans="1:1" x14ac:dyDescent="0.15">
      <c r="A3172" s="18"/>
    </row>
    <row r="3173" spans="1:1" x14ac:dyDescent="0.15">
      <c r="A3173" s="18"/>
    </row>
    <row r="3174" spans="1:1" x14ac:dyDescent="0.15">
      <c r="A3174" s="18"/>
    </row>
    <row r="3175" spans="1:1" x14ac:dyDescent="0.15">
      <c r="A3175" s="18"/>
    </row>
    <row r="3176" spans="1:1" x14ac:dyDescent="0.15">
      <c r="A3176" s="18"/>
    </row>
    <row r="3177" spans="1:1" x14ac:dyDescent="0.15">
      <c r="A3177" s="18"/>
    </row>
    <row r="3178" spans="1:1" x14ac:dyDescent="0.15">
      <c r="A3178" s="18"/>
    </row>
    <row r="3179" spans="1:1" x14ac:dyDescent="0.15">
      <c r="A3179" s="18"/>
    </row>
    <row r="3180" spans="1:1" x14ac:dyDescent="0.15">
      <c r="A3180" s="18"/>
    </row>
    <row r="3181" spans="1:1" x14ac:dyDescent="0.15">
      <c r="A3181" s="18"/>
    </row>
    <row r="3182" spans="1:1" x14ac:dyDescent="0.15">
      <c r="A3182" s="18"/>
    </row>
    <row r="3183" spans="1:1" x14ac:dyDescent="0.15">
      <c r="A3183" s="18"/>
    </row>
    <row r="3184" spans="1:1" x14ac:dyDescent="0.15">
      <c r="A3184" s="18"/>
    </row>
    <row r="3185" spans="1:1" x14ac:dyDescent="0.15">
      <c r="A3185" s="18"/>
    </row>
    <row r="3186" spans="1:1" x14ac:dyDescent="0.15">
      <c r="A3186" s="18"/>
    </row>
    <row r="3187" spans="1:1" x14ac:dyDescent="0.15">
      <c r="A3187" s="18"/>
    </row>
    <row r="3188" spans="1:1" x14ac:dyDescent="0.15">
      <c r="A3188" s="18"/>
    </row>
    <row r="3189" spans="1:1" x14ac:dyDescent="0.15">
      <c r="A3189" s="18"/>
    </row>
    <row r="3190" spans="1:1" x14ac:dyDescent="0.15">
      <c r="A3190" s="18"/>
    </row>
    <row r="3191" spans="1:1" x14ac:dyDescent="0.15">
      <c r="A3191" s="18"/>
    </row>
    <row r="3192" spans="1:1" x14ac:dyDescent="0.15">
      <c r="A3192" s="18"/>
    </row>
    <row r="3193" spans="1:1" x14ac:dyDescent="0.15">
      <c r="A3193" s="18"/>
    </row>
    <row r="3194" spans="1:1" x14ac:dyDescent="0.15">
      <c r="A3194" s="18"/>
    </row>
    <row r="3195" spans="1:1" x14ac:dyDescent="0.15">
      <c r="A3195" s="18"/>
    </row>
    <row r="3196" spans="1:1" x14ac:dyDescent="0.15">
      <c r="A3196" s="18"/>
    </row>
    <row r="3197" spans="1:1" x14ac:dyDescent="0.15">
      <c r="A3197" s="18"/>
    </row>
    <row r="3198" spans="1:1" x14ac:dyDescent="0.15">
      <c r="A3198" s="18"/>
    </row>
    <row r="3199" spans="1:1" x14ac:dyDescent="0.15">
      <c r="A3199" s="18"/>
    </row>
    <row r="3200" spans="1:1" x14ac:dyDescent="0.15">
      <c r="A3200" s="18"/>
    </row>
    <row r="3201" spans="1:1" x14ac:dyDescent="0.15">
      <c r="A3201" s="18"/>
    </row>
    <row r="3202" spans="1:1" x14ac:dyDescent="0.15">
      <c r="A3202" s="18"/>
    </row>
    <row r="3203" spans="1:1" x14ac:dyDescent="0.15">
      <c r="A3203" s="18"/>
    </row>
    <row r="3204" spans="1:1" x14ac:dyDescent="0.15">
      <c r="A3204" s="18"/>
    </row>
    <row r="3205" spans="1:1" x14ac:dyDescent="0.15">
      <c r="A3205" s="18"/>
    </row>
    <row r="3206" spans="1:1" x14ac:dyDescent="0.15">
      <c r="A3206" s="18"/>
    </row>
    <row r="3207" spans="1:1" x14ac:dyDescent="0.15">
      <c r="A3207" s="18"/>
    </row>
    <row r="3208" spans="1:1" x14ac:dyDescent="0.15">
      <c r="A3208" s="18"/>
    </row>
    <row r="3209" spans="1:1" x14ac:dyDescent="0.15">
      <c r="A3209" s="18"/>
    </row>
    <row r="3210" spans="1:1" x14ac:dyDescent="0.15">
      <c r="A3210" s="18"/>
    </row>
    <row r="3211" spans="1:1" x14ac:dyDescent="0.15">
      <c r="A3211" s="18"/>
    </row>
    <row r="3212" spans="1:1" x14ac:dyDescent="0.15">
      <c r="A3212" s="18"/>
    </row>
    <row r="3213" spans="1:1" x14ac:dyDescent="0.15">
      <c r="A3213" s="18"/>
    </row>
    <row r="3214" spans="1:1" x14ac:dyDescent="0.15">
      <c r="A3214" s="18"/>
    </row>
    <row r="3215" spans="1:1" x14ac:dyDescent="0.15">
      <c r="A3215" s="18"/>
    </row>
    <row r="3216" spans="1:1" x14ac:dyDescent="0.15">
      <c r="A3216" s="18"/>
    </row>
    <row r="3217" spans="1:1" x14ac:dyDescent="0.15">
      <c r="A3217" s="18"/>
    </row>
    <row r="3218" spans="1:1" x14ac:dyDescent="0.15">
      <c r="A3218" s="18"/>
    </row>
    <row r="3219" spans="1:1" x14ac:dyDescent="0.15">
      <c r="A3219" s="18"/>
    </row>
    <row r="3220" spans="1:1" x14ac:dyDescent="0.15">
      <c r="A3220" s="18"/>
    </row>
    <row r="3221" spans="1:1" x14ac:dyDescent="0.15">
      <c r="A3221" s="18"/>
    </row>
    <row r="3222" spans="1:1" x14ac:dyDescent="0.15">
      <c r="A3222" s="18"/>
    </row>
    <row r="3223" spans="1:1" x14ac:dyDescent="0.15">
      <c r="A3223" s="18"/>
    </row>
    <row r="3224" spans="1:1" x14ac:dyDescent="0.15">
      <c r="A3224" s="18"/>
    </row>
    <row r="3225" spans="1:1" x14ac:dyDescent="0.15">
      <c r="A3225" s="18"/>
    </row>
    <row r="3226" spans="1:1" x14ac:dyDescent="0.15">
      <c r="A3226" s="18"/>
    </row>
    <row r="3227" spans="1:1" x14ac:dyDescent="0.15">
      <c r="A3227" s="18"/>
    </row>
    <row r="3228" spans="1:1" x14ac:dyDescent="0.15">
      <c r="A3228" s="18"/>
    </row>
    <row r="3229" spans="1:1" x14ac:dyDescent="0.15">
      <c r="A3229" s="18"/>
    </row>
    <row r="3230" spans="1:1" x14ac:dyDescent="0.15">
      <c r="A3230" s="18"/>
    </row>
    <row r="3231" spans="1:1" x14ac:dyDescent="0.15">
      <c r="A3231" s="18"/>
    </row>
    <row r="3232" spans="1:1" x14ac:dyDescent="0.15">
      <c r="A3232" s="18"/>
    </row>
    <row r="3233" spans="1:1" x14ac:dyDescent="0.15">
      <c r="A3233" s="18"/>
    </row>
    <row r="3234" spans="1:1" x14ac:dyDescent="0.15">
      <c r="A3234" s="18"/>
    </row>
    <row r="3235" spans="1:1" x14ac:dyDescent="0.15">
      <c r="A3235" s="18"/>
    </row>
    <row r="3236" spans="1:1" x14ac:dyDescent="0.15">
      <c r="A3236" s="18"/>
    </row>
    <row r="3237" spans="1:1" x14ac:dyDescent="0.15">
      <c r="A3237" s="18"/>
    </row>
    <row r="3238" spans="1:1" x14ac:dyDescent="0.15">
      <c r="A3238" s="18"/>
    </row>
    <row r="3239" spans="1:1" x14ac:dyDescent="0.15">
      <c r="A3239" s="18"/>
    </row>
    <row r="3240" spans="1:1" x14ac:dyDescent="0.15">
      <c r="A3240" s="18"/>
    </row>
    <row r="3241" spans="1:1" x14ac:dyDescent="0.15">
      <c r="A3241" s="18"/>
    </row>
    <row r="3242" spans="1:1" x14ac:dyDescent="0.15">
      <c r="A3242" s="18"/>
    </row>
    <row r="3243" spans="1:1" x14ac:dyDescent="0.15">
      <c r="A3243" s="18"/>
    </row>
    <row r="3244" spans="1:1" x14ac:dyDescent="0.15">
      <c r="A3244" s="18"/>
    </row>
    <row r="3245" spans="1:1" x14ac:dyDescent="0.15">
      <c r="A3245" s="18"/>
    </row>
    <row r="3246" spans="1:1" x14ac:dyDescent="0.15">
      <c r="A3246" s="18"/>
    </row>
    <row r="3247" spans="1:1" x14ac:dyDescent="0.15">
      <c r="A3247" s="18"/>
    </row>
    <row r="3248" spans="1:1" x14ac:dyDescent="0.15">
      <c r="A3248" s="18"/>
    </row>
    <row r="3249" spans="1:1" x14ac:dyDescent="0.15">
      <c r="A3249" s="18"/>
    </row>
    <row r="3250" spans="1:1" x14ac:dyDescent="0.15">
      <c r="A3250" s="18"/>
    </row>
    <row r="3251" spans="1:1" x14ac:dyDescent="0.15">
      <c r="A3251" s="18"/>
    </row>
    <row r="3252" spans="1:1" x14ac:dyDescent="0.15">
      <c r="A3252" s="18"/>
    </row>
    <row r="3253" spans="1:1" x14ac:dyDescent="0.15">
      <c r="A3253" s="18"/>
    </row>
    <row r="3254" spans="1:1" x14ac:dyDescent="0.15">
      <c r="A3254" s="18"/>
    </row>
    <row r="3255" spans="1:1" x14ac:dyDescent="0.15">
      <c r="A3255" s="18"/>
    </row>
    <row r="3256" spans="1:1" x14ac:dyDescent="0.15">
      <c r="A3256" s="18"/>
    </row>
    <row r="3257" spans="1:1" x14ac:dyDescent="0.15">
      <c r="A3257" s="18"/>
    </row>
    <row r="3258" spans="1:1" x14ac:dyDescent="0.15">
      <c r="A3258" s="18"/>
    </row>
    <row r="3259" spans="1:1" x14ac:dyDescent="0.15">
      <c r="A3259" s="18"/>
    </row>
    <row r="3260" spans="1:1" x14ac:dyDescent="0.15">
      <c r="A3260" s="18"/>
    </row>
    <row r="3261" spans="1:1" x14ac:dyDescent="0.15">
      <c r="A3261" s="18"/>
    </row>
    <row r="3262" spans="1:1" x14ac:dyDescent="0.15">
      <c r="A3262" s="18"/>
    </row>
    <row r="3263" spans="1:1" x14ac:dyDescent="0.15">
      <c r="A3263" s="18"/>
    </row>
    <row r="3264" spans="1:1" x14ac:dyDescent="0.15">
      <c r="A3264" s="18"/>
    </row>
    <row r="3265" spans="1:1" x14ac:dyDescent="0.15">
      <c r="A3265" s="18"/>
    </row>
    <row r="3266" spans="1:1" x14ac:dyDescent="0.15">
      <c r="A3266" s="18"/>
    </row>
    <row r="3267" spans="1:1" x14ac:dyDescent="0.15">
      <c r="A3267" s="18"/>
    </row>
    <row r="3268" spans="1:1" x14ac:dyDescent="0.15">
      <c r="A3268" s="18"/>
    </row>
    <row r="3269" spans="1:1" x14ac:dyDescent="0.15">
      <c r="A3269" s="18"/>
    </row>
    <row r="3270" spans="1:1" x14ac:dyDescent="0.15">
      <c r="A3270" s="18"/>
    </row>
    <row r="3271" spans="1:1" x14ac:dyDescent="0.15">
      <c r="A3271" s="18"/>
    </row>
    <row r="3272" spans="1:1" x14ac:dyDescent="0.15">
      <c r="A3272" s="18"/>
    </row>
    <row r="3273" spans="1:1" x14ac:dyDescent="0.15">
      <c r="A3273" s="18"/>
    </row>
    <row r="3274" spans="1:1" x14ac:dyDescent="0.15">
      <c r="A3274" s="18"/>
    </row>
    <row r="3275" spans="1:1" x14ac:dyDescent="0.15">
      <c r="A3275" s="18"/>
    </row>
    <row r="3276" spans="1:1" x14ac:dyDescent="0.15">
      <c r="A3276" s="18"/>
    </row>
    <row r="3277" spans="1:1" x14ac:dyDescent="0.15">
      <c r="A3277" s="18"/>
    </row>
    <row r="3278" spans="1:1" x14ac:dyDescent="0.15">
      <c r="A3278" s="18"/>
    </row>
    <row r="3279" spans="1:1" x14ac:dyDescent="0.15">
      <c r="A3279" s="18"/>
    </row>
    <row r="3280" spans="1:1" x14ac:dyDescent="0.15">
      <c r="A3280" s="18"/>
    </row>
    <row r="3281" spans="1:1" x14ac:dyDescent="0.15">
      <c r="A3281" s="18"/>
    </row>
    <row r="3282" spans="1:1" x14ac:dyDescent="0.15">
      <c r="A3282" s="18"/>
    </row>
    <row r="3283" spans="1:1" x14ac:dyDescent="0.15">
      <c r="A3283" s="18"/>
    </row>
    <row r="3284" spans="1:1" x14ac:dyDescent="0.15">
      <c r="A3284" s="18"/>
    </row>
    <row r="3285" spans="1:1" x14ac:dyDescent="0.15">
      <c r="A3285" s="18"/>
    </row>
    <row r="3286" spans="1:1" x14ac:dyDescent="0.15">
      <c r="A3286" s="18"/>
    </row>
    <row r="3287" spans="1:1" x14ac:dyDescent="0.15">
      <c r="A3287" s="18"/>
    </row>
    <row r="3288" spans="1:1" x14ac:dyDescent="0.15">
      <c r="A3288" s="18"/>
    </row>
    <row r="3289" spans="1:1" x14ac:dyDescent="0.15">
      <c r="A3289" s="18"/>
    </row>
    <row r="3290" spans="1:1" x14ac:dyDescent="0.15">
      <c r="A3290" s="18"/>
    </row>
    <row r="3291" spans="1:1" x14ac:dyDescent="0.15">
      <c r="A3291" s="18"/>
    </row>
    <row r="3292" spans="1:1" x14ac:dyDescent="0.15">
      <c r="A3292" s="18"/>
    </row>
    <row r="3293" spans="1:1" x14ac:dyDescent="0.15">
      <c r="A3293" s="18"/>
    </row>
    <row r="3294" spans="1:1" x14ac:dyDescent="0.15">
      <c r="A3294" s="18"/>
    </row>
    <row r="3295" spans="1:1" x14ac:dyDescent="0.15">
      <c r="A3295" s="18"/>
    </row>
    <row r="3296" spans="1:1" x14ac:dyDescent="0.15">
      <c r="A3296" s="18"/>
    </row>
    <row r="3297" spans="1:1" x14ac:dyDescent="0.15">
      <c r="A3297" s="18"/>
    </row>
    <row r="3298" spans="1:1" x14ac:dyDescent="0.15">
      <c r="A3298" s="18"/>
    </row>
    <row r="3299" spans="1:1" x14ac:dyDescent="0.15">
      <c r="A3299" s="18"/>
    </row>
    <row r="3300" spans="1:1" x14ac:dyDescent="0.15">
      <c r="A3300" s="18"/>
    </row>
    <row r="3301" spans="1:1" x14ac:dyDescent="0.15">
      <c r="A3301" s="18"/>
    </row>
    <row r="3302" spans="1:1" x14ac:dyDescent="0.15">
      <c r="A3302" s="18"/>
    </row>
    <row r="3303" spans="1:1" x14ac:dyDescent="0.15">
      <c r="A3303" s="18"/>
    </row>
    <row r="3304" spans="1:1" x14ac:dyDescent="0.15">
      <c r="A3304" s="18"/>
    </row>
    <row r="3305" spans="1:1" x14ac:dyDescent="0.15">
      <c r="A3305" s="18"/>
    </row>
    <row r="3306" spans="1:1" x14ac:dyDescent="0.15">
      <c r="A3306" s="18"/>
    </row>
    <row r="3307" spans="1:1" x14ac:dyDescent="0.15">
      <c r="A3307" s="18"/>
    </row>
    <row r="3308" spans="1:1" x14ac:dyDescent="0.15">
      <c r="A3308" s="18"/>
    </row>
    <row r="3309" spans="1:1" x14ac:dyDescent="0.15">
      <c r="A3309" s="18"/>
    </row>
    <row r="3310" spans="1:1" x14ac:dyDescent="0.15">
      <c r="A3310" s="18"/>
    </row>
    <row r="3311" spans="1:1" x14ac:dyDescent="0.15">
      <c r="A3311" s="18"/>
    </row>
    <row r="3312" spans="1:1" x14ac:dyDescent="0.15">
      <c r="A3312" s="18"/>
    </row>
    <row r="3313" spans="1:1" x14ac:dyDescent="0.15">
      <c r="A3313" s="18"/>
    </row>
    <row r="3314" spans="1:1" x14ac:dyDescent="0.15">
      <c r="A3314" s="18"/>
    </row>
    <row r="3315" spans="1:1" x14ac:dyDescent="0.15">
      <c r="A3315" s="18"/>
    </row>
    <row r="3316" spans="1:1" x14ac:dyDescent="0.15">
      <c r="A3316" s="18"/>
    </row>
    <row r="3317" spans="1:1" x14ac:dyDescent="0.15">
      <c r="A3317" s="18"/>
    </row>
    <row r="3318" spans="1:1" x14ac:dyDescent="0.15">
      <c r="A3318" s="18"/>
    </row>
    <row r="3319" spans="1:1" x14ac:dyDescent="0.15">
      <c r="A3319" s="18"/>
    </row>
    <row r="3320" spans="1:1" x14ac:dyDescent="0.15">
      <c r="A3320" s="18"/>
    </row>
    <row r="3321" spans="1:1" x14ac:dyDescent="0.15">
      <c r="A3321" s="18"/>
    </row>
    <row r="3322" spans="1:1" x14ac:dyDescent="0.15">
      <c r="A3322" s="18"/>
    </row>
    <row r="3323" spans="1:1" x14ac:dyDescent="0.15">
      <c r="A3323" s="18"/>
    </row>
    <row r="3324" spans="1:1" x14ac:dyDescent="0.15">
      <c r="A3324" s="18"/>
    </row>
    <row r="3325" spans="1:1" x14ac:dyDescent="0.15">
      <c r="A3325" s="18"/>
    </row>
    <row r="3326" spans="1:1" x14ac:dyDescent="0.15">
      <c r="A3326" s="18"/>
    </row>
    <row r="3327" spans="1:1" x14ac:dyDescent="0.15">
      <c r="A3327" s="18"/>
    </row>
    <row r="3328" spans="1:1" x14ac:dyDescent="0.15">
      <c r="A3328" s="18"/>
    </row>
    <row r="3329" spans="1:1" x14ac:dyDescent="0.15">
      <c r="A3329" s="18"/>
    </row>
    <row r="3330" spans="1:1" x14ac:dyDescent="0.15">
      <c r="A3330" s="18"/>
    </row>
    <row r="3331" spans="1:1" x14ac:dyDescent="0.15">
      <c r="A3331" s="18"/>
    </row>
    <row r="3332" spans="1:1" x14ac:dyDescent="0.15">
      <c r="A3332" s="18"/>
    </row>
    <row r="3333" spans="1:1" x14ac:dyDescent="0.15">
      <c r="A3333" s="18"/>
    </row>
    <row r="3334" spans="1:1" x14ac:dyDescent="0.15">
      <c r="A3334" s="18"/>
    </row>
    <row r="3335" spans="1:1" x14ac:dyDescent="0.15">
      <c r="A3335" s="18"/>
    </row>
    <row r="3336" spans="1:1" x14ac:dyDescent="0.15">
      <c r="A3336" s="18"/>
    </row>
    <row r="3337" spans="1:1" x14ac:dyDescent="0.15">
      <c r="A3337" s="18"/>
    </row>
    <row r="3338" spans="1:1" x14ac:dyDescent="0.15">
      <c r="A3338" s="18"/>
    </row>
    <row r="3339" spans="1:1" x14ac:dyDescent="0.15">
      <c r="A3339" s="18"/>
    </row>
    <row r="3340" spans="1:1" x14ac:dyDescent="0.15">
      <c r="A3340" s="18"/>
    </row>
    <row r="3341" spans="1:1" x14ac:dyDescent="0.15">
      <c r="A3341" s="18"/>
    </row>
    <row r="3342" spans="1:1" x14ac:dyDescent="0.15">
      <c r="A3342" s="18"/>
    </row>
    <row r="3343" spans="1:1" x14ac:dyDescent="0.15">
      <c r="A3343" s="18"/>
    </row>
    <row r="3344" spans="1:1" x14ac:dyDescent="0.15">
      <c r="A3344" s="18"/>
    </row>
    <row r="3345" spans="1:1" x14ac:dyDescent="0.15">
      <c r="A3345" s="18"/>
    </row>
    <row r="3346" spans="1:1" x14ac:dyDescent="0.15">
      <c r="A3346" s="18"/>
    </row>
    <row r="3347" spans="1:1" x14ac:dyDescent="0.15">
      <c r="A3347" s="18"/>
    </row>
    <row r="3348" spans="1:1" x14ac:dyDescent="0.15">
      <c r="A3348" s="18"/>
    </row>
    <row r="3349" spans="1:1" x14ac:dyDescent="0.15">
      <c r="A3349" s="18"/>
    </row>
    <row r="3350" spans="1:1" x14ac:dyDescent="0.15">
      <c r="A3350" s="18"/>
    </row>
    <row r="3351" spans="1:1" x14ac:dyDescent="0.15">
      <c r="A3351" s="18"/>
    </row>
    <row r="3352" spans="1:1" x14ac:dyDescent="0.15">
      <c r="A3352" s="18"/>
    </row>
    <row r="3353" spans="1:1" x14ac:dyDescent="0.15">
      <c r="A3353" s="18"/>
    </row>
    <row r="3354" spans="1:1" x14ac:dyDescent="0.15">
      <c r="A3354" s="18"/>
    </row>
    <row r="3355" spans="1:1" x14ac:dyDescent="0.15">
      <c r="A3355" s="18"/>
    </row>
    <row r="3356" spans="1:1" x14ac:dyDescent="0.15">
      <c r="A3356" s="18"/>
    </row>
    <row r="3357" spans="1:1" x14ac:dyDescent="0.15">
      <c r="A3357" s="18"/>
    </row>
    <row r="3358" spans="1:1" x14ac:dyDescent="0.15">
      <c r="A3358" s="18"/>
    </row>
    <row r="3359" spans="1:1" x14ac:dyDescent="0.15">
      <c r="A3359" s="18"/>
    </row>
    <row r="3360" spans="1:1" x14ac:dyDescent="0.15">
      <c r="A3360" s="18"/>
    </row>
    <row r="3361" spans="1:1" x14ac:dyDescent="0.15">
      <c r="A3361" s="18"/>
    </row>
    <row r="3362" spans="1:1" x14ac:dyDescent="0.15">
      <c r="A3362" s="18"/>
    </row>
    <row r="3363" spans="1:1" x14ac:dyDescent="0.15">
      <c r="A3363" s="18"/>
    </row>
    <row r="3364" spans="1:1" x14ac:dyDescent="0.15">
      <c r="A3364" s="18"/>
    </row>
    <row r="3365" spans="1:1" x14ac:dyDescent="0.15">
      <c r="A3365" s="18"/>
    </row>
    <row r="3366" spans="1:1" x14ac:dyDescent="0.15">
      <c r="A3366" s="18"/>
    </row>
    <row r="3367" spans="1:1" x14ac:dyDescent="0.15">
      <c r="A3367" s="18"/>
    </row>
    <row r="3368" spans="1:1" x14ac:dyDescent="0.15">
      <c r="A3368" s="18"/>
    </row>
    <row r="3369" spans="1:1" x14ac:dyDescent="0.15">
      <c r="A3369" s="18"/>
    </row>
    <row r="3370" spans="1:1" x14ac:dyDescent="0.15">
      <c r="A3370" s="18"/>
    </row>
    <row r="3371" spans="1:1" x14ac:dyDescent="0.15">
      <c r="A3371" s="18"/>
    </row>
    <row r="3372" spans="1:1" x14ac:dyDescent="0.15">
      <c r="A3372" s="18"/>
    </row>
    <row r="3373" spans="1:1" x14ac:dyDescent="0.15">
      <c r="A3373" s="18"/>
    </row>
    <row r="3374" spans="1:1" x14ac:dyDescent="0.15">
      <c r="A3374" s="18"/>
    </row>
    <row r="3375" spans="1:1" x14ac:dyDescent="0.15">
      <c r="A3375" s="18"/>
    </row>
    <row r="3376" spans="1:1" x14ac:dyDescent="0.15">
      <c r="A3376" s="18"/>
    </row>
    <row r="3377" spans="1:1" x14ac:dyDescent="0.15">
      <c r="A3377" s="18"/>
    </row>
    <row r="3378" spans="1:1" x14ac:dyDescent="0.15">
      <c r="A3378" s="18"/>
    </row>
    <row r="3379" spans="1:1" x14ac:dyDescent="0.15">
      <c r="A3379" s="18"/>
    </row>
    <row r="3380" spans="1:1" x14ac:dyDescent="0.15">
      <c r="A3380" s="18"/>
    </row>
    <row r="3381" spans="1:1" x14ac:dyDescent="0.15">
      <c r="A3381" s="18"/>
    </row>
    <row r="3382" spans="1:1" x14ac:dyDescent="0.15">
      <c r="A3382" s="18"/>
    </row>
    <row r="3383" spans="1:1" x14ac:dyDescent="0.15">
      <c r="A3383" s="18"/>
    </row>
    <row r="3384" spans="1:1" x14ac:dyDescent="0.15">
      <c r="A3384" s="18"/>
    </row>
    <row r="3385" spans="1:1" x14ac:dyDescent="0.15">
      <c r="A3385" s="18"/>
    </row>
    <row r="3386" spans="1:1" x14ac:dyDescent="0.15">
      <c r="A3386" s="18"/>
    </row>
    <row r="3387" spans="1:1" x14ac:dyDescent="0.15">
      <c r="A3387" s="18"/>
    </row>
    <row r="3388" spans="1:1" x14ac:dyDescent="0.15">
      <c r="A3388" s="18"/>
    </row>
    <row r="3389" spans="1:1" x14ac:dyDescent="0.15">
      <c r="A3389" s="18"/>
    </row>
    <row r="3390" spans="1:1" x14ac:dyDescent="0.15">
      <c r="A3390" s="18"/>
    </row>
    <row r="3391" spans="1:1" x14ac:dyDescent="0.15">
      <c r="A3391" s="18"/>
    </row>
    <row r="3392" spans="1:1" x14ac:dyDescent="0.15">
      <c r="A3392" s="18"/>
    </row>
    <row r="3393" spans="1:1" x14ac:dyDescent="0.15">
      <c r="A3393" s="18"/>
    </row>
    <row r="3394" spans="1:1" x14ac:dyDescent="0.15">
      <c r="A3394" s="18"/>
    </row>
    <row r="3395" spans="1:1" x14ac:dyDescent="0.15">
      <c r="A3395" s="18"/>
    </row>
    <row r="3396" spans="1:1" x14ac:dyDescent="0.15">
      <c r="A3396" s="18"/>
    </row>
    <row r="3397" spans="1:1" x14ac:dyDescent="0.15">
      <c r="A3397" s="18"/>
    </row>
    <row r="3398" spans="1:1" x14ac:dyDescent="0.15">
      <c r="A3398" s="18"/>
    </row>
    <row r="3399" spans="1:1" x14ac:dyDescent="0.15">
      <c r="A3399" s="18"/>
    </row>
    <row r="3400" spans="1:1" x14ac:dyDescent="0.15">
      <c r="A3400" s="18"/>
    </row>
    <row r="3401" spans="1:1" x14ac:dyDescent="0.15">
      <c r="A3401" s="18"/>
    </row>
    <row r="3402" spans="1:1" x14ac:dyDescent="0.15">
      <c r="A3402" s="18"/>
    </row>
    <row r="3403" spans="1:1" x14ac:dyDescent="0.15">
      <c r="A3403" s="18"/>
    </row>
    <row r="3404" spans="1:1" x14ac:dyDescent="0.15">
      <c r="A3404" s="18"/>
    </row>
    <row r="3405" spans="1:1" x14ac:dyDescent="0.15">
      <c r="A3405" s="18"/>
    </row>
    <row r="3406" spans="1:1" x14ac:dyDescent="0.15">
      <c r="A3406" s="18"/>
    </row>
    <row r="3407" spans="1:1" x14ac:dyDescent="0.15">
      <c r="A3407" s="18"/>
    </row>
    <row r="3408" spans="1:1" x14ac:dyDescent="0.15">
      <c r="A3408" s="18"/>
    </row>
    <row r="3409" spans="1:1" x14ac:dyDescent="0.15">
      <c r="A3409" s="18"/>
    </row>
    <row r="3410" spans="1:1" x14ac:dyDescent="0.15">
      <c r="A3410" s="18"/>
    </row>
    <row r="3411" spans="1:1" x14ac:dyDescent="0.15">
      <c r="A3411" s="18"/>
    </row>
    <row r="3412" spans="1:1" x14ac:dyDescent="0.15">
      <c r="A3412" s="18"/>
    </row>
    <row r="3413" spans="1:1" x14ac:dyDescent="0.15">
      <c r="A3413" s="18"/>
    </row>
    <row r="3414" spans="1:1" x14ac:dyDescent="0.15">
      <c r="A3414" s="18"/>
    </row>
    <row r="3415" spans="1:1" x14ac:dyDescent="0.15">
      <c r="A3415" s="18"/>
    </row>
    <row r="3416" spans="1:1" x14ac:dyDescent="0.15">
      <c r="A3416" s="18"/>
    </row>
    <row r="3417" spans="1:1" x14ac:dyDescent="0.15">
      <c r="A3417" s="18"/>
    </row>
    <row r="3418" spans="1:1" x14ac:dyDescent="0.15">
      <c r="A3418" s="18"/>
    </row>
    <row r="3419" spans="1:1" x14ac:dyDescent="0.15">
      <c r="A3419" s="18"/>
    </row>
    <row r="3420" spans="1:1" x14ac:dyDescent="0.15">
      <c r="A3420" s="18"/>
    </row>
    <row r="3421" spans="1:1" x14ac:dyDescent="0.15">
      <c r="A3421" s="18"/>
    </row>
    <row r="3422" spans="1:1" x14ac:dyDescent="0.15">
      <c r="A3422" s="18"/>
    </row>
    <row r="3423" spans="1:1" x14ac:dyDescent="0.15">
      <c r="A3423" s="18"/>
    </row>
    <row r="3424" spans="1:1" x14ac:dyDescent="0.15">
      <c r="A3424" s="18"/>
    </row>
    <row r="3425" spans="1:1" x14ac:dyDescent="0.15">
      <c r="A3425" s="18"/>
    </row>
    <row r="3426" spans="1:1" x14ac:dyDescent="0.15">
      <c r="A3426" s="18"/>
    </row>
    <row r="3427" spans="1:1" x14ac:dyDescent="0.15">
      <c r="A3427" s="18"/>
    </row>
    <row r="3428" spans="1:1" x14ac:dyDescent="0.15">
      <c r="A3428" s="18"/>
    </row>
    <row r="3429" spans="1:1" x14ac:dyDescent="0.15">
      <c r="A3429" s="18"/>
    </row>
    <row r="3430" spans="1:1" x14ac:dyDescent="0.15">
      <c r="A3430" s="18"/>
    </row>
    <row r="3431" spans="1:1" x14ac:dyDescent="0.15">
      <c r="A3431" s="18"/>
    </row>
    <row r="3432" spans="1:1" x14ac:dyDescent="0.15">
      <c r="A3432" s="18"/>
    </row>
    <row r="3433" spans="1:1" x14ac:dyDescent="0.15">
      <c r="A3433" s="18"/>
    </row>
    <row r="3434" spans="1:1" x14ac:dyDescent="0.15">
      <c r="A3434" s="18"/>
    </row>
    <row r="3435" spans="1:1" x14ac:dyDescent="0.15">
      <c r="A3435" s="18"/>
    </row>
    <row r="3436" spans="1:1" x14ac:dyDescent="0.15">
      <c r="A3436" s="18"/>
    </row>
    <row r="3437" spans="1:1" x14ac:dyDescent="0.15">
      <c r="A3437" s="18"/>
    </row>
    <row r="3438" spans="1:1" x14ac:dyDescent="0.15">
      <c r="A3438" s="18"/>
    </row>
    <row r="3439" spans="1:1" x14ac:dyDescent="0.15">
      <c r="A3439" s="18"/>
    </row>
    <row r="3440" spans="1:1" x14ac:dyDescent="0.15">
      <c r="A3440" s="18"/>
    </row>
    <row r="3441" spans="1:1" x14ac:dyDescent="0.15">
      <c r="A3441" s="18"/>
    </row>
    <row r="3442" spans="1:1" x14ac:dyDescent="0.15">
      <c r="A3442" s="18"/>
    </row>
    <row r="3443" spans="1:1" x14ac:dyDescent="0.15">
      <c r="A3443" s="18"/>
    </row>
    <row r="3444" spans="1:1" x14ac:dyDescent="0.15">
      <c r="A3444" s="18"/>
    </row>
    <row r="3445" spans="1:1" x14ac:dyDescent="0.15">
      <c r="A3445" s="18"/>
    </row>
    <row r="3446" spans="1:1" x14ac:dyDescent="0.15">
      <c r="A3446" s="18"/>
    </row>
    <row r="3447" spans="1:1" x14ac:dyDescent="0.15">
      <c r="A3447" s="18"/>
    </row>
    <row r="3448" spans="1:1" x14ac:dyDescent="0.15">
      <c r="A3448" s="18"/>
    </row>
    <row r="3449" spans="1:1" x14ac:dyDescent="0.15">
      <c r="A3449" s="18"/>
    </row>
    <row r="3450" spans="1:1" x14ac:dyDescent="0.15">
      <c r="A3450" s="18"/>
    </row>
    <row r="3451" spans="1:1" x14ac:dyDescent="0.15">
      <c r="A3451" s="18"/>
    </row>
    <row r="3452" spans="1:1" x14ac:dyDescent="0.15">
      <c r="A3452" s="18"/>
    </row>
    <row r="3453" spans="1:1" x14ac:dyDescent="0.15">
      <c r="A3453" s="18"/>
    </row>
    <row r="3454" spans="1:1" x14ac:dyDescent="0.15">
      <c r="A3454" s="18"/>
    </row>
    <row r="3455" spans="1:1" x14ac:dyDescent="0.15">
      <c r="A3455" s="18"/>
    </row>
    <row r="3456" spans="1:1" x14ac:dyDescent="0.15">
      <c r="A3456" s="18"/>
    </row>
    <row r="3457" spans="1:1" x14ac:dyDescent="0.15">
      <c r="A3457" s="18"/>
    </row>
    <row r="3458" spans="1:1" x14ac:dyDescent="0.15">
      <c r="A3458" s="18"/>
    </row>
    <row r="3459" spans="1:1" x14ac:dyDescent="0.15">
      <c r="A3459" s="18"/>
    </row>
    <row r="3460" spans="1:1" x14ac:dyDescent="0.15">
      <c r="A3460" s="18"/>
    </row>
    <row r="3461" spans="1:1" x14ac:dyDescent="0.15">
      <c r="A3461" s="18"/>
    </row>
    <row r="3462" spans="1:1" x14ac:dyDescent="0.15">
      <c r="A3462" s="18"/>
    </row>
    <row r="3463" spans="1:1" x14ac:dyDescent="0.15">
      <c r="A3463" s="18"/>
    </row>
    <row r="3464" spans="1:1" x14ac:dyDescent="0.15">
      <c r="A3464" s="18"/>
    </row>
    <row r="3465" spans="1:1" x14ac:dyDescent="0.15">
      <c r="A3465" s="18"/>
    </row>
    <row r="3466" spans="1:1" x14ac:dyDescent="0.15">
      <c r="A3466" s="18"/>
    </row>
    <row r="3467" spans="1:1" x14ac:dyDescent="0.15">
      <c r="A3467" s="18"/>
    </row>
    <row r="3468" spans="1:1" x14ac:dyDescent="0.15">
      <c r="A3468" s="18"/>
    </row>
    <row r="3469" spans="1:1" x14ac:dyDescent="0.15">
      <c r="A3469" s="18"/>
    </row>
    <row r="3470" spans="1:1" x14ac:dyDescent="0.15">
      <c r="A3470" s="18"/>
    </row>
    <row r="3471" spans="1:1" x14ac:dyDescent="0.15">
      <c r="A3471" s="18"/>
    </row>
    <row r="3472" spans="1:1" x14ac:dyDescent="0.15">
      <c r="A3472" s="18"/>
    </row>
    <row r="3473" spans="1:1" x14ac:dyDescent="0.15">
      <c r="A3473" s="18"/>
    </row>
    <row r="3474" spans="1:1" x14ac:dyDescent="0.15">
      <c r="A3474" s="18"/>
    </row>
    <row r="3475" spans="1:1" x14ac:dyDescent="0.15">
      <c r="A3475" s="18"/>
    </row>
    <row r="3476" spans="1:1" x14ac:dyDescent="0.15">
      <c r="A3476" s="18"/>
    </row>
    <row r="3477" spans="1:1" x14ac:dyDescent="0.15">
      <c r="A3477" s="18"/>
    </row>
    <row r="3478" spans="1:1" x14ac:dyDescent="0.15">
      <c r="A3478" s="18"/>
    </row>
    <row r="3479" spans="1:1" x14ac:dyDescent="0.15">
      <c r="A3479" s="18"/>
    </row>
    <row r="3480" spans="1:1" x14ac:dyDescent="0.15">
      <c r="A3480" s="18"/>
    </row>
    <row r="3481" spans="1:1" x14ac:dyDescent="0.15">
      <c r="A3481" s="18"/>
    </row>
    <row r="3482" spans="1:1" x14ac:dyDescent="0.15">
      <c r="A3482" s="18"/>
    </row>
    <row r="3483" spans="1:1" x14ac:dyDescent="0.15">
      <c r="A3483" s="18"/>
    </row>
    <row r="3484" spans="1:1" x14ac:dyDescent="0.15">
      <c r="A3484" s="18"/>
    </row>
    <row r="3485" spans="1:1" x14ac:dyDescent="0.15">
      <c r="A3485" s="18"/>
    </row>
    <row r="3486" spans="1:1" x14ac:dyDescent="0.15">
      <c r="A3486" s="18"/>
    </row>
    <row r="3487" spans="1:1" x14ac:dyDescent="0.15">
      <c r="A3487" s="18"/>
    </row>
    <row r="3488" spans="1:1" x14ac:dyDescent="0.15">
      <c r="A3488" s="18"/>
    </row>
    <row r="3489" spans="1:1" x14ac:dyDescent="0.15">
      <c r="A3489" s="18"/>
    </row>
    <row r="3490" spans="1:1" x14ac:dyDescent="0.15">
      <c r="A3490" s="18"/>
    </row>
    <row r="3491" spans="1:1" x14ac:dyDescent="0.15">
      <c r="A3491" s="18"/>
    </row>
    <row r="3492" spans="1:1" x14ac:dyDescent="0.15">
      <c r="A3492" s="18"/>
    </row>
    <row r="3493" spans="1:1" x14ac:dyDescent="0.15">
      <c r="A3493" s="18"/>
    </row>
    <row r="3494" spans="1:1" x14ac:dyDescent="0.15">
      <c r="A3494" s="18"/>
    </row>
    <row r="3495" spans="1:1" x14ac:dyDescent="0.15">
      <c r="A3495" s="18"/>
    </row>
    <row r="3496" spans="1:1" x14ac:dyDescent="0.15">
      <c r="A3496" s="18"/>
    </row>
    <row r="3497" spans="1:1" x14ac:dyDescent="0.15">
      <c r="A3497" s="18"/>
    </row>
    <row r="3498" spans="1:1" x14ac:dyDescent="0.15">
      <c r="A3498" s="18"/>
    </row>
    <row r="3499" spans="1:1" x14ac:dyDescent="0.15">
      <c r="A3499" s="18"/>
    </row>
    <row r="3500" spans="1:1" x14ac:dyDescent="0.15">
      <c r="A3500" s="18"/>
    </row>
    <row r="3501" spans="1:1" x14ac:dyDescent="0.15">
      <c r="A3501" s="18"/>
    </row>
    <row r="3502" spans="1:1" x14ac:dyDescent="0.15">
      <c r="A3502" s="18"/>
    </row>
    <row r="3503" spans="1:1" x14ac:dyDescent="0.15">
      <c r="A3503" s="18"/>
    </row>
    <row r="3504" spans="1:1" x14ac:dyDescent="0.15">
      <c r="A3504" s="18"/>
    </row>
    <row r="3505" spans="1:1" x14ac:dyDescent="0.15">
      <c r="A3505" s="18"/>
    </row>
    <row r="3506" spans="1:1" x14ac:dyDescent="0.15">
      <c r="A3506" s="18"/>
    </row>
    <row r="3507" spans="1:1" x14ac:dyDescent="0.15">
      <c r="A3507" s="18"/>
    </row>
    <row r="3508" spans="1:1" x14ac:dyDescent="0.15">
      <c r="A3508" s="18"/>
    </row>
    <row r="3509" spans="1:1" x14ac:dyDescent="0.15">
      <c r="A3509" s="18"/>
    </row>
    <row r="3510" spans="1:1" x14ac:dyDescent="0.15">
      <c r="A3510" s="18"/>
    </row>
    <row r="3511" spans="1:1" x14ac:dyDescent="0.15">
      <c r="A3511" s="18"/>
    </row>
    <row r="3512" spans="1:1" x14ac:dyDescent="0.15">
      <c r="A3512" s="18"/>
    </row>
    <row r="3513" spans="1:1" x14ac:dyDescent="0.15">
      <c r="A3513" s="18"/>
    </row>
    <row r="3514" spans="1:1" x14ac:dyDescent="0.15">
      <c r="A3514" s="18"/>
    </row>
    <row r="3515" spans="1:1" x14ac:dyDescent="0.15">
      <c r="A3515" s="18"/>
    </row>
    <row r="3516" spans="1:1" x14ac:dyDescent="0.15">
      <c r="A3516" s="18"/>
    </row>
    <row r="3517" spans="1:1" x14ac:dyDescent="0.15">
      <c r="A3517" s="18"/>
    </row>
    <row r="3518" spans="1:1" x14ac:dyDescent="0.15">
      <c r="A3518" s="18"/>
    </row>
    <row r="3519" spans="1:1" x14ac:dyDescent="0.15">
      <c r="A3519" s="18"/>
    </row>
    <row r="3520" spans="1:1" x14ac:dyDescent="0.15">
      <c r="A3520" s="18"/>
    </row>
    <row r="3521" spans="1:1" x14ac:dyDescent="0.15">
      <c r="A3521" s="18"/>
    </row>
    <row r="3522" spans="1:1" x14ac:dyDescent="0.15">
      <c r="A3522" s="18"/>
    </row>
    <row r="3523" spans="1:1" x14ac:dyDescent="0.15">
      <c r="A3523" s="18"/>
    </row>
    <row r="3524" spans="1:1" x14ac:dyDescent="0.15">
      <c r="A3524" s="18"/>
    </row>
    <row r="3525" spans="1:1" x14ac:dyDescent="0.15">
      <c r="A3525" s="18"/>
    </row>
    <row r="3526" spans="1:1" x14ac:dyDescent="0.15">
      <c r="A3526" s="18"/>
    </row>
    <row r="3527" spans="1:1" x14ac:dyDescent="0.15">
      <c r="A3527" s="18"/>
    </row>
    <row r="3528" spans="1:1" x14ac:dyDescent="0.15">
      <c r="A3528" s="18"/>
    </row>
    <row r="3529" spans="1:1" x14ac:dyDescent="0.15">
      <c r="A3529" s="18"/>
    </row>
    <row r="3530" spans="1:1" x14ac:dyDescent="0.15">
      <c r="A3530" s="18"/>
    </row>
    <row r="3531" spans="1:1" x14ac:dyDescent="0.15">
      <c r="A3531" s="18"/>
    </row>
    <row r="3532" spans="1:1" x14ac:dyDescent="0.15">
      <c r="A3532" s="18"/>
    </row>
    <row r="3533" spans="1:1" x14ac:dyDescent="0.15">
      <c r="A3533" s="18"/>
    </row>
    <row r="3534" spans="1:1" x14ac:dyDescent="0.15">
      <c r="A3534" s="18"/>
    </row>
    <row r="3535" spans="1:1" x14ac:dyDescent="0.15">
      <c r="A3535" s="18"/>
    </row>
    <row r="3536" spans="1:1" x14ac:dyDescent="0.15">
      <c r="A3536" s="18"/>
    </row>
    <row r="3537" spans="1:1" x14ac:dyDescent="0.15">
      <c r="A3537" s="18"/>
    </row>
    <row r="3538" spans="1:1" x14ac:dyDescent="0.15">
      <c r="A3538" s="18"/>
    </row>
    <row r="3539" spans="1:1" x14ac:dyDescent="0.15">
      <c r="A3539" s="18"/>
    </row>
    <row r="3540" spans="1:1" x14ac:dyDescent="0.15">
      <c r="A3540" s="18"/>
    </row>
    <row r="3541" spans="1:1" x14ac:dyDescent="0.15">
      <c r="A3541" s="18"/>
    </row>
    <row r="3542" spans="1:1" x14ac:dyDescent="0.15">
      <c r="A3542" s="18"/>
    </row>
    <row r="3543" spans="1:1" x14ac:dyDescent="0.15">
      <c r="A3543" s="18"/>
    </row>
    <row r="3544" spans="1:1" x14ac:dyDescent="0.15">
      <c r="A3544" s="18"/>
    </row>
    <row r="3545" spans="1:1" x14ac:dyDescent="0.15">
      <c r="A3545" s="18"/>
    </row>
    <row r="3546" spans="1:1" x14ac:dyDescent="0.15">
      <c r="A3546" s="18"/>
    </row>
    <row r="3547" spans="1:1" x14ac:dyDescent="0.15">
      <c r="A3547" s="18"/>
    </row>
    <row r="3548" spans="1:1" x14ac:dyDescent="0.15">
      <c r="A3548" s="18"/>
    </row>
    <row r="3549" spans="1:1" x14ac:dyDescent="0.15">
      <c r="A3549" s="18"/>
    </row>
    <row r="3550" spans="1:1" x14ac:dyDescent="0.15">
      <c r="A3550" s="18"/>
    </row>
    <row r="3551" spans="1:1" x14ac:dyDescent="0.15">
      <c r="A3551" s="18"/>
    </row>
    <row r="3552" spans="1:1" x14ac:dyDescent="0.15">
      <c r="A3552" s="18"/>
    </row>
    <row r="3553" spans="1:1" x14ac:dyDescent="0.15">
      <c r="A3553" s="18"/>
    </row>
    <row r="3554" spans="1:1" x14ac:dyDescent="0.15">
      <c r="A3554" s="18"/>
    </row>
    <row r="3555" spans="1:1" x14ac:dyDescent="0.15">
      <c r="A3555" s="18"/>
    </row>
    <row r="3556" spans="1:1" x14ac:dyDescent="0.15">
      <c r="A3556" s="18"/>
    </row>
    <row r="3557" spans="1:1" x14ac:dyDescent="0.15">
      <c r="A3557" s="18"/>
    </row>
    <row r="3558" spans="1:1" x14ac:dyDescent="0.15">
      <c r="A3558" s="18"/>
    </row>
    <row r="3559" spans="1:1" x14ac:dyDescent="0.15">
      <c r="A3559" s="18"/>
    </row>
    <row r="3560" spans="1:1" x14ac:dyDescent="0.15">
      <c r="A3560" s="18"/>
    </row>
    <row r="3561" spans="1:1" x14ac:dyDescent="0.15">
      <c r="A3561" s="18"/>
    </row>
    <row r="3562" spans="1:1" x14ac:dyDescent="0.15">
      <c r="A3562" s="18"/>
    </row>
    <row r="3563" spans="1:1" x14ac:dyDescent="0.15">
      <c r="A3563" s="18"/>
    </row>
    <row r="3564" spans="1:1" x14ac:dyDescent="0.15">
      <c r="A3564" s="18"/>
    </row>
    <row r="3565" spans="1:1" x14ac:dyDescent="0.15">
      <c r="A3565" s="18"/>
    </row>
    <row r="3566" spans="1:1" x14ac:dyDescent="0.15">
      <c r="A3566" s="18"/>
    </row>
    <row r="3567" spans="1:1" x14ac:dyDescent="0.15">
      <c r="A3567" s="18"/>
    </row>
    <row r="3568" spans="1:1" x14ac:dyDescent="0.15">
      <c r="A3568" s="18"/>
    </row>
    <row r="3569" spans="1:1" x14ac:dyDescent="0.15">
      <c r="A3569" s="18"/>
    </row>
    <row r="3570" spans="1:1" x14ac:dyDescent="0.15">
      <c r="A3570" s="18"/>
    </row>
    <row r="3571" spans="1:1" x14ac:dyDescent="0.15">
      <c r="A3571" s="18"/>
    </row>
    <row r="3572" spans="1:1" x14ac:dyDescent="0.15">
      <c r="A3572" s="18"/>
    </row>
    <row r="3573" spans="1:1" x14ac:dyDescent="0.15">
      <c r="A3573" s="18"/>
    </row>
    <row r="3574" spans="1:1" x14ac:dyDescent="0.15">
      <c r="A3574" s="18"/>
    </row>
    <row r="3575" spans="1:1" x14ac:dyDescent="0.15">
      <c r="A3575" s="18"/>
    </row>
    <row r="3576" spans="1:1" x14ac:dyDescent="0.15">
      <c r="A3576" s="18"/>
    </row>
    <row r="3577" spans="1:1" x14ac:dyDescent="0.15">
      <c r="A3577" s="18"/>
    </row>
    <row r="3578" spans="1:1" x14ac:dyDescent="0.15">
      <c r="A3578" s="18"/>
    </row>
    <row r="3579" spans="1:1" x14ac:dyDescent="0.15">
      <c r="A3579" s="18"/>
    </row>
    <row r="3580" spans="1:1" x14ac:dyDescent="0.15">
      <c r="A3580" s="18"/>
    </row>
    <row r="3581" spans="1:1" x14ac:dyDescent="0.15">
      <c r="A3581" s="18"/>
    </row>
    <row r="3582" spans="1:1" x14ac:dyDescent="0.15">
      <c r="A3582" s="18"/>
    </row>
    <row r="3583" spans="1:1" x14ac:dyDescent="0.15">
      <c r="A3583" s="18"/>
    </row>
    <row r="3584" spans="1:1" x14ac:dyDescent="0.15">
      <c r="A3584" s="18"/>
    </row>
    <row r="3585" spans="1:1" x14ac:dyDescent="0.15">
      <c r="A3585" s="18"/>
    </row>
    <row r="3586" spans="1:1" x14ac:dyDescent="0.15">
      <c r="A3586" s="18"/>
    </row>
    <row r="3587" spans="1:1" x14ac:dyDescent="0.15">
      <c r="A3587" s="18"/>
    </row>
    <row r="3588" spans="1:1" x14ac:dyDescent="0.15">
      <c r="A3588" s="18"/>
    </row>
    <row r="3589" spans="1:1" x14ac:dyDescent="0.15">
      <c r="A3589" s="18"/>
    </row>
    <row r="3590" spans="1:1" x14ac:dyDescent="0.15">
      <c r="A3590" s="18"/>
    </row>
    <row r="3591" spans="1:1" x14ac:dyDescent="0.15">
      <c r="A3591" s="18"/>
    </row>
    <row r="3592" spans="1:1" x14ac:dyDescent="0.15">
      <c r="A3592" s="18"/>
    </row>
    <row r="3593" spans="1:1" x14ac:dyDescent="0.15">
      <c r="A3593" s="18"/>
    </row>
    <row r="3594" spans="1:1" x14ac:dyDescent="0.15">
      <c r="A3594" s="18"/>
    </row>
    <row r="3595" spans="1:1" x14ac:dyDescent="0.15">
      <c r="A3595" s="18"/>
    </row>
    <row r="3596" spans="1:1" x14ac:dyDescent="0.15">
      <c r="A3596" s="18"/>
    </row>
    <row r="3597" spans="1:1" x14ac:dyDescent="0.15">
      <c r="A3597" s="18"/>
    </row>
    <row r="3598" spans="1:1" x14ac:dyDescent="0.15">
      <c r="A3598" s="18"/>
    </row>
    <row r="3599" spans="1:1" x14ac:dyDescent="0.15">
      <c r="A3599" s="18"/>
    </row>
    <row r="3600" spans="1:1" x14ac:dyDescent="0.15">
      <c r="A3600" s="18"/>
    </row>
    <row r="3601" spans="1:1" x14ac:dyDescent="0.15">
      <c r="A3601" s="18"/>
    </row>
    <row r="3602" spans="1:1" x14ac:dyDescent="0.15">
      <c r="A3602" s="18"/>
    </row>
    <row r="3603" spans="1:1" x14ac:dyDescent="0.15">
      <c r="A3603" s="18"/>
    </row>
    <row r="3604" spans="1:1" x14ac:dyDescent="0.15">
      <c r="A3604" s="18"/>
    </row>
    <row r="3605" spans="1:1" x14ac:dyDescent="0.15">
      <c r="A3605" s="18"/>
    </row>
    <row r="3606" spans="1:1" x14ac:dyDescent="0.15">
      <c r="A3606" s="18"/>
    </row>
    <row r="3607" spans="1:1" x14ac:dyDescent="0.15">
      <c r="A3607" s="18"/>
    </row>
    <row r="3608" spans="1:1" x14ac:dyDescent="0.15">
      <c r="A3608" s="18"/>
    </row>
    <row r="3609" spans="1:1" x14ac:dyDescent="0.15">
      <c r="A3609" s="18"/>
    </row>
    <row r="3610" spans="1:1" x14ac:dyDescent="0.15">
      <c r="A3610" s="18"/>
    </row>
    <row r="3611" spans="1:1" x14ac:dyDescent="0.15">
      <c r="A3611" s="18"/>
    </row>
    <row r="3612" spans="1:1" x14ac:dyDescent="0.15">
      <c r="A3612" s="18"/>
    </row>
    <row r="3613" spans="1:1" x14ac:dyDescent="0.15">
      <c r="A3613" s="18"/>
    </row>
    <row r="3614" spans="1:1" x14ac:dyDescent="0.15">
      <c r="A3614" s="18"/>
    </row>
    <row r="3615" spans="1:1" x14ac:dyDescent="0.15">
      <c r="A3615" s="18"/>
    </row>
    <row r="3616" spans="1:1" x14ac:dyDescent="0.15">
      <c r="A3616" s="18"/>
    </row>
    <row r="3617" spans="1:1" x14ac:dyDescent="0.15">
      <c r="A3617" s="18"/>
    </row>
    <row r="3618" spans="1:1" x14ac:dyDescent="0.15">
      <c r="A3618" s="18"/>
    </row>
    <row r="3619" spans="1:1" x14ac:dyDescent="0.15">
      <c r="A3619" s="18"/>
    </row>
    <row r="3620" spans="1:1" x14ac:dyDescent="0.15">
      <c r="A3620" s="18"/>
    </row>
    <row r="3621" spans="1:1" x14ac:dyDescent="0.15">
      <c r="A3621" s="18"/>
    </row>
    <row r="3622" spans="1:1" x14ac:dyDescent="0.15">
      <c r="A3622" s="18"/>
    </row>
    <row r="3623" spans="1:1" x14ac:dyDescent="0.15">
      <c r="A3623" s="18"/>
    </row>
    <row r="3624" spans="1:1" x14ac:dyDescent="0.15">
      <c r="A3624" s="18"/>
    </row>
    <row r="3625" spans="1:1" x14ac:dyDescent="0.15">
      <c r="A3625" s="18"/>
    </row>
    <row r="3626" spans="1:1" x14ac:dyDescent="0.15">
      <c r="A3626" s="18"/>
    </row>
    <row r="3627" spans="1:1" x14ac:dyDescent="0.15">
      <c r="A3627" s="18"/>
    </row>
    <row r="3628" spans="1:1" x14ac:dyDescent="0.15">
      <c r="A3628" s="18"/>
    </row>
    <row r="3629" spans="1:1" x14ac:dyDescent="0.15">
      <c r="A3629" s="18"/>
    </row>
    <row r="3630" spans="1:1" x14ac:dyDescent="0.15">
      <c r="A3630" s="18"/>
    </row>
    <row r="3631" spans="1:1" x14ac:dyDescent="0.15">
      <c r="A3631" s="18"/>
    </row>
    <row r="3632" spans="1:1" x14ac:dyDescent="0.15">
      <c r="A3632" s="18"/>
    </row>
    <row r="3633" spans="1:1" x14ac:dyDescent="0.15">
      <c r="A3633" s="18"/>
    </row>
    <row r="3634" spans="1:1" x14ac:dyDescent="0.15">
      <c r="A3634" s="18"/>
    </row>
    <row r="3635" spans="1:1" x14ac:dyDescent="0.15">
      <c r="A3635" s="18"/>
    </row>
    <row r="3636" spans="1:1" x14ac:dyDescent="0.15">
      <c r="A3636" s="18"/>
    </row>
    <row r="3637" spans="1:1" x14ac:dyDescent="0.15">
      <c r="A3637" s="18"/>
    </row>
    <row r="3638" spans="1:1" x14ac:dyDescent="0.15">
      <c r="A3638" s="18"/>
    </row>
    <row r="3639" spans="1:1" x14ac:dyDescent="0.15">
      <c r="A3639" s="18"/>
    </row>
    <row r="3640" spans="1:1" x14ac:dyDescent="0.15">
      <c r="A3640" s="18"/>
    </row>
    <row r="3641" spans="1:1" x14ac:dyDescent="0.15">
      <c r="A3641" s="18"/>
    </row>
    <row r="3642" spans="1:1" x14ac:dyDescent="0.15">
      <c r="A3642" s="18"/>
    </row>
    <row r="3643" spans="1:1" x14ac:dyDescent="0.15">
      <c r="A3643" s="18"/>
    </row>
    <row r="3644" spans="1:1" x14ac:dyDescent="0.15">
      <c r="A3644" s="18"/>
    </row>
    <row r="3645" spans="1:1" x14ac:dyDescent="0.15">
      <c r="A3645" s="18"/>
    </row>
    <row r="3646" spans="1:1" x14ac:dyDescent="0.15">
      <c r="A3646" s="18"/>
    </row>
    <row r="3647" spans="1:1" x14ac:dyDescent="0.15">
      <c r="A3647" s="18"/>
    </row>
    <row r="3648" spans="1:1" x14ac:dyDescent="0.15">
      <c r="A3648" s="18"/>
    </row>
    <row r="3649" spans="1:1" x14ac:dyDescent="0.15">
      <c r="A3649" s="18"/>
    </row>
    <row r="3650" spans="1:1" x14ac:dyDescent="0.15">
      <c r="A3650" s="18"/>
    </row>
    <row r="3651" spans="1:1" x14ac:dyDescent="0.15">
      <c r="A3651" s="18"/>
    </row>
    <row r="3652" spans="1:1" x14ac:dyDescent="0.15">
      <c r="A3652" s="18"/>
    </row>
    <row r="3653" spans="1:1" x14ac:dyDescent="0.15">
      <c r="A3653" s="18"/>
    </row>
    <row r="3654" spans="1:1" x14ac:dyDescent="0.15">
      <c r="A3654" s="18"/>
    </row>
    <row r="3655" spans="1:1" x14ac:dyDescent="0.15">
      <c r="A3655" s="18"/>
    </row>
    <row r="3656" spans="1:1" x14ac:dyDescent="0.15">
      <c r="A3656" s="18"/>
    </row>
    <row r="3657" spans="1:1" x14ac:dyDescent="0.15">
      <c r="A3657" s="18"/>
    </row>
    <row r="3658" spans="1:1" x14ac:dyDescent="0.15">
      <c r="A3658" s="18"/>
    </row>
    <row r="3659" spans="1:1" x14ac:dyDescent="0.15">
      <c r="A3659" s="18"/>
    </row>
    <row r="3660" spans="1:1" x14ac:dyDescent="0.15">
      <c r="A3660" s="18"/>
    </row>
    <row r="3661" spans="1:1" x14ac:dyDescent="0.15">
      <c r="A3661" s="18"/>
    </row>
    <row r="3662" spans="1:1" x14ac:dyDescent="0.15">
      <c r="A3662" s="18"/>
    </row>
    <row r="3663" spans="1:1" x14ac:dyDescent="0.15">
      <c r="A3663" s="18"/>
    </row>
    <row r="3664" spans="1:1" x14ac:dyDescent="0.15">
      <c r="A3664" s="18"/>
    </row>
    <row r="3665" spans="1:1" x14ac:dyDescent="0.15">
      <c r="A3665" s="18"/>
    </row>
    <row r="3666" spans="1:1" x14ac:dyDescent="0.15">
      <c r="A3666" s="18"/>
    </row>
    <row r="3667" spans="1:1" x14ac:dyDescent="0.15">
      <c r="A3667" s="18"/>
    </row>
    <row r="3668" spans="1:1" x14ac:dyDescent="0.15">
      <c r="A3668" s="18"/>
    </row>
    <row r="3669" spans="1:1" x14ac:dyDescent="0.15">
      <c r="A3669" s="18"/>
    </row>
    <row r="3670" spans="1:1" x14ac:dyDescent="0.15">
      <c r="A3670" s="18"/>
    </row>
    <row r="3671" spans="1:1" x14ac:dyDescent="0.15">
      <c r="A3671" s="18"/>
    </row>
    <row r="3672" spans="1:1" x14ac:dyDescent="0.15">
      <c r="A3672" s="18"/>
    </row>
    <row r="3673" spans="1:1" x14ac:dyDescent="0.15">
      <c r="A3673" s="18"/>
    </row>
    <row r="3674" spans="1:1" x14ac:dyDescent="0.15">
      <c r="A3674" s="18"/>
    </row>
    <row r="3675" spans="1:1" x14ac:dyDescent="0.15">
      <c r="A3675" s="18"/>
    </row>
    <row r="3676" spans="1:1" x14ac:dyDescent="0.15">
      <c r="A3676" s="18"/>
    </row>
    <row r="3677" spans="1:1" x14ac:dyDescent="0.15">
      <c r="A3677" s="18"/>
    </row>
    <row r="3678" spans="1:1" x14ac:dyDescent="0.15">
      <c r="A3678" s="18"/>
    </row>
    <row r="3679" spans="1:1" x14ac:dyDescent="0.15">
      <c r="A3679" s="18"/>
    </row>
    <row r="3680" spans="1:1" x14ac:dyDescent="0.15">
      <c r="A3680" s="18"/>
    </row>
    <row r="3681" spans="1:1" x14ac:dyDescent="0.15">
      <c r="A3681" s="18"/>
    </row>
    <row r="3682" spans="1:1" x14ac:dyDescent="0.15">
      <c r="A3682" s="18"/>
    </row>
    <row r="3683" spans="1:1" x14ac:dyDescent="0.15">
      <c r="A3683" s="18"/>
    </row>
    <row r="3684" spans="1:1" x14ac:dyDescent="0.15">
      <c r="A3684" s="18"/>
    </row>
    <row r="3685" spans="1:1" x14ac:dyDescent="0.15">
      <c r="A3685" s="18"/>
    </row>
    <row r="3686" spans="1:1" x14ac:dyDescent="0.15">
      <c r="A3686" s="18"/>
    </row>
    <row r="3687" spans="1:1" x14ac:dyDescent="0.15">
      <c r="A3687" s="18"/>
    </row>
    <row r="3688" spans="1:1" x14ac:dyDescent="0.15">
      <c r="A3688" s="18"/>
    </row>
    <row r="3689" spans="1:1" x14ac:dyDescent="0.15">
      <c r="A3689" s="18"/>
    </row>
    <row r="3690" spans="1:1" x14ac:dyDescent="0.15">
      <c r="A3690" s="18"/>
    </row>
    <row r="3691" spans="1:1" x14ac:dyDescent="0.15">
      <c r="A3691" s="18"/>
    </row>
    <row r="3692" spans="1:1" x14ac:dyDescent="0.15">
      <c r="A3692" s="18"/>
    </row>
    <row r="3693" spans="1:1" x14ac:dyDescent="0.15">
      <c r="A3693" s="18"/>
    </row>
    <row r="3694" spans="1:1" x14ac:dyDescent="0.15">
      <c r="A3694" s="18"/>
    </row>
    <row r="3695" spans="1:1" x14ac:dyDescent="0.15">
      <c r="A3695" s="18"/>
    </row>
    <row r="3696" spans="1:1" x14ac:dyDescent="0.15">
      <c r="A3696" s="18"/>
    </row>
    <row r="3697" spans="1:1" x14ac:dyDescent="0.15">
      <c r="A3697" s="18"/>
    </row>
    <row r="3698" spans="1:1" x14ac:dyDescent="0.15">
      <c r="A3698" s="18"/>
    </row>
    <row r="3699" spans="1:1" x14ac:dyDescent="0.15">
      <c r="A3699" s="18"/>
    </row>
    <row r="3700" spans="1:1" x14ac:dyDescent="0.15">
      <c r="A3700" s="18"/>
    </row>
    <row r="3701" spans="1:1" x14ac:dyDescent="0.15">
      <c r="A3701" s="18"/>
    </row>
    <row r="3702" spans="1:1" x14ac:dyDescent="0.15">
      <c r="A3702" s="18"/>
    </row>
    <row r="3703" spans="1:1" x14ac:dyDescent="0.15">
      <c r="A3703" s="18"/>
    </row>
    <row r="3704" spans="1:1" x14ac:dyDescent="0.15">
      <c r="A3704" s="18"/>
    </row>
    <row r="3705" spans="1:1" x14ac:dyDescent="0.15">
      <c r="A3705" s="18"/>
    </row>
    <row r="3706" spans="1:1" x14ac:dyDescent="0.15">
      <c r="A3706" s="18"/>
    </row>
    <row r="3707" spans="1:1" x14ac:dyDescent="0.15">
      <c r="A3707" s="18"/>
    </row>
    <row r="3708" spans="1:1" x14ac:dyDescent="0.15">
      <c r="A3708" s="18"/>
    </row>
    <row r="3709" spans="1:1" x14ac:dyDescent="0.15">
      <c r="A3709" s="18"/>
    </row>
    <row r="3710" spans="1:1" x14ac:dyDescent="0.15">
      <c r="A3710" s="18"/>
    </row>
    <row r="3711" spans="1:1" x14ac:dyDescent="0.15">
      <c r="A3711" s="18"/>
    </row>
    <row r="3712" spans="1:1" x14ac:dyDescent="0.15">
      <c r="A3712" s="18"/>
    </row>
    <row r="3713" spans="1:1" x14ac:dyDescent="0.15">
      <c r="A3713" s="18"/>
    </row>
    <row r="3714" spans="1:1" x14ac:dyDescent="0.15">
      <c r="A3714" s="18"/>
    </row>
    <row r="3715" spans="1:1" x14ac:dyDescent="0.15">
      <c r="A3715" s="18"/>
    </row>
    <row r="3716" spans="1:1" x14ac:dyDescent="0.15">
      <c r="A3716" s="18"/>
    </row>
    <row r="3717" spans="1:1" x14ac:dyDescent="0.15">
      <c r="A3717" s="18"/>
    </row>
    <row r="3718" spans="1:1" x14ac:dyDescent="0.15">
      <c r="A3718" s="18"/>
    </row>
    <row r="3719" spans="1:1" x14ac:dyDescent="0.15">
      <c r="A3719" s="18"/>
    </row>
    <row r="3720" spans="1:1" x14ac:dyDescent="0.15">
      <c r="A3720" s="18"/>
    </row>
    <row r="3721" spans="1:1" x14ac:dyDescent="0.15">
      <c r="A3721" s="18"/>
    </row>
    <row r="3722" spans="1:1" x14ac:dyDescent="0.15">
      <c r="A3722" s="18"/>
    </row>
    <row r="3723" spans="1:1" x14ac:dyDescent="0.15">
      <c r="A3723" s="18"/>
    </row>
    <row r="3724" spans="1:1" x14ac:dyDescent="0.15">
      <c r="A3724" s="18"/>
    </row>
    <row r="3725" spans="1:1" x14ac:dyDescent="0.15">
      <c r="A3725" s="18"/>
    </row>
    <row r="3726" spans="1:1" x14ac:dyDescent="0.15">
      <c r="A3726" s="18"/>
    </row>
    <row r="3727" spans="1:1" x14ac:dyDescent="0.15">
      <c r="A3727" s="18"/>
    </row>
    <row r="3728" spans="1:1" x14ac:dyDescent="0.15">
      <c r="A3728" s="18"/>
    </row>
    <row r="3729" spans="1:1" x14ac:dyDescent="0.15">
      <c r="A3729" s="18"/>
    </row>
    <row r="3730" spans="1:1" x14ac:dyDescent="0.15">
      <c r="A3730" s="18"/>
    </row>
    <row r="3731" spans="1:1" x14ac:dyDescent="0.15">
      <c r="A3731" s="18"/>
    </row>
    <row r="3732" spans="1:1" x14ac:dyDescent="0.15">
      <c r="A3732" s="18"/>
    </row>
    <row r="3733" spans="1:1" x14ac:dyDescent="0.15">
      <c r="A3733" s="18"/>
    </row>
    <row r="3734" spans="1:1" x14ac:dyDescent="0.15">
      <c r="A3734" s="18"/>
    </row>
    <row r="3735" spans="1:1" x14ac:dyDescent="0.15">
      <c r="A3735" s="18"/>
    </row>
    <row r="3736" spans="1:1" x14ac:dyDescent="0.15">
      <c r="A3736" s="18"/>
    </row>
    <row r="3737" spans="1:1" x14ac:dyDescent="0.15">
      <c r="A3737" s="18"/>
    </row>
    <row r="3738" spans="1:1" x14ac:dyDescent="0.15">
      <c r="A3738" s="18"/>
    </row>
    <row r="3739" spans="1:1" x14ac:dyDescent="0.15">
      <c r="A3739" s="18"/>
    </row>
    <row r="3740" spans="1:1" x14ac:dyDescent="0.15">
      <c r="A3740" s="18"/>
    </row>
    <row r="3741" spans="1:1" x14ac:dyDescent="0.15">
      <c r="A3741" s="18"/>
    </row>
    <row r="3742" spans="1:1" x14ac:dyDescent="0.15">
      <c r="A3742" s="18"/>
    </row>
    <row r="3743" spans="1:1" x14ac:dyDescent="0.15">
      <c r="A3743" s="18"/>
    </row>
    <row r="3744" spans="1:1" x14ac:dyDescent="0.15">
      <c r="A3744" s="18"/>
    </row>
    <row r="3745" spans="1:1" x14ac:dyDescent="0.15">
      <c r="A3745" s="18"/>
    </row>
    <row r="3746" spans="1:1" x14ac:dyDescent="0.15">
      <c r="A3746" s="18"/>
    </row>
    <row r="3747" spans="1:1" x14ac:dyDescent="0.15">
      <c r="A3747" s="18"/>
    </row>
    <row r="3748" spans="1:1" x14ac:dyDescent="0.15">
      <c r="A3748" s="18"/>
    </row>
    <row r="3749" spans="1:1" x14ac:dyDescent="0.15">
      <c r="A3749" s="18"/>
    </row>
    <row r="3750" spans="1:1" x14ac:dyDescent="0.15">
      <c r="A3750" s="18"/>
    </row>
    <row r="3751" spans="1:1" x14ac:dyDescent="0.15">
      <c r="A3751" s="18"/>
    </row>
    <row r="3752" spans="1:1" x14ac:dyDescent="0.15">
      <c r="A3752" s="18"/>
    </row>
    <row r="3753" spans="1:1" x14ac:dyDescent="0.15">
      <c r="A3753" s="18"/>
    </row>
    <row r="3754" spans="1:1" x14ac:dyDescent="0.15">
      <c r="A3754" s="18"/>
    </row>
    <row r="3755" spans="1:1" x14ac:dyDescent="0.15">
      <c r="A3755" s="18"/>
    </row>
    <row r="3756" spans="1:1" x14ac:dyDescent="0.15">
      <c r="A3756" s="18"/>
    </row>
    <row r="3757" spans="1:1" x14ac:dyDescent="0.15">
      <c r="A3757" s="18"/>
    </row>
    <row r="3758" spans="1:1" x14ac:dyDescent="0.15">
      <c r="A3758" s="18"/>
    </row>
    <row r="3759" spans="1:1" x14ac:dyDescent="0.15">
      <c r="A3759" s="18"/>
    </row>
    <row r="3760" spans="1:1" x14ac:dyDescent="0.15">
      <c r="A3760" s="18"/>
    </row>
    <row r="3761" spans="1:1" x14ac:dyDescent="0.15">
      <c r="A3761" s="18"/>
    </row>
    <row r="3762" spans="1:1" x14ac:dyDescent="0.15">
      <c r="A3762" s="18"/>
    </row>
    <row r="3763" spans="1:1" x14ac:dyDescent="0.15">
      <c r="A3763" s="18"/>
    </row>
    <row r="3764" spans="1:1" x14ac:dyDescent="0.15">
      <c r="A3764" s="18"/>
    </row>
    <row r="3765" spans="1:1" x14ac:dyDescent="0.15">
      <c r="A3765" s="18"/>
    </row>
    <row r="3766" spans="1:1" x14ac:dyDescent="0.15">
      <c r="A3766" s="18"/>
    </row>
    <row r="3767" spans="1:1" x14ac:dyDescent="0.15">
      <c r="A3767" s="18"/>
    </row>
    <row r="3768" spans="1:1" x14ac:dyDescent="0.15">
      <c r="A3768" s="18"/>
    </row>
    <row r="3769" spans="1:1" x14ac:dyDescent="0.15">
      <c r="A3769" s="18"/>
    </row>
    <row r="3770" spans="1:1" x14ac:dyDescent="0.15">
      <c r="A3770" s="18"/>
    </row>
    <row r="3771" spans="1:1" x14ac:dyDescent="0.15">
      <c r="A3771" s="18"/>
    </row>
    <row r="3772" spans="1:1" x14ac:dyDescent="0.15">
      <c r="A3772" s="18"/>
    </row>
    <row r="3773" spans="1:1" x14ac:dyDescent="0.15">
      <c r="A3773" s="18"/>
    </row>
    <row r="3774" spans="1:1" x14ac:dyDescent="0.15">
      <c r="A3774" s="18"/>
    </row>
    <row r="3775" spans="1:1" x14ac:dyDescent="0.15">
      <c r="A3775" s="18"/>
    </row>
    <row r="3776" spans="1:1" x14ac:dyDescent="0.15">
      <c r="A3776" s="18"/>
    </row>
    <row r="3777" spans="1:1" x14ac:dyDescent="0.15">
      <c r="A3777" s="18"/>
    </row>
    <row r="3778" spans="1:1" x14ac:dyDescent="0.15">
      <c r="A3778" s="18"/>
    </row>
    <row r="3779" spans="1:1" x14ac:dyDescent="0.15">
      <c r="A3779" s="18"/>
    </row>
    <row r="3780" spans="1:1" x14ac:dyDescent="0.15">
      <c r="A3780" s="18"/>
    </row>
    <row r="3781" spans="1:1" x14ac:dyDescent="0.15">
      <c r="A3781" s="18"/>
    </row>
    <row r="3782" spans="1:1" x14ac:dyDescent="0.15">
      <c r="A3782" s="18"/>
    </row>
    <row r="3783" spans="1:1" x14ac:dyDescent="0.15">
      <c r="A3783" s="18"/>
    </row>
    <row r="3784" spans="1:1" x14ac:dyDescent="0.15">
      <c r="A3784" s="18"/>
    </row>
    <row r="3785" spans="1:1" x14ac:dyDescent="0.15">
      <c r="A3785" s="18"/>
    </row>
    <row r="3786" spans="1:1" x14ac:dyDescent="0.15">
      <c r="A3786" s="18"/>
    </row>
    <row r="3787" spans="1:1" x14ac:dyDescent="0.15">
      <c r="A3787" s="18"/>
    </row>
    <row r="3788" spans="1:1" x14ac:dyDescent="0.15">
      <c r="A3788" s="18"/>
    </row>
    <row r="3789" spans="1:1" x14ac:dyDescent="0.15">
      <c r="A3789" s="18"/>
    </row>
    <row r="3790" spans="1:1" x14ac:dyDescent="0.15">
      <c r="A3790" s="18"/>
    </row>
    <row r="3791" spans="1:1" x14ac:dyDescent="0.15">
      <c r="A3791" s="18"/>
    </row>
    <row r="3792" spans="1:1" x14ac:dyDescent="0.15">
      <c r="A3792" s="18"/>
    </row>
    <row r="3793" spans="1:1" x14ac:dyDescent="0.15">
      <c r="A3793" s="18"/>
    </row>
    <row r="3794" spans="1:1" x14ac:dyDescent="0.15">
      <c r="A3794" s="18"/>
    </row>
    <row r="3795" spans="1:1" x14ac:dyDescent="0.15">
      <c r="A3795" s="18"/>
    </row>
    <row r="3796" spans="1:1" x14ac:dyDescent="0.15">
      <c r="A3796" s="18"/>
    </row>
    <row r="3797" spans="1:1" x14ac:dyDescent="0.15">
      <c r="A3797" s="18"/>
    </row>
    <row r="3798" spans="1:1" x14ac:dyDescent="0.15">
      <c r="A3798" s="18"/>
    </row>
    <row r="3799" spans="1:1" x14ac:dyDescent="0.15">
      <c r="A3799" s="18"/>
    </row>
    <row r="3800" spans="1:1" x14ac:dyDescent="0.15">
      <c r="A3800" s="18"/>
    </row>
    <row r="3801" spans="1:1" x14ac:dyDescent="0.15">
      <c r="A3801" s="18"/>
    </row>
    <row r="3802" spans="1:1" x14ac:dyDescent="0.15">
      <c r="A3802" s="18"/>
    </row>
    <row r="3803" spans="1:1" x14ac:dyDescent="0.15">
      <c r="A3803" s="18"/>
    </row>
    <row r="3804" spans="1:1" x14ac:dyDescent="0.15">
      <c r="A3804" s="18"/>
    </row>
    <row r="3805" spans="1:1" x14ac:dyDescent="0.15">
      <c r="A3805" s="18"/>
    </row>
    <row r="3806" spans="1:1" x14ac:dyDescent="0.15">
      <c r="A3806" s="18"/>
    </row>
    <row r="3807" spans="1:1" x14ac:dyDescent="0.15">
      <c r="A3807" s="18"/>
    </row>
    <row r="3808" spans="1:1" x14ac:dyDescent="0.15">
      <c r="A3808" s="18"/>
    </row>
    <row r="3809" spans="1:1" x14ac:dyDescent="0.15">
      <c r="A3809" s="18"/>
    </row>
    <row r="3810" spans="1:1" x14ac:dyDescent="0.15">
      <c r="A3810" s="18"/>
    </row>
    <row r="3811" spans="1:1" x14ac:dyDescent="0.15">
      <c r="A3811" s="18"/>
    </row>
    <row r="3812" spans="1:1" x14ac:dyDescent="0.15">
      <c r="A3812" s="18"/>
    </row>
    <row r="3813" spans="1:1" x14ac:dyDescent="0.15">
      <c r="A3813" s="18"/>
    </row>
    <row r="3814" spans="1:1" x14ac:dyDescent="0.15">
      <c r="A3814" s="18"/>
    </row>
    <row r="3815" spans="1:1" x14ac:dyDescent="0.15">
      <c r="A3815" s="18"/>
    </row>
    <row r="3816" spans="1:1" x14ac:dyDescent="0.15">
      <c r="A3816" s="18"/>
    </row>
    <row r="3817" spans="1:1" x14ac:dyDescent="0.15">
      <c r="A3817" s="18"/>
    </row>
    <row r="3818" spans="1:1" x14ac:dyDescent="0.15">
      <c r="A3818" s="18"/>
    </row>
    <row r="3819" spans="1:1" x14ac:dyDescent="0.15">
      <c r="A3819" s="18"/>
    </row>
    <row r="3820" spans="1:1" x14ac:dyDescent="0.15">
      <c r="A3820" s="18"/>
    </row>
    <row r="3821" spans="1:1" x14ac:dyDescent="0.15">
      <c r="A3821" s="18"/>
    </row>
    <row r="3822" spans="1:1" x14ac:dyDescent="0.15">
      <c r="A3822" s="18"/>
    </row>
    <row r="3823" spans="1:1" x14ac:dyDescent="0.15">
      <c r="A3823" s="18"/>
    </row>
    <row r="3824" spans="1:1" x14ac:dyDescent="0.15">
      <c r="A3824" s="18"/>
    </row>
    <row r="3825" spans="1:1" x14ac:dyDescent="0.15">
      <c r="A3825" s="18"/>
    </row>
    <row r="3826" spans="1:1" x14ac:dyDescent="0.15">
      <c r="A3826" s="18"/>
    </row>
    <row r="3827" spans="1:1" x14ac:dyDescent="0.15">
      <c r="A3827" s="18"/>
    </row>
    <row r="3828" spans="1:1" x14ac:dyDescent="0.15">
      <c r="A3828" s="18"/>
    </row>
    <row r="3829" spans="1:1" x14ac:dyDescent="0.15">
      <c r="A3829" s="18"/>
    </row>
    <row r="3830" spans="1:1" x14ac:dyDescent="0.15">
      <c r="A3830" s="18"/>
    </row>
    <row r="3831" spans="1:1" x14ac:dyDescent="0.15">
      <c r="A3831" s="18"/>
    </row>
    <row r="3832" spans="1:1" x14ac:dyDescent="0.15">
      <c r="A3832" s="18"/>
    </row>
    <row r="3833" spans="1:1" x14ac:dyDescent="0.15">
      <c r="A3833" s="18"/>
    </row>
    <row r="3834" spans="1:1" x14ac:dyDescent="0.15">
      <c r="A3834" s="18"/>
    </row>
    <row r="3835" spans="1:1" x14ac:dyDescent="0.15">
      <c r="A3835" s="18"/>
    </row>
    <row r="3836" spans="1:1" x14ac:dyDescent="0.15">
      <c r="A3836" s="18"/>
    </row>
    <row r="3837" spans="1:1" x14ac:dyDescent="0.15">
      <c r="A3837" s="18"/>
    </row>
    <row r="3838" spans="1:1" x14ac:dyDescent="0.15">
      <c r="A3838" s="18"/>
    </row>
    <row r="3839" spans="1:1" x14ac:dyDescent="0.15">
      <c r="A3839" s="18"/>
    </row>
    <row r="3840" spans="1:1" x14ac:dyDescent="0.15">
      <c r="A3840" s="18"/>
    </row>
    <row r="3841" spans="1:1" x14ac:dyDescent="0.15">
      <c r="A3841" s="18"/>
    </row>
    <row r="3842" spans="1:1" x14ac:dyDescent="0.15">
      <c r="A3842" s="18"/>
    </row>
    <row r="3843" spans="1:1" x14ac:dyDescent="0.15">
      <c r="A3843" s="18"/>
    </row>
    <row r="3844" spans="1:1" x14ac:dyDescent="0.15">
      <c r="A3844" s="18"/>
    </row>
    <row r="3845" spans="1:1" x14ac:dyDescent="0.15">
      <c r="A3845" s="18"/>
    </row>
    <row r="3846" spans="1:1" x14ac:dyDescent="0.15">
      <c r="A3846" s="18"/>
    </row>
    <row r="3847" spans="1:1" x14ac:dyDescent="0.15">
      <c r="A3847" s="18"/>
    </row>
    <row r="3848" spans="1:1" x14ac:dyDescent="0.15">
      <c r="A3848" s="18"/>
    </row>
    <row r="3849" spans="1:1" x14ac:dyDescent="0.15">
      <c r="A3849" s="18"/>
    </row>
    <row r="3850" spans="1:1" x14ac:dyDescent="0.15">
      <c r="A3850" s="18"/>
    </row>
    <row r="3851" spans="1:1" x14ac:dyDescent="0.15">
      <c r="A3851" s="18"/>
    </row>
    <row r="3852" spans="1:1" x14ac:dyDescent="0.15">
      <c r="A3852" s="18"/>
    </row>
    <row r="3853" spans="1:1" x14ac:dyDescent="0.15">
      <c r="A3853" s="18"/>
    </row>
    <row r="3854" spans="1:1" x14ac:dyDescent="0.15">
      <c r="A3854" s="18"/>
    </row>
    <row r="3855" spans="1:1" x14ac:dyDescent="0.15">
      <c r="A3855" s="18"/>
    </row>
    <row r="3856" spans="1:1" x14ac:dyDescent="0.15">
      <c r="A3856" s="18"/>
    </row>
    <row r="3857" spans="1:1" x14ac:dyDescent="0.15">
      <c r="A3857" s="18"/>
    </row>
    <row r="3858" spans="1:1" x14ac:dyDescent="0.15">
      <c r="A3858" s="18"/>
    </row>
    <row r="3859" spans="1:1" x14ac:dyDescent="0.15">
      <c r="A3859" s="18"/>
    </row>
    <row r="3860" spans="1:1" x14ac:dyDescent="0.15">
      <c r="A3860" s="18"/>
    </row>
    <row r="3861" spans="1:1" x14ac:dyDescent="0.15">
      <c r="A3861" s="18"/>
    </row>
    <row r="3862" spans="1:1" x14ac:dyDescent="0.15">
      <c r="A3862" s="18"/>
    </row>
    <row r="3863" spans="1:1" x14ac:dyDescent="0.15">
      <c r="A3863" s="18"/>
    </row>
    <row r="3864" spans="1:1" x14ac:dyDescent="0.15">
      <c r="A3864" s="18"/>
    </row>
    <row r="3865" spans="1:1" x14ac:dyDescent="0.15">
      <c r="A3865" s="18"/>
    </row>
    <row r="3866" spans="1:1" x14ac:dyDescent="0.15">
      <c r="A3866" s="18"/>
    </row>
    <row r="3867" spans="1:1" x14ac:dyDescent="0.15">
      <c r="A3867" s="18"/>
    </row>
    <row r="3868" spans="1:1" x14ac:dyDescent="0.15">
      <c r="A3868" s="18"/>
    </row>
    <row r="3869" spans="1:1" x14ac:dyDescent="0.15">
      <c r="A3869" s="18"/>
    </row>
    <row r="3870" spans="1:1" x14ac:dyDescent="0.15">
      <c r="A3870" s="18"/>
    </row>
    <row r="3871" spans="1:1" x14ac:dyDescent="0.15">
      <c r="A3871" s="18"/>
    </row>
    <row r="3872" spans="1:1" x14ac:dyDescent="0.15">
      <c r="A3872" s="18"/>
    </row>
    <row r="3873" spans="1:1" x14ac:dyDescent="0.15">
      <c r="A3873" s="18"/>
    </row>
    <row r="3874" spans="1:1" x14ac:dyDescent="0.15">
      <c r="A3874" s="18"/>
    </row>
    <row r="3875" spans="1:1" x14ac:dyDescent="0.15">
      <c r="A3875" s="18"/>
    </row>
    <row r="3876" spans="1:1" x14ac:dyDescent="0.15">
      <c r="A3876" s="18"/>
    </row>
    <row r="3877" spans="1:1" x14ac:dyDescent="0.15">
      <c r="A3877" s="18"/>
    </row>
    <row r="3878" spans="1:1" x14ac:dyDescent="0.15">
      <c r="A3878" s="18"/>
    </row>
    <row r="3879" spans="1:1" x14ac:dyDescent="0.15">
      <c r="A3879" s="18"/>
    </row>
    <row r="3880" spans="1:1" x14ac:dyDescent="0.15">
      <c r="A3880" s="18"/>
    </row>
    <row r="3881" spans="1:1" x14ac:dyDescent="0.15">
      <c r="A3881" s="18"/>
    </row>
    <row r="3882" spans="1:1" x14ac:dyDescent="0.15">
      <c r="A3882" s="18"/>
    </row>
    <row r="3883" spans="1:1" x14ac:dyDescent="0.15">
      <c r="A3883" s="18"/>
    </row>
    <row r="3884" spans="1:1" x14ac:dyDescent="0.15">
      <c r="A3884" s="18"/>
    </row>
    <row r="3885" spans="1:1" x14ac:dyDescent="0.15">
      <c r="A3885" s="18"/>
    </row>
    <row r="3886" spans="1:1" x14ac:dyDescent="0.15">
      <c r="A3886" s="18"/>
    </row>
    <row r="3887" spans="1:1" x14ac:dyDescent="0.15">
      <c r="A3887" s="18"/>
    </row>
    <row r="3888" spans="1:1" x14ac:dyDescent="0.15">
      <c r="A3888" s="18"/>
    </row>
    <row r="3889" spans="1:1" x14ac:dyDescent="0.15">
      <c r="A3889" s="18"/>
    </row>
    <row r="3890" spans="1:1" x14ac:dyDescent="0.15">
      <c r="A3890" s="18"/>
    </row>
    <row r="3891" spans="1:1" x14ac:dyDescent="0.15">
      <c r="A3891" s="18"/>
    </row>
    <row r="3892" spans="1:1" x14ac:dyDescent="0.15">
      <c r="A3892" s="18"/>
    </row>
    <row r="3893" spans="1:1" x14ac:dyDescent="0.15">
      <c r="A3893" s="18"/>
    </row>
    <row r="3894" spans="1:1" x14ac:dyDescent="0.15">
      <c r="A3894" s="18"/>
    </row>
    <row r="3895" spans="1:1" x14ac:dyDescent="0.15">
      <c r="A3895" s="18"/>
    </row>
    <row r="3896" spans="1:1" x14ac:dyDescent="0.15">
      <c r="A3896" s="18"/>
    </row>
    <row r="3897" spans="1:1" x14ac:dyDescent="0.15">
      <c r="A3897" s="18"/>
    </row>
    <row r="3898" spans="1:1" x14ac:dyDescent="0.15">
      <c r="A3898" s="18"/>
    </row>
    <row r="3899" spans="1:1" x14ac:dyDescent="0.15">
      <c r="A3899" s="18"/>
    </row>
    <row r="3900" spans="1:1" x14ac:dyDescent="0.15">
      <c r="A3900" s="18"/>
    </row>
    <row r="3901" spans="1:1" x14ac:dyDescent="0.15">
      <c r="A3901" s="18"/>
    </row>
    <row r="3902" spans="1:1" x14ac:dyDescent="0.15">
      <c r="A3902" s="18"/>
    </row>
    <row r="3903" spans="1:1" x14ac:dyDescent="0.15">
      <c r="A3903" s="18"/>
    </row>
    <row r="3904" spans="1:1" x14ac:dyDescent="0.15">
      <c r="A3904" s="18"/>
    </row>
    <row r="3905" spans="1:1" x14ac:dyDescent="0.15">
      <c r="A3905" s="18"/>
    </row>
    <row r="3906" spans="1:1" x14ac:dyDescent="0.15">
      <c r="A3906" s="18"/>
    </row>
    <row r="3907" spans="1:1" x14ac:dyDescent="0.15">
      <c r="A3907" s="18"/>
    </row>
    <row r="3908" spans="1:1" x14ac:dyDescent="0.15">
      <c r="A3908" s="18"/>
    </row>
    <row r="3909" spans="1:1" x14ac:dyDescent="0.15">
      <c r="A3909" s="18"/>
    </row>
    <row r="3910" spans="1:1" x14ac:dyDescent="0.15">
      <c r="A3910" s="18"/>
    </row>
    <row r="3911" spans="1:1" x14ac:dyDescent="0.15">
      <c r="A3911" s="18"/>
    </row>
    <row r="3912" spans="1:1" x14ac:dyDescent="0.15">
      <c r="A3912" s="18"/>
    </row>
    <row r="3913" spans="1:1" x14ac:dyDescent="0.15">
      <c r="A3913" s="18"/>
    </row>
    <row r="3914" spans="1:1" x14ac:dyDescent="0.15">
      <c r="A3914" s="18"/>
    </row>
    <row r="3915" spans="1:1" x14ac:dyDescent="0.15">
      <c r="A3915" s="18"/>
    </row>
    <row r="3916" spans="1:1" x14ac:dyDescent="0.15">
      <c r="A3916" s="18"/>
    </row>
    <row r="3917" spans="1:1" x14ac:dyDescent="0.15">
      <c r="A3917" s="18"/>
    </row>
    <row r="3918" spans="1:1" x14ac:dyDescent="0.15">
      <c r="A3918" s="18"/>
    </row>
    <row r="3919" spans="1:1" x14ac:dyDescent="0.15">
      <c r="A3919" s="18"/>
    </row>
    <row r="3920" spans="1:1" x14ac:dyDescent="0.15">
      <c r="A3920" s="18"/>
    </row>
    <row r="3921" spans="1:1" x14ac:dyDescent="0.15">
      <c r="A3921" s="18"/>
    </row>
    <row r="3922" spans="1:1" x14ac:dyDescent="0.15">
      <c r="A3922" s="18"/>
    </row>
    <row r="3923" spans="1:1" x14ac:dyDescent="0.15">
      <c r="A3923" s="18"/>
    </row>
    <row r="3924" spans="1:1" x14ac:dyDescent="0.15">
      <c r="A3924" s="18"/>
    </row>
    <row r="3925" spans="1:1" x14ac:dyDescent="0.15">
      <c r="A3925" s="18"/>
    </row>
    <row r="3926" spans="1:1" x14ac:dyDescent="0.15">
      <c r="A3926" s="18"/>
    </row>
    <row r="3927" spans="1:1" x14ac:dyDescent="0.15">
      <c r="A3927" s="18"/>
    </row>
    <row r="3928" spans="1:1" x14ac:dyDescent="0.15">
      <c r="A3928" s="18"/>
    </row>
    <row r="3929" spans="1:1" x14ac:dyDescent="0.15">
      <c r="A3929" s="18"/>
    </row>
    <row r="3930" spans="1:1" x14ac:dyDescent="0.15">
      <c r="A3930" s="18"/>
    </row>
    <row r="3931" spans="1:1" x14ac:dyDescent="0.15">
      <c r="A3931" s="18"/>
    </row>
    <row r="3932" spans="1:1" x14ac:dyDescent="0.15">
      <c r="A3932" s="18"/>
    </row>
    <row r="3933" spans="1:1" x14ac:dyDescent="0.15">
      <c r="A3933" s="18"/>
    </row>
    <row r="3934" spans="1:1" x14ac:dyDescent="0.15">
      <c r="A3934" s="18"/>
    </row>
    <row r="3935" spans="1:1" x14ac:dyDescent="0.15">
      <c r="A3935" s="18"/>
    </row>
    <row r="3936" spans="1:1" x14ac:dyDescent="0.15">
      <c r="A3936" s="18"/>
    </row>
    <row r="3937" spans="1:1" x14ac:dyDescent="0.15">
      <c r="A3937" s="18"/>
    </row>
    <row r="3938" spans="1:1" x14ac:dyDescent="0.15">
      <c r="A3938" s="18"/>
    </row>
    <row r="3939" spans="1:1" x14ac:dyDescent="0.15">
      <c r="A3939" s="18"/>
    </row>
    <row r="3940" spans="1:1" x14ac:dyDescent="0.15">
      <c r="A3940" s="18"/>
    </row>
    <row r="3941" spans="1:1" x14ac:dyDescent="0.15">
      <c r="A3941" s="18"/>
    </row>
    <row r="3942" spans="1:1" x14ac:dyDescent="0.15">
      <c r="A3942" s="18"/>
    </row>
    <row r="3943" spans="1:1" x14ac:dyDescent="0.15">
      <c r="A3943" s="18"/>
    </row>
    <row r="3944" spans="1:1" x14ac:dyDescent="0.15">
      <c r="A3944" s="18"/>
    </row>
    <row r="3945" spans="1:1" x14ac:dyDescent="0.15">
      <c r="A3945" s="18"/>
    </row>
    <row r="3946" spans="1:1" x14ac:dyDescent="0.15">
      <c r="A3946" s="18"/>
    </row>
    <row r="3947" spans="1:1" x14ac:dyDescent="0.15">
      <c r="A3947" s="18"/>
    </row>
    <row r="3948" spans="1:1" x14ac:dyDescent="0.15">
      <c r="A3948" s="18"/>
    </row>
    <row r="3949" spans="1:1" x14ac:dyDescent="0.15">
      <c r="A3949" s="18"/>
    </row>
    <row r="3950" spans="1:1" x14ac:dyDescent="0.15">
      <c r="A3950" s="18"/>
    </row>
    <row r="3951" spans="1:1" x14ac:dyDescent="0.15">
      <c r="A3951" s="18"/>
    </row>
    <row r="3952" spans="1:1" x14ac:dyDescent="0.15">
      <c r="A3952" s="18"/>
    </row>
    <row r="3953" spans="1:1" x14ac:dyDescent="0.15">
      <c r="A3953" s="18"/>
    </row>
    <row r="3954" spans="1:1" x14ac:dyDescent="0.15">
      <c r="A3954" s="18"/>
    </row>
    <row r="3955" spans="1:1" x14ac:dyDescent="0.15">
      <c r="A3955" s="18"/>
    </row>
    <row r="3956" spans="1:1" x14ac:dyDescent="0.15">
      <c r="A3956" s="18"/>
    </row>
    <row r="3957" spans="1:1" x14ac:dyDescent="0.15">
      <c r="A3957" s="18"/>
    </row>
    <row r="3958" spans="1:1" x14ac:dyDescent="0.15">
      <c r="A3958" s="18"/>
    </row>
    <row r="3959" spans="1:1" x14ac:dyDescent="0.15">
      <c r="A3959" s="18"/>
    </row>
    <row r="3960" spans="1:1" x14ac:dyDescent="0.15">
      <c r="A3960" s="18"/>
    </row>
    <row r="3961" spans="1:1" x14ac:dyDescent="0.15">
      <c r="A3961" s="18"/>
    </row>
    <row r="3962" spans="1:1" x14ac:dyDescent="0.15">
      <c r="A3962" s="18"/>
    </row>
    <row r="3963" spans="1:1" x14ac:dyDescent="0.15">
      <c r="A3963" s="18"/>
    </row>
    <row r="3964" spans="1:1" x14ac:dyDescent="0.15">
      <c r="A3964" s="18"/>
    </row>
    <row r="3965" spans="1:1" x14ac:dyDescent="0.15">
      <c r="A3965" s="18"/>
    </row>
    <row r="3966" spans="1:1" x14ac:dyDescent="0.15">
      <c r="A3966" s="18"/>
    </row>
    <row r="3967" spans="1:1" x14ac:dyDescent="0.15">
      <c r="A3967" s="18"/>
    </row>
    <row r="3968" spans="1:1" x14ac:dyDescent="0.15">
      <c r="A3968" s="18"/>
    </row>
    <row r="3969" spans="1:1" x14ac:dyDescent="0.15">
      <c r="A3969" s="18"/>
    </row>
    <row r="3970" spans="1:1" x14ac:dyDescent="0.15">
      <c r="A3970" s="18"/>
    </row>
    <row r="3971" spans="1:1" x14ac:dyDescent="0.15">
      <c r="A3971" s="18"/>
    </row>
    <row r="3972" spans="1:1" x14ac:dyDescent="0.15">
      <c r="A3972" s="18"/>
    </row>
    <row r="3973" spans="1:1" x14ac:dyDescent="0.15">
      <c r="A3973" s="18"/>
    </row>
    <row r="3974" spans="1:1" x14ac:dyDescent="0.15">
      <c r="A3974" s="18"/>
    </row>
    <row r="3975" spans="1:1" x14ac:dyDescent="0.15">
      <c r="A3975" s="18"/>
    </row>
    <row r="3976" spans="1:1" x14ac:dyDescent="0.15">
      <c r="A3976" s="18"/>
    </row>
    <row r="3977" spans="1:1" x14ac:dyDescent="0.15">
      <c r="A3977" s="18"/>
    </row>
    <row r="3978" spans="1:1" x14ac:dyDescent="0.15">
      <c r="A3978" s="18"/>
    </row>
    <row r="3979" spans="1:1" x14ac:dyDescent="0.15">
      <c r="A3979" s="18"/>
    </row>
    <row r="3980" spans="1:1" x14ac:dyDescent="0.15">
      <c r="A3980" s="18"/>
    </row>
    <row r="3981" spans="1:1" x14ac:dyDescent="0.15">
      <c r="A3981" s="18"/>
    </row>
    <row r="3982" spans="1:1" x14ac:dyDescent="0.15">
      <c r="A3982" s="18"/>
    </row>
    <row r="3983" spans="1:1" x14ac:dyDescent="0.15">
      <c r="A3983" s="18"/>
    </row>
    <row r="3984" spans="1:1" x14ac:dyDescent="0.15">
      <c r="A3984" s="18"/>
    </row>
    <row r="3985" spans="1:1" x14ac:dyDescent="0.15">
      <c r="A3985" s="18"/>
    </row>
    <row r="3986" spans="1:1" x14ac:dyDescent="0.15">
      <c r="A3986" s="18"/>
    </row>
    <row r="3987" spans="1:1" x14ac:dyDescent="0.15">
      <c r="A3987" s="18"/>
    </row>
    <row r="3988" spans="1:1" x14ac:dyDescent="0.15">
      <c r="A3988" s="18"/>
    </row>
    <row r="3989" spans="1:1" x14ac:dyDescent="0.15">
      <c r="A3989" s="18"/>
    </row>
    <row r="3990" spans="1:1" x14ac:dyDescent="0.15">
      <c r="A3990" s="18"/>
    </row>
    <row r="3991" spans="1:1" x14ac:dyDescent="0.15">
      <c r="A3991" s="18"/>
    </row>
    <row r="3992" spans="1:1" x14ac:dyDescent="0.15">
      <c r="A3992" s="18"/>
    </row>
    <row r="3993" spans="1:1" x14ac:dyDescent="0.15">
      <c r="A3993" s="18"/>
    </row>
    <row r="3994" spans="1:1" x14ac:dyDescent="0.15">
      <c r="A3994" s="18"/>
    </row>
    <row r="3995" spans="1:1" x14ac:dyDescent="0.15">
      <c r="A3995" s="18"/>
    </row>
    <row r="3996" spans="1:1" x14ac:dyDescent="0.15">
      <c r="A3996" s="18"/>
    </row>
    <row r="3997" spans="1:1" x14ac:dyDescent="0.15">
      <c r="A3997" s="18"/>
    </row>
    <row r="3998" spans="1:1" x14ac:dyDescent="0.15">
      <c r="A3998" s="18"/>
    </row>
    <row r="3999" spans="1:1" x14ac:dyDescent="0.15">
      <c r="A3999" s="18"/>
    </row>
    <row r="4000" spans="1:1" x14ac:dyDescent="0.15">
      <c r="A4000" s="18"/>
    </row>
    <row r="4001" spans="1:1" x14ac:dyDescent="0.15">
      <c r="A4001" s="18"/>
    </row>
    <row r="4002" spans="1:1" x14ac:dyDescent="0.15">
      <c r="A4002" s="18"/>
    </row>
    <row r="4003" spans="1:1" x14ac:dyDescent="0.15">
      <c r="A4003" s="18"/>
    </row>
    <row r="4004" spans="1:1" x14ac:dyDescent="0.15">
      <c r="A4004" s="18"/>
    </row>
    <row r="4005" spans="1:1" x14ac:dyDescent="0.15">
      <c r="A4005" s="18"/>
    </row>
    <row r="4006" spans="1:1" x14ac:dyDescent="0.15">
      <c r="A4006" s="18"/>
    </row>
    <row r="4007" spans="1:1" x14ac:dyDescent="0.15">
      <c r="A4007" s="18"/>
    </row>
    <row r="4008" spans="1:1" x14ac:dyDescent="0.15">
      <c r="A4008" s="18"/>
    </row>
    <row r="4009" spans="1:1" x14ac:dyDescent="0.15">
      <c r="A4009" s="18"/>
    </row>
    <row r="4010" spans="1:1" x14ac:dyDescent="0.15">
      <c r="A4010" s="18"/>
    </row>
    <row r="4011" spans="1:1" x14ac:dyDescent="0.15">
      <c r="A4011" s="18"/>
    </row>
    <row r="4012" spans="1:1" x14ac:dyDescent="0.15">
      <c r="A4012" s="18"/>
    </row>
    <row r="4013" spans="1:1" x14ac:dyDescent="0.15">
      <c r="A4013" s="18"/>
    </row>
    <row r="4014" spans="1:1" x14ac:dyDescent="0.15">
      <c r="A4014" s="18"/>
    </row>
    <row r="4015" spans="1:1" x14ac:dyDescent="0.15">
      <c r="A4015" s="18"/>
    </row>
    <row r="4016" spans="1:1" x14ac:dyDescent="0.15">
      <c r="A4016" s="18"/>
    </row>
    <row r="4017" spans="1:1" x14ac:dyDescent="0.15">
      <c r="A4017" s="18"/>
    </row>
    <row r="4018" spans="1:1" x14ac:dyDescent="0.15">
      <c r="A4018" s="18"/>
    </row>
    <row r="4019" spans="1:1" x14ac:dyDescent="0.15">
      <c r="A4019" s="18"/>
    </row>
    <row r="4020" spans="1:1" x14ac:dyDescent="0.15">
      <c r="A4020" s="18"/>
    </row>
    <row r="4021" spans="1:1" x14ac:dyDescent="0.15">
      <c r="A4021" s="18"/>
    </row>
    <row r="4022" spans="1:1" x14ac:dyDescent="0.15">
      <c r="A4022" s="18"/>
    </row>
    <row r="4023" spans="1:1" x14ac:dyDescent="0.15">
      <c r="A4023" s="18"/>
    </row>
    <row r="4024" spans="1:1" x14ac:dyDescent="0.15">
      <c r="A4024" s="18"/>
    </row>
    <row r="4025" spans="1:1" x14ac:dyDescent="0.15">
      <c r="A4025" s="18"/>
    </row>
    <row r="4026" spans="1:1" x14ac:dyDescent="0.15">
      <c r="A4026" s="18"/>
    </row>
    <row r="4027" spans="1:1" x14ac:dyDescent="0.15">
      <c r="A4027" s="18"/>
    </row>
    <row r="4028" spans="1:1" x14ac:dyDescent="0.15">
      <c r="A4028" s="18"/>
    </row>
    <row r="4029" spans="1:1" x14ac:dyDescent="0.15">
      <c r="A4029" s="18"/>
    </row>
    <row r="4030" spans="1:1" x14ac:dyDescent="0.15">
      <c r="A4030" s="18"/>
    </row>
    <row r="4031" spans="1:1" x14ac:dyDescent="0.15">
      <c r="A4031" s="18"/>
    </row>
    <row r="4032" spans="1:1" x14ac:dyDescent="0.15">
      <c r="A4032" s="18"/>
    </row>
    <row r="4033" spans="1:1" x14ac:dyDescent="0.15">
      <c r="A4033" s="18"/>
    </row>
    <row r="4034" spans="1:1" x14ac:dyDescent="0.15">
      <c r="A4034" s="18"/>
    </row>
    <row r="4035" spans="1:1" x14ac:dyDescent="0.15">
      <c r="A4035" s="18"/>
    </row>
    <row r="4036" spans="1:1" x14ac:dyDescent="0.15">
      <c r="A4036" s="18"/>
    </row>
    <row r="4037" spans="1:1" x14ac:dyDescent="0.15">
      <c r="A4037" s="18"/>
    </row>
    <row r="4038" spans="1:1" x14ac:dyDescent="0.15">
      <c r="A4038" s="18"/>
    </row>
    <row r="4039" spans="1:1" x14ac:dyDescent="0.15">
      <c r="A4039" s="18"/>
    </row>
    <row r="4040" spans="1:1" x14ac:dyDescent="0.15">
      <c r="A4040" s="18"/>
    </row>
    <row r="4041" spans="1:1" x14ac:dyDescent="0.15">
      <c r="A4041" s="18"/>
    </row>
    <row r="4042" spans="1:1" x14ac:dyDescent="0.15">
      <c r="A4042" s="18"/>
    </row>
    <row r="4043" spans="1:1" x14ac:dyDescent="0.15">
      <c r="A4043" s="18"/>
    </row>
    <row r="4044" spans="1:1" x14ac:dyDescent="0.15">
      <c r="A4044" s="18"/>
    </row>
    <row r="4045" spans="1:1" x14ac:dyDescent="0.15">
      <c r="A4045" s="18"/>
    </row>
    <row r="4046" spans="1:1" x14ac:dyDescent="0.15">
      <c r="A4046" s="18"/>
    </row>
    <row r="4047" spans="1:1" x14ac:dyDescent="0.15">
      <c r="A4047" s="18"/>
    </row>
    <row r="4048" spans="1:1" x14ac:dyDescent="0.15">
      <c r="A4048" s="18"/>
    </row>
    <row r="4049" spans="1:1" x14ac:dyDescent="0.15">
      <c r="A4049" s="18"/>
    </row>
    <row r="4050" spans="1:1" x14ac:dyDescent="0.15">
      <c r="A4050" s="18"/>
    </row>
    <row r="4051" spans="1:1" x14ac:dyDescent="0.15">
      <c r="A4051" s="18"/>
    </row>
    <row r="4052" spans="1:1" x14ac:dyDescent="0.15">
      <c r="A4052" s="18"/>
    </row>
    <row r="4053" spans="1:1" x14ac:dyDescent="0.15">
      <c r="A4053" s="18"/>
    </row>
    <row r="4054" spans="1:1" x14ac:dyDescent="0.15">
      <c r="A4054" s="18"/>
    </row>
    <row r="4055" spans="1:1" x14ac:dyDescent="0.15">
      <c r="A4055" s="18"/>
    </row>
    <row r="4056" spans="1:1" x14ac:dyDescent="0.15">
      <c r="A4056" s="18"/>
    </row>
    <row r="4057" spans="1:1" x14ac:dyDescent="0.15">
      <c r="A4057" s="18"/>
    </row>
    <row r="4058" spans="1:1" x14ac:dyDescent="0.15">
      <c r="A4058" s="18"/>
    </row>
    <row r="4059" spans="1:1" x14ac:dyDescent="0.15">
      <c r="A4059" s="18"/>
    </row>
    <row r="4060" spans="1:1" x14ac:dyDescent="0.15">
      <c r="A4060" s="18"/>
    </row>
    <row r="4061" spans="1:1" x14ac:dyDescent="0.15">
      <c r="A4061" s="18"/>
    </row>
    <row r="4062" spans="1:1" x14ac:dyDescent="0.15">
      <c r="A4062" s="18"/>
    </row>
    <row r="4063" spans="1:1" x14ac:dyDescent="0.15">
      <c r="A4063" s="18"/>
    </row>
    <row r="4064" spans="1:1" x14ac:dyDescent="0.15">
      <c r="A4064" s="18"/>
    </row>
    <row r="4065" spans="1:1" x14ac:dyDescent="0.15">
      <c r="A4065" s="18"/>
    </row>
    <row r="4066" spans="1:1" x14ac:dyDescent="0.15">
      <c r="A4066" s="18"/>
    </row>
    <row r="4067" spans="1:1" x14ac:dyDescent="0.15">
      <c r="A4067" s="18"/>
    </row>
    <row r="4068" spans="1:1" x14ac:dyDescent="0.15">
      <c r="A4068" s="18"/>
    </row>
    <row r="4069" spans="1:1" x14ac:dyDescent="0.15">
      <c r="A4069" s="18"/>
    </row>
    <row r="4070" spans="1:1" x14ac:dyDescent="0.15">
      <c r="A4070" s="18"/>
    </row>
    <row r="4071" spans="1:1" x14ac:dyDescent="0.15">
      <c r="A4071" s="18"/>
    </row>
    <row r="4072" spans="1:1" x14ac:dyDescent="0.15">
      <c r="A4072" s="18"/>
    </row>
    <row r="4073" spans="1:1" x14ac:dyDescent="0.15">
      <c r="A4073" s="18"/>
    </row>
    <row r="4074" spans="1:1" x14ac:dyDescent="0.15">
      <c r="A4074" s="18"/>
    </row>
    <row r="4075" spans="1:1" x14ac:dyDescent="0.15">
      <c r="A4075" s="18"/>
    </row>
    <row r="4076" spans="1:1" x14ac:dyDescent="0.15">
      <c r="A4076" s="18"/>
    </row>
    <row r="4077" spans="1:1" x14ac:dyDescent="0.15">
      <c r="A4077" s="18"/>
    </row>
    <row r="4078" spans="1:1" x14ac:dyDescent="0.15">
      <c r="A4078" s="18"/>
    </row>
    <row r="4079" spans="1:1" x14ac:dyDescent="0.15">
      <c r="A4079" s="18"/>
    </row>
    <row r="4080" spans="1:1" x14ac:dyDescent="0.15">
      <c r="A4080" s="18"/>
    </row>
    <row r="4081" spans="1:1" x14ac:dyDescent="0.15">
      <c r="A4081" s="18"/>
    </row>
    <row r="4082" spans="1:1" x14ac:dyDescent="0.15">
      <c r="A4082" s="18"/>
    </row>
    <row r="4083" spans="1:1" x14ac:dyDescent="0.15">
      <c r="A4083" s="18"/>
    </row>
    <row r="4084" spans="1:1" x14ac:dyDescent="0.15">
      <c r="A4084" s="18"/>
    </row>
    <row r="4085" spans="1:1" x14ac:dyDescent="0.15">
      <c r="A4085" s="18"/>
    </row>
    <row r="4086" spans="1:1" x14ac:dyDescent="0.15">
      <c r="A4086" s="18"/>
    </row>
    <row r="4087" spans="1:1" x14ac:dyDescent="0.15">
      <c r="A4087" s="18"/>
    </row>
    <row r="4088" spans="1:1" x14ac:dyDescent="0.15">
      <c r="A4088" s="18"/>
    </row>
    <row r="4089" spans="1:1" x14ac:dyDescent="0.15">
      <c r="A4089" s="18"/>
    </row>
    <row r="4090" spans="1:1" x14ac:dyDescent="0.15">
      <c r="A4090" s="18"/>
    </row>
    <row r="4091" spans="1:1" x14ac:dyDescent="0.15">
      <c r="A4091" s="18"/>
    </row>
    <row r="4092" spans="1:1" x14ac:dyDescent="0.15">
      <c r="A4092" s="18"/>
    </row>
    <row r="4093" spans="1:1" x14ac:dyDescent="0.15">
      <c r="A4093" s="18"/>
    </row>
    <row r="4094" spans="1:1" x14ac:dyDescent="0.15">
      <c r="A4094" s="18"/>
    </row>
    <row r="4095" spans="1:1" x14ac:dyDescent="0.15">
      <c r="A4095" s="18"/>
    </row>
    <row r="4096" spans="1:1" x14ac:dyDescent="0.15">
      <c r="A4096" s="18"/>
    </row>
    <row r="4097" spans="1:1" x14ac:dyDescent="0.15">
      <c r="A4097" s="18"/>
    </row>
    <row r="4098" spans="1:1" x14ac:dyDescent="0.15">
      <c r="A4098" s="18"/>
    </row>
    <row r="4099" spans="1:1" x14ac:dyDescent="0.15">
      <c r="A4099" s="18"/>
    </row>
    <row r="4100" spans="1:1" x14ac:dyDescent="0.15">
      <c r="A4100" s="18"/>
    </row>
    <row r="4101" spans="1:1" x14ac:dyDescent="0.15">
      <c r="A4101" s="18"/>
    </row>
    <row r="4102" spans="1:1" x14ac:dyDescent="0.15">
      <c r="A4102" s="18"/>
    </row>
    <row r="4103" spans="1:1" x14ac:dyDescent="0.15">
      <c r="A4103" s="18"/>
    </row>
    <row r="4104" spans="1:1" x14ac:dyDescent="0.15">
      <c r="A4104" s="18"/>
    </row>
    <row r="4105" spans="1:1" x14ac:dyDescent="0.15">
      <c r="A4105" s="18"/>
    </row>
    <row r="4106" spans="1:1" x14ac:dyDescent="0.15">
      <c r="A4106" s="18"/>
    </row>
    <row r="4107" spans="1:1" x14ac:dyDescent="0.15">
      <c r="A4107" s="18"/>
    </row>
    <row r="4108" spans="1:1" x14ac:dyDescent="0.15">
      <c r="A4108" s="18"/>
    </row>
    <row r="4109" spans="1:1" x14ac:dyDescent="0.15">
      <c r="A4109" s="18"/>
    </row>
    <row r="4110" spans="1:1" x14ac:dyDescent="0.15">
      <c r="A4110" s="18"/>
    </row>
    <row r="4111" spans="1:1" x14ac:dyDescent="0.15">
      <c r="A4111" s="18"/>
    </row>
    <row r="4112" spans="1:1" x14ac:dyDescent="0.15">
      <c r="A4112" s="18"/>
    </row>
    <row r="4113" spans="1:1" x14ac:dyDescent="0.15">
      <c r="A4113" s="18"/>
    </row>
    <row r="4114" spans="1:1" x14ac:dyDescent="0.15">
      <c r="A4114" s="18"/>
    </row>
    <row r="4115" spans="1:1" x14ac:dyDescent="0.15">
      <c r="A4115" s="18"/>
    </row>
    <row r="4116" spans="1:1" x14ac:dyDescent="0.15">
      <c r="A4116" s="18"/>
    </row>
    <row r="4117" spans="1:1" x14ac:dyDescent="0.15">
      <c r="A4117" s="18"/>
    </row>
    <row r="4118" spans="1:1" x14ac:dyDescent="0.15">
      <c r="A4118" s="18"/>
    </row>
    <row r="4119" spans="1:1" x14ac:dyDescent="0.15">
      <c r="A4119" s="18"/>
    </row>
    <row r="4120" spans="1:1" x14ac:dyDescent="0.15">
      <c r="A4120" s="18"/>
    </row>
    <row r="4121" spans="1:1" x14ac:dyDescent="0.15">
      <c r="A4121" s="18"/>
    </row>
    <row r="4122" spans="1:1" x14ac:dyDescent="0.15">
      <c r="A4122" s="18"/>
    </row>
    <row r="4123" spans="1:1" x14ac:dyDescent="0.15">
      <c r="A4123" s="18"/>
    </row>
    <row r="4124" spans="1:1" x14ac:dyDescent="0.15">
      <c r="A4124" s="18"/>
    </row>
    <row r="4125" spans="1:1" x14ac:dyDescent="0.15">
      <c r="A4125" s="18"/>
    </row>
    <row r="4126" spans="1:1" x14ac:dyDescent="0.15">
      <c r="A4126" s="18"/>
    </row>
    <row r="4127" spans="1:1" x14ac:dyDescent="0.15">
      <c r="A4127" s="18"/>
    </row>
    <row r="4128" spans="1:1" x14ac:dyDescent="0.15">
      <c r="A4128" s="18"/>
    </row>
    <row r="4129" spans="1:1" x14ac:dyDescent="0.15">
      <c r="A4129" s="18"/>
    </row>
    <row r="4130" spans="1:1" x14ac:dyDescent="0.15">
      <c r="A4130" s="18"/>
    </row>
    <row r="4131" spans="1:1" x14ac:dyDescent="0.15">
      <c r="A4131" s="18"/>
    </row>
    <row r="4132" spans="1:1" x14ac:dyDescent="0.15">
      <c r="A4132" s="18"/>
    </row>
    <row r="4133" spans="1:1" x14ac:dyDescent="0.15">
      <c r="A4133" s="18"/>
    </row>
    <row r="4134" spans="1:1" x14ac:dyDescent="0.15">
      <c r="A4134" s="18"/>
    </row>
    <row r="4135" spans="1:1" x14ac:dyDescent="0.15">
      <c r="A4135" s="18"/>
    </row>
    <row r="4136" spans="1:1" x14ac:dyDescent="0.15">
      <c r="A4136" s="18"/>
    </row>
    <row r="4137" spans="1:1" x14ac:dyDescent="0.15">
      <c r="A4137" s="18"/>
    </row>
    <row r="4138" spans="1:1" x14ac:dyDescent="0.15">
      <c r="A4138" s="18"/>
    </row>
    <row r="4139" spans="1:1" x14ac:dyDescent="0.15">
      <c r="A4139" s="18"/>
    </row>
    <row r="4140" spans="1:1" x14ac:dyDescent="0.15">
      <c r="A4140" s="18"/>
    </row>
    <row r="4141" spans="1:1" x14ac:dyDescent="0.15">
      <c r="A4141" s="18"/>
    </row>
    <row r="4142" spans="1:1" x14ac:dyDescent="0.15">
      <c r="A4142" s="18"/>
    </row>
    <row r="4143" spans="1:1" x14ac:dyDescent="0.15">
      <c r="A4143" s="18"/>
    </row>
    <row r="4144" spans="1:1" x14ac:dyDescent="0.15">
      <c r="A4144" s="18"/>
    </row>
    <row r="4145" spans="1:1" x14ac:dyDescent="0.15">
      <c r="A4145" s="18"/>
    </row>
    <row r="4146" spans="1:1" x14ac:dyDescent="0.15">
      <c r="A4146" s="18"/>
    </row>
    <row r="4147" spans="1:1" x14ac:dyDescent="0.15">
      <c r="A4147" s="18"/>
    </row>
    <row r="4148" spans="1:1" x14ac:dyDescent="0.15">
      <c r="A4148" s="18"/>
    </row>
    <row r="4149" spans="1:1" x14ac:dyDescent="0.15">
      <c r="A4149" s="18"/>
    </row>
    <row r="4150" spans="1:1" x14ac:dyDescent="0.15">
      <c r="A4150" s="18"/>
    </row>
    <row r="4151" spans="1:1" x14ac:dyDescent="0.15">
      <c r="A4151" s="18"/>
    </row>
    <row r="4152" spans="1:1" x14ac:dyDescent="0.15">
      <c r="A4152" s="18"/>
    </row>
    <row r="4153" spans="1:1" x14ac:dyDescent="0.15">
      <c r="A4153" s="18"/>
    </row>
    <row r="4154" spans="1:1" x14ac:dyDescent="0.15">
      <c r="A4154" s="18"/>
    </row>
    <row r="4155" spans="1:1" x14ac:dyDescent="0.15">
      <c r="A4155" s="18"/>
    </row>
    <row r="4156" spans="1:1" x14ac:dyDescent="0.15">
      <c r="A4156" s="18"/>
    </row>
    <row r="4157" spans="1:1" x14ac:dyDescent="0.15">
      <c r="A4157" s="18"/>
    </row>
    <row r="4158" spans="1:1" x14ac:dyDescent="0.15">
      <c r="A4158" s="18"/>
    </row>
    <row r="4159" spans="1:1" x14ac:dyDescent="0.15">
      <c r="A4159" s="18"/>
    </row>
    <row r="4160" spans="1:1" x14ac:dyDescent="0.15">
      <c r="A4160" s="18"/>
    </row>
    <row r="4161" spans="1:1" x14ac:dyDescent="0.15">
      <c r="A4161" s="18"/>
    </row>
    <row r="4162" spans="1:1" x14ac:dyDescent="0.15">
      <c r="A4162" s="18"/>
    </row>
    <row r="4163" spans="1:1" x14ac:dyDescent="0.15">
      <c r="A4163" s="18"/>
    </row>
    <row r="4164" spans="1:1" x14ac:dyDescent="0.15">
      <c r="A4164" s="18"/>
    </row>
    <row r="4165" spans="1:1" x14ac:dyDescent="0.15">
      <c r="A4165" s="18"/>
    </row>
    <row r="4166" spans="1:1" x14ac:dyDescent="0.15">
      <c r="A4166" s="18"/>
    </row>
    <row r="4167" spans="1:1" x14ac:dyDescent="0.15">
      <c r="A4167" s="18"/>
    </row>
    <row r="4168" spans="1:1" x14ac:dyDescent="0.15">
      <c r="A4168" s="18"/>
    </row>
    <row r="4169" spans="1:1" x14ac:dyDescent="0.15">
      <c r="A4169" s="18"/>
    </row>
    <row r="4170" spans="1:1" x14ac:dyDescent="0.15">
      <c r="A4170" s="18"/>
    </row>
    <row r="4171" spans="1:1" x14ac:dyDescent="0.15">
      <c r="A4171" s="18"/>
    </row>
    <row r="4172" spans="1:1" x14ac:dyDescent="0.15">
      <c r="A4172" s="18"/>
    </row>
    <row r="4173" spans="1:1" x14ac:dyDescent="0.15">
      <c r="A4173" s="18"/>
    </row>
    <row r="4174" spans="1:1" x14ac:dyDescent="0.15">
      <c r="A4174" s="18"/>
    </row>
    <row r="4175" spans="1:1" x14ac:dyDescent="0.15">
      <c r="A4175" s="18"/>
    </row>
    <row r="4176" spans="1:1" x14ac:dyDescent="0.15">
      <c r="A4176" s="18"/>
    </row>
    <row r="4177" spans="1:1" x14ac:dyDescent="0.15">
      <c r="A4177" s="18"/>
    </row>
    <row r="4178" spans="1:1" x14ac:dyDescent="0.15">
      <c r="A4178" s="18"/>
    </row>
    <row r="4179" spans="1:1" x14ac:dyDescent="0.15">
      <c r="A4179" s="18"/>
    </row>
    <row r="4180" spans="1:1" x14ac:dyDescent="0.15">
      <c r="A4180" s="18"/>
    </row>
    <row r="4181" spans="1:1" x14ac:dyDescent="0.15">
      <c r="A4181" s="18"/>
    </row>
    <row r="4182" spans="1:1" x14ac:dyDescent="0.15">
      <c r="A4182" s="18"/>
    </row>
    <row r="4183" spans="1:1" x14ac:dyDescent="0.15">
      <c r="A4183" s="18"/>
    </row>
    <row r="4184" spans="1:1" x14ac:dyDescent="0.15">
      <c r="A4184" s="18"/>
    </row>
    <row r="4185" spans="1:1" x14ac:dyDescent="0.15">
      <c r="A4185" s="18"/>
    </row>
    <row r="4186" spans="1:1" x14ac:dyDescent="0.15">
      <c r="A4186" s="18"/>
    </row>
    <row r="4187" spans="1:1" x14ac:dyDescent="0.15">
      <c r="A4187" s="18"/>
    </row>
    <row r="4188" spans="1:1" x14ac:dyDescent="0.15">
      <c r="A4188" s="18"/>
    </row>
    <row r="4189" spans="1:1" x14ac:dyDescent="0.15">
      <c r="A4189" s="18"/>
    </row>
    <row r="4190" spans="1:1" x14ac:dyDescent="0.15">
      <c r="A4190" s="18"/>
    </row>
    <row r="4191" spans="1:1" x14ac:dyDescent="0.15">
      <c r="A4191" s="18"/>
    </row>
    <row r="4192" spans="1:1" x14ac:dyDescent="0.15">
      <c r="A4192" s="18"/>
    </row>
    <row r="4193" spans="1:1" x14ac:dyDescent="0.15">
      <c r="A4193" s="18"/>
    </row>
    <row r="4194" spans="1:1" x14ac:dyDescent="0.15">
      <c r="A4194" s="18"/>
    </row>
    <row r="4195" spans="1:1" x14ac:dyDescent="0.15">
      <c r="A4195" s="18"/>
    </row>
    <row r="4196" spans="1:1" x14ac:dyDescent="0.15">
      <c r="A4196" s="18"/>
    </row>
    <row r="4197" spans="1:1" x14ac:dyDescent="0.15">
      <c r="A4197" s="18"/>
    </row>
    <row r="4198" spans="1:1" x14ac:dyDescent="0.15">
      <c r="A4198" s="18"/>
    </row>
    <row r="4199" spans="1:1" x14ac:dyDescent="0.15">
      <c r="A4199" s="18"/>
    </row>
    <row r="4200" spans="1:1" x14ac:dyDescent="0.15">
      <c r="A4200" s="18"/>
    </row>
    <row r="4201" spans="1:1" x14ac:dyDescent="0.15">
      <c r="A4201" s="18"/>
    </row>
    <row r="4202" spans="1:1" x14ac:dyDescent="0.15">
      <c r="A4202" s="18"/>
    </row>
    <row r="4203" spans="1:1" x14ac:dyDescent="0.15">
      <c r="A4203" s="18"/>
    </row>
    <row r="4204" spans="1:1" x14ac:dyDescent="0.15">
      <c r="A4204" s="18"/>
    </row>
    <row r="4205" spans="1:1" x14ac:dyDescent="0.15">
      <c r="A4205" s="18"/>
    </row>
    <row r="4206" spans="1:1" x14ac:dyDescent="0.15">
      <c r="A4206" s="18"/>
    </row>
    <row r="4207" spans="1:1" x14ac:dyDescent="0.15">
      <c r="A4207" s="18"/>
    </row>
    <row r="4208" spans="1:1" x14ac:dyDescent="0.15">
      <c r="A4208" s="18"/>
    </row>
    <row r="4209" spans="1:1" x14ac:dyDescent="0.15">
      <c r="A4209" s="18"/>
    </row>
    <row r="4210" spans="1:1" x14ac:dyDescent="0.15">
      <c r="A4210" s="18"/>
    </row>
    <row r="4211" spans="1:1" x14ac:dyDescent="0.15">
      <c r="A4211" s="18"/>
    </row>
    <row r="4212" spans="1:1" x14ac:dyDescent="0.15">
      <c r="A4212" s="18"/>
    </row>
    <row r="4213" spans="1:1" x14ac:dyDescent="0.15">
      <c r="A4213" s="18"/>
    </row>
    <row r="4214" spans="1:1" x14ac:dyDescent="0.15">
      <c r="A4214" s="18"/>
    </row>
    <row r="4215" spans="1:1" x14ac:dyDescent="0.15">
      <c r="A4215" s="18"/>
    </row>
    <row r="4216" spans="1:1" x14ac:dyDescent="0.15">
      <c r="A4216" s="18"/>
    </row>
    <row r="4217" spans="1:1" x14ac:dyDescent="0.15">
      <c r="A4217" s="18"/>
    </row>
    <row r="4218" spans="1:1" x14ac:dyDescent="0.15">
      <c r="A4218" s="18"/>
    </row>
    <row r="4219" spans="1:1" x14ac:dyDescent="0.15">
      <c r="A4219" s="18"/>
    </row>
    <row r="4220" spans="1:1" x14ac:dyDescent="0.15">
      <c r="A4220" s="18"/>
    </row>
    <row r="4221" spans="1:1" x14ac:dyDescent="0.15">
      <c r="A4221" s="18"/>
    </row>
    <row r="4222" spans="1:1" x14ac:dyDescent="0.15">
      <c r="A4222" s="18"/>
    </row>
    <row r="4223" spans="1:1" x14ac:dyDescent="0.15">
      <c r="A4223" s="18"/>
    </row>
    <row r="4224" spans="1:1" x14ac:dyDescent="0.15">
      <c r="A4224" s="18"/>
    </row>
    <row r="4225" spans="1:1" x14ac:dyDescent="0.15">
      <c r="A4225" s="18"/>
    </row>
    <row r="4226" spans="1:1" x14ac:dyDescent="0.15">
      <c r="A4226" s="18"/>
    </row>
    <row r="4227" spans="1:1" x14ac:dyDescent="0.15">
      <c r="A4227" s="18"/>
    </row>
    <row r="4228" spans="1:1" x14ac:dyDescent="0.15">
      <c r="A4228" s="18"/>
    </row>
    <row r="4229" spans="1:1" x14ac:dyDescent="0.15">
      <c r="A4229" s="18"/>
    </row>
    <row r="4230" spans="1:1" x14ac:dyDescent="0.15">
      <c r="A4230" s="18"/>
    </row>
    <row r="4231" spans="1:1" x14ac:dyDescent="0.15">
      <c r="A4231" s="18"/>
    </row>
    <row r="4232" spans="1:1" x14ac:dyDescent="0.15">
      <c r="A4232" s="18"/>
    </row>
    <row r="4233" spans="1:1" x14ac:dyDescent="0.15">
      <c r="A4233" s="18"/>
    </row>
    <row r="4234" spans="1:1" x14ac:dyDescent="0.15">
      <c r="A4234" s="18"/>
    </row>
    <row r="4235" spans="1:1" x14ac:dyDescent="0.15">
      <c r="A4235" s="18"/>
    </row>
    <row r="4236" spans="1:1" x14ac:dyDescent="0.15">
      <c r="A4236" s="18"/>
    </row>
    <row r="4237" spans="1:1" x14ac:dyDescent="0.15">
      <c r="A4237" s="18"/>
    </row>
    <row r="4238" spans="1:1" x14ac:dyDescent="0.15">
      <c r="A4238" s="18"/>
    </row>
    <row r="4239" spans="1:1" x14ac:dyDescent="0.15">
      <c r="A4239" s="18"/>
    </row>
    <row r="4240" spans="1:1" x14ac:dyDescent="0.15">
      <c r="A4240" s="18"/>
    </row>
    <row r="4241" spans="1:1" x14ac:dyDescent="0.15">
      <c r="A4241" s="18"/>
    </row>
    <row r="4242" spans="1:1" x14ac:dyDescent="0.15">
      <c r="A4242" s="18"/>
    </row>
    <row r="4243" spans="1:1" x14ac:dyDescent="0.15">
      <c r="A4243" s="18"/>
    </row>
    <row r="4244" spans="1:1" x14ac:dyDescent="0.15">
      <c r="A4244" s="18"/>
    </row>
    <row r="4245" spans="1:1" x14ac:dyDescent="0.15">
      <c r="A4245" s="18"/>
    </row>
    <row r="4246" spans="1:1" x14ac:dyDescent="0.15">
      <c r="A4246" s="18"/>
    </row>
    <row r="4247" spans="1:1" x14ac:dyDescent="0.15">
      <c r="A4247" s="18"/>
    </row>
    <row r="4248" spans="1:1" x14ac:dyDescent="0.15">
      <c r="A4248" s="18"/>
    </row>
    <row r="4249" spans="1:1" x14ac:dyDescent="0.15">
      <c r="A4249" s="18"/>
    </row>
    <row r="4250" spans="1:1" x14ac:dyDescent="0.15">
      <c r="A4250" s="18"/>
    </row>
    <row r="4251" spans="1:1" x14ac:dyDescent="0.15">
      <c r="A4251" s="18"/>
    </row>
    <row r="4252" spans="1:1" x14ac:dyDescent="0.15">
      <c r="A4252" s="18"/>
    </row>
    <row r="4253" spans="1:1" x14ac:dyDescent="0.15">
      <c r="A4253" s="18"/>
    </row>
    <row r="4254" spans="1:1" x14ac:dyDescent="0.15">
      <c r="A4254" s="18"/>
    </row>
    <row r="4255" spans="1:1" x14ac:dyDescent="0.15">
      <c r="A4255" s="18"/>
    </row>
    <row r="4256" spans="1:1" x14ac:dyDescent="0.15">
      <c r="A4256" s="18"/>
    </row>
    <row r="4257" spans="1:1" x14ac:dyDescent="0.15">
      <c r="A4257" s="18"/>
    </row>
    <row r="4258" spans="1:1" x14ac:dyDescent="0.15">
      <c r="A4258" s="18"/>
    </row>
    <row r="4259" spans="1:1" x14ac:dyDescent="0.15">
      <c r="A4259" s="18"/>
    </row>
    <row r="4260" spans="1:1" x14ac:dyDescent="0.15">
      <c r="A4260" s="18"/>
    </row>
    <row r="4261" spans="1:1" x14ac:dyDescent="0.15">
      <c r="A4261" s="18"/>
    </row>
    <row r="4262" spans="1:1" x14ac:dyDescent="0.15">
      <c r="A4262" s="18"/>
    </row>
    <row r="4263" spans="1:1" x14ac:dyDescent="0.15">
      <c r="A4263" s="18"/>
    </row>
    <row r="4264" spans="1:1" x14ac:dyDescent="0.15">
      <c r="A4264" s="18"/>
    </row>
    <row r="4265" spans="1:1" x14ac:dyDescent="0.15">
      <c r="A4265" s="18"/>
    </row>
    <row r="4266" spans="1:1" x14ac:dyDescent="0.15">
      <c r="A4266" s="18"/>
    </row>
    <row r="4267" spans="1:1" x14ac:dyDescent="0.15">
      <c r="A4267" s="18"/>
    </row>
    <row r="4268" spans="1:1" x14ac:dyDescent="0.15">
      <c r="A4268" s="18"/>
    </row>
    <row r="4269" spans="1:1" x14ac:dyDescent="0.15">
      <c r="A4269" s="18"/>
    </row>
    <row r="4270" spans="1:1" x14ac:dyDescent="0.15">
      <c r="A4270" s="18"/>
    </row>
    <row r="4271" spans="1:1" x14ac:dyDescent="0.15">
      <c r="A4271" s="18"/>
    </row>
    <row r="4272" spans="1:1" x14ac:dyDescent="0.15">
      <c r="A4272" s="18"/>
    </row>
    <row r="4273" spans="1:1" x14ac:dyDescent="0.15">
      <c r="A4273" s="18"/>
    </row>
    <row r="4274" spans="1:1" x14ac:dyDescent="0.15">
      <c r="A4274" s="18"/>
    </row>
    <row r="4275" spans="1:1" x14ac:dyDescent="0.15">
      <c r="A4275" s="18"/>
    </row>
    <row r="4276" spans="1:1" x14ac:dyDescent="0.15">
      <c r="A4276" s="18"/>
    </row>
    <row r="4277" spans="1:1" x14ac:dyDescent="0.15">
      <c r="A4277" s="18"/>
    </row>
    <row r="4278" spans="1:1" x14ac:dyDescent="0.15">
      <c r="A4278" s="18"/>
    </row>
    <row r="4279" spans="1:1" x14ac:dyDescent="0.15">
      <c r="A4279" s="18"/>
    </row>
    <row r="4280" spans="1:1" x14ac:dyDescent="0.15">
      <c r="A4280" s="18"/>
    </row>
    <row r="4281" spans="1:1" x14ac:dyDescent="0.15">
      <c r="A4281" s="18"/>
    </row>
    <row r="4282" spans="1:1" x14ac:dyDescent="0.15">
      <c r="A4282" s="18"/>
    </row>
    <row r="4283" spans="1:1" x14ac:dyDescent="0.15">
      <c r="A4283" s="18"/>
    </row>
    <row r="4284" spans="1:1" x14ac:dyDescent="0.15">
      <c r="A4284" s="18"/>
    </row>
    <row r="4285" spans="1:1" x14ac:dyDescent="0.15">
      <c r="A4285" s="18"/>
    </row>
    <row r="4286" spans="1:1" x14ac:dyDescent="0.15">
      <c r="A4286" s="18"/>
    </row>
    <row r="4287" spans="1:1" x14ac:dyDescent="0.15">
      <c r="A4287" s="18"/>
    </row>
    <row r="4288" spans="1:1" x14ac:dyDescent="0.15">
      <c r="A4288" s="18"/>
    </row>
    <row r="4289" spans="1:1" x14ac:dyDescent="0.15">
      <c r="A4289" s="18"/>
    </row>
    <row r="4290" spans="1:1" x14ac:dyDescent="0.15">
      <c r="A4290" s="18"/>
    </row>
    <row r="4291" spans="1:1" x14ac:dyDescent="0.15">
      <c r="A4291" s="18"/>
    </row>
    <row r="4292" spans="1:1" x14ac:dyDescent="0.15">
      <c r="A4292" s="18"/>
    </row>
    <row r="4293" spans="1:1" x14ac:dyDescent="0.15">
      <c r="A4293" s="18"/>
    </row>
    <row r="4294" spans="1:1" x14ac:dyDescent="0.15">
      <c r="A4294" s="18"/>
    </row>
    <row r="4295" spans="1:1" x14ac:dyDescent="0.15">
      <c r="A4295" s="18"/>
    </row>
    <row r="4296" spans="1:1" x14ac:dyDescent="0.15">
      <c r="A4296" s="18"/>
    </row>
    <row r="4297" spans="1:1" x14ac:dyDescent="0.15">
      <c r="A4297" s="18"/>
    </row>
    <row r="4298" spans="1:1" x14ac:dyDescent="0.15">
      <c r="A4298" s="18"/>
    </row>
    <row r="4299" spans="1:1" x14ac:dyDescent="0.15">
      <c r="A4299" s="18"/>
    </row>
    <row r="4300" spans="1:1" x14ac:dyDescent="0.15">
      <c r="A4300" s="18"/>
    </row>
    <row r="4301" spans="1:1" x14ac:dyDescent="0.15">
      <c r="A4301" s="18"/>
    </row>
    <row r="4302" spans="1:1" x14ac:dyDescent="0.15">
      <c r="A4302" s="18"/>
    </row>
    <row r="4303" spans="1:1" x14ac:dyDescent="0.15">
      <c r="A4303" s="18"/>
    </row>
    <row r="4304" spans="1:1" x14ac:dyDescent="0.15">
      <c r="A4304" s="18"/>
    </row>
    <row r="4305" spans="1:1" x14ac:dyDescent="0.15">
      <c r="A4305" s="18"/>
    </row>
    <row r="4306" spans="1:1" x14ac:dyDescent="0.15">
      <c r="A4306" s="18"/>
    </row>
    <row r="4307" spans="1:1" x14ac:dyDescent="0.15">
      <c r="A4307" s="18"/>
    </row>
    <row r="4308" spans="1:1" x14ac:dyDescent="0.15">
      <c r="A4308" s="18"/>
    </row>
    <row r="4309" spans="1:1" x14ac:dyDescent="0.15">
      <c r="A4309" s="18"/>
    </row>
    <row r="4310" spans="1:1" x14ac:dyDescent="0.15">
      <c r="A4310" s="18"/>
    </row>
    <row r="4311" spans="1:1" x14ac:dyDescent="0.15">
      <c r="A4311" s="18"/>
    </row>
    <row r="4312" spans="1:1" x14ac:dyDescent="0.15">
      <c r="A4312" s="18"/>
    </row>
    <row r="4313" spans="1:1" x14ac:dyDescent="0.15">
      <c r="A4313" s="18"/>
    </row>
    <row r="4314" spans="1:1" x14ac:dyDescent="0.15">
      <c r="A4314" s="18"/>
    </row>
    <row r="4315" spans="1:1" x14ac:dyDescent="0.15">
      <c r="A4315" s="18"/>
    </row>
    <row r="4316" spans="1:1" x14ac:dyDescent="0.15">
      <c r="A4316" s="18"/>
    </row>
    <row r="4317" spans="1:1" x14ac:dyDescent="0.15">
      <c r="A4317" s="18"/>
    </row>
    <row r="4318" spans="1:1" x14ac:dyDescent="0.15">
      <c r="A4318" s="18"/>
    </row>
    <row r="4319" spans="1:1" x14ac:dyDescent="0.15">
      <c r="A4319" s="18"/>
    </row>
    <row r="4320" spans="1:1" x14ac:dyDescent="0.15">
      <c r="A4320" s="18"/>
    </row>
    <row r="4321" spans="1:1" x14ac:dyDescent="0.15">
      <c r="A4321" s="18"/>
    </row>
    <row r="4322" spans="1:1" x14ac:dyDescent="0.15">
      <c r="A4322" s="18"/>
    </row>
    <row r="4323" spans="1:1" x14ac:dyDescent="0.15">
      <c r="A4323" s="18"/>
    </row>
    <row r="4324" spans="1:1" x14ac:dyDescent="0.15">
      <c r="A4324" s="18"/>
    </row>
    <row r="4325" spans="1:1" x14ac:dyDescent="0.15">
      <c r="A4325" s="18"/>
    </row>
    <row r="4326" spans="1:1" x14ac:dyDescent="0.15">
      <c r="A4326" s="18"/>
    </row>
    <row r="4327" spans="1:1" x14ac:dyDescent="0.15">
      <c r="A4327" s="18"/>
    </row>
    <row r="4328" spans="1:1" x14ac:dyDescent="0.15">
      <c r="A4328" s="18"/>
    </row>
    <row r="4329" spans="1:1" x14ac:dyDescent="0.15">
      <c r="A4329" s="18"/>
    </row>
    <row r="4330" spans="1:1" x14ac:dyDescent="0.15">
      <c r="A4330" s="18"/>
    </row>
    <row r="4331" spans="1:1" x14ac:dyDescent="0.15">
      <c r="A4331" s="18"/>
    </row>
    <row r="4332" spans="1:1" x14ac:dyDescent="0.15">
      <c r="A4332" s="18"/>
    </row>
    <row r="4333" spans="1:1" x14ac:dyDescent="0.15">
      <c r="A4333" s="18"/>
    </row>
    <row r="4334" spans="1:1" x14ac:dyDescent="0.15">
      <c r="A4334" s="18"/>
    </row>
    <row r="4335" spans="1:1" x14ac:dyDescent="0.15">
      <c r="A4335" s="18"/>
    </row>
    <row r="4336" spans="1:1" x14ac:dyDescent="0.15">
      <c r="A4336" s="18"/>
    </row>
    <row r="4337" spans="1:1" x14ac:dyDescent="0.15">
      <c r="A4337" s="18"/>
    </row>
    <row r="4338" spans="1:1" x14ac:dyDescent="0.15">
      <c r="A4338" s="18"/>
    </row>
    <row r="4339" spans="1:1" x14ac:dyDescent="0.15">
      <c r="A4339" s="18"/>
    </row>
    <row r="4340" spans="1:1" x14ac:dyDescent="0.15">
      <c r="A4340" s="18"/>
    </row>
    <row r="4341" spans="1:1" x14ac:dyDescent="0.15">
      <c r="A4341" s="18"/>
    </row>
    <row r="4342" spans="1:1" x14ac:dyDescent="0.15">
      <c r="A4342" s="18"/>
    </row>
    <row r="4343" spans="1:1" x14ac:dyDescent="0.15">
      <c r="A4343" s="18"/>
    </row>
    <row r="4344" spans="1:1" x14ac:dyDescent="0.15">
      <c r="A4344" s="18"/>
    </row>
    <row r="4345" spans="1:1" x14ac:dyDescent="0.15">
      <c r="A4345" s="18"/>
    </row>
    <row r="4346" spans="1:1" x14ac:dyDescent="0.15">
      <c r="A4346" s="18"/>
    </row>
    <row r="4347" spans="1:1" x14ac:dyDescent="0.15">
      <c r="A4347" s="18"/>
    </row>
    <row r="4348" spans="1:1" x14ac:dyDescent="0.15">
      <c r="A4348" s="18"/>
    </row>
    <row r="4349" spans="1:1" x14ac:dyDescent="0.15">
      <c r="A4349" s="18"/>
    </row>
    <row r="4350" spans="1:1" x14ac:dyDescent="0.15">
      <c r="A4350" s="18"/>
    </row>
    <row r="4351" spans="1:1" x14ac:dyDescent="0.15">
      <c r="A4351" s="18"/>
    </row>
    <row r="4352" spans="1:1" x14ac:dyDescent="0.15">
      <c r="A4352" s="18"/>
    </row>
    <row r="4353" spans="1:1" x14ac:dyDescent="0.15">
      <c r="A4353" s="18"/>
    </row>
    <row r="4354" spans="1:1" x14ac:dyDescent="0.15">
      <c r="A4354" s="18"/>
    </row>
    <row r="4355" spans="1:1" x14ac:dyDescent="0.15">
      <c r="A4355" s="18"/>
    </row>
    <row r="4356" spans="1:1" x14ac:dyDescent="0.15">
      <c r="A4356" s="18"/>
    </row>
    <row r="4357" spans="1:1" x14ac:dyDescent="0.15">
      <c r="A4357" s="18"/>
    </row>
    <row r="4358" spans="1:1" x14ac:dyDescent="0.15">
      <c r="A4358" s="18"/>
    </row>
    <row r="4359" spans="1:1" x14ac:dyDescent="0.15">
      <c r="A4359" s="18"/>
    </row>
    <row r="4360" spans="1:1" x14ac:dyDescent="0.15">
      <c r="A4360" s="18"/>
    </row>
    <row r="4361" spans="1:1" x14ac:dyDescent="0.15">
      <c r="A4361" s="18"/>
    </row>
    <row r="4362" spans="1:1" x14ac:dyDescent="0.15">
      <c r="A4362" s="18"/>
    </row>
    <row r="4363" spans="1:1" x14ac:dyDescent="0.15">
      <c r="A4363" s="18"/>
    </row>
    <row r="4364" spans="1:1" x14ac:dyDescent="0.15">
      <c r="A4364" s="18"/>
    </row>
    <row r="4365" spans="1:1" x14ac:dyDescent="0.15">
      <c r="A4365" s="18"/>
    </row>
    <row r="4366" spans="1:1" x14ac:dyDescent="0.15">
      <c r="A4366" s="18"/>
    </row>
    <row r="4367" spans="1:1" x14ac:dyDescent="0.15">
      <c r="A4367" s="18"/>
    </row>
    <row r="4368" spans="1:1" x14ac:dyDescent="0.15">
      <c r="A4368" s="18"/>
    </row>
    <row r="4369" spans="1:1" x14ac:dyDescent="0.15">
      <c r="A4369" s="18"/>
    </row>
    <row r="4370" spans="1:1" x14ac:dyDescent="0.15">
      <c r="A4370" s="18"/>
    </row>
    <row r="4371" spans="1:1" x14ac:dyDescent="0.15">
      <c r="A4371" s="18"/>
    </row>
    <row r="4372" spans="1:1" x14ac:dyDescent="0.15">
      <c r="A4372" s="18"/>
    </row>
    <row r="4373" spans="1:1" x14ac:dyDescent="0.15">
      <c r="A4373" s="18"/>
    </row>
    <row r="4374" spans="1:1" x14ac:dyDescent="0.15">
      <c r="A4374" s="18"/>
    </row>
    <row r="4375" spans="1:1" x14ac:dyDescent="0.15">
      <c r="A4375" s="18"/>
    </row>
    <row r="4376" spans="1:1" x14ac:dyDescent="0.15">
      <c r="A4376" s="18"/>
    </row>
    <row r="4377" spans="1:1" x14ac:dyDescent="0.15">
      <c r="A4377" s="18"/>
    </row>
    <row r="4378" spans="1:1" x14ac:dyDescent="0.15">
      <c r="A4378" s="18"/>
    </row>
    <row r="4379" spans="1:1" x14ac:dyDescent="0.15">
      <c r="A4379" s="18"/>
    </row>
    <row r="4380" spans="1:1" x14ac:dyDescent="0.15">
      <c r="A4380" s="18"/>
    </row>
    <row r="4381" spans="1:1" x14ac:dyDescent="0.15">
      <c r="A4381" s="18"/>
    </row>
    <row r="4382" spans="1:1" x14ac:dyDescent="0.15">
      <c r="A4382" s="18"/>
    </row>
    <row r="4383" spans="1:1" x14ac:dyDescent="0.15">
      <c r="A4383" s="18"/>
    </row>
    <row r="4384" spans="1:1" x14ac:dyDescent="0.15">
      <c r="A4384" s="18"/>
    </row>
    <row r="4385" spans="1:1" x14ac:dyDescent="0.15">
      <c r="A4385" s="18"/>
    </row>
    <row r="4386" spans="1:1" x14ac:dyDescent="0.15">
      <c r="A4386" s="18"/>
    </row>
    <row r="4387" spans="1:1" x14ac:dyDescent="0.15">
      <c r="A4387" s="18"/>
    </row>
    <row r="4388" spans="1:1" x14ac:dyDescent="0.15">
      <c r="A4388" s="18"/>
    </row>
    <row r="4389" spans="1:1" x14ac:dyDescent="0.15">
      <c r="A4389" s="18"/>
    </row>
    <row r="4390" spans="1:1" x14ac:dyDescent="0.15">
      <c r="A4390" s="18"/>
    </row>
    <row r="4391" spans="1:1" x14ac:dyDescent="0.15">
      <c r="A4391" s="18"/>
    </row>
    <row r="4392" spans="1:1" x14ac:dyDescent="0.15">
      <c r="A4392" s="18"/>
    </row>
    <row r="4393" spans="1:1" x14ac:dyDescent="0.15">
      <c r="A4393" s="18"/>
    </row>
    <row r="4394" spans="1:1" x14ac:dyDescent="0.15">
      <c r="A4394" s="18"/>
    </row>
    <row r="4395" spans="1:1" x14ac:dyDescent="0.15">
      <c r="A4395" s="18"/>
    </row>
    <row r="4396" spans="1:1" x14ac:dyDescent="0.15">
      <c r="A4396" s="18"/>
    </row>
    <row r="4397" spans="1:1" x14ac:dyDescent="0.15">
      <c r="A4397" s="18"/>
    </row>
    <row r="4398" spans="1:1" x14ac:dyDescent="0.15">
      <c r="A4398" s="18"/>
    </row>
    <row r="4399" spans="1:1" x14ac:dyDescent="0.15">
      <c r="A4399" s="18"/>
    </row>
    <row r="4400" spans="1:1" x14ac:dyDescent="0.15">
      <c r="A4400" s="18"/>
    </row>
    <row r="4401" spans="1:1" x14ac:dyDescent="0.15">
      <c r="A4401" s="18"/>
    </row>
    <row r="4402" spans="1:1" x14ac:dyDescent="0.15">
      <c r="A4402" s="18"/>
    </row>
    <row r="4403" spans="1:1" x14ac:dyDescent="0.15">
      <c r="A4403" s="18"/>
    </row>
    <row r="4404" spans="1:1" x14ac:dyDescent="0.15">
      <c r="A4404" s="18"/>
    </row>
    <row r="4405" spans="1:1" x14ac:dyDescent="0.15">
      <c r="A4405" s="18"/>
    </row>
    <row r="4406" spans="1:1" x14ac:dyDescent="0.15">
      <c r="A4406" s="18"/>
    </row>
    <row r="4407" spans="1:1" x14ac:dyDescent="0.15">
      <c r="A4407" s="18"/>
    </row>
    <row r="4408" spans="1:1" x14ac:dyDescent="0.15">
      <c r="A4408" s="18"/>
    </row>
    <row r="4409" spans="1:1" x14ac:dyDescent="0.15">
      <c r="A4409" s="18"/>
    </row>
    <row r="4410" spans="1:1" x14ac:dyDescent="0.15">
      <c r="A4410" s="18"/>
    </row>
    <row r="4411" spans="1:1" x14ac:dyDescent="0.15">
      <c r="A4411" s="18"/>
    </row>
    <row r="4412" spans="1:1" x14ac:dyDescent="0.15">
      <c r="A4412" s="18"/>
    </row>
    <row r="4413" spans="1:1" x14ac:dyDescent="0.15">
      <c r="A4413" s="18"/>
    </row>
    <row r="4414" spans="1:1" x14ac:dyDescent="0.15">
      <c r="A4414" s="18"/>
    </row>
    <row r="4415" spans="1:1" x14ac:dyDescent="0.15">
      <c r="A4415" s="18"/>
    </row>
    <row r="4416" spans="1:1" x14ac:dyDescent="0.15">
      <c r="A4416" s="18"/>
    </row>
    <row r="4417" spans="1:1" x14ac:dyDescent="0.15">
      <c r="A4417" s="18"/>
    </row>
    <row r="4418" spans="1:1" x14ac:dyDescent="0.15">
      <c r="A4418" s="18"/>
    </row>
    <row r="4419" spans="1:1" x14ac:dyDescent="0.15">
      <c r="A4419" s="18"/>
    </row>
    <row r="4420" spans="1:1" x14ac:dyDescent="0.15">
      <c r="A4420" s="18"/>
    </row>
    <row r="4421" spans="1:1" x14ac:dyDescent="0.15">
      <c r="A4421" s="18"/>
    </row>
    <row r="4422" spans="1:1" x14ac:dyDescent="0.15">
      <c r="A4422" s="18"/>
    </row>
    <row r="4423" spans="1:1" x14ac:dyDescent="0.15">
      <c r="A4423" s="18"/>
    </row>
    <row r="4424" spans="1:1" x14ac:dyDescent="0.15">
      <c r="A4424" s="18"/>
    </row>
    <row r="4425" spans="1:1" x14ac:dyDescent="0.15">
      <c r="A4425" s="18"/>
    </row>
    <row r="4426" spans="1:1" x14ac:dyDescent="0.15">
      <c r="A4426" s="18"/>
    </row>
    <row r="4427" spans="1:1" x14ac:dyDescent="0.15">
      <c r="A4427" s="18"/>
    </row>
    <row r="4428" spans="1:1" x14ac:dyDescent="0.15">
      <c r="A4428" s="18"/>
    </row>
    <row r="4429" spans="1:1" x14ac:dyDescent="0.15">
      <c r="A4429" s="18"/>
    </row>
    <row r="4430" spans="1:1" x14ac:dyDescent="0.15">
      <c r="A4430" s="18"/>
    </row>
    <row r="4431" spans="1:1" x14ac:dyDescent="0.15">
      <c r="A4431" s="18"/>
    </row>
    <row r="4432" spans="1:1" x14ac:dyDescent="0.15">
      <c r="A4432" s="18"/>
    </row>
    <row r="4433" spans="1:1" x14ac:dyDescent="0.15">
      <c r="A4433" s="18"/>
    </row>
    <row r="4434" spans="1:1" x14ac:dyDescent="0.15">
      <c r="A4434" s="18"/>
    </row>
    <row r="4435" spans="1:1" x14ac:dyDescent="0.15">
      <c r="A4435" s="18"/>
    </row>
    <row r="4436" spans="1:1" x14ac:dyDescent="0.15">
      <c r="A4436" s="18"/>
    </row>
    <row r="4437" spans="1:1" x14ac:dyDescent="0.15">
      <c r="A4437" s="18"/>
    </row>
    <row r="4438" spans="1:1" x14ac:dyDescent="0.15">
      <c r="A4438" s="18"/>
    </row>
    <row r="4439" spans="1:1" x14ac:dyDescent="0.15">
      <c r="A4439" s="18"/>
    </row>
    <row r="4440" spans="1:1" x14ac:dyDescent="0.15">
      <c r="A4440" s="18"/>
    </row>
    <row r="4441" spans="1:1" x14ac:dyDescent="0.15">
      <c r="A4441" s="18"/>
    </row>
    <row r="4442" spans="1:1" x14ac:dyDescent="0.15">
      <c r="A4442" s="18"/>
    </row>
    <row r="4443" spans="1:1" x14ac:dyDescent="0.15">
      <c r="A4443" s="18"/>
    </row>
    <row r="4444" spans="1:1" x14ac:dyDescent="0.15">
      <c r="A4444" s="18"/>
    </row>
    <row r="4445" spans="1:1" x14ac:dyDescent="0.15">
      <c r="A4445" s="18"/>
    </row>
    <row r="4446" spans="1:1" x14ac:dyDescent="0.15">
      <c r="A4446" s="18"/>
    </row>
    <row r="4447" spans="1:1" x14ac:dyDescent="0.15">
      <c r="A4447" s="18"/>
    </row>
    <row r="4448" spans="1:1" x14ac:dyDescent="0.15">
      <c r="A4448" s="18"/>
    </row>
    <row r="4449" spans="1:1" x14ac:dyDescent="0.15">
      <c r="A4449" s="18"/>
    </row>
    <row r="4450" spans="1:1" x14ac:dyDescent="0.15">
      <c r="A4450" s="18"/>
    </row>
    <row r="4451" spans="1:1" x14ac:dyDescent="0.15">
      <c r="A4451" s="18"/>
    </row>
    <row r="4452" spans="1:1" x14ac:dyDescent="0.15">
      <c r="A4452" s="18"/>
    </row>
    <row r="4453" spans="1:1" x14ac:dyDescent="0.15">
      <c r="A4453" s="18"/>
    </row>
    <row r="4454" spans="1:1" x14ac:dyDescent="0.15">
      <c r="A4454" s="18"/>
    </row>
    <row r="4455" spans="1:1" x14ac:dyDescent="0.15">
      <c r="A4455" s="18"/>
    </row>
    <row r="4456" spans="1:1" x14ac:dyDescent="0.15">
      <c r="A4456" s="18"/>
    </row>
    <row r="4457" spans="1:1" x14ac:dyDescent="0.15">
      <c r="A4457" s="18"/>
    </row>
    <row r="4458" spans="1:1" x14ac:dyDescent="0.15">
      <c r="A4458" s="18"/>
    </row>
    <row r="4459" spans="1:1" x14ac:dyDescent="0.15">
      <c r="A4459" s="18"/>
    </row>
    <row r="4460" spans="1:1" x14ac:dyDescent="0.15">
      <c r="A4460" s="18"/>
    </row>
    <row r="4461" spans="1:1" x14ac:dyDescent="0.15">
      <c r="A4461" s="18"/>
    </row>
    <row r="4462" spans="1:1" x14ac:dyDescent="0.15">
      <c r="A4462" s="18"/>
    </row>
    <row r="4463" spans="1:1" x14ac:dyDescent="0.15">
      <c r="A4463" s="18"/>
    </row>
    <row r="4464" spans="1:1" x14ac:dyDescent="0.15">
      <c r="A4464" s="18"/>
    </row>
    <row r="4465" spans="1:1" x14ac:dyDescent="0.15">
      <c r="A4465" s="18"/>
    </row>
    <row r="4466" spans="1:1" x14ac:dyDescent="0.15">
      <c r="A4466" s="18"/>
    </row>
    <row r="4467" spans="1:1" x14ac:dyDescent="0.15">
      <c r="A4467" s="18"/>
    </row>
    <row r="4468" spans="1:1" x14ac:dyDescent="0.15">
      <c r="A4468" s="18"/>
    </row>
    <row r="4469" spans="1:1" x14ac:dyDescent="0.15">
      <c r="A4469" s="18"/>
    </row>
    <row r="4470" spans="1:1" x14ac:dyDescent="0.15">
      <c r="A4470" s="18"/>
    </row>
    <row r="4471" spans="1:1" x14ac:dyDescent="0.15">
      <c r="A4471" s="18"/>
    </row>
    <row r="4472" spans="1:1" x14ac:dyDescent="0.15">
      <c r="A4472" s="18"/>
    </row>
    <row r="4473" spans="1:1" x14ac:dyDescent="0.15">
      <c r="A4473" s="18"/>
    </row>
    <row r="4474" spans="1:1" x14ac:dyDescent="0.15">
      <c r="A4474" s="18"/>
    </row>
    <row r="4475" spans="1:1" x14ac:dyDescent="0.15">
      <c r="A4475" s="18"/>
    </row>
    <row r="4476" spans="1:1" x14ac:dyDescent="0.15">
      <c r="A4476" s="18"/>
    </row>
    <row r="4477" spans="1:1" x14ac:dyDescent="0.15">
      <c r="A4477" s="18"/>
    </row>
    <row r="4478" spans="1:1" x14ac:dyDescent="0.15">
      <c r="A4478" s="18"/>
    </row>
    <row r="4479" spans="1:1" x14ac:dyDescent="0.15">
      <c r="A4479" s="18"/>
    </row>
    <row r="4480" spans="1:1" x14ac:dyDescent="0.15">
      <c r="A4480" s="18"/>
    </row>
    <row r="4481" spans="1:1" x14ac:dyDescent="0.15">
      <c r="A4481" s="18"/>
    </row>
    <row r="4482" spans="1:1" x14ac:dyDescent="0.15">
      <c r="A4482" s="18"/>
    </row>
    <row r="4483" spans="1:1" x14ac:dyDescent="0.15">
      <c r="A4483" s="18"/>
    </row>
    <row r="4484" spans="1:1" x14ac:dyDescent="0.15">
      <c r="A4484" s="18"/>
    </row>
    <row r="4485" spans="1:1" x14ac:dyDescent="0.15">
      <c r="A4485" s="18"/>
    </row>
    <row r="4486" spans="1:1" x14ac:dyDescent="0.15">
      <c r="A4486" s="18"/>
    </row>
    <row r="4487" spans="1:1" x14ac:dyDescent="0.15">
      <c r="A4487" s="18"/>
    </row>
    <row r="4488" spans="1:1" x14ac:dyDescent="0.15">
      <c r="A4488" s="18"/>
    </row>
    <row r="4489" spans="1:1" x14ac:dyDescent="0.15">
      <c r="A4489" s="18"/>
    </row>
    <row r="4490" spans="1:1" x14ac:dyDescent="0.15">
      <c r="A4490" s="18"/>
    </row>
    <row r="4491" spans="1:1" x14ac:dyDescent="0.15">
      <c r="A4491" s="18"/>
    </row>
    <row r="4492" spans="1:1" x14ac:dyDescent="0.15">
      <c r="A4492" s="18"/>
    </row>
    <row r="4493" spans="1:1" x14ac:dyDescent="0.15">
      <c r="A4493" s="18"/>
    </row>
    <row r="4494" spans="1:1" x14ac:dyDescent="0.15">
      <c r="A4494" s="18"/>
    </row>
    <row r="4495" spans="1:1" x14ac:dyDescent="0.15">
      <c r="A4495" s="18"/>
    </row>
    <row r="4496" spans="1:1" x14ac:dyDescent="0.15">
      <c r="A4496" s="18"/>
    </row>
    <row r="4497" spans="1:1" x14ac:dyDescent="0.15">
      <c r="A4497" s="18"/>
    </row>
    <row r="4498" spans="1:1" x14ac:dyDescent="0.15">
      <c r="A4498" s="18"/>
    </row>
    <row r="4499" spans="1:1" x14ac:dyDescent="0.15">
      <c r="A4499" s="18"/>
    </row>
    <row r="4500" spans="1:1" x14ac:dyDescent="0.15">
      <c r="A4500" s="18"/>
    </row>
    <row r="4501" spans="1:1" x14ac:dyDescent="0.15">
      <c r="A4501" s="18"/>
    </row>
    <row r="4502" spans="1:1" x14ac:dyDescent="0.15">
      <c r="A4502" s="18"/>
    </row>
    <row r="4503" spans="1:1" x14ac:dyDescent="0.15">
      <c r="A4503" s="18"/>
    </row>
    <row r="4504" spans="1:1" x14ac:dyDescent="0.15">
      <c r="A4504" s="18"/>
    </row>
    <row r="4505" spans="1:1" x14ac:dyDescent="0.15">
      <c r="A4505" s="18"/>
    </row>
    <row r="4506" spans="1:1" x14ac:dyDescent="0.15">
      <c r="A4506" s="18"/>
    </row>
    <row r="4507" spans="1:1" x14ac:dyDescent="0.15">
      <c r="A4507" s="18"/>
    </row>
    <row r="4508" spans="1:1" x14ac:dyDescent="0.15">
      <c r="A4508" s="18"/>
    </row>
    <row r="4509" spans="1:1" x14ac:dyDescent="0.15">
      <c r="A4509" s="18"/>
    </row>
    <row r="4510" spans="1:1" x14ac:dyDescent="0.15">
      <c r="A4510" s="18"/>
    </row>
    <row r="4511" spans="1:1" x14ac:dyDescent="0.15">
      <c r="A4511" s="18"/>
    </row>
    <row r="4512" spans="1:1" x14ac:dyDescent="0.15">
      <c r="A4512" s="18"/>
    </row>
    <row r="4513" spans="1:1" x14ac:dyDescent="0.15">
      <c r="A4513" s="18"/>
    </row>
    <row r="4514" spans="1:1" x14ac:dyDescent="0.15">
      <c r="A4514" s="18"/>
    </row>
    <row r="4515" spans="1:1" x14ac:dyDescent="0.15">
      <c r="A4515" s="18"/>
    </row>
    <row r="4516" spans="1:1" x14ac:dyDescent="0.15">
      <c r="A4516" s="18"/>
    </row>
    <row r="4517" spans="1:1" x14ac:dyDescent="0.15">
      <c r="A4517" s="18"/>
    </row>
    <row r="4518" spans="1:1" x14ac:dyDescent="0.15">
      <c r="A4518" s="18"/>
    </row>
    <row r="4519" spans="1:1" x14ac:dyDescent="0.15">
      <c r="A4519" s="18"/>
    </row>
    <row r="4520" spans="1:1" x14ac:dyDescent="0.15">
      <c r="A4520" s="18"/>
    </row>
    <row r="4521" spans="1:1" x14ac:dyDescent="0.15">
      <c r="A4521" s="18"/>
    </row>
    <row r="4522" spans="1:1" x14ac:dyDescent="0.15">
      <c r="A4522" s="18"/>
    </row>
    <row r="4523" spans="1:1" x14ac:dyDescent="0.15">
      <c r="A4523" s="18"/>
    </row>
    <row r="4524" spans="1:1" x14ac:dyDescent="0.15">
      <c r="A4524" s="18"/>
    </row>
    <row r="4525" spans="1:1" x14ac:dyDescent="0.15">
      <c r="A4525" s="18"/>
    </row>
    <row r="4526" spans="1:1" x14ac:dyDescent="0.15">
      <c r="A4526" s="18"/>
    </row>
    <row r="4527" spans="1:1" x14ac:dyDescent="0.15">
      <c r="A4527" s="18"/>
    </row>
    <row r="4528" spans="1:1" x14ac:dyDescent="0.15">
      <c r="A4528" s="18"/>
    </row>
    <row r="4529" spans="1:1" x14ac:dyDescent="0.15">
      <c r="A4529" s="18"/>
    </row>
    <row r="4530" spans="1:1" x14ac:dyDescent="0.15">
      <c r="A4530" s="18"/>
    </row>
    <row r="4531" spans="1:1" x14ac:dyDescent="0.15">
      <c r="A4531" s="18"/>
    </row>
    <row r="4532" spans="1:1" x14ac:dyDescent="0.15">
      <c r="A4532" s="18"/>
    </row>
    <row r="4533" spans="1:1" x14ac:dyDescent="0.15">
      <c r="A4533" s="18"/>
    </row>
    <row r="4534" spans="1:1" x14ac:dyDescent="0.15">
      <c r="A4534" s="18"/>
    </row>
    <row r="4535" spans="1:1" x14ac:dyDescent="0.15">
      <c r="A4535" s="18"/>
    </row>
    <row r="4536" spans="1:1" x14ac:dyDescent="0.15">
      <c r="A4536" s="18"/>
    </row>
    <row r="4537" spans="1:1" x14ac:dyDescent="0.15">
      <c r="A4537" s="18"/>
    </row>
    <row r="4538" spans="1:1" x14ac:dyDescent="0.15">
      <c r="A4538" s="18"/>
    </row>
    <row r="4539" spans="1:1" x14ac:dyDescent="0.15">
      <c r="A4539" s="18"/>
    </row>
    <row r="4540" spans="1:1" x14ac:dyDescent="0.15">
      <c r="A4540" s="18"/>
    </row>
    <row r="4541" spans="1:1" x14ac:dyDescent="0.15">
      <c r="A4541" s="18"/>
    </row>
    <row r="4542" spans="1:1" x14ac:dyDescent="0.15">
      <c r="A4542" s="18"/>
    </row>
    <row r="4543" spans="1:1" x14ac:dyDescent="0.15">
      <c r="A4543" s="18"/>
    </row>
    <row r="4544" spans="1:1" x14ac:dyDescent="0.15">
      <c r="A4544" s="18"/>
    </row>
    <row r="4545" spans="1:1" x14ac:dyDescent="0.15">
      <c r="A4545" s="18"/>
    </row>
    <row r="4546" spans="1:1" x14ac:dyDescent="0.15">
      <c r="A4546" s="18"/>
    </row>
    <row r="4547" spans="1:1" x14ac:dyDescent="0.15">
      <c r="A4547" s="18"/>
    </row>
    <row r="4548" spans="1:1" x14ac:dyDescent="0.15">
      <c r="A4548" s="18"/>
    </row>
    <row r="4549" spans="1:1" x14ac:dyDescent="0.15">
      <c r="A4549" s="18"/>
    </row>
    <row r="4550" spans="1:1" x14ac:dyDescent="0.15">
      <c r="A4550" s="18"/>
    </row>
    <row r="4551" spans="1:1" x14ac:dyDescent="0.15">
      <c r="A4551" s="18"/>
    </row>
    <row r="4552" spans="1:1" x14ac:dyDescent="0.15">
      <c r="A4552" s="18"/>
    </row>
    <row r="4553" spans="1:1" x14ac:dyDescent="0.15">
      <c r="A4553" s="18"/>
    </row>
    <row r="4554" spans="1:1" x14ac:dyDescent="0.15">
      <c r="A4554" s="18"/>
    </row>
    <row r="4555" spans="1:1" x14ac:dyDescent="0.15">
      <c r="A4555" s="18"/>
    </row>
    <row r="4556" spans="1:1" x14ac:dyDescent="0.15">
      <c r="A4556" s="18"/>
    </row>
    <row r="4557" spans="1:1" x14ac:dyDescent="0.15">
      <c r="A4557" s="18"/>
    </row>
    <row r="4558" spans="1:1" x14ac:dyDescent="0.15">
      <c r="A4558" s="18"/>
    </row>
    <row r="4559" spans="1:1" x14ac:dyDescent="0.15">
      <c r="A4559" s="18"/>
    </row>
    <row r="4560" spans="1:1" x14ac:dyDescent="0.15">
      <c r="A4560" s="18"/>
    </row>
    <row r="4561" spans="1:1" x14ac:dyDescent="0.15">
      <c r="A4561" s="18"/>
    </row>
    <row r="4562" spans="1:1" x14ac:dyDescent="0.15">
      <c r="A4562" s="18"/>
    </row>
    <row r="4563" spans="1:1" x14ac:dyDescent="0.15">
      <c r="A4563" s="18"/>
    </row>
    <row r="4564" spans="1:1" x14ac:dyDescent="0.15">
      <c r="A4564" s="18"/>
    </row>
    <row r="4565" spans="1:1" x14ac:dyDescent="0.15">
      <c r="A4565" s="18"/>
    </row>
    <row r="4566" spans="1:1" x14ac:dyDescent="0.15">
      <c r="A4566" s="18"/>
    </row>
    <row r="4567" spans="1:1" x14ac:dyDescent="0.15">
      <c r="A4567" s="18"/>
    </row>
    <row r="4568" spans="1:1" x14ac:dyDescent="0.15">
      <c r="A4568" s="18"/>
    </row>
    <row r="4569" spans="1:1" x14ac:dyDescent="0.15">
      <c r="A4569" s="18"/>
    </row>
    <row r="4570" spans="1:1" x14ac:dyDescent="0.15">
      <c r="A4570" s="18"/>
    </row>
    <row r="4571" spans="1:1" x14ac:dyDescent="0.15">
      <c r="A4571" s="18"/>
    </row>
    <row r="4572" spans="1:1" x14ac:dyDescent="0.15">
      <c r="A4572" s="18"/>
    </row>
    <row r="4573" spans="1:1" x14ac:dyDescent="0.15">
      <c r="A4573" s="18"/>
    </row>
    <row r="4574" spans="1:1" x14ac:dyDescent="0.15">
      <c r="A4574" s="18"/>
    </row>
    <row r="4575" spans="1:1" x14ac:dyDescent="0.15">
      <c r="A4575" s="18"/>
    </row>
    <row r="4576" spans="1:1" x14ac:dyDescent="0.15">
      <c r="A4576" s="18"/>
    </row>
    <row r="4577" spans="1:1" x14ac:dyDescent="0.15">
      <c r="A4577" s="18"/>
    </row>
    <row r="4578" spans="1:1" x14ac:dyDescent="0.15">
      <c r="A4578" s="18"/>
    </row>
    <row r="4579" spans="1:1" x14ac:dyDescent="0.15">
      <c r="A4579" s="18"/>
    </row>
    <row r="4580" spans="1:1" x14ac:dyDescent="0.15">
      <c r="A4580" s="18"/>
    </row>
    <row r="4581" spans="1:1" x14ac:dyDescent="0.15">
      <c r="A4581" s="18"/>
    </row>
    <row r="4582" spans="1:1" x14ac:dyDescent="0.15">
      <c r="A4582" s="18"/>
    </row>
    <row r="4583" spans="1:1" x14ac:dyDescent="0.15">
      <c r="A4583" s="18"/>
    </row>
    <row r="4584" spans="1:1" x14ac:dyDescent="0.15">
      <c r="A4584" s="18"/>
    </row>
    <row r="4585" spans="1:1" x14ac:dyDescent="0.15">
      <c r="A4585" s="18"/>
    </row>
    <row r="4586" spans="1:1" x14ac:dyDescent="0.15">
      <c r="A4586" s="18"/>
    </row>
    <row r="4587" spans="1:1" x14ac:dyDescent="0.15">
      <c r="A4587" s="18"/>
    </row>
    <row r="4588" spans="1:1" x14ac:dyDescent="0.15">
      <c r="A4588" s="18"/>
    </row>
    <row r="4589" spans="1:1" x14ac:dyDescent="0.15">
      <c r="A4589" s="18"/>
    </row>
    <row r="4590" spans="1:1" x14ac:dyDescent="0.15">
      <c r="A4590" s="18"/>
    </row>
    <row r="4591" spans="1:1" x14ac:dyDescent="0.15">
      <c r="A4591" s="18"/>
    </row>
    <row r="4592" spans="1:1" x14ac:dyDescent="0.15">
      <c r="A4592" s="18"/>
    </row>
    <row r="4593" spans="1:1" x14ac:dyDescent="0.15">
      <c r="A4593" s="18"/>
    </row>
    <row r="4594" spans="1:1" x14ac:dyDescent="0.15">
      <c r="A4594" s="18"/>
    </row>
    <row r="4595" spans="1:1" x14ac:dyDescent="0.15">
      <c r="A4595" s="18"/>
    </row>
    <row r="4596" spans="1:1" x14ac:dyDescent="0.15">
      <c r="A4596" s="18"/>
    </row>
    <row r="4597" spans="1:1" x14ac:dyDescent="0.15">
      <c r="A4597" s="18"/>
    </row>
    <row r="4598" spans="1:1" x14ac:dyDescent="0.15">
      <c r="A4598" s="18"/>
    </row>
    <row r="4599" spans="1:1" x14ac:dyDescent="0.15">
      <c r="A4599" s="18"/>
    </row>
    <row r="4600" spans="1:1" x14ac:dyDescent="0.15">
      <c r="A4600" s="18"/>
    </row>
    <row r="4601" spans="1:1" x14ac:dyDescent="0.15">
      <c r="A4601" s="18"/>
    </row>
    <row r="4602" spans="1:1" x14ac:dyDescent="0.15">
      <c r="A4602" s="18"/>
    </row>
    <row r="4603" spans="1:1" x14ac:dyDescent="0.15">
      <c r="A4603" s="18"/>
    </row>
    <row r="4604" spans="1:1" x14ac:dyDescent="0.15">
      <c r="A4604" s="18"/>
    </row>
    <row r="4605" spans="1:1" x14ac:dyDescent="0.15">
      <c r="A4605" s="18"/>
    </row>
    <row r="4606" spans="1:1" x14ac:dyDescent="0.15">
      <c r="A4606" s="18"/>
    </row>
    <row r="4607" spans="1:1" x14ac:dyDescent="0.15">
      <c r="A4607" s="18"/>
    </row>
    <row r="4608" spans="1:1" x14ac:dyDescent="0.15">
      <c r="A4608" s="18"/>
    </row>
    <row r="4609" spans="1:1" x14ac:dyDescent="0.15">
      <c r="A4609" s="18"/>
    </row>
    <row r="4610" spans="1:1" x14ac:dyDescent="0.15">
      <c r="A4610" s="18"/>
    </row>
    <row r="4611" spans="1:1" x14ac:dyDescent="0.15">
      <c r="A4611" s="18"/>
    </row>
    <row r="4612" spans="1:1" x14ac:dyDescent="0.15">
      <c r="A4612" s="18"/>
    </row>
    <row r="4613" spans="1:1" x14ac:dyDescent="0.15">
      <c r="A4613" s="18"/>
    </row>
    <row r="4614" spans="1:1" x14ac:dyDescent="0.15">
      <c r="A4614" s="18"/>
    </row>
    <row r="4615" spans="1:1" x14ac:dyDescent="0.15">
      <c r="A4615" s="18"/>
    </row>
    <row r="4616" spans="1:1" x14ac:dyDescent="0.15">
      <c r="A4616" s="18"/>
    </row>
    <row r="4617" spans="1:1" x14ac:dyDescent="0.15">
      <c r="A4617" s="18"/>
    </row>
    <row r="4618" spans="1:1" x14ac:dyDescent="0.15">
      <c r="A4618" s="18"/>
    </row>
    <row r="4619" spans="1:1" x14ac:dyDescent="0.15">
      <c r="A4619" s="18"/>
    </row>
    <row r="4620" spans="1:1" x14ac:dyDescent="0.15">
      <c r="A4620" s="18"/>
    </row>
    <row r="4621" spans="1:1" x14ac:dyDescent="0.15">
      <c r="A4621" s="18"/>
    </row>
    <row r="4622" spans="1:1" x14ac:dyDescent="0.15">
      <c r="A4622" s="18"/>
    </row>
    <row r="4623" spans="1:1" x14ac:dyDescent="0.15">
      <c r="A4623" s="18"/>
    </row>
    <row r="4624" spans="1:1" x14ac:dyDescent="0.15">
      <c r="A4624" s="18"/>
    </row>
    <row r="4625" spans="1:1" x14ac:dyDescent="0.15">
      <c r="A4625" s="18"/>
    </row>
    <row r="4626" spans="1:1" x14ac:dyDescent="0.15">
      <c r="A4626" s="18"/>
    </row>
    <row r="4627" spans="1:1" x14ac:dyDescent="0.15">
      <c r="A4627" s="18"/>
    </row>
    <row r="4628" spans="1:1" x14ac:dyDescent="0.15">
      <c r="A4628" s="18"/>
    </row>
    <row r="4629" spans="1:1" x14ac:dyDescent="0.15">
      <c r="A4629" s="18"/>
    </row>
    <row r="4630" spans="1:1" x14ac:dyDescent="0.15">
      <c r="A4630" s="18"/>
    </row>
    <row r="4631" spans="1:1" x14ac:dyDescent="0.15">
      <c r="A4631" s="18"/>
    </row>
    <row r="4632" spans="1:1" x14ac:dyDescent="0.15">
      <c r="A4632" s="18"/>
    </row>
    <row r="4633" spans="1:1" x14ac:dyDescent="0.15">
      <c r="A4633" s="18"/>
    </row>
    <row r="4634" spans="1:1" x14ac:dyDescent="0.15">
      <c r="A4634" s="18"/>
    </row>
    <row r="4635" spans="1:1" x14ac:dyDescent="0.15">
      <c r="A4635" s="18"/>
    </row>
    <row r="4636" spans="1:1" x14ac:dyDescent="0.15">
      <c r="A4636" s="18"/>
    </row>
    <row r="4637" spans="1:1" x14ac:dyDescent="0.15">
      <c r="A4637" s="18"/>
    </row>
    <row r="4638" spans="1:1" x14ac:dyDescent="0.15">
      <c r="A4638" s="18"/>
    </row>
    <row r="4639" spans="1:1" x14ac:dyDescent="0.15">
      <c r="A4639" s="18"/>
    </row>
    <row r="4640" spans="1:1" x14ac:dyDescent="0.15">
      <c r="A4640" s="18"/>
    </row>
    <row r="4641" spans="1:1" x14ac:dyDescent="0.15">
      <c r="A4641" s="18"/>
    </row>
    <row r="4642" spans="1:1" x14ac:dyDescent="0.15">
      <c r="A4642" s="18"/>
    </row>
    <row r="4643" spans="1:1" x14ac:dyDescent="0.15">
      <c r="A4643" s="18"/>
    </row>
    <row r="4644" spans="1:1" x14ac:dyDescent="0.15">
      <c r="A4644" s="18"/>
    </row>
    <row r="4645" spans="1:1" x14ac:dyDescent="0.15">
      <c r="A4645" s="18"/>
    </row>
    <row r="4646" spans="1:1" x14ac:dyDescent="0.15">
      <c r="A4646" s="18"/>
    </row>
    <row r="4647" spans="1:1" x14ac:dyDescent="0.15">
      <c r="A4647" s="18"/>
    </row>
    <row r="4648" spans="1:1" x14ac:dyDescent="0.15">
      <c r="A4648" s="18"/>
    </row>
    <row r="4649" spans="1:1" x14ac:dyDescent="0.15">
      <c r="A4649" s="18"/>
    </row>
    <row r="4650" spans="1:1" x14ac:dyDescent="0.15">
      <c r="A4650" s="18"/>
    </row>
    <row r="4651" spans="1:1" x14ac:dyDescent="0.15">
      <c r="A4651" s="18"/>
    </row>
    <row r="4652" spans="1:1" x14ac:dyDescent="0.15">
      <c r="A4652" s="18"/>
    </row>
    <row r="4653" spans="1:1" x14ac:dyDescent="0.15">
      <c r="A4653" s="18"/>
    </row>
    <row r="4654" spans="1:1" x14ac:dyDescent="0.15">
      <c r="A4654" s="18"/>
    </row>
    <row r="4655" spans="1:1" x14ac:dyDescent="0.15">
      <c r="A4655" s="18"/>
    </row>
    <row r="4656" spans="1:1" x14ac:dyDescent="0.15">
      <c r="A4656" s="18"/>
    </row>
    <row r="4657" spans="1:1" x14ac:dyDescent="0.15">
      <c r="A4657" s="18"/>
    </row>
    <row r="4658" spans="1:1" x14ac:dyDescent="0.15">
      <c r="A4658" s="18"/>
    </row>
    <row r="4659" spans="1:1" x14ac:dyDescent="0.15">
      <c r="A4659" s="18"/>
    </row>
    <row r="4660" spans="1:1" x14ac:dyDescent="0.15">
      <c r="A4660" s="18"/>
    </row>
    <row r="4661" spans="1:1" x14ac:dyDescent="0.15">
      <c r="A4661" s="18"/>
    </row>
    <row r="4662" spans="1:1" x14ac:dyDescent="0.15">
      <c r="A4662" s="18"/>
    </row>
    <row r="4663" spans="1:1" x14ac:dyDescent="0.15">
      <c r="A4663" s="18"/>
    </row>
    <row r="4664" spans="1:1" x14ac:dyDescent="0.15">
      <c r="A4664" s="18"/>
    </row>
    <row r="4665" spans="1:1" x14ac:dyDescent="0.15">
      <c r="A4665" s="18"/>
    </row>
    <row r="4666" spans="1:1" x14ac:dyDescent="0.15">
      <c r="A4666" s="18"/>
    </row>
    <row r="4667" spans="1:1" x14ac:dyDescent="0.15">
      <c r="A4667" s="18"/>
    </row>
    <row r="4668" spans="1:1" x14ac:dyDescent="0.15">
      <c r="A4668" s="18"/>
    </row>
    <row r="4669" spans="1:1" x14ac:dyDescent="0.15">
      <c r="A4669" s="18"/>
    </row>
    <row r="4670" spans="1:1" x14ac:dyDescent="0.15">
      <c r="A4670" s="18"/>
    </row>
    <row r="4671" spans="1:1" x14ac:dyDescent="0.15">
      <c r="A4671" s="18"/>
    </row>
    <row r="4672" spans="1:1" x14ac:dyDescent="0.15">
      <c r="A4672" s="18"/>
    </row>
    <row r="4673" spans="1:1" x14ac:dyDescent="0.15">
      <c r="A4673" s="18"/>
    </row>
    <row r="4674" spans="1:1" x14ac:dyDescent="0.15">
      <c r="A4674" s="18"/>
    </row>
    <row r="4675" spans="1:1" x14ac:dyDescent="0.15">
      <c r="A4675" s="18"/>
    </row>
    <row r="4676" spans="1:1" x14ac:dyDescent="0.15">
      <c r="A4676" s="18"/>
    </row>
    <row r="4677" spans="1:1" x14ac:dyDescent="0.15">
      <c r="A4677" s="18"/>
    </row>
    <row r="4678" spans="1:1" x14ac:dyDescent="0.15">
      <c r="A4678" s="18"/>
    </row>
    <row r="4679" spans="1:1" x14ac:dyDescent="0.15">
      <c r="A4679" s="18"/>
    </row>
    <row r="4680" spans="1:1" x14ac:dyDescent="0.15">
      <c r="A4680" s="18"/>
    </row>
    <row r="4681" spans="1:1" x14ac:dyDescent="0.15">
      <c r="A4681" s="18"/>
    </row>
    <row r="4682" spans="1:1" x14ac:dyDescent="0.15">
      <c r="A4682" s="18"/>
    </row>
    <row r="4683" spans="1:1" x14ac:dyDescent="0.15">
      <c r="A4683" s="18"/>
    </row>
    <row r="4684" spans="1:1" x14ac:dyDescent="0.15">
      <c r="A4684" s="18"/>
    </row>
    <row r="4685" spans="1:1" x14ac:dyDescent="0.15">
      <c r="A4685" s="18"/>
    </row>
    <row r="4686" spans="1:1" x14ac:dyDescent="0.15">
      <c r="A4686" s="18"/>
    </row>
    <row r="4687" spans="1:1" x14ac:dyDescent="0.15">
      <c r="A4687" s="18"/>
    </row>
    <row r="4688" spans="1:1" x14ac:dyDescent="0.15">
      <c r="A4688" s="18"/>
    </row>
    <row r="4689" spans="1:1" x14ac:dyDescent="0.15">
      <c r="A4689" s="18"/>
    </row>
    <row r="4690" spans="1:1" x14ac:dyDescent="0.15">
      <c r="A4690" s="18"/>
    </row>
    <row r="4691" spans="1:1" x14ac:dyDescent="0.15">
      <c r="A4691" s="18"/>
    </row>
    <row r="4692" spans="1:1" x14ac:dyDescent="0.15">
      <c r="A4692" s="18"/>
    </row>
    <row r="4693" spans="1:1" x14ac:dyDescent="0.15">
      <c r="A4693" s="18"/>
    </row>
    <row r="4694" spans="1:1" x14ac:dyDescent="0.15">
      <c r="A4694" s="18"/>
    </row>
    <row r="4695" spans="1:1" x14ac:dyDescent="0.15">
      <c r="A4695" s="18"/>
    </row>
    <row r="4696" spans="1:1" x14ac:dyDescent="0.15">
      <c r="A4696" s="18"/>
    </row>
    <row r="4697" spans="1:1" x14ac:dyDescent="0.15">
      <c r="A4697" s="18"/>
    </row>
    <row r="4698" spans="1:1" x14ac:dyDescent="0.15">
      <c r="A4698" s="18"/>
    </row>
    <row r="4699" spans="1:1" x14ac:dyDescent="0.15">
      <c r="A4699" s="18"/>
    </row>
    <row r="4700" spans="1:1" x14ac:dyDescent="0.15">
      <c r="A4700" s="18"/>
    </row>
    <row r="4701" spans="1:1" x14ac:dyDescent="0.15">
      <c r="A4701" s="18"/>
    </row>
    <row r="4702" spans="1:1" x14ac:dyDescent="0.15">
      <c r="A4702" s="18"/>
    </row>
    <row r="4703" spans="1:1" x14ac:dyDescent="0.15">
      <c r="A4703" s="18"/>
    </row>
    <row r="4704" spans="1:1" x14ac:dyDescent="0.15">
      <c r="A4704" s="18"/>
    </row>
    <row r="4705" spans="1:1" x14ac:dyDescent="0.15">
      <c r="A4705" s="18"/>
    </row>
    <row r="4706" spans="1:1" x14ac:dyDescent="0.15">
      <c r="A4706" s="18"/>
    </row>
    <row r="4707" spans="1:1" x14ac:dyDescent="0.15">
      <c r="A4707" s="18"/>
    </row>
    <row r="4708" spans="1:1" x14ac:dyDescent="0.15">
      <c r="A4708" s="18"/>
    </row>
    <row r="4709" spans="1:1" x14ac:dyDescent="0.15">
      <c r="A4709" s="18"/>
    </row>
    <row r="4710" spans="1:1" x14ac:dyDescent="0.15">
      <c r="A4710" s="18"/>
    </row>
    <row r="4711" spans="1:1" x14ac:dyDescent="0.15">
      <c r="A4711" s="18"/>
    </row>
    <row r="4712" spans="1:1" x14ac:dyDescent="0.15">
      <c r="A4712" s="18"/>
    </row>
    <row r="4713" spans="1:1" x14ac:dyDescent="0.15">
      <c r="A4713" s="18"/>
    </row>
    <row r="4714" spans="1:1" x14ac:dyDescent="0.15">
      <c r="A4714" s="18"/>
    </row>
    <row r="4715" spans="1:1" x14ac:dyDescent="0.15">
      <c r="A4715" s="18"/>
    </row>
    <row r="4716" spans="1:1" x14ac:dyDescent="0.15">
      <c r="A4716" s="18"/>
    </row>
    <row r="4717" spans="1:1" x14ac:dyDescent="0.15">
      <c r="A4717" s="18"/>
    </row>
    <row r="4718" spans="1:1" x14ac:dyDescent="0.15">
      <c r="A4718" s="18"/>
    </row>
    <row r="4719" spans="1:1" x14ac:dyDescent="0.15">
      <c r="A4719" s="18"/>
    </row>
    <row r="4720" spans="1:1" x14ac:dyDescent="0.15">
      <c r="A4720" s="18"/>
    </row>
    <row r="4721" spans="1:1" x14ac:dyDescent="0.15">
      <c r="A4721" s="18"/>
    </row>
    <row r="4722" spans="1:1" x14ac:dyDescent="0.15">
      <c r="A4722" s="18"/>
    </row>
    <row r="4723" spans="1:1" x14ac:dyDescent="0.15">
      <c r="A4723" s="18"/>
    </row>
    <row r="4724" spans="1:1" x14ac:dyDescent="0.15">
      <c r="A4724" s="18"/>
    </row>
    <row r="4725" spans="1:1" x14ac:dyDescent="0.15">
      <c r="A4725" s="18"/>
    </row>
    <row r="4726" spans="1:1" x14ac:dyDescent="0.15">
      <c r="A4726" s="18"/>
    </row>
    <row r="4727" spans="1:1" x14ac:dyDescent="0.15">
      <c r="A4727" s="18"/>
    </row>
    <row r="4728" spans="1:1" x14ac:dyDescent="0.15">
      <c r="A4728" s="18"/>
    </row>
    <row r="4729" spans="1:1" x14ac:dyDescent="0.15">
      <c r="A4729" s="18"/>
    </row>
    <row r="4730" spans="1:1" x14ac:dyDescent="0.15">
      <c r="A4730" s="18"/>
    </row>
    <row r="4731" spans="1:1" x14ac:dyDescent="0.15">
      <c r="A4731" s="18"/>
    </row>
    <row r="4732" spans="1:1" x14ac:dyDescent="0.15">
      <c r="A4732" s="18"/>
    </row>
    <row r="4733" spans="1:1" x14ac:dyDescent="0.15">
      <c r="A4733" s="18"/>
    </row>
    <row r="4734" spans="1:1" x14ac:dyDescent="0.15">
      <c r="A4734" s="18"/>
    </row>
    <row r="4735" spans="1:1" x14ac:dyDescent="0.15">
      <c r="A4735" s="18"/>
    </row>
    <row r="4736" spans="1:1" x14ac:dyDescent="0.15">
      <c r="A4736" s="18"/>
    </row>
    <row r="4737" spans="1:1" x14ac:dyDescent="0.15">
      <c r="A4737" s="18"/>
    </row>
    <row r="4738" spans="1:1" x14ac:dyDescent="0.15">
      <c r="A4738" s="18"/>
    </row>
    <row r="4739" spans="1:1" x14ac:dyDescent="0.15">
      <c r="A4739" s="18"/>
    </row>
    <row r="4740" spans="1:1" x14ac:dyDescent="0.15">
      <c r="A4740" s="18"/>
    </row>
    <row r="4741" spans="1:1" x14ac:dyDescent="0.15">
      <c r="A4741" s="18"/>
    </row>
    <row r="4742" spans="1:1" x14ac:dyDescent="0.15">
      <c r="A4742" s="18"/>
    </row>
    <row r="4743" spans="1:1" x14ac:dyDescent="0.15">
      <c r="A4743" s="18"/>
    </row>
    <row r="4744" spans="1:1" x14ac:dyDescent="0.15">
      <c r="A4744" s="18"/>
    </row>
    <row r="4745" spans="1:1" x14ac:dyDescent="0.15">
      <c r="A4745" s="18"/>
    </row>
    <row r="4746" spans="1:1" x14ac:dyDescent="0.15">
      <c r="A4746" s="18"/>
    </row>
    <row r="4747" spans="1:1" x14ac:dyDescent="0.15">
      <c r="A4747" s="18"/>
    </row>
    <row r="4748" spans="1:1" x14ac:dyDescent="0.15">
      <c r="A4748" s="18"/>
    </row>
    <row r="4749" spans="1:1" x14ac:dyDescent="0.15">
      <c r="A4749" s="18"/>
    </row>
    <row r="4750" spans="1:1" x14ac:dyDescent="0.15">
      <c r="A4750" s="18"/>
    </row>
    <row r="4751" spans="1:1" x14ac:dyDescent="0.15">
      <c r="A4751" s="18"/>
    </row>
    <row r="4752" spans="1:1" x14ac:dyDescent="0.15">
      <c r="A4752" s="18"/>
    </row>
    <row r="4753" spans="1:1" x14ac:dyDescent="0.15">
      <c r="A4753" s="18"/>
    </row>
    <row r="4754" spans="1:1" x14ac:dyDescent="0.15">
      <c r="A4754" s="18"/>
    </row>
    <row r="4755" spans="1:1" x14ac:dyDescent="0.15">
      <c r="A4755" s="18"/>
    </row>
    <row r="4756" spans="1:1" x14ac:dyDescent="0.15">
      <c r="A4756" s="18"/>
    </row>
    <row r="4757" spans="1:1" x14ac:dyDescent="0.15">
      <c r="A4757" s="18"/>
    </row>
    <row r="4758" spans="1:1" x14ac:dyDescent="0.15">
      <c r="A4758" s="18"/>
    </row>
    <row r="4759" spans="1:1" x14ac:dyDescent="0.15">
      <c r="A4759" s="18"/>
    </row>
    <row r="4760" spans="1:1" x14ac:dyDescent="0.15">
      <c r="A4760" s="18"/>
    </row>
    <row r="4761" spans="1:1" x14ac:dyDescent="0.15">
      <c r="A4761" s="18"/>
    </row>
    <row r="4762" spans="1:1" x14ac:dyDescent="0.15">
      <c r="A4762" s="18"/>
    </row>
    <row r="4763" spans="1:1" x14ac:dyDescent="0.15">
      <c r="A4763" s="18"/>
    </row>
    <row r="4764" spans="1:1" x14ac:dyDescent="0.15">
      <c r="A4764" s="18"/>
    </row>
    <row r="4765" spans="1:1" x14ac:dyDescent="0.15">
      <c r="A4765" s="18"/>
    </row>
    <row r="4766" spans="1:1" x14ac:dyDescent="0.15">
      <c r="A4766" s="18"/>
    </row>
    <row r="4767" spans="1:1" x14ac:dyDescent="0.15">
      <c r="A4767" s="18"/>
    </row>
    <row r="4768" spans="1:1" x14ac:dyDescent="0.15">
      <c r="A4768" s="18"/>
    </row>
    <row r="4769" spans="1:1" x14ac:dyDescent="0.15">
      <c r="A4769" s="18"/>
    </row>
    <row r="4770" spans="1:1" x14ac:dyDescent="0.15">
      <c r="A4770" s="18"/>
    </row>
    <row r="4771" spans="1:1" x14ac:dyDescent="0.15">
      <c r="A4771" s="18"/>
    </row>
    <row r="4772" spans="1:1" x14ac:dyDescent="0.15">
      <c r="A4772" s="18"/>
    </row>
    <row r="4773" spans="1:1" x14ac:dyDescent="0.15">
      <c r="A4773" s="18"/>
    </row>
    <row r="4774" spans="1:1" x14ac:dyDescent="0.15">
      <c r="A4774" s="18"/>
    </row>
    <row r="4775" spans="1:1" x14ac:dyDescent="0.15">
      <c r="A4775" s="18"/>
    </row>
    <row r="4776" spans="1:1" x14ac:dyDescent="0.15">
      <c r="A4776" s="18"/>
    </row>
    <row r="4777" spans="1:1" x14ac:dyDescent="0.15">
      <c r="A4777" s="18"/>
    </row>
    <row r="4778" spans="1:1" x14ac:dyDescent="0.15">
      <c r="A4778" s="18"/>
    </row>
    <row r="4779" spans="1:1" x14ac:dyDescent="0.15">
      <c r="A4779" s="18"/>
    </row>
    <row r="4780" spans="1:1" x14ac:dyDescent="0.15">
      <c r="A4780" s="18"/>
    </row>
    <row r="4781" spans="1:1" x14ac:dyDescent="0.15">
      <c r="A4781" s="18"/>
    </row>
    <row r="4782" spans="1:1" x14ac:dyDescent="0.15">
      <c r="A4782" s="18"/>
    </row>
    <row r="4783" spans="1:1" x14ac:dyDescent="0.15">
      <c r="A4783" s="18"/>
    </row>
    <row r="4784" spans="1:1" x14ac:dyDescent="0.15">
      <c r="A4784" s="18"/>
    </row>
    <row r="4785" spans="1:1" x14ac:dyDescent="0.15">
      <c r="A4785" s="18"/>
    </row>
    <row r="4786" spans="1:1" x14ac:dyDescent="0.15">
      <c r="A4786" s="18"/>
    </row>
    <row r="4787" spans="1:1" x14ac:dyDescent="0.15">
      <c r="A4787" s="18"/>
    </row>
    <row r="4788" spans="1:1" x14ac:dyDescent="0.15">
      <c r="A4788" s="18"/>
    </row>
    <row r="4789" spans="1:1" x14ac:dyDescent="0.15">
      <c r="A4789" s="18"/>
    </row>
    <row r="4790" spans="1:1" x14ac:dyDescent="0.15">
      <c r="A4790" s="18"/>
    </row>
    <row r="4791" spans="1:1" x14ac:dyDescent="0.15">
      <c r="A4791" s="18"/>
    </row>
    <row r="4792" spans="1:1" x14ac:dyDescent="0.15">
      <c r="A4792" s="18"/>
    </row>
    <row r="4793" spans="1:1" x14ac:dyDescent="0.15">
      <c r="A4793" s="18"/>
    </row>
    <row r="4794" spans="1:1" x14ac:dyDescent="0.15">
      <c r="A4794" s="18"/>
    </row>
    <row r="4795" spans="1:1" x14ac:dyDescent="0.15">
      <c r="A4795" s="18"/>
    </row>
    <row r="4796" spans="1:1" x14ac:dyDescent="0.15">
      <c r="A4796" s="18"/>
    </row>
    <row r="4797" spans="1:1" x14ac:dyDescent="0.15">
      <c r="A4797" s="18"/>
    </row>
    <row r="4798" spans="1:1" x14ac:dyDescent="0.15">
      <c r="A4798" s="18"/>
    </row>
    <row r="4799" spans="1:1" x14ac:dyDescent="0.15">
      <c r="A4799" s="18"/>
    </row>
    <row r="4800" spans="1:1" x14ac:dyDescent="0.15">
      <c r="A4800" s="18"/>
    </row>
    <row r="4801" spans="1:1" x14ac:dyDescent="0.15">
      <c r="A4801" s="18"/>
    </row>
    <row r="4802" spans="1:1" x14ac:dyDescent="0.15">
      <c r="A4802" s="18"/>
    </row>
    <row r="4803" spans="1:1" x14ac:dyDescent="0.15">
      <c r="A4803" s="18"/>
    </row>
    <row r="4804" spans="1:1" x14ac:dyDescent="0.15">
      <c r="A4804" s="18"/>
    </row>
    <row r="4805" spans="1:1" x14ac:dyDescent="0.15">
      <c r="A4805" s="18"/>
    </row>
    <row r="4806" spans="1:1" x14ac:dyDescent="0.15">
      <c r="A4806" s="18"/>
    </row>
    <row r="4807" spans="1:1" x14ac:dyDescent="0.15">
      <c r="A4807" s="18"/>
    </row>
    <row r="4808" spans="1:1" x14ac:dyDescent="0.15">
      <c r="A4808" s="18"/>
    </row>
    <row r="4809" spans="1:1" x14ac:dyDescent="0.15">
      <c r="A4809" s="18"/>
    </row>
    <row r="4810" spans="1:1" x14ac:dyDescent="0.15">
      <c r="A4810" s="18"/>
    </row>
    <row r="4811" spans="1:1" x14ac:dyDescent="0.15">
      <c r="A4811" s="18"/>
    </row>
    <row r="4812" spans="1:1" x14ac:dyDescent="0.15">
      <c r="A4812" s="18"/>
    </row>
    <row r="4813" spans="1:1" x14ac:dyDescent="0.15">
      <c r="A4813" s="18"/>
    </row>
    <row r="4814" spans="1:1" x14ac:dyDescent="0.15">
      <c r="A4814" s="18"/>
    </row>
    <row r="4815" spans="1:1" x14ac:dyDescent="0.15">
      <c r="A4815" s="18"/>
    </row>
    <row r="4816" spans="1:1" x14ac:dyDescent="0.15">
      <c r="A4816" s="18"/>
    </row>
    <row r="4817" spans="1:1" x14ac:dyDescent="0.15">
      <c r="A4817" s="18"/>
    </row>
    <row r="4818" spans="1:1" x14ac:dyDescent="0.15">
      <c r="A4818" s="18"/>
    </row>
    <row r="4819" spans="1:1" x14ac:dyDescent="0.15">
      <c r="A4819" s="18"/>
    </row>
    <row r="4820" spans="1:1" x14ac:dyDescent="0.15">
      <c r="A4820" s="18"/>
    </row>
    <row r="4821" spans="1:1" x14ac:dyDescent="0.15">
      <c r="A4821" s="18"/>
    </row>
    <row r="4822" spans="1:1" x14ac:dyDescent="0.15">
      <c r="A4822" s="18"/>
    </row>
    <row r="4823" spans="1:1" x14ac:dyDescent="0.15">
      <c r="A4823" s="18"/>
    </row>
    <row r="4824" spans="1:1" x14ac:dyDescent="0.15">
      <c r="A4824" s="18"/>
    </row>
    <row r="4825" spans="1:1" x14ac:dyDescent="0.15">
      <c r="A4825" s="18"/>
    </row>
    <row r="4826" spans="1:1" x14ac:dyDescent="0.15">
      <c r="A4826" s="18"/>
    </row>
    <row r="4827" spans="1:1" x14ac:dyDescent="0.15">
      <c r="A4827" s="18"/>
    </row>
    <row r="4828" spans="1:1" x14ac:dyDescent="0.15">
      <c r="A4828" s="18"/>
    </row>
    <row r="4829" spans="1:1" x14ac:dyDescent="0.15">
      <c r="A4829" s="18"/>
    </row>
    <row r="4830" spans="1:1" x14ac:dyDescent="0.15">
      <c r="A4830" s="18"/>
    </row>
    <row r="4831" spans="1:1" x14ac:dyDescent="0.15">
      <c r="A4831" s="18"/>
    </row>
    <row r="4832" spans="1:1" x14ac:dyDescent="0.15">
      <c r="A4832" s="18"/>
    </row>
    <row r="4833" spans="1:1" x14ac:dyDescent="0.15">
      <c r="A4833" s="18"/>
    </row>
    <row r="4834" spans="1:1" x14ac:dyDescent="0.15">
      <c r="A4834" s="18"/>
    </row>
    <row r="4835" spans="1:1" x14ac:dyDescent="0.15">
      <c r="A4835" s="18"/>
    </row>
    <row r="4836" spans="1:1" x14ac:dyDescent="0.15">
      <c r="A4836" s="18"/>
    </row>
    <row r="4837" spans="1:1" x14ac:dyDescent="0.15">
      <c r="A4837" s="18"/>
    </row>
    <row r="4838" spans="1:1" x14ac:dyDescent="0.15">
      <c r="A4838" s="18"/>
    </row>
    <row r="4839" spans="1:1" x14ac:dyDescent="0.15">
      <c r="A4839" s="18"/>
    </row>
    <row r="4840" spans="1:1" x14ac:dyDescent="0.15">
      <c r="A4840" s="18"/>
    </row>
    <row r="4841" spans="1:1" x14ac:dyDescent="0.15">
      <c r="A4841" s="18"/>
    </row>
    <row r="4842" spans="1:1" x14ac:dyDescent="0.15">
      <c r="A4842" s="18"/>
    </row>
    <row r="4843" spans="1:1" x14ac:dyDescent="0.15">
      <c r="A4843" s="18"/>
    </row>
    <row r="4844" spans="1:1" x14ac:dyDescent="0.15">
      <c r="A4844" s="18"/>
    </row>
    <row r="4845" spans="1:1" x14ac:dyDescent="0.15">
      <c r="A4845" s="18"/>
    </row>
    <row r="4846" spans="1:1" x14ac:dyDescent="0.15">
      <c r="A4846" s="18"/>
    </row>
    <row r="4847" spans="1:1" x14ac:dyDescent="0.15">
      <c r="A4847" s="18"/>
    </row>
    <row r="4848" spans="1:1" x14ac:dyDescent="0.15">
      <c r="A4848" s="18"/>
    </row>
    <row r="4849" spans="1:1" x14ac:dyDescent="0.15">
      <c r="A4849" s="18"/>
    </row>
    <row r="4850" spans="1:1" x14ac:dyDescent="0.15">
      <c r="A4850" s="18"/>
    </row>
    <row r="4851" spans="1:1" x14ac:dyDescent="0.15">
      <c r="A4851" s="18"/>
    </row>
    <row r="4852" spans="1:1" x14ac:dyDescent="0.15">
      <c r="A4852" s="18"/>
    </row>
    <row r="4853" spans="1:1" x14ac:dyDescent="0.15">
      <c r="A4853" s="18"/>
    </row>
    <row r="4854" spans="1:1" x14ac:dyDescent="0.15">
      <c r="A4854" s="18"/>
    </row>
    <row r="4855" spans="1:1" x14ac:dyDescent="0.15">
      <c r="A4855" s="18"/>
    </row>
    <row r="4856" spans="1:1" x14ac:dyDescent="0.15">
      <c r="A4856" s="18"/>
    </row>
    <row r="4857" spans="1:1" x14ac:dyDescent="0.15">
      <c r="A4857" s="18"/>
    </row>
    <row r="4858" spans="1:1" x14ac:dyDescent="0.15">
      <c r="A4858" s="18"/>
    </row>
    <row r="4859" spans="1:1" x14ac:dyDescent="0.15">
      <c r="A4859" s="18"/>
    </row>
    <row r="4860" spans="1:1" x14ac:dyDescent="0.15">
      <c r="A4860" s="18"/>
    </row>
    <row r="4861" spans="1:1" x14ac:dyDescent="0.15">
      <c r="A4861" s="18"/>
    </row>
    <row r="4862" spans="1:1" x14ac:dyDescent="0.15">
      <c r="A4862" s="18"/>
    </row>
    <row r="4863" spans="1:1" x14ac:dyDescent="0.15">
      <c r="A4863" s="18"/>
    </row>
    <row r="4864" spans="1:1" x14ac:dyDescent="0.15">
      <c r="A4864" s="18"/>
    </row>
    <row r="4865" spans="1:1" x14ac:dyDescent="0.15">
      <c r="A4865" s="18"/>
    </row>
    <row r="4866" spans="1:1" x14ac:dyDescent="0.15">
      <c r="A4866" s="18"/>
    </row>
    <row r="4867" spans="1:1" x14ac:dyDescent="0.15">
      <c r="A4867" s="18"/>
    </row>
    <row r="4868" spans="1:1" x14ac:dyDescent="0.15">
      <c r="A4868" s="18"/>
    </row>
    <row r="4869" spans="1:1" x14ac:dyDescent="0.15">
      <c r="A4869" s="18"/>
    </row>
    <row r="4870" spans="1:1" x14ac:dyDescent="0.15">
      <c r="A4870" s="18"/>
    </row>
    <row r="4871" spans="1:1" x14ac:dyDescent="0.15">
      <c r="A4871" s="18"/>
    </row>
    <row r="4872" spans="1:1" x14ac:dyDescent="0.15">
      <c r="A4872" s="18"/>
    </row>
    <row r="4873" spans="1:1" x14ac:dyDescent="0.15">
      <c r="A4873" s="18"/>
    </row>
    <row r="4874" spans="1:1" x14ac:dyDescent="0.15">
      <c r="A4874" s="18"/>
    </row>
    <row r="4875" spans="1:1" x14ac:dyDescent="0.15">
      <c r="A4875" s="18"/>
    </row>
    <row r="4876" spans="1:1" x14ac:dyDescent="0.15">
      <c r="A4876" s="18"/>
    </row>
    <row r="4877" spans="1:1" x14ac:dyDescent="0.15">
      <c r="A4877" s="18"/>
    </row>
    <row r="4878" spans="1:1" x14ac:dyDescent="0.15">
      <c r="A4878" s="18"/>
    </row>
    <row r="4879" spans="1:1" x14ac:dyDescent="0.15">
      <c r="A4879" s="18"/>
    </row>
    <row r="4880" spans="1:1" x14ac:dyDescent="0.15">
      <c r="A4880" s="18"/>
    </row>
    <row r="4881" spans="1:1" x14ac:dyDescent="0.15">
      <c r="A4881" s="18"/>
    </row>
    <row r="4882" spans="1:1" x14ac:dyDescent="0.15">
      <c r="A4882" s="18"/>
    </row>
    <row r="4883" spans="1:1" x14ac:dyDescent="0.15">
      <c r="A4883" s="18"/>
    </row>
    <row r="4884" spans="1:1" x14ac:dyDescent="0.15">
      <c r="A4884" s="18"/>
    </row>
    <row r="4885" spans="1:1" x14ac:dyDescent="0.15">
      <c r="A4885" s="18"/>
    </row>
    <row r="4886" spans="1:1" x14ac:dyDescent="0.15">
      <c r="A4886" s="18"/>
    </row>
    <row r="4887" spans="1:1" x14ac:dyDescent="0.15">
      <c r="A4887" s="18"/>
    </row>
    <row r="4888" spans="1:1" x14ac:dyDescent="0.15">
      <c r="A4888" s="18"/>
    </row>
    <row r="4889" spans="1:1" x14ac:dyDescent="0.15">
      <c r="A4889" s="18"/>
    </row>
    <row r="4890" spans="1:1" x14ac:dyDescent="0.15">
      <c r="A4890" s="18"/>
    </row>
    <row r="4891" spans="1:1" x14ac:dyDescent="0.15">
      <c r="A4891" s="18"/>
    </row>
    <row r="4892" spans="1:1" x14ac:dyDescent="0.15">
      <c r="A4892" s="18"/>
    </row>
    <row r="4893" spans="1:1" x14ac:dyDescent="0.15">
      <c r="A4893" s="18"/>
    </row>
    <row r="4894" spans="1:1" x14ac:dyDescent="0.15">
      <c r="A4894" s="18"/>
    </row>
    <row r="4895" spans="1:1" x14ac:dyDescent="0.15">
      <c r="A4895" s="18"/>
    </row>
    <row r="4896" spans="1:1" x14ac:dyDescent="0.15">
      <c r="A4896" s="18"/>
    </row>
    <row r="4897" spans="1:1" x14ac:dyDescent="0.15">
      <c r="A4897" s="18"/>
    </row>
    <row r="4898" spans="1:1" x14ac:dyDescent="0.15">
      <c r="A4898" s="18"/>
    </row>
    <row r="4899" spans="1:1" x14ac:dyDescent="0.15">
      <c r="A4899" s="18"/>
    </row>
    <row r="4900" spans="1:1" x14ac:dyDescent="0.15">
      <c r="A4900" s="18"/>
    </row>
    <row r="4901" spans="1:1" x14ac:dyDescent="0.15">
      <c r="A4901" s="18"/>
    </row>
    <row r="4902" spans="1:1" x14ac:dyDescent="0.15">
      <c r="A4902" s="18"/>
    </row>
    <row r="4903" spans="1:1" x14ac:dyDescent="0.15">
      <c r="A4903" s="18"/>
    </row>
    <row r="4904" spans="1:1" x14ac:dyDescent="0.15">
      <c r="A4904" s="18"/>
    </row>
    <row r="4905" spans="1:1" x14ac:dyDescent="0.15">
      <c r="A4905" s="18"/>
    </row>
    <row r="4906" spans="1:1" x14ac:dyDescent="0.15">
      <c r="A4906" s="18"/>
    </row>
    <row r="4907" spans="1:1" x14ac:dyDescent="0.15">
      <c r="A4907" s="18"/>
    </row>
    <row r="4908" spans="1:1" x14ac:dyDescent="0.15">
      <c r="A4908" s="18"/>
    </row>
    <row r="4909" spans="1:1" x14ac:dyDescent="0.15">
      <c r="A4909" s="18"/>
    </row>
    <row r="4910" spans="1:1" x14ac:dyDescent="0.15">
      <c r="A4910" s="18"/>
    </row>
    <row r="4911" spans="1:1" x14ac:dyDescent="0.15">
      <c r="A4911" s="18"/>
    </row>
    <row r="4912" spans="1:1" x14ac:dyDescent="0.15">
      <c r="A4912" s="18"/>
    </row>
    <row r="4913" spans="1:1" x14ac:dyDescent="0.15">
      <c r="A4913" s="18"/>
    </row>
    <row r="4914" spans="1:1" x14ac:dyDescent="0.15">
      <c r="A4914" s="18"/>
    </row>
    <row r="4915" spans="1:1" x14ac:dyDescent="0.15">
      <c r="A4915" s="18"/>
    </row>
    <row r="4916" spans="1:1" x14ac:dyDescent="0.15">
      <c r="A4916" s="18"/>
    </row>
    <row r="4917" spans="1:1" x14ac:dyDescent="0.15">
      <c r="A4917" s="18"/>
    </row>
    <row r="4918" spans="1:1" x14ac:dyDescent="0.15">
      <c r="A4918" s="18"/>
    </row>
    <row r="4919" spans="1:1" x14ac:dyDescent="0.15">
      <c r="A4919" s="18"/>
    </row>
    <row r="4920" spans="1:1" x14ac:dyDescent="0.15">
      <c r="A4920" s="18"/>
    </row>
    <row r="4921" spans="1:1" x14ac:dyDescent="0.15">
      <c r="A4921" s="18"/>
    </row>
    <row r="4922" spans="1:1" x14ac:dyDescent="0.15">
      <c r="A4922" s="18"/>
    </row>
    <row r="4923" spans="1:1" x14ac:dyDescent="0.15">
      <c r="A4923" s="18"/>
    </row>
    <row r="4924" spans="1:1" x14ac:dyDescent="0.15">
      <c r="A4924" s="18"/>
    </row>
    <row r="4925" spans="1:1" x14ac:dyDescent="0.15">
      <c r="A4925" s="18"/>
    </row>
    <row r="4926" spans="1:1" x14ac:dyDescent="0.15">
      <c r="A4926" s="18"/>
    </row>
    <row r="4927" spans="1:1" x14ac:dyDescent="0.15">
      <c r="A4927" s="18"/>
    </row>
    <row r="4928" spans="1:1" x14ac:dyDescent="0.15">
      <c r="A4928" s="18"/>
    </row>
    <row r="4929" spans="1:1" x14ac:dyDescent="0.15">
      <c r="A4929" s="18"/>
    </row>
    <row r="4930" spans="1:1" x14ac:dyDescent="0.15">
      <c r="A4930" s="18"/>
    </row>
    <row r="4931" spans="1:1" x14ac:dyDescent="0.15">
      <c r="A4931" s="18"/>
    </row>
    <row r="4932" spans="1:1" x14ac:dyDescent="0.15">
      <c r="A4932" s="18"/>
    </row>
    <row r="4933" spans="1:1" x14ac:dyDescent="0.15">
      <c r="A4933" s="18"/>
    </row>
    <row r="4934" spans="1:1" x14ac:dyDescent="0.15">
      <c r="A4934" s="18"/>
    </row>
    <row r="4935" spans="1:1" x14ac:dyDescent="0.15">
      <c r="A4935" s="18"/>
    </row>
    <row r="4936" spans="1:1" x14ac:dyDescent="0.15">
      <c r="A4936" s="18"/>
    </row>
    <row r="4937" spans="1:1" x14ac:dyDescent="0.15">
      <c r="A4937" s="18"/>
    </row>
    <row r="4938" spans="1:1" x14ac:dyDescent="0.15">
      <c r="A4938" s="18"/>
    </row>
    <row r="4939" spans="1:1" x14ac:dyDescent="0.15">
      <c r="A4939" s="18"/>
    </row>
    <row r="4940" spans="1:1" x14ac:dyDescent="0.15">
      <c r="A4940" s="18"/>
    </row>
    <row r="4941" spans="1:1" x14ac:dyDescent="0.15">
      <c r="A4941" s="18"/>
    </row>
    <row r="4942" spans="1:1" x14ac:dyDescent="0.15">
      <c r="A4942" s="18"/>
    </row>
    <row r="4943" spans="1:1" x14ac:dyDescent="0.15">
      <c r="A4943" s="18"/>
    </row>
    <row r="4944" spans="1:1" x14ac:dyDescent="0.15">
      <c r="A4944" s="18"/>
    </row>
    <row r="4945" spans="1:1" x14ac:dyDescent="0.15">
      <c r="A4945" s="18"/>
    </row>
    <row r="4946" spans="1:1" x14ac:dyDescent="0.15">
      <c r="A4946" s="18"/>
    </row>
    <row r="4947" spans="1:1" x14ac:dyDescent="0.15">
      <c r="A4947" s="18"/>
    </row>
    <row r="4948" spans="1:1" x14ac:dyDescent="0.15">
      <c r="A4948" s="18"/>
    </row>
    <row r="4949" spans="1:1" x14ac:dyDescent="0.15">
      <c r="A4949" s="18"/>
    </row>
    <row r="4950" spans="1:1" x14ac:dyDescent="0.15">
      <c r="A4950" s="18"/>
    </row>
    <row r="4951" spans="1:1" x14ac:dyDescent="0.15">
      <c r="A4951" s="18"/>
    </row>
    <row r="4952" spans="1:1" x14ac:dyDescent="0.15">
      <c r="A4952" s="18"/>
    </row>
    <row r="4953" spans="1:1" x14ac:dyDescent="0.15">
      <c r="A4953" s="18"/>
    </row>
    <row r="4954" spans="1:1" x14ac:dyDescent="0.15">
      <c r="A4954" s="18"/>
    </row>
    <row r="4955" spans="1:1" x14ac:dyDescent="0.15">
      <c r="A4955" s="18"/>
    </row>
    <row r="4956" spans="1:1" x14ac:dyDescent="0.15">
      <c r="A4956" s="18"/>
    </row>
    <row r="4957" spans="1:1" x14ac:dyDescent="0.15">
      <c r="A4957" s="18"/>
    </row>
    <row r="4958" spans="1:1" x14ac:dyDescent="0.15">
      <c r="A4958" s="18"/>
    </row>
    <row r="4959" spans="1:1" x14ac:dyDescent="0.15">
      <c r="A4959" s="18"/>
    </row>
    <row r="4960" spans="1:1" x14ac:dyDescent="0.15">
      <c r="A4960" s="18"/>
    </row>
    <row r="4961" spans="1:1" x14ac:dyDescent="0.15">
      <c r="A4961" s="18"/>
    </row>
    <row r="4962" spans="1:1" x14ac:dyDescent="0.15">
      <c r="A4962" s="18"/>
    </row>
    <row r="4963" spans="1:1" x14ac:dyDescent="0.15">
      <c r="A4963" s="18"/>
    </row>
    <row r="4964" spans="1:1" x14ac:dyDescent="0.15">
      <c r="A4964" s="18"/>
    </row>
    <row r="4965" spans="1:1" x14ac:dyDescent="0.15">
      <c r="A4965" s="18"/>
    </row>
    <row r="4966" spans="1:1" x14ac:dyDescent="0.15">
      <c r="A4966" s="18"/>
    </row>
    <row r="4967" spans="1:1" x14ac:dyDescent="0.15">
      <c r="A4967" s="18"/>
    </row>
    <row r="4968" spans="1:1" x14ac:dyDescent="0.15">
      <c r="A4968" s="18"/>
    </row>
    <row r="4969" spans="1:1" x14ac:dyDescent="0.15">
      <c r="A4969" s="18"/>
    </row>
    <row r="4970" spans="1:1" x14ac:dyDescent="0.15">
      <c r="A4970" s="18"/>
    </row>
    <row r="4971" spans="1:1" x14ac:dyDescent="0.15">
      <c r="A4971" s="18"/>
    </row>
    <row r="4972" spans="1:1" x14ac:dyDescent="0.15">
      <c r="A4972" s="18"/>
    </row>
    <row r="4973" spans="1:1" x14ac:dyDescent="0.15">
      <c r="A4973" s="18"/>
    </row>
    <row r="4974" spans="1:1" x14ac:dyDescent="0.15">
      <c r="A4974" s="18"/>
    </row>
    <row r="4975" spans="1:1" x14ac:dyDescent="0.15">
      <c r="A4975" s="18"/>
    </row>
    <row r="4976" spans="1:1" x14ac:dyDescent="0.15">
      <c r="A4976" s="18"/>
    </row>
    <row r="4977" spans="1:1" x14ac:dyDescent="0.15">
      <c r="A4977" s="18"/>
    </row>
    <row r="4978" spans="1:1" x14ac:dyDescent="0.15">
      <c r="A4978" s="18"/>
    </row>
    <row r="4979" spans="1:1" x14ac:dyDescent="0.15">
      <c r="A4979" s="18"/>
    </row>
    <row r="4980" spans="1:1" x14ac:dyDescent="0.15">
      <c r="A4980" s="18"/>
    </row>
    <row r="4981" spans="1:1" x14ac:dyDescent="0.15">
      <c r="A4981" s="18"/>
    </row>
    <row r="4982" spans="1:1" x14ac:dyDescent="0.15">
      <c r="A4982" s="18"/>
    </row>
    <row r="4983" spans="1:1" x14ac:dyDescent="0.15">
      <c r="A4983" s="18"/>
    </row>
    <row r="4984" spans="1:1" x14ac:dyDescent="0.15">
      <c r="A4984" s="18"/>
    </row>
    <row r="4985" spans="1:1" x14ac:dyDescent="0.15">
      <c r="A4985" s="18"/>
    </row>
    <row r="4986" spans="1:1" x14ac:dyDescent="0.15">
      <c r="A4986" s="18"/>
    </row>
    <row r="4987" spans="1:1" x14ac:dyDescent="0.15">
      <c r="A4987" s="18"/>
    </row>
    <row r="4988" spans="1:1" x14ac:dyDescent="0.15">
      <c r="A4988" s="18"/>
    </row>
    <row r="4989" spans="1:1" x14ac:dyDescent="0.15">
      <c r="A4989" s="18"/>
    </row>
    <row r="4990" spans="1:1" x14ac:dyDescent="0.15">
      <c r="A4990" s="18"/>
    </row>
    <row r="4991" spans="1:1" x14ac:dyDescent="0.15">
      <c r="A4991" s="18"/>
    </row>
    <row r="4992" spans="1:1" x14ac:dyDescent="0.15">
      <c r="A4992" s="18"/>
    </row>
    <row r="4993" spans="1:1" x14ac:dyDescent="0.15">
      <c r="A4993" s="18"/>
    </row>
    <row r="4994" spans="1:1" x14ac:dyDescent="0.15">
      <c r="A4994" s="18"/>
    </row>
    <row r="4995" spans="1:1" x14ac:dyDescent="0.15">
      <c r="A4995" s="18"/>
    </row>
    <row r="4996" spans="1:1" x14ac:dyDescent="0.15">
      <c r="A4996" s="18"/>
    </row>
    <row r="4997" spans="1:1" x14ac:dyDescent="0.15">
      <c r="A4997" s="18"/>
    </row>
    <row r="4998" spans="1:1" x14ac:dyDescent="0.15">
      <c r="A4998" s="18"/>
    </row>
    <row r="4999" spans="1:1" x14ac:dyDescent="0.15">
      <c r="A4999" s="18"/>
    </row>
    <row r="5000" spans="1:1" x14ac:dyDescent="0.15">
      <c r="A5000" s="18"/>
    </row>
    <row r="5001" spans="1:1" x14ac:dyDescent="0.15">
      <c r="A5001" s="18"/>
    </row>
    <row r="5002" spans="1:1" x14ac:dyDescent="0.15">
      <c r="A5002" s="18"/>
    </row>
    <row r="5003" spans="1:1" x14ac:dyDescent="0.15">
      <c r="A5003" s="18"/>
    </row>
    <row r="5004" spans="1:1" x14ac:dyDescent="0.15">
      <c r="A5004" s="18"/>
    </row>
    <row r="5005" spans="1:1" x14ac:dyDescent="0.15">
      <c r="A5005" s="18"/>
    </row>
    <row r="5006" spans="1:1" x14ac:dyDescent="0.15">
      <c r="A5006" s="18"/>
    </row>
    <row r="5007" spans="1:1" x14ac:dyDescent="0.15">
      <c r="A5007" s="18"/>
    </row>
    <row r="5008" spans="1:1" x14ac:dyDescent="0.15">
      <c r="A5008" s="18"/>
    </row>
    <row r="5009" spans="1:1" x14ac:dyDescent="0.15">
      <c r="A5009" s="18"/>
    </row>
    <row r="5010" spans="1:1" x14ac:dyDescent="0.15">
      <c r="A5010" s="18"/>
    </row>
    <row r="5011" spans="1:1" x14ac:dyDescent="0.15">
      <c r="A5011" s="18"/>
    </row>
    <row r="5012" spans="1:1" x14ac:dyDescent="0.15">
      <c r="A5012" s="18"/>
    </row>
    <row r="5013" spans="1:1" x14ac:dyDescent="0.15">
      <c r="A5013" s="18"/>
    </row>
    <row r="5014" spans="1:1" x14ac:dyDescent="0.15">
      <c r="A5014" s="18"/>
    </row>
    <row r="5015" spans="1:1" x14ac:dyDescent="0.15">
      <c r="A5015" s="18"/>
    </row>
    <row r="5016" spans="1:1" x14ac:dyDescent="0.15">
      <c r="A5016" s="18"/>
    </row>
    <row r="5017" spans="1:1" x14ac:dyDescent="0.15">
      <c r="A5017" s="18"/>
    </row>
    <row r="5018" spans="1:1" x14ac:dyDescent="0.15">
      <c r="A5018" s="18"/>
    </row>
    <row r="5019" spans="1:1" x14ac:dyDescent="0.15">
      <c r="A5019" s="18"/>
    </row>
    <row r="5020" spans="1:1" x14ac:dyDescent="0.15">
      <c r="A5020" s="18"/>
    </row>
    <row r="5021" spans="1:1" x14ac:dyDescent="0.15">
      <c r="A5021" s="18"/>
    </row>
    <row r="5022" spans="1:1" x14ac:dyDescent="0.15">
      <c r="A5022" s="18"/>
    </row>
    <row r="5023" spans="1:1" x14ac:dyDescent="0.15">
      <c r="A5023" s="18"/>
    </row>
    <row r="5024" spans="1:1" x14ac:dyDescent="0.15">
      <c r="A5024" s="18"/>
    </row>
    <row r="5025" spans="1:1" x14ac:dyDescent="0.15">
      <c r="A5025" s="18"/>
    </row>
    <row r="5026" spans="1:1" x14ac:dyDescent="0.15">
      <c r="A5026" s="18"/>
    </row>
    <row r="5027" spans="1:1" x14ac:dyDescent="0.15">
      <c r="A5027" s="18"/>
    </row>
    <row r="5028" spans="1:1" x14ac:dyDescent="0.15">
      <c r="A5028" s="18"/>
    </row>
    <row r="5029" spans="1:1" x14ac:dyDescent="0.15">
      <c r="A5029" s="18"/>
    </row>
    <row r="5030" spans="1:1" x14ac:dyDescent="0.15">
      <c r="A5030" s="18"/>
    </row>
    <row r="5031" spans="1:1" x14ac:dyDescent="0.15">
      <c r="A5031" s="18"/>
    </row>
    <row r="5032" spans="1:1" x14ac:dyDescent="0.15">
      <c r="A5032" s="18"/>
    </row>
    <row r="5033" spans="1:1" x14ac:dyDescent="0.15">
      <c r="A5033" s="18"/>
    </row>
    <row r="5034" spans="1:1" x14ac:dyDescent="0.15">
      <c r="A5034" s="18"/>
    </row>
    <row r="5035" spans="1:1" x14ac:dyDescent="0.15">
      <c r="A5035" s="18"/>
    </row>
    <row r="5036" spans="1:1" x14ac:dyDescent="0.15">
      <c r="A5036" s="18"/>
    </row>
    <row r="5037" spans="1:1" x14ac:dyDescent="0.15">
      <c r="A5037" s="18"/>
    </row>
    <row r="5038" spans="1:1" x14ac:dyDescent="0.15">
      <c r="A5038" s="18"/>
    </row>
    <row r="5039" spans="1:1" x14ac:dyDescent="0.15">
      <c r="A5039" s="18"/>
    </row>
    <row r="5040" spans="1:1" x14ac:dyDescent="0.15">
      <c r="A5040" s="18"/>
    </row>
    <row r="5041" spans="1:1" x14ac:dyDescent="0.15">
      <c r="A5041" s="18"/>
    </row>
    <row r="5042" spans="1:1" x14ac:dyDescent="0.15">
      <c r="A5042" s="18"/>
    </row>
    <row r="5043" spans="1:1" x14ac:dyDescent="0.15">
      <c r="A5043" s="18"/>
    </row>
    <row r="5044" spans="1:1" x14ac:dyDescent="0.15">
      <c r="A5044" s="18"/>
    </row>
    <row r="5045" spans="1:1" x14ac:dyDescent="0.15">
      <c r="A5045" s="18"/>
    </row>
    <row r="5046" spans="1:1" x14ac:dyDescent="0.15">
      <c r="A5046" s="18"/>
    </row>
    <row r="5047" spans="1:1" x14ac:dyDescent="0.15">
      <c r="A5047" s="18"/>
    </row>
    <row r="5048" spans="1:1" x14ac:dyDescent="0.15">
      <c r="A5048" s="18"/>
    </row>
    <row r="5049" spans="1:1" x14ac:dyDescent="0.15">
      <c r="A5049" s="18"/>
    </row>
    <row r="5050" spans="1:1" x14ac:dyDescent="0.15">
      <c r="A5050" s="18"/>
    </row>
    <row r="5051" spans="1:1" x14ac:dyDescent="0.15">
      <c r="A5051" s="18"/>
    </row>
    <row r="5052" spans="1:1" x14ac:dyDescent="0.15">
      <c r="A5052" s="18"/>
    </row>
    <row r="5053" spans="1:1" x14ac:dyDescent="0.15">
      <c r="A5053" s="18"/>
    </row>
    <row r="5054" spans="1:1" x14ac:dyDescent="0.15">
      <c r="A5054" s="18"/>
    </row>
    <row r="5055" spans="1:1" x14ac:dyDescent="0.15">
      <c r="A5055" s="18"/>
    </row>
    <row r="5056" spans="1:1" x14ac:dyDescent="0.15">
      <c r="A5056" s="18"/>
    </row>
    <row r="5057" spans="1:1" x14ac:dyDescent="0.15">
      <c r="A5057" s="18"/>
    </row>
    <row r="5058" spans="1:1" x14ac:dyDescent="0.15">
      <c r="A5058" s="18"/>
    </row>
    <row r="5059" spans="1:1" x14ac:dyDescent="0.15">
      <c r="A5059" s="18"/>
    </row>
    <row r="5060" spans="1:1" x14ac:dyDescent="0.15">
      <c r="A5060" s="18"/>
    </row>
    <row r="5061" spans="1:1" x14ac:dyDescent="0.15">
      <c r="A5061" s="18"/>
    </row>
    <row r="5062" spans="1:1" x14ac:dyDescent="0.15">
      <c r="A5062" s="18"/>
    </row>
    <row r="5063" spans="1:1" x14ac:dyDescent="0.15">
      <c r="A5063" s="18"/>
    </row>
    <row r="5064" spans="1:1" x14ac:dyDescent="0.15">
      <c r="A5064" s="18"/>
    </row>
    <row r="5065" spans="1:1" x14ac:dyDescent="0.15">
      <c r="A5065" s="18"/>
    </row>
    <row r="5066" spans="1:1" x14ac:dyDescent="0.15">
      <c r="A5066" s="18"/>
    </row>
    <row r="5067" spans="1:1" x14ac:dyDescent="0.15">
      <c r="A5067" s="18"/>
    </row>
    <row r="5068" spans="1:1" x14ac:dyDescent="0.15">
      <c r="A5068" s="18"/>
    </row>
    <row r="5069" spans="1:1" x14ac:dyDescent="0.15">
      <c r="A5069" s="18"/>
    </row>
    <row r="5070" spans="1:1" x14ac:dyDescent="0.15">
      <c r="A5070" s="18"/>
    </row>
    <row r="5071" spans="1:1" x14ac:dyDescent="0.15">
      <c r="A5071" s="18"/>
    </row>
    <row r="5072" spans="1:1" x14ac:dyDescent="0.15">
      <c r="A5072" s="18"/>
    </row>
    <row r="5073" spans="1:1" x14ac:dyDescent="0.15">
      <c r="A5073" s="18"/>
    </row>
    <row r="5074" spans="1:1" x14ac:dyDescent="0.15">
      <c r="A5074" s="18"/>
    </row>
    <row r="5075" spans="1:1" x14ac:dyDescent="0.15">
      <c r="A5075" s="18"/>
    </row>
    <row r="5076" spans="1:1" x14ac:dyDescent="0.15">
      <c r="A5076" s="18"/>
    </row>
    <row r="5077" spans="1:1" x14ac:dyDescent="0.15">
      <c r="A5077" s="18"/>
    </row>
    <row r="5078" spans="1:1" x14ac:dyDescent="0.15">
      <c r="A5078" s="18"/>
    </row>
    <row r="5079" spans="1:1" x14ac:dyDescent="0.15">
      <c r="A5079" s="18"/>
    </row>
    <row r="5080" spans="1:1" x14ac:dyDescent="0.15">
      <c r="A5080" s="18"/>
    </row>
    <row r="5081" spans="1:1" x14ac:dyDescent="0.15">
      <c r="A5081" s="18"/>
    </row>
    <row r="5082" spans="1:1" x14ac:dyDescent="0.15">
      <c r="A5082" s="18"/>
    </row>
    <row r="5083" spans="1:1" x14ac:dyDescent="0.15">
      <c r="A5083" s="18"/>
    </row>
    <row r="5084" spans="1:1" x14ac:dyDescent="0.15">
      <c r="A5084" s="18"/>
    </row>
    <row r="5085" spans="1:1" x14ac:dyDescent="0.15">
      <c r="A5085" s="18"/>
    </row>
    <row r="5086" spans="1:1" x14ac:dyDescent="0.15">
      <c r="A5086" s="18"/>
    </row>
    <row r="5087" spans="1:1" x14ac:dyDescent="0.15">
      <c r="A5087" s="18"/>
    </row>
    <row r="5088" spans="1:1" x14ac:dyDescent="0.15">
      <c r="A5088" s="18"/>
    </row>
    <row r="5089" spans="1:1" x14ac:dyDescent="0.15">
      <c r="A5089" s="18"/>
    </row>
    <row r="5090" spans="1:1" x14ac:dyDescent="0.15">
      <c r="A5090" s="18"/>
    </row>
    <row r="5091" spans="1:1" x14ac:dyDescent="0.15">
      <c r="A5091" s="18"/>
    </row>
    <row r="5092" spans="1:1" x14ac:dyDescent="0.15">
      <c r="A5092" s="18"/>
    </row>
    <row r="5093" spans="1:1" x14ac:dyDescent="0.15">
      <c r="A5093" s="18"/>
    </row>
    <row r="5094" spans="1:1" x14ac:dyDescent="0.15">
      <c r="A5094" s="18"/>
    </row>
    <row r="5095" spans="1:1" x14ac:dyDescent="0.15">
      <c r="A5095" s="18"/>
    </row>
    <row r="5096" spans="1:1" x14ac:dyDescent="0.15">
      <c r="A5096" s="18"/>
    </row>
    <row r="5097" spans="1:1" x14ac:dyDescent="0.15">
      <c r="A5097" s="18"/>
    </row>
    <row r="5098" spans="1:1" x14ac:dyDescent="0.15">
      <c r="A5098" s="18"/>
    </row>
    <row r="5099" spans="1:1" x14ac:dyDescent="0.15">
      <c r="A5099" s="18"/>
    </row>
    <row r="5100" spans="1:1" x14ac:dyDescent="0.15">
      <c r="A5100" s="18"/>
    </row>
    <row r="5101" spans="1:1" x14ac:dyDescent="0.15">
      <c r="A5101" s="18"/>
    </row>
    <row r="5102" spans="1:1" x14ac:dyDescent="0.15">
      <c r="A5102" s="18"/>
    </row>
    <row r="5103" spans="1:1" x14ac:dyDescent="0.15">
      <c r="A5103" s="18"/>
    </row>
    <row r="5104" spans="1:1" x14ac:dyDescent="0.15">
      <c r="A5104" s="18"/>
    </row>
    <row r="5105" spans="1:1" x14ac:dyDescent="0.15">
      <c r="A5105" s="18"/>
    </row>
    <row r="5106" spans="1:1" x14ac:dyDescent="0.15">
      <c r="A5106" s="18"/>
    </row>
    <row r="5107" spans="1:1" x14ac:dyDescent="0.15">
      <c r="A5107" s="18"/>
    </row>
    <row r="5108" spans="1:1" x14ac:dyDescent="0.15">
      <c r="A5108" s="18"/>
    </row>
    <row r="5109" spans="1:1" x14ac:dyDescent="0.15">
      <c r="A5109" s="18"/>
    </row>
    <row r="5110" spans="1:1" x14ac:dyDescent="0.15">
      <c r="A5110" s="18"/>
    </row>
    <row r="5111" spans="1:1" x14ac:dyDescent="0.15">
      <c r="A5111" s="18"/>
    </row>
    <row r="5112" spans="1:1" x14ac:dyDescent="0.15">
      <c r="A5112" s="18"/>
    </row>
    <row r="5113" spans="1:1" x14ac:dyDescent="0.15">
      <c r="A5113" s="18"/>
    </row>
    <row r="5114" spans="1:1" x14ac:dyDescent="0.15">
      <c r="A5114" s="18"/>
    </row>
    <row r="5115" spans="1:1" x14ac:dyDescent="0.15">
      <c r="A5115" s="18"/>
    </row>
    <row r="5116" spans="1:1" x14ac:dyDescent="0.15">
      <c r="A5116" s="18"/>
    </row>
    <row r="5117" spans="1:1" x14ac:dyDescent="0.15">
      <c r="A5117" s="18"/>
    </row>
    <row r="5118" spans="1:1" x14ac:dyDescent="0.15">
      <c r="A5118" s="18"/>
    </row>
    <row r="5119" spans="1:1" x14ac:dyDescent="0.15">
      <c r="A5119" s="18"/>
    </row>
    <row r="5120" spans="1:1" x14ac:dyDescent="0.15">
      <c r="A5120" s="18"/>
    </row>
    <row r="5121" spans="1:1" x14ac:dyDescent="0.15">
      <c r="A5121" s="18"/>
    </row>
    <row r="5122" spans="1:1" x14ac:dyDescent="0.15">
      <c r="A5122" s="18"/>
    </row>
    <row r="5123" spans="1:1" x14ac:dyDescent="0.15">
      <c r="A5123" s="18"/>
    </row>
    <row r="5124" spans="1:1" x14ac:dyDescent="0.15">
      <c r="A5124" s="18"/>
    </row>
    <row r="5125" spans="1:1" x14ac:dyDescent="0.15">
      <c r="A5125" s="18"/>
    </row>
    <row r="5126" spans="1:1" x14ac:dyDescent="0.15">
      <c r="A5126" s="18"/>
    </row>
    <row r="5127" spans="1:1" x14ac:dyDescent="0.15">
      <c r="A5127" s="18"/>
    </row>
    <row r="5128" spans="1:1" x14ac:dyDescent="0.15">
      <c r="A5128" s="18"/>
    </row>
    <row r="5129" spans="1:1" x14ac:dyDescent="0.15">
      <c r="A5129" s="18"/>
    </row>
    <row r="5130" spans="1:1" x14ac:dyDescent="0.15">
      <c r="A5130" s="18"/>
    </row>
    <row r="5131" spans="1:1" x14ac:dyDescent="0.15">
      <c r="A5131" s="18"/>
    </row>
    <row r="5132" spans="1:1" x14ac:dyDescent="0.15">
      <c r="A5132" s="18"/>
    </row>
    <row r="5133" spans="1:1" x14ac:dyDescent="0.15">
      <c r="A5133" s="18"/>
    </row>
    <row r="5134" spans="1:1" x14ac:dyDescent="0.15">
      <c r="A5134" s="18"/>
    </row>
    <row r="5135" spans="1:1" x14ac:dyDescent="0.15">
      <c r="A5135" s="18"/>
    </row>
    <row r="5136" spans="1:1" x14ac:dyDescent="0.15">
      <c r="A5136" s="18"/>
    </row>
    <row r="5137" spans="1:1" x14ac:dyDescent="0.15">
      <c r="A5137" s="18"/>
    </row>
    <row r="5138" spans="1:1" x14ac:dyDescent="0.15">
      <c r="A5138" s="18"/>
    </row>
    <row r="5139" spans="1:1" x14ac:dyDescent="0.15">
      <c r="A5139" s="18"/>
    </row>
    <row r="5140" spans="1:1" x14ac:dyDescent="0.15">
      <c r="A5140" s="18"/>
    </row>
    <row r="5141" spans="1:1" x14ac:dyDescent="0.15">
      <c r="A5141" s="18"/>
    </row>
    <row r="5142" spans="1:1" x14ac:dyDescent="0.15">
      <c r="A5142" s="18"/>
    </row>
    <row r="5143" spans="1:1" x14ac:dyDescent="0.15">
      <c r="A5143" s="18"/>
    </row>
    <row r="5144" spans="1:1" x14ac:dyDescent="0.15">
      <c r="A5144" s="18"/>
    </row>
    <row r="5145" spans="1:1" x14ac:dyDescent="0.15">
      <c r="A5145" s="18"/>
    </row>
    <row r="5146" spans="1:1" x14ac:dyDescent="0.15">
      <c r="A5146" s="18"/>
    </row>
    <row r="5147" spans="1:1" x14ac:dyDescent="0.15">
      <c r="A5147" s="18"/>
    </row>
    <row r="5148" spans="1:1" x14ac:dyDescent="0.15">
      <c r="A5148" s="18"/>
    </row>
    <row r="5149" spans="1:1" x14ac:dyDescent="0.15">
      <c r="A5149" s="18"/>
    </row>
    <row r="5150" spans="1:1" x14ac:dyDescent="0.15">
      <c r="A5150" s="18"/>
    </row>
    <row r="5151" spans="1:1" x14ac:dyDescent="0.15">
      <c r="A5151" s="18"/>
    </row>
    <row r="5152" spans="1:1" x14ac:dyDescent="0.15">
      <c r="A5152" s="18"/>
    </row>
    <row r="5153" spans="1:1" x14ac:dyDescent="0.15">
      <c r="A5153" s="18"/>
    </row>
    <row r="5154" spans="1:1" x14ac:dyDescent="0.15">
      <c r="A5154" s="18"/>
    </row>
    <row r="5155" spans="1:1" x14ac:dyDescent="0.15">
      <c r="A5155" s="18"/>
    </row>
    <row r="5156" spans="1:1" x14ac:dyDescent="0.15">
      <c r="A5156" s="18"/>
    </row>
    <row r="5157" spans="1:1" x14ac:dyDescent="0.15">
      <c r="A5157" s="18"/>
    </row>
    <row r="5158" spans="1:1" x14ac:dyDescent="0.15">
      <c r="A5158" s="18"/>
    </row>
    <row r="5159" spans="1:1" x14ac:dyDescent="0.15">
      <c r="A5159" s="18"/>
    </row>
    <row r="5160" spans="1:1" x14ac:dyDescent="0.15">
      <c r="A5160" s="18"/>
    </row>
    <row r="5161" spans="1:1" x14ac:dyDescent="0.15">
      <c r="A5161" s="18"/>
    </row>
    <row r="5162" spans="1:1" x14ac:dyDescent="0.15">
      <c r="A5162" s="18"/>
    </row>
    <row r="5163" spans="1:1" x14ac:dyDescent="0.15">
      <c r="A5163" s="18"/>
    </row>
    <row r="5164" spans="1:1" x14ac:dyDescent="0.15">
      <c r="A5164" s="18"/>
    </row>
    <row r="5165" spans="1:1" x14ac:dyDescent="0.15">
      <c r="A5165" s="18"/>
    </row>
    <row r="5166" spans="1:1" x14ac:dyDescent="0.15">
      <c r="A5166" s="18"/>
    </row>
    <row r="5167" spans="1:1" x14ac:dyDescent="0.15">
      <c r="A5167" s="18"/>
    </row>
    <row r="5168" spans="1:1" x14ac:dyDescent="0.15">
      <c r="A5168" s="18"/>
    </row>
    <row r="5169" spans="1:1" x14ac:dyDescent="0.15">
      <c r="A5169" s="18"/>
    </row>
    <row r="5170" spans="1:1" x14ac:dyDescent="0.15">
      <c r="A5170" s="18"/>
    </row>
    <row r="5171" spans="1:1" x14ac:dyDescent="0.15">
      <c r="A5171" s="18"/>
    </row>
    <row r="5172" spans="1:1" x14ac:dyDescent="0.15">
      <c r="A5172" s="18"/>
    </row>
    <row r="5173" spans="1:1" x14ac:dyDescent="0.15">
      <c r="A5173" s="18"/>
    </row>
    <row r="5174" spans="1:1" x14ac:dyDescent="0.15">
      <c r="A5174" s="18"/>
    </row>
    <row r="5175" spans="1:1" x14ac:dyDescent="0.15">
      <c r="A5175" s="18"/>
    </row>
    <row r="5176" spans="1:1" x14ac:dyDescent="0.15">
      <c r="A5176" s="18"/>
    </row>
    <row r="5177" spans="1:1" x14ac:dyDescent="0.15">
      <c r="A5177" s="18"/>
    </row>
    <row r="5178" spans="1:1" x14ac:dyDescent="0.15">
      <c r="A5178" s="18"/>
    </row>
    <row r="5179" spans="1:1" x14ac:dyDescent="0.15">
      <c r="A5179" s="18"/>
    </row>
    <row r="5180" spans="1:1" x14ac:dyDescent="0.15">
      <c r="A5180" s="18"/>
    </row>
    <row r="5181" spans="1:1" x14ac:dyDescent="0.15">
      <c r="A5181" s="18"/>
    </row>
    <row r="5182" spans="1:1" x14ac:dyDescent="0.15">
      <c r="A5182" s="18"/>
    </row>
    <row r="5183" spans="1:1" x14ac:dyDescent="0.15">
      <c r="A5183" s="18"/>
    </row>
    <row r="5184" spans="1:1" x14ac:dyDescent="0.15">
      <c r="A5184" s="18"/>
    </row>
    <row r="5185" spans="1:1" x14ac:dyDescent="0.15">
      <c r="A5185" s="18"/>
    </row>
    <row r="5186" spans="1:1" x14ac:dyDescent="0.15">
      <c r="A5186" s="18"/>
    </row>
    <row r="5187" spans="1:1" x14ac:dyDescent="0.15">
      <c r="A5187" s="18"/>
    </row>
    <row r="5188" spans="1:1" x14ac:dyDescent="0.15">
      <c r="A5188" s="18"/>
    </row>
    <row r="5189" spans="1:1" x14ac:dyDescent="0.15">
      <c r="A5189" s="18"/>
    </row>
    <row r="5190" spans="1:1" x14ac:dyDescent="0.15">
      <c r="A5190" s="18"/>
    </row>
    <row r="5191" spans="1:1" x14ac:dyDescent="0.15">
      <c r="A5191" s="18"/>
    </row>
    <row r="5192" spans="1:1" x14ac:dyDescent="0.15">
      <c r="A5192" s="18"/>
    </row>
    <row r="5193" spans="1:1" x14ac:dyDescent="0.15">
      <c r="A5193" s="18"/>
    </row>
    <row r="5194" spans="1:1" x14ac:dyDescent="0.15">
      <c r="A5194" s="18"/>
    </row>
    <row r="5195" spans="1:1" x14ac:dyDescent="0.15">
      <c r="A5195" s="18"/>
    </row>
    <row r="5196" spans="1:1" x14ac:dyDescent="0.15">
      <c r="A5196" s="18"/>
    </row>
    <row r="5197" spans="1:1" x14ac:dyDescent="0.15">
      <c r="A5197" s="18"/>
    </row>
    <row r="5198" spans="1:1" x14ac:dyDescent="0.15">
      <c r="A5198" s="18"/>
    </row>
    <row r="5199" spans="1:1" x14ac:dyDescent="0.15">
      <c r="A5199" s="18"/>
    </row>
    <row r="5200" spans="1:1" x14ac:dyDescent="0.15">
      <c r="A5200" s="18"/>
    </row>
    <row r="5201" spans="1:1" x14ac:dyDescent="0.15">
      <c r="A5201" s="18"/>
    </row>
    <row r="5202" spans="1:1" x14ac:dyDescent="0.15">
      <c r="A5202" s="18"/>
    </row>
    <row r="5203" spans="1:1" x14ac:dyDescent="0.15">
      <c r="A5203" s="18"/>
    </row>
    <row r="5204" spans="1:1" x14ac:dyDescent="0.15">
      <c r="A5204" s="18"/>
    </row>
    <row r="5205" spans="1:1" x14ac:dyDescent="0.15">
      <c r="A5205" s="18"/>
    </row>
    <row r="5206" spans="1:1" x14ac:dyDescent="0.15">
      <c r="A5206" s="18"/>
    </row>
    <row r="5207" spans="1:1" x14ac:dyDescent="0.15">
      <c r="A5207" s="18"/>
    </row>
    <row r="5208" spans="1:1" x14ac:dyDescent="0.15">
      <c r="A5208" s="18"/>
    </row>
    <row r="5209" spans="1:1" x14ac:dyDescent="0.15">
      <c r="A5209" s="18"/>
    </row>
    <row r="5210" spans="1:1" x14ac:dyDescent="0.15">
      <c r="A5210" s="18"/>
    </row>
    <row r="5211" spans="1:1" x14ac:dyDescent="0.15">
      <c r="A5211" s="18"/>
    </row>
    <row r="5212" spans="1:1" x14ac:dyDescent="0.15">
      <c r="A5212" s="18"/>
    </row>
    <row r="5213" spans="1:1" x14ac:dyDescent="0.15">
      <c r="A5213" s="18"/>
    </row>
    <row r="5214" spans="1:1" x14ac:dyDescent="0.15">
      <c r="A5214" s="18"/>
    </row>
    <row r="5215" spans="1:1" x14ac:dyDescent="0.15">
      <c r="A5215" s="18"/>
    </row>
    <row r="5216" spans="1:1" x14ac:dyDescent="0.15">
      <c r="A5216" s="18"/>
    </row>
    <row r="5217" spans="1:1" x14ac:dyDescent="0.15">
      <c r="A5217" s="18"/>
    </row>
    <row r="5218" spans="1:1" x14ac:dyDescent="0.15">
      <c r="A5218" s="18"/>
    </row>
    <row r="5219" spans="1:1" x14ac:dyDescent="0.15">
      <c r="A5219" s="18"/>
    </row>
    <row r="5220" spans="1:1" x14ac:dyDescent="0.15">
      <c r="A5220" s="18"/>
    </row>
    <row r="5221" spans="1:1" x14ac:dyDescent="0.15">
      <c r="A5221" s="18"/>
    </row>
    <row r="5222" spans="1:1" x14ac:dyDescent="0.15">
      <c r="A5222" s="18"/>
    </row>
    <row r="5223" spans="1:1" x14ac:dyDescent="0.15">
      <c r="A5223" s="18"/>
    </row>
    <row r="5224" spans="1:1" x14ac:dyDescent="0.15">
      <c r="A5224" s="18"/>
    </row>
    <row r="5225" spans="1:1" x14ac:dyDescent="0.15">
      <c r="A5225" s="18"/>
    </row>
    <row r="5226" spans="1:1" x14ac:dyDescent="0.15">
      <c r="A5226" s="18"/>
    </row>
    <row r="5227" spans="1:1" x14ac:dyDescent="0.15">
      <c r="A5227" s="18"/>
    </row>
    <row r="5228" spans="1:1" x14ac:dyDescent="0.15">
      <c r="A5228" s="18"/>
    </row>
    <row r="5229" spans="1:1" x14ac:dyDescent="0.15">
      <c r="A5229" s="18"/>
    </row>
    <row r="5230" spans="1:1" x14ac:dyDescent="0.15">
      <c r="A5230" s="18"/>
    </row>
    <row r="5231" spans="1:1" x14ac:dyDescent="0.15">
      <c r="A5231" s="18"/>
    </row>
    <row r="5232" spans="1:1" x14ac:dyDescent="0.15">
      <c r="A5232" s="18"/>
    </row>
    <row r="5233" spans="1:1" x14ac:dyDescent="0.15">
      <c r="A5233" s="18"/>
    </row>
    <row r="5234" spans="1:1" x14ac:dyDescent="0.15">
      <c r="A5234" s="18"/>
    </row>
    <row r="5235" spans="1:1" x14ac:dyDescent="0.15">
      <c r="A5235" s="18"/>
    </row>
    <row r="5236" spans="1:1" x14ac:dyDescent="0.15">
      <c r="A5236" s="18"/>
    </row>
    <row r="5237" spans="1:1" x14ac:dyDescent="0.15">
      <c r="A5237" s="18"/>
    </row>
    <row r="5238" spans="1:1" x14ac:dyDescent="0.15">
      <c r="A5238" s="18"/>
    </row>
    <row r="5239" spans="1:1" x14ac:dyDescent="0.15">
      <c r="A5239" s="18"/>
    </row>
    <row r="5240" spans="1:1" x14ac:dyDescent="0.15">
      <c r="A5240" s="18"/>
    </row>
    <row r="5241" spans="1:1" x14ac:dyDescent="0.15">
      <c r="A5241" s="18"/>
    </row>
    <row r="5242" spans="1:1" x14ac:dyDescent="0.15">
      <c r="A5242" s="18"/>
    </row>
    <row r="5243" spans="1:1" x14ac:dyDescent="0.15">
      <c r="A5243" s="18"/>
    </row>
    <row r="5244" spans="1:1" x14ac:dyDescent="0.15">
      <c r="A5244" s="18"/>
    </row>
    <row r="5245" spans="1:1" x14ac:dyDescent="0.15">
      <c r="A5245" s="18"/>
    </row>
    <row r="5246" spans="1:1" x14ac:dyDescent="0.15">
      <c r="A5246" s="18"/>
    </row>
    <row r="5247" spans="1:1" x14ac:dyDescent="0.15">
      <c r="A5247" s="18"/>
    </row>
    <row r="5248" spans="1:1" x14ac:dyDescent="0.15">
      <c r="A5248" s="18"/>
    </row>
    <row r="5249" spans="1:1" x14ac:dyDescent="0.15">
      <c r="A5249" s="18"/>
    </row>
    <row r="5250" spans="1:1" x14ac:dyDescent="0.15">
      <c r="A5250" s="18"/>
    </row>
    <row r="5251" spans="1:1" x14ac:dyDescent="0.15">
      <c r="A5251" s="18"/>
    </row>
    <row r="5252" spans="1:1" x14ac:dyDescent="0.15">
      <c r="A5252" s="18"/>
    </row>
    <row r="5253" spans="1:1" x14ac:dyDescent="0.15">
      <c r="A5253" s="18"/>
    </row>
    <row r="5254" spans="1:1" x14ac:dyDescent="0.15">
      <c r="A5254" s="18"/>
    </row>
    <row r="5255" spans="1:1" x14ac:dyDescent="0.15">
      <c r="A5255" s="18"/>
    </row>
    <row r="5256" spans="1:1" x14ac:dyDescent="0.15">
      <c r="A5256" s="18"/>
    </row>
    <row r="5257" spans="1:1" x14ac:dyDescent="0.15">
      <c r="A5257" s="18"/>
    </row>
    <row r="5258" spans="1:1" x14ac:dyDescent="0.15">
      <c r="A5258" s="18"/>
    </row>
    <row r="5259" spans="1:1" x14ac:dyDescent="0.15">
      <c r="A5259" s="18"/>
    </row>
    <row r="5260" spans="1:1" x14ac:dyDescent="0.15">
      <c r="A5260" s="18"/>
    </row>
    <row r="5261" spans="1:1" x14ac:dyDescent="0.15">
      <c r="A5261" s="18"/>
    </row>
    <row r="5262" spans="1:1" x14ac:dyDescent="0.15">
      <c r="A5262" s="18"/>
    </row>
    <row r="5263" spans="1:1" x14ac:dyDescent="0.15">
      <c r="A5263" s="18"/>
    </row>
    <row r="5264" spans="1:1" x14ac:dyDescent="0.15">
      <c r="A5264" s="18"/>
    </row>
    <row r="5265" spans="1:1" x14ac:dyDescent="0.15">
      <c r="A5265" s="18"/>
    </row>
    <row r="5266" spans="1:1" x14ac:dyDescent="0.15">
      <c r="A5266" s="18"/>
    </row>
    <row r="5267" spans="1:1" x14ac:dyDescent="0.15">
      <c r="A5267" s="18"/>
    </row>
    <row r="5268" spans="1:1" x14ac:dyDescent="0.15">
      <c r="A5268" s="18"/>
    </row>
    <row r="5269" spans="1:1" x14ac:dyDescent="0.15">
      <c r="A5269" s="18"/>
    </row>
    <row r="5270" spans="1:1" x14ac:dyDescent="0.15">
      <c r="A5270" s="18"/>
    </row>
    <row r="5271" spans="1:1" x14ac:dyDescent="0.15">
      <c r="A5271" s="18"/>
    </row>
    <row r="5272" spans="1:1" x14ac:dyDescent="0.15">
      <c r="A5272" s="18"/>
    </row>
    <row r="5273" spans="1:1" x14ac:dyDescent="0.15">
      <c r="A5273" s="18"/>
    </row>
    <row r="5274" spans="1:1" x14ac:dyDescent="0.15">
      <c r="A5274" s="18"/>
    </row>
    <row r="5275" spans="1:1" x14ac:dyDescent="0.15">
      <c r="A5275" s="18"/>
    </row>
    <row r="5276" spans="1:1" x14ac:dyDescent="0.15">
      <c r="A5276" s="18"/>
    </row>
    <row r="5277" spans="1:1" x14ac:dyDescent="0.15">
      <c r="A5277" s="18"/>
    </row>
    <row r="5278" spans="1:1" x14ac:dyDescent="0.15">
      <c r="A5278" s="18"/>
    </row>
    <row r="5279" spans="1:1" x14ac:dyDescent="0.15">
      <c r="A5279" s="18"/>
    </row>
    <row r="5280" spans="1:1" x14ac:dyDescent="0.15">
      <c r="A5280" s="18"/>
    </row>
    <row r="5281" spans="1:1" x14ac:dyDescent="0.15">
      <c r="A5281" s="18"/>
    </row>
    <row r="5282" spans="1:1" x14ac:dyDescent="0.15">
      <c r="A5282" s="18"/>
    </row>
    <row r="5283" spans="1:1" x14ac:dyDescent="0.15">
      <c r="A5283" s="18"/>
    </row>
    <row r="5284" spans="1:1" x14ac:dyDescent="0.15">
      <c r="A5284" s="18"/>
    </row>
    <row r="5285" spans="1:1" x14ac:dyDescent="0.15">
      <c r="A5285" s="18"/>
    </row>
    <row r="5286" spans="1:1" x14ac:dyDescent="0.15">
      <c r="A5286" s="18"/>
    </row>
    <row r="5287" spans="1:1" x14ac:dyDescent="0.15">
      <c r="A5287" s="18"/>
    </row>
    <row r="5288" spans="1:1" x14ac:dyDescent="0.15">
      <c r="A5288" s="18"/>
    </row>
    <row r="5289" spans="1:1" x14ac:dyDescent="0.15">
      <c r="A5289" s="18"/>
    </row>
    <row r="5290" spans="1:1" x14ac:dyDescent="0.15">
      <c r="A5290" s="18"/>
    </row>
    <row r="5291" spans="1:1" x14ac:dyDescent="0.15">
      <c r="A5291" s="18"/>
    </row>
    <row r="5292" spans="1:1" x14ac:dyDescent="0.15">
      <c r="A5292" s="18"/>
    </row>
    <row r="5293" spans="1:1" x14ac:dyDescent="0.15">
      <c r="A5293" s="18"/>
    </row>
    <row r="5294" spans="1:1" x14ac:dyDescent="0.15">
      <c r="A5294" s="18"/>
    </row>
    <row r="5295" spans="1:1" x14ac:dyDescent="0.15">
      <c r="A5295" s="18"/>
    </row>
    <row r="5296" spans="1:1" x14ac:dyDescent="0.15">
      <c r="A5296" s="18"/>
    </row>
    <row r="5297" spans="1:1" x14ac:dyDescent="0.15">
      <c r="A5297" s="18"/>
    </row>
    <row r="5298" spans="1:1" x14ac:dyDescent="0.15">
      <c r="A5298" s="18"/>
    </row>
    <row r="5299" spans="1:1" x14ac:dyDescent="0.15">
      <c r="A5299" s="18"/>
    </row>
    <row r="5300" spans="1:1" x14ac:dyDescent="0.15">
      <c r="A5300" s="18"/>
    </row>
    <row r="5301" spans="1:1" x14ac:dyDescent="0.15">
      <c r="A5301" s="18"/>
    </row>
    <row r="5302" spans="1:1" x14ac:dyDescent="0.15">
      <c r="A5302" s="18"/>
    </row>
    <row r="5303" spans="1:1" x14ac:dyDescent="0.15">
      <c r="A5303" s="18"/>
    </row>
    <row r="5304" spans="1:1" x14ac:dyDescent="0.15">
      <c r="A5304" s="18"/>
    </row>
    <row r="5305" spans="1:1" x14ac:dyDescent="0.15">
      <c r="A5305" s="18"/>
    </row>
    <row r="5306" spans="1:1" x14ac:dyDescent="0.15">
      <c r="A5306" s="18"/>
    </row>
    <row r="5307" spans="1:1" x14ac:dyDescent="0.15">
      <c r="A5307" s="18"/>
    </row>
    <row r="5308" spans="1:1" x14ac:dyDescent="0.15">
      <c r="A5308" s="18"/>
    </row>
    <row r="5309" spans="1:1" x14ac:dyDescent="0.15">
      <c r="A5309" s="18"/>
    </row>
    <row r="5310" spans="1:1" x14ac:dyDescent="0.15">
      <c r="A5310" s="18"/>
    </row>
    <row r="5311" spans="1:1" x14ac:dyDescent="0.15">
      <c r="A5311" s="18"/>
    </row>
    <row r="5312" spans="1:1" x14ac:dyDescent="0.15">
      <c r="A5312" s="18"/>
    </row>
    <row r="5313" spans="1:1" x14ac:dyDescent="0.15">
      <c r="A5313" s="18"/>
    </row>
    <row r="5314" spans="1:1" x14ac:dyDescent="0.15">
      <c r="A5314" s="18"/>
    </row>
    <row r="5315" spans="1:1" x14ac:dyDescent="0.15">
      <c r="A5315" s="18"/>
    </row>
    <row r="5316" spans="1:1" x14ac:dyDescent="0.15">
      <c r="A5316" s="18"/>
    </row>
    <row r="5317" spans="1:1" x14ac:dyDescent="0.15">
      <c r="A5317" s="18"/>
    </row>
    <row r="5318" spans="1:1" x14ac:dyDescent="0.15">
      <c r="A5318" s="18"/>
    </row>
    <row r="5319" spans="1:1" x14ac:dyDescent="0.15">
      <c r="A5319" s="18"/>
    </row>
    <row r="5320" spans="1:1" x14ac:dyDescent="0.15">
      <c r="A5320" s="18"/>
    </row>
    <row r="5321" spans="1:1" x14ac:dyDescent="0.15">
      <c r="A5321" s="18"/>
    </row>
    <row r="5322" spans="1:1" x14ac:dyDescent="0.15">
      <c r="A5322" s="18"/>
    </row>
    <row r="5323" spans="1:1" x14ac:dyDescent="0.15">
      <c r="A5323" s="18"/>
    </row>
    <row r="5324" spans="1:1" x14ac:dyDescent="0.15">
      <c r="A5324" s="18"/>
    </row>
    <row r="5325" spans="1:1" x14ac:dyDescent="0.15">
      <c r="A5325" s="18"/>
    </row>
    <row r="5326" spans="1:1" x14ac:dyDescent="0.15">
      <c r="A5326" s="18"/>
    </row>
    <row r="5327" spans="1:1" x14ac:dyDescent="0.15">
      <c r="A5327" s="18"/>
    </row>
    <row r="5328" spans="1:1" x14ac:dyDescent="0.15">
      <c r="A5328" s="18"/>
    </row>
    <row r="5329" spans="1:1" x14ac:dyDescent="0.15">
      <c r="A5329" s="18"/>
    </row>
    <row r="5330" spans="1:1" x14ac:dyDescent="0.15">
      <c r="A5330" s="18"/>
    </row>
    <row r="5331" spans="1:1" x14ac:dyDescent="0.15">
      <c r="A5331" s="18"/>
    </row>
    <row r="5332" spans="1:1" x14ac:dyDescent="0.15">
      <c r="A5332" s="18"/>
    </row>
    <row r="5333" spans="1:1" x14ac:dyDescent="0.15">
      <c r="A5333" s="18"/>
    </row>
    <row r="5334" spans="1:1" x14ac:dyDescent="0.15">
      <c r="A5334" s="18"/>
    </row>
    <row r="5335" spans="1:1" x14ac:dyDescent="0.15">
      <c r="A5335" s="18"/>
    </row>
    <row r="5336" spans="1:1" x14ac:dyDescent="0.15">
      <c r="A5336" s="18"/>
    </row>
    <row r="5337" spans="1:1" x14ac:dyDescent="0.15">
      <c r="A5337" s="18"/>
    </row>
    <row r="5338" spans="1:1" x14ac:dyDescent="0.15">
      <c r="A5338" s="18"/>
    </row>
    <row r="5339" spans="1:1" x14ac:dyDescent="0.15">
      <c r="A5339" s="18"/>
    </row>
    <row r="5340" spans="1:1" x14ac:dyDescent="0.15">
      <c r="A5340" s="18"/>
    </row>
    <row r="5341" spans="1:1" x14ac:dyDescent="0.15">
      <c r="A5341" s="18"/>
    </row>
    <row r="5342" spans="1:1" x14ac:dyDescent="0.15">
      <c r="A5342" s="18"/>
    </row>
    <row r="5343" spans="1:1" x14ac:dyDescent="0.15">
      <c r="A5343" s="18"/>
    </row>
    <row r="5344" spans="1:1" x14ac:dyDescent="0.15">
      <c r="A5344" s="18"/>
    </row>
    <row r="5345" spans="1:1" x14ac:dyDescent="0.15">
      <c r="A5345" s="18"/>
    </row>
    <row r="5346" spans="1:1" x14ac:dyDescent="0.15">
      <c r="A5346" s="18"/>
    </row>
    <row r="5347" spans="1:1" x14ac:dyDescent="0.15">
      <c r="A5347" s="18"/>
    </row>
    <row r="5348" spans="1:1" x14ac:dyDescent="0.15">
      <c r="A5348" s="18"/>
    </row>
    <row r="5349" spans="1:1" x14ac:dyDescent="0.15">
      <c r="A5349" s="18"/>
    </row>
    <row r="5350" spans="1:1" x14ac:dyDescent="0.15">
      <c r="A5350" s="18"/>
    </row>
    <row r="5351" spans="1:1" x14ac:dyDescent="0.15">
      <c r="A5351" s="18"/>
    </row>
    <row r="5352" spans="1:1" x14ac:dyDescent="0.15">
      <c r="A5352" s="18"/>
    </row>
    <row r="5353" spans="1:1" x14ac:dyDescent="0.15">
      <c r="A5353" s="18"/>
    </row>
    <row r="5354" spans="1:1" x14ac:dyDescent="0.15">
      <c r="A5354" s="18"/>
    </row>
    <row r="5355" spans="1:1" x14ac:dyDescent="0.15">
      <c r="A5355" s="18"/>
    </row>
    <row r="5356" spans="1:1" x14ac:dyDescent="0.15">
      <c r="A5356" s="18"/>
    </row>
    <row r="5357" spans="1:1" x14ac:dyDescent="0.15">
      <c r="A5357" s="18"/>
    </row>
    <row r="5358" spans="1:1" x14ac:dyDescent="0.15">
      <c r="A5358" s="18"/>
    </row>
    <row r="5359" spans="1:1" x14ac:dyDescent="0.15">
      <c r="A5359" s="18"/>
    </row>
    <row r="5360" spans="1:1" x14ac:dyDescent="0.15">
      <c r="A5360" s="18"/>
    </row>
    <row r="5361" spans="1:1" x14ac:dyDescent="0.15">
      <c r="A5361" s="18"/>
    </row>
    <row r="5362" spans="1:1" x14ac:dyDescent="0.15">
      <c r="A5362" s="18"/>
    </row>
    <row r="5363" spans="1:1" x14ac:dyDescent="0.15">
      <c r="A5363" s="18"/>
    </row>
    <row r="5364" spans="1:1" x14ac:dyDescent="0.15">
      <c r="A5364" s="18"/>
    </row>
    <row r="5365" spans="1:1" x14ac:dyDescent="0.15">
      <c r="A5365" s="18"/>
    </row>
    <row r="5366" spans="1:1" x14ac:dyDescent="0.15">
      <c r="A5366" s="18"/>
    </row>
    <row r="5367" spans="1:1" x14ac:dyDescent="0.15">
      <c r="A5367" s="18"/>
    </row>
    <row r="5368" spans="1:1" x14ac:dyDescent="0.15">
      <c r="A5368" s="18"/>
    </row>
    <row r="5369" spans="1:1" x14ac:dyDescent="0.15">
      <c r="A5369" s="18"/>
    </row>
    <row r="5370" spans="1:1" x14ac:dyDescent="0.15">
      <c r="A5370" s="18"/>
    </row>
    <row r="5371" spans="1:1" x14ac:dyDescent="0.15">
      <c r="A5371" s="18"/>
    </row>
    <row r="5372" spans="1:1" x14ac:dyDescent="0.15">
      <c r="A5372" s="18"/>
    </row>
    <row r="5373" spans="1:1" x14ac:dyDescent="0.15">
      <c r="A5373" s="18"/>
    </row>
    <row r="5374" spans="1:1" x14ac:dyDescent="0.15">
      <c r="A5374" s="18"/>
    </row>
    <row r="5375" spans="1:1" x14ac:dyDescent="0.15">
      <c r="A5375" s="18"/>
    </row>
    <row r="5376" spans="1:1" x14ac:dyDescent="0.15">
      <c r="A5376" s="18"/>
    </row>
    <row r="5377" spans="1:1" x14ac:dyDescent="0.15">
      <c r="A5377" s="18"/>
    </row>
    <row r="5378" spans="1:1" x14ac:dyDescent="0.15">
      <c r="A5378" s="18"/>
    </row>
    <row r="5379" spans="1:1" x14ac:dyDescent="0.15">
      <c r="A5379" s="18"/>
    </row>
    <row r="5380" spans="1:1" x14ac:dyDescent="0.15">
      <c r="A5380" s="18"/>
    </row>
    <row r="5381" spans="1:1" x14ac:dyDescent="0.15">
      <c r="A5381" s="18"/>
    </row>
    <row r="5382" spans="1:1" x14ac:dyDescent="0.15">
      <c r="A5382" s="18"/>
    </row>
    <row r="5383" spans="1:1" x14ac:dyDescent="0.15">
      <c r="A5383" s="18"/>
    </row>
    <row r="5384" spans="1:1" x14ac:dyDescent="0.15">
      <c r="A5384" s="18"/>
    </row>
    <row r="5385" spans="1:1" x14ac:dyDescent="0.15">
      <c r="A5385" s="18"/>
    </row>
    <row r="5386" spans="1:1" x14ac:dyDescent="0.15">
      <c r="A5386" s="18"/>
    </row>
    <row r="5387" spans="1:1" x14ac:dyDescent="0.15">
      <c r="A5387" s="18"/>
    </row>
    <row r="5388" spans="1:1" x14ac:dyDescent="0.15">
      <c r="A5388" s="18"/>
    </row>
    <row r="5389" spans="1:1" x14ac:dyDescent="0.15">
      <c r="A5389" s="18"/>
    </row>
    <row r="5390" spans="1:1" x14ac:dyDescent="0.15">
      <c r="A5390" s="18"/>
    </row>
    <row r="5391" spans="1:1" x14ac:dyDescent="0.15">
      <c r="A5391" s="18"/>
    </row>
    <row r="5392" spans="1:1" x14ac:dyDescent="0.15">
      <c r="A5392" s="18"/>
    </row>
    <row r="5393" spans="1:1" x14ac:dyDescent="0.15">
      <c r="A5393" s="18"/>
    </row>
    <row r="5394" spans="1:1" x14ac:dyDescent="0.15">
      <c r="A5394" s="18"/>
    </row>
    <row r="5395" spans="1:1" x14ac:dyDescent="0.15">
      <c r="A5395" s="18"/>
    </row>
    <row r="5396" spans="1:1" x14ac:dyDescent="0.15">
      <c r="A5396" s="18"/>
    </row>
    <row r="5397" spans="1:1" x14ac:dyDescent="0.15">
      <c r="A5397" s="18"/>
    </row>
    <row r="5398" spans="1:1" x14ac:dyDescent="0.15">
      <c r="A5398" s="18"/>
    </row>
    <row r="5399" spans="1:1" x14ac:dyDescent="0.15">
      <c r="A5399" s="18"/>
    </row>
    <row r="5400" spans="1:1" x14ac:dyDescent="0.15">
      <c r="A5400" s="18"/>
    </row>
    <row r="5401" spans="1:1" x14ac:dyDescent="0.15">
      <c r="A5401" s="18"/>
    </row>
    <row r="5402" spans="1:1" x14ac:dyDescent="0.15">
      <c r="A5402" s="18"/>
    </row>
    <row r="5403" spans="1:1" x14ac:dyDescent="0.15">
      <c r="A5403" s="18"/>
    </row>
    <row r="5404" spans="1:1" x14ac:dyDescent="0.15">
      <c r="A5404" s="18"/>
    </row>
    <row r="5405" spans="1:1" x14ac:dyDescent="0.15">
      <c r="A5405" s="18"/>
    </row>
    <row r="5406" spans="1:1" x14ac:dyDescent="0.15">
      <c r="A5406" s="18"/>
    </row>
    <row r="5407" spans="1:1" x14ac:dyDescent="0.15">
      <c r="A5407" s="18"/>
    </row>
    <row r="5408" spans="1:1" x14ac:dyDescent="0.15">
      <c r="A5408" s="18"/>
    </row>
    <row r="5409" spans="1:1" x14ac:dyDescent="0.15">
      <c r="A5409" s="18"/>
    </row>
    <row r="5410" spans="1:1" x14ac:dyDescent="0.15">
      <c r="A5410" s="18"/>
    </row>
    <row r="5411" spans="1:1" x14ac:dyDescent="0.15">
      <c r="A5411" s="18"/>
    </row>
    <row r="5412" spans="1:1" x14ac:dyDescent="0.15">
      <c r="A5412" s="18"/>
    </row>
    <row r="5413" spans="1:1" x14ac:dyDescent="0.15">
      <c r="A5413" s="18"/>
    </row>
    <row r="5414" spans="1:1" x14ac:dyDescent="0.15">
      <c r="A5414" s="18"/>
    </row>
    <row r="5415" spans="1:1" x14ac:dyDescent="0.15">
      <c r="A5415" s="18"/>
    </row>
    <row r="5416" spans="1:1" x14ac:dyDescent="0.15">
      <c r="A5416" s="18"/>
    </row>
    <row r="5417" spans="1:1" x14ac:dyDescent="0.15">
      <c r="A5417" s="18"/>
    </row>
    <row r="5418" spans="1:1" x14ac:dyDescent="0.15">
      <c r="A5418" s="18"/>
    </row>
    <row r="5419" spans="1:1" x14ac:dyDescent="0.15">
      <c r="A5419" s="18"/>
    </row>
    <row r="5420" spans="1:1" x14ac:dyDescent="0.15">
      <c r="A5420" s="18"/>
    </row>
    <row r="5421" spans="1:1" x14ac:dyDescent="0.15">
      <c r="A5421" s="18"/>
    </row>
    <row r="5422" spans="1:1" x14ac:dyDescent="0.15">
      <c r="A5422" s="18"/>
    </row>
    <row r="5423" spans="1:1" x14ac:dyDescent="0.15">
      <c r="A5423" s="18"/>
    </row>
    <row r="5424" spans="1:1" x14ac:dyDescent="0.15">
      <c r="A5424" s="18"/>
    </row>
    <row r="5425" spans="1:1" x14ac:dyDescent="0.15">
      <c r="A5425" s="18"/>
    </row>
    <row r="5426" spans="1:1" x14ac:dyDescent="0.15">
      <c r="A5426" s="18"/>
    </row>
    <row r="5427" spans="1:1" x14ac:dyDescent="0.15">
      <c r="A5427" s="18"/>
    </row>
    <row r="5428" spans="1:1" x14ac:dyDescent="0.15">
      <c r="A5428" s="18"/>
    </row>
    <row r="5429" spans="1:1" x14ac:dyDescent="0.15">
      <c r="A5429" s="18"/>
    </row>
    <row r="5430" spans="1:1" x14ac:dyDescent="0.15">
      <c r="A5430" s="18"/>
    </row>
    <row r="5431" spans="1:1" x14ac:dyDescent="0.15">
      <c r="A5431" s="18"/>
    </row>
    <row r="5432" spans="1:1" x14ac:dyDescent="0.15">
      <c r="A5432" s="18"/>
    </row>
    <row r="5433" spans="1:1" x14ac:dyDescent="0.15">
      <c r="A5433" s="18"/>
    </row>
    <row r="5434" spans="1:1" x14ac:dyDescent="0.15">
      <c r="A5434" s="18"/>
    </row>
    <row r="5435" spans="1:1" x14ac:dyDescent="0.15">
      <c r="A5435" s="18"/>
    </row>
    <row r="5436" spans="1:1" x14ac:dyDescent="0.15">
      <c r="A5436" s="18"/>
    </row>
    <row r="5437" spans="1:1" x14ac:dyDescent="0.15">
      <c r="A5437" s="18"/>
    </row>
    <row r="5438" spans="1:1" x14ac:dyDescent="0.15">
      <c r="A5438" s="18"/>
    </row>
    <row r="5439" spans="1:1" x14ac:dyDescent="0.15">
      <c r="A5439" s="18"/>
    </row>
    <row r="5440" spans="1:1" x14ac:dyDescent="0.15">
      <c r="A5440" s="18"/>
    </row>
    <row r="5441" spans="1:1" x14ac:dyDescent="0.15">
      <c r="A5441" s="18"/>
    </row>
    <row r="5442" spans="1:1" x14ac:dyDescent="0.15">
      <c r="A5442" s="18"/>
    </row>
    <row r="5443" spans="1:1" x14ac:dyDescent="0.15">
      <c r="A5443" s="18"/>
    </row>
    <row r="5444" spans="1:1" x14ac:dyDescent="0.15">
      <c r="A5444" s="18"/>
    </row>
    <row r="5445" spans="1:1" x14ac:dyDescent="0.15">
      <c r="A5445" s="18"/>
    </row>
    <row r="5446" spans="1:1" x14ac:dyDescent="0.15">
      <c r="A5446" s="18"/>
    </row>
    <row r="5447" spans="1:1" x14ac:dyDescent="0.15">
      <c r="A5447" s="18"/>
    </row>
    <row r="5448" spans="1:1" x14ac:dyDescent="0.15">
      <c r="A5448" s="18"/>
    </row>
    <row r="5449" spans="1:1" x14ac:dyDescent="0.15">
      <c r="A5449" s="18"/>
    </row>
    <row r="5450" spans="1:1" x14ac:dyDescent="0.15">
      <c r="A5450" s="18"/>
    </row>
    <row r="5451" spans="1:1" x14ac:dyDescent="0.15">
      <c r="A5451" s="18"/>
    </row>
    <row r="5452" spans="1:1" x14ac:dyDescent="0.15">
      <c r="A5452" s="18"/>
    </row>
    <row r="5453" spans="1:1" x14ac:dyDescent="0.15">
      <c r="A5453" s="18"/>
    </row>
    <row r="5454" spans="1:1" x14ac:dyDescent="0.15">
      <c r="A5454" s="18"/>
    </row>
    <row r="5455" spans="1:1" x14ac:dyDescent="0.15">
      <c r="A5455" s="18"/>
    </row>
    <row r="5456" spans="1:1" x14ac:dyDescent="0.15">
      <c r="A5456" s="18"/>
    </row>
    <row r="5457" spans="1:1" x14ac:dyDescent="0.15">
      <c r="A5457" s="18"/>
    </row>
    <row r="5458" spans="1:1" x14ac:dyDescent="0.15">
      <c r="A5458" s="18"/>
    </row>
    <row r="5459" spans="1:1" x14ac:dyDescent="0.15">
      <c r="A5459" s="18"/>
    </row>
    <row r="5460" spans="1:1" x14ac:dyDescent="0.15">
      <c r="A5460" s="18"/>
    </row>
    <row r="5461" spans="1:1" x14ac:dyDescent="0.15">
      <c r="A5461" s="18"/>
    </row>
    <row r="5462" spans="1:1" x14ac:dyDescent="0.15">
      <c r="A5462" s="18"/>
    </row>
    <row r="5463" spans="1:1" x14ac:dyDescent="0.15">
      <c r="A5463" s="18"/>
    </row>
    <row r="5464" spans="1:1" x14ac:dyDescent="0.15">
      <c r="A5464" s="18"/>
    </row>
    <row r="5465" spans="1:1" x14ac:dyDescent="0.15">
      <c r="A5465" s="18"/>
    </row>
    <row r="5466" spans="1:1" x14ac:dyDescent="0.15">
      <c r="A5466" s="18"/>
    </row>
    <row r="5467" spans="1:1" x14ac:dyDescent="0.15">
      <c r="A5467" s="18"/>
    </row>
    <row r="5468" spans="1:1" x14ac:dyDescent="0.15">
      <c r="A5468" s="18"/>
    </row>
    <row r="5469" spans="1:1" x14ac:dyDescent="0.15">
      <c r="A5469" s="18"/>
    </row>
    <row r="5470" spans="1:1" x14ac:dyDescent="0.15">
      <c r="A5470" s="18"/>
    </row>
    <row r="5471" spans="1:1" x14ac:dyDescent="0.15">
      <c r="A5471" s="18"/>
    </row>
    <row r="5472" spans="1:1" x14ac:dyDescent="0.15">
      <c r="A5472" s="18"/>
    </row>
    <row r="5473" spans="1:1" x14ac:dyDescent="0.15">
      <c r="A5473" s="18"/>
    </row>
    <row r="5474" spans="1:1" x14ac:dyDescent="0.15">
      <c r="A5474" s="18"/>
    </row>
    <row r="5475" spans="1:1" x14ac:dyDescent="0.15">
      <c r="A5475" s="18"/>
    </row>
    <row r="5476" spans="1:1" x14ac:dyDescent="0.15">
      <c r="A5476" s="18"/>
    </row>
    <row r="5477" spans="1:1" x14ac:dyDescent="0.15">
      <c r="A5477" s="18"/>
    </row>
    <row r="5478" spans="1:1" x14ac:dyDescent="0.15">
      <c r="A5478" s="18"/>
    </row>
    <row r="5479" spans="1:1" x14ac:dyDescent="0.15">
      <c r="A5479" s="18"/>
    </row>
    <row r="5480" spans="1:1" x14ac:dyDescent="0.15">
      <c r="A5480" s="18"/>
    </row>
    <row r="5481" spans="1:1" x14ac:dyDescent="0.15">
      <c r="A5481" s="18"/>
    </row>
    <row r="5482" spans="1:1" x14ac:dyDescent="0.15">
      <c r="A5482" s="18"/>
    </row>
    <row r="5483" spans="1:1" x14ac:dyDescent="0.15">
      <c r="A5483" s="18"/>
    </row>
    <row r="5484" spans="1:1" x14ac:dyDescent="0.15">
      <c r="A5484" s="18"/>
    </row>
    <row r="5485" spans="1:1" x14ac:dyDescent="0.15">
      <c r="A5485" s="18"/>
    </row>
    <row r="5486" spans="1:1" x14ac:dyDescent="0.15">
      <c r="A5486" s="18"/>
    </row>
    <row r="5487" spans="1:1" x14ac:dyDescent="0.15">
      <c r="A5487" s="18"/>
    </row>
    <row r="5488" spans="1:1" x14ac:dyDescent="0.15">
      <c r="A5488" s="18"/>
    </row>
    <row r="5489" spans="1:1" x14ac:dyDescent="0.15">
      <c r="A5489" s="18"/>
    </row>
    <row r="5490" spans="1:1" x14ac:dyDescent="0.15">
      <c r="A5490" s="18"/>
    </row>
    <row r="5491" spans="1:1" x14ac:dyDescent="0.15">
      <c r="A5491" s="18"/>
    </row>
    <row r="5492" spans="1:1" x14ac:dyDescent="0.15">
      <c r="A5492" s="18"/>
    </row>
    <row r="5493" spans="1:1" x14ac:dyDescent="0.15">
      <c r="A5493" s="18"/>
    </row>
    <row r="5494" spans="1:1" x14ac:dyDescent="0.15">
      <c r="A5494" s="18"/>
    </row>
    <row r="5495" spans="1:1" x14ac:dyDescent="0.15">
      <c r="A5495" s="18"/>
    </row>
    <row r="5496" spans="1:1" x14ac:dyDescent="0.15">
      <c r="A5496" s="18"/>
    </row>
    <row r="5497" spans="1:1" x14ac:dyDescent="0.15">
      <c r="A5497" s="18"/>
    </row>
    <row r="5498" spans="1:1" x14ac:dyDescent="0.15">
      <c r="A5498" s="18"/>
    </row>
    <row r="5499" spans="1:1" x14ac:dyDescent="0.15">
      <c r="A5499" s="18"/>
    </row>
    <row r="5500" spans="1:1" x14ac:dyDescent="0.15">
      <c r="A5500" s="18"/>
    </row>
    <row r="5501" spans="1:1" x14ac:dyDescent="0.15">
      <c r="A5501" s="18"/>
    </row>
    <row r="5502" spans="1:1" x14ac:dyDescent="0.15">
      <c r="A5502" s="18"/>
    </row>
    <row r="5503" spans="1:1" x14ac:dyDescent="0.15">
      <c r="A5503" s="18"/>
    </row>
    <row r="5504" spans="1:1" x14ac:dyDescent="0.15">
      <c r="A5504" s="18"/>
    </row>
    <row r="5505" spans="1:1" x14ac:dyDescent="0.15">
      <c r="A5505" s="18"/>
    </row>
    <row r="5506" spans="1:1" x14ac:dyDescent="0.15">
      <c r="A5506" s="18"/>
    </row>
    <row r="5507" spans="1:1" x14ac:dyDescent="0.15">
      <c r="A5507" s="18"/>
    </row>
    <row r="5508" spans="1:1" x14ac:dyDescent="0.15">
      <c r="A5508" s="18"/>
    </row>
    <row r="5509" spans="1:1" x14ac:dyDescent="0.15">
      <c r="A5509" s="18"/>
    </row>
    <row r="5510" spans="1:1" x14ac:dyDescent="0.15">
      <c r="A5510" s="18"/>
    </row>
    <row r="5511" spans="1:1" x14ac:dyDescent="0.15">
      <c r="A5511" s="18"/>
    </row>
    <row r="5512" spans="1:1" x14ac:dyDescent="0.15">
      <c r="A5512" s="18"/>
    </row>
    <row r="5513" spans="1:1" x14ac:dyDescent="0.15">
      <c r="A5513" s="18"/>
    </row>
    <row r="5514" spans="1:1" x14ac:dyDescent="0.15">
      <c r="A5514" s="18"/>
    </row>
    <row r="5515" spans="1:1" x14ac:dyDescent="0.15">
      <c r="A5515" s="18"/>
    </row>
    <row r="5516" spans="1:1" x14ac:dyDescent="0.15">
      <c r="A5516" s="18"/>
    </row>
    <row r="5517" spans="1:1" x14ac:dyDescent="0.15">
      <c r="A5517" s="18"/>
    </row>
    <row r="5518" spans="1:1" x14ac:dyDescent="0.15">
      <c r="A5518" s="18"/>
    </row>
    <row r="5519" spans="1:1" x14ac:dyDescent="0.15">
      <c r="A5519" s="18"/>
    </row>
    <row r="5520" spans="1:1" x14ac:dyDescent="0.15">
      <c r="A5520" s="18"/>
    </row>
    <row r="5521" spans="1:1" x14ac:dyDescent="0.15">
      <c r="A5521" s="18"/>
    </row>
    <row r="5522" spans="1:1" x14ac:dyDescent="0.15">
      <c r="A5522" s="18"/>
    </row>
    <row r="5523" spans="1:1" x14ac:dyDescent="0.15">
      <c r="A5523" s="18"/>
    </row>
    <row r="5524" spans="1:1" x14ac:dyDescent="0.15">
      <c r="A5524" s="18"/>
    </row>
    <row r="5525" spans="1:1" x14ac:dyDescent="0.15">
      <c r="A5525" s="18"/>
    </row>
    <row r="5526" spans="1:1" x14ac:dyDescent="0.15">
      <c r="A5526" s="18"/>
    </row>
    <row r="5527" spans="1:1" x14ac:dyDescent="0.15">
      <c r="A5527" s="18"/>
    </row>
    <row r="5528" spans="1:1" x14ac:dyDescent="0.15">
      <c r="A5528" s="18"/>
    </row>
    <row r="5529" spans="1:1" x14ac:dyDescent="0.15">
      <c r="A5529" s="18"/>
    </row>
    <row r="5530" spans="1:1" x14ac:dyDescent="0.15">
      <c r="A5530" s="18"/>
    </row>
    <row r="5531" spans="1:1" x14ac:dyDescent="0.15">
      <c r="A5531" s="18"/>
    </row>
    <row r="5532" spans="1:1" x14ac:dyDescent="0.15">
      <c r="A5532" s="18"/>
    </row>
    <row r="5533" spans="1:1" x14ac:dyDescent="0.15">
      <c r="A5533" s="18"/>
    </row>
    <row r="5534" spans="1:1" x14ac:dyDescent="0.15">
      <c r="A5534" s="18"/>
    </row>
    <row r="5535" spans="1:1" x14ac:dyDescent="0.15">
      <c r="A5535" s="18"/>
    </row>
    <row r="5536" spans="1:1" x14ac:dyDescent="0.15">
      <c r="A5536" s="18"/>
    </row>
    <row r="5537" spans="1:1" x14ac:dyDescent="0.15">
      <c r="A5537" s="18"/>
    </row>
    <row r="5538" spans="1:1" x14ac:dyDescent="0.15">
      <c r="A5538" s="18"/>
    </row>
    <row r="5539" spans="1:1" x14ac:dyDescent="0.15">
      <c r="A5539" s="18"/>
    </row>
    <row r="5540" spans="1:1" x14ac:dyDescent="0.15">
      <c r="A5540" s="18"/>
    </row>
    <row r="5541" spans="1:1" x14ac:dyDescent="0.15">
      <c r="A5541" s="18"/>
    </row>
    <row r="5542" spans="1:1" x14ac:dyDescent="0.15">
      <c r="A5542" s="18"/>
    </row>
    <row r="5543" spans="1:1" x14ac:dyDescent="0.15">
      <c r="A5543" s="18"/>
    </row>
    <row r="5544" spans="1:1" x14ac:dyDescent="0.15">
      <c r="A5544" s="18"/>
    </row>
    <row r="5545" spans="1:1" x14ac:dyDescent="0.15">
      <c r="A5545" s="18"/>
    </row>
    <row r="5546" spans="1:1" x14ac:dyDescent="0.15">
      <c r="A5546" s="18"/>
    </row>
    <row r="5547" spans="1:1" x14ac:dyDescent="0.15">
      <c r="A5547" s="18"/>
    </row>
    <row r="5548" spans="1:1" x14ac:dyDescent="0.15">
      <c r="A5548" s="18"/>
    </row>
    <row r="5549" spans="1:1" x14ac:dyDescent="0.15">
      <c r="A5549" s="18"/>
    </row>
    <row r="5550" spans="1:1" x14ac:dyDescent="0.15">
      <c r="A5550" s="18"/>
    </row>
    <row r="5551" spans="1:1" x14ac:dyDescent="0.15">
      <c r="A5551" s="18"/>
    </row>
    <row r="5552" spans="1:1" x14ac:dyDescent="0.15">
      <c r="A5552" s="18"/>
    </row>
    <row r="5553" spans="1:1" x14ac:dyDescent="0.15">
      <c r="A5553" s="18"/>
    </row>
    <row r="5554" spans="1:1" x14ac:dyDescent="0.15">
      <c r="A5554" s="18"/>
    </row>
    <row r="5555" spans="1:1" x14ac:dyDescent="0.15">
      <c r="A5555" s="18"/>
    </row>
    <row r="5556" spans="1:1" x14ac:dyDescent="0.15">
      <c r="A5556" s="18"/>
    </row>
    <row r="5557" spans="1:1" x14ac:dyDescent="0.15">
      <c r="A5557" s="18"/>
    </row>
    <row r="5558" spans="1:1" x14ac:dyDescent="0.15">
      <c r="A5558" s="18"/>
    </row>
    <row r="5559" spans="1:1" x14ac:dyDescent="0.15">
      <c r="A5559" s="18"/>
    </row>
    <row r="5560" spans="1:1" x14ac:dyDescent="0.15">
      <c r="A5560" s="18"/>
    </row>
    <row r="5561" spans="1:1" x14ac:dyDescent="0.15">
      <c r="A5561" s="18"/>
    </row>
    <row r="5562" spans="1:1" x14ac:dyDescent="0.15">
      <c r="A5562" s="18"/>
    </row>
    <row r="5563" spans="1:1" x14ac:dyDescent="0.15">
      <c r="A5563" s="18"/>
    </row>
    <row r="5564" spans="1:1" x14ac:dyDescent="0.15">
      <c r="A5564" s="18"/>
    </row>
    <row r="5565" spans="1:1" x14ac:dyDescent="0.15">
      <c r="A5565" s="18"/>
    </row>
    <row r="5566" spans="1:1" x14ac:dyDescent="0.15">
      <c r="A5566" s="18"/>
    </row>
    <row r="5567" spans="1:1" x14ac:dyDescent="0.15">
      <c r="A5567" s="18"/>
    </row>
    <row r="5568" spans="1:1" x14ac:dyDescent="0.15">
      <c r="A5568" s="18"/>
    </row>
    <row r="5569" spans="1:1" x14ac:dyDescent="0.15">
      <c r="A5569" s="18"/>
    </row>
    <row r="5570" spans="1:1" x14ac:dyDescent="0.15">
      <c r="A5570" s="18"/>
    </row>
    <row r="5571" spans="1:1" x14ac:dyDescent="0.15">
      <c r="A5571" s="18"/>
    </row>
    <row r="5572" spans="1:1" x14ac:dyDescent="0.15">
      <c r="A5572" s="18"/>
    </row>
    <row r="5573" spans="1:1" x14ac:dyDescent="0.15">
      <c r="A5573" s="18"/>
    </row>
    <row r="5574" spans="1:1" x14ac:dyDescent="0.15">
      <c r="A5574" s="18"/>
    </row>
    <row r="5575" spans="1:1" x14ac:dyDescent="0.15">
      <c r="A5575" s="18"/>
    </row>
    <row r="5576" spans="1:1" x14ac:dyDescent="0.15">
      <c r="A5576" s="18"/>
    </row>
    <row r="5577" spans="1:1" x14ac:dyDescent="0.15">
      <c r="A5577" s="18"/>
    </row>
    <row r="5578" spans="1:1" x14ac:dyDescent="0.15">
      <c r="A5578" s="18"/>
    </row>
    <row r="5579" spans="1:1" x14ac:dyDescent="0.15">
      <c r="A5579" s="18"/>
    </row>
    <row r="5580" spans="1:1" x14ac:dyDescent="0.15">
      <c r="A5580" s="18"/>
    </row>
    <row r="5581" spans="1:1" x14ac:dyDescent="0.15">
      <c r="A5581" s="18"/>
    </row>
    <row r="5582" spans="1:1" x14ac:dyDescent="0.15">
      <c r="A5582" s="18"/>
    </row>
    <row r="5583" spans="1:1" x14ac:dyDescent="0.15">
      <c r="A5583" s="18"/>
    </row>
    <row r="5584" spans="1:1" x14ac:dyDescent="0.15">
      <c r="A5584" s="18"/>
    </row>
    <row r="5585" spans="1:1" x14ac:dyDescent="0.15">
      <c r="A5585" s="18"/>
    </row>
    <row r="5586" spans="1:1" x14ac:dyDescent="0.15">
      <c r="A5586" s="18"/>
    </row>
    <row r="5587" spans="1:1" x14ac:dyDescent="0.15">
      <c r="A5587" s="18"/>
    </row>
    <row r="5588" spans="1:1" x14ac:dyDescent="0.15">
      <c r="A5588" s="18"/>
    </row>
    <row r="5589" spans="1:1" x14ac:dyDescent="0.15">
      <c r="A5589" s="18"/>
    </row>
    <row r="5590" spans="1:1" x14ac:dyDescent="0.15">
      <c r="A5590" s="18"/>
    </row>
    <row r="5591" spans="1:1" x14ac:dyDescent="0.15">
      <c r="A5591" s="18"/>
    </row>
    <row r="5592" spans="1:1" x14ac:dyDescent="0.15">
      <c r="A5592" s="18"/>
    </row>
    <row r="5593" spans="1:1" x14ac:dyDescent="0.15">
      <c r="A5593" s="18"/>
    </row>
    <row r="5594" spans="1:1" x14ac:dyDescent="0.15">
      <c r="A5594" s="18"/>
    </row>
    <row r="5595" spans="1:1" x14ac:dyDescent="0.15">
      <c r="A5595" s="18"/>
    </row>
    <row r="5596" spans="1:1" x14ac:dyDescent="0.15">
      <c r="A5596" s="18"/>
    </row>
    <row r="5597" spans="1:1" x14ac:dyDescent="0.15">
      <c r="A5597" s="18"/>
    </row>
    <row r="5598" spans="1:1" x14ac:dyDescent="0.15">
      <c r="A5598" s="18"/>
    </row>
    <row r="5599" spans="1:1" x14ac:dyDescent="0.15">
      <c r="A5599" s="18"/>
    </row>
    <row r="5600" spans="1:1" x14ac:dyDescent="0.15">
      <c r="A5600" s="18"/>
    </row>
    <row r="5601" spans="1:1" x14ac:dyDescent="0.15">
      <c r="A5601" s="18"/>
    </row>
    <row r="5602" spans="1:1" x14ac:dyDescent="0.15">
      <c r="A5602" s="18"/>
    </row>
    <row r="5603" spans="1:1" x14ac:dyDescent="0.15">
      <c r="A5603" s="18"/>
    </row>
    <row r="5604" spans="1:1" x14ac:dyDescent="0.15">
      <c r="A5604" s="18"/>
    </row>
    <row r="5605" spans="1:1" x14ac:dyDescent="0.15">
      <c r="A5605" s="18"/>
    </row>
    <row r="5606" spans="1:1" x14ac:dyDescent="0.15">
      <c r="A5606" s="18"/>
    </row>
    <row r="5607" spans="1:1" x14ac:dyDescent="0.15">
      <c r="A5607" s="18"/>
    </row>
    <row r="5608" spans="1:1" x14ac:dyDescent="0.15">
      <c r="A5608" s="18"/>
    </row>
    <row r="5609" spans="1:1" x14ac:dyDescent="0.15">
      <c r="A5609" s="18"/>
    </row>
    <row r="5610" spans="1:1" x14ac:dyDescent="0.15">
      <c r="A5610" s="18"/>
    </row>
    <row r="5611" spans="1:1" x14ac:dyDescent="0.15">
      <c r="A5611" s="18"/>
    </row>
    <row r="5612" spans="1:1" x14ac:dyDescent="0.15">
      <c r="A5612" s="18"/>
    </row>
    <row r="5613" spans="1:1" x14ac:dyDescent="0.15">
      <c r="A5613" s="18"/>
    </row>
    <row r="5614" spans="1:1" x14ac:dyDescent="0.15">
      <c r="A5614" s="18"/>
    </row>
    <row r="5615" spans="1:1" x14ac:dyDescent="0.15">
      <c r="A5615" s="18"/>
    </row>
    <row r="5616" spans="1:1" x14ac:dyDescent="0.15">
      <c r="A5616" s="18"/>
    </row>
    <row r="5617" spans="1:1" x14ac:dyDescent="0.15">
      <c r="A5617" s="18"/>
    </row>
    <row r="5618" spans="1:1" x14ac:dyDescent="0.15">
      <c r="A5618" s="18"/>
    </row>
    <row r="5619" spans="1:1" x14ac:dyDescent="0.15">
      <c r="A5619" s="18"/>
    </row>
    <row r="5620" spans="1:1" x14ac:dyDescent="0.15">
      <c r="A5620" s="18"/>
    </row>
    <row r="5621" spans="1:1" x14ac:dyDescent="0.15">
      <c r="A5621" s="18"/>
    </row>
    <row r="5622" spans="1:1" x14ac:dyDescent="0.15">
      <c r="A5622" s="18"/>
    </row>
    <row r="5623" spans="1:1" x14ac:dyDescent="0.15">
      <c r="A5623" s="18"/>
    </row>
    <row r="5624" spans="1:1" x14ac:dyDescent="0.15">
      <c r="A5624" s="18"/>
    </row>
    <row r="5625" spans="1:1" x14ac:dyDescent="0.15">
      <c r="A5625" s="18"/>
    </row>
    <row r="5626" spans="1:1" x14ac:dyDescent="0.15">
      <c r="A5626" s="18"/>
    </row>
    <row r="5627" spans="1:1" x14ac:dyDescent="0.15">
      <c r="A5627" s="18"/>
    </row>
    <row r="5628" spans="1:1" x14ac:dyDescent="0.15">
      <c r="A5628" s="18"/>
    </row>
    <row r="5629" spans="1:1" x14ac:dyDescent="0.15">
      <c r="A5629" s="18"/>
    </row>
    <row r="5630" spans="1:1" x14ac:dyDescent="0.15">
      <c r="A5630" s="18"/>
    </row>
    <row r="5631" spans="1:1" x14ac:dyDescent="0.15">
      <c r="A5631" s="18"/>
    </row>
    <row r="5632" spans="1:1" x14ac:dyDescent="0.15">
      <c r="A5632" s="18"/>
    </row>
    <row r="5633" spans="1:1" x14ac:dyDescent="0.15">
      <c r="A5633" s="18"/>
    </row>
    <row r="5634" spans="1:1" x14ac:dyDescent="0.15">
      <c r="A5634" s="18"/>
    </row>
    <row r="5635" spans="1:1" x14ac:dyDescent="0.15">
      <c r="A5635" s="18"/>
    </row>
    <row r="5636" spans="1:1" x14ac:dyDescent="0.15">
      <c r="A5636" s="18"/>
    </row>
    <row r="5637" spans="1:1" x14ac:dyDescent="0.15">
      <c r="A5637" s="18"/>
    </row>
    <row r="5638" spans="1:1" x14ac:dyDescent="0.15">
      <c r="A5638" s="18"/>
    </row>
    <row r="5639" spans="1:1" x14ac:dyDescent="0.15">
      <c r="A5639" s="18"/>
    </row>
    <row r="5640" spans="1:1" x14ac:dyDescent="0.15">
      <c r="A5640" s="18"/>
    </row>
    <row r="5641" spans="1:1" x14ac:dyDescent="0.15">
      <c r="A5641" s="18"/>
    </row>
    <row r="5642" spans="1:1" x14ac:dyDescent="0.15">
      <c r="A5642" s="18"/>
    </row>
    <row r="5643" spans="1:1" x14ac:dyDescent="0.15">
      <c r="A5643" s="18"/>
    </row>
    <row r="5644" spans="1:1" x14ac:dyDescent="0.15">
      <c r="A5644" s="18"/>
    </row>
    <row r="5645" spans="1:1" x14ac:dyDescent="0.15">
      <c r="A5645" s="18"/>
    </row>
    <row r="5646" spans="1:1" x14ac:dyDescent="0.15">
      <c r="A5646" s="18"/>
    </row>
    <row r="5647" spans="1:1" x14ac:dyDescent="0.15">
      <c r="A5647" s="18"/>
    </row>
    <row r="5648" spans="1:1" x14ac:dyDescent="0.15">
      <c r="A5648" s="18"/>
    </row>
    <row r="5649" spans="1:1" x14ac:dyDescent="0.15">
      <c r="A5649" s="18"/>
    </row>
    <row r="5650" spans="1:1" x14ac:dyDescent="0.15">
      <c r="A5650" s="18"/>
    </row>
    <row r="5651" spans="1:1" x14ac:dyDescent="0.15">
      <c r="A5651" s="18"/>
    </row>
    <row r="5652" spans="1:1" x14ac:dyDescent="0.15">
      <c r="A5652" s="18"/>
    </row>
    <row r="5653" spans="1:1" x14ac:dyDescent="0.15">
      <c r="A5653" s="18"/>
    </row>
    <row r="5654" spans="1:1" x14ac:dyDescent="0.15">
      <c r="A5654" s="18"/>
    </row>
    <row r="5655" spans="1:1" x14ac:dyDescent="0.15">
      <c r="A5655" s="18"/>
    </row>
    <row r="5656" spans="1:1" x14ac:dyDescent="0.15">
      <c r="A5656" s="18"/>
    </row>
    <row r="5657" spans="1:1" x14ac:dyDescent="0.15">
      <c r="A5657" s="18"/>
    </row>
    <row r="5658" spans="1:1" x14ac:dyDescent="0.15">
      <c r="A5658" s="18"/>
    </row>
    <row r="5659" spans="1:1" x14ac:dyDescent="0.15">
      <c r="A5659" s="18"/>
    </row>
    <row r="5660" spans="1:1" x14ac:dyDescent="0.15">
      <c r="A5660" s="18"/>
    </row>
    <row r="5661" spans="1:1" x14ac:dyDescent="0.15">
      <c r="A5661" s="18"/>
    </row>
    <row r="5662" spans="1:1" x14ac:dyDescent="0.15">
      <c r="A5662" s="18"/>
    </row>
    <row r="5663" spans="1:1" x14ac:dyDescent="0.15">
      <c r="A5663" s="18"/>
    </row>
    <row r="5664" spans="1:1" x14ac:dyDescent="0.15">
      <c r="A5664" s="18"/>
    </row>
    <row r="5665" spans="1:1" x14ac:dyDescent="0.15">
      <c r="A5665" s="18"/>
    </row>
    <row r="5666" spans="1:1" x14ac:dyDescent="0.15">
      <c r="A5666" s="18"/>
    </row>
    <row r="5667" spans="1:1" x14ac:dyDescent="0.15">
      <c r="A5667" s="18"/>
    </row>
    <row r="5668" spans="1:1" x14ac:dyDescent="0.15">
      <c r="A5668" s="18"/>
    </row>
    <row r="5669" spans="1:1" x14ac:dyDescent="0.15">
      <c r="A5669" s="18"/>
    </row>
    <row r="5670" spans="1:1" x14ac:dyDescent="0.15">
      <c r="A5670" s="18"/>
    </row>
    <row r="5671" spans="1:1" x14ac:dyDescent="0.15">
      <c r="A5671" s="18"/>
    </row>
    <row r="5672" spans="1:1" x14ac:dyDescent="0.15">
      <c r="A5672" s="18"/>
    </row>
    <row r="5673" spans="1:1" x14ac:dyDescent="0.15">
      <c r="A5673" s="18"/>
    </row>
    <row r="5674" spans="1:1" x14ac:dyDescent="0.15">
      <c r="A5674" s="18"/>
    </row>
    <row r="5675" spans="1:1" x14ac:dyDescent="0.15">
      <c r="A5675" s="18"/>
    </row>
    <row r="5676" spans="1:1" x14ac:dyDescent="0.15">
      <c r="A5676" s="18"/>
    </row>
    <row r="5677" spans="1:1" x14ac:dyDescent="0.15">
      <c r="A5677" s="18"/>
    </row>
    <row r="5678" spans="1:1" x14ac:dyDescent="0.15">
      <c r="A5678" s="18"/>
    </row>
    <row r="5679" spans="1:1" x14ac:dyDescent="0.15">
      <c r="A5679" s="18"/>
    </row>
    <row r="5680" spans="1:1" x14ac:dyDescent="0.15">
      <c r="A5680" s="18"/>
    </row>
    <row r="5681" spans="1:1" x14ac:dyDescent="0.15">
      <c r="A5681" s="18"/>
    </row>
    <row r="5682" spans="1:1" x14ac:dyDescent="0.15">
      <c r="A5682" s="18"/>
    </row>
    <row r="5683" spans="1:1" x14ac:dyDescent="0.15">
      <c r="A5683" s="18"/>
    </row>
    <row r="5684" spans="1:1" x14ac:dyDescent="0.15">
      <c r="A5684" s="18"/>
    </row>
    <row r="5685" spans="1:1" x14ac:dyDescent="0.15">
      <c r="A5685" s="18"/>
    </row>
    <row r="5686" spans="1:1" x14ac:dyDescent="0.15">
      <c r="A5686" s="18"/>
    </row>
    <row r="5687" spans="1:1" x14ac:dyDescent="0.15">
      <c r="A5687" s="18"/>
    </row>
    <row r="5688" spans="1:1" x14ac:dyDescent="0.15">
      <c r="A5688" s="18"/>
    </row>
    <row r="5689" spans="1:1" x14ac:dyDescent="0.15">
      <c r="A5689" s="18"/>
    </row>
    <row r="5690" spans="1:1" x14ac:dyDescent="0.15">
      <c r="A5690" s="18"/>
    </row>
    <row r="5691" spans="1:1" x14ac:dyDescent="0.15">
      <c r="A5691" s="18"/>
    </row>
    <row r="5692" spans="1:1" x14ac:dyDescent="0.15">
      <c r="A5692" s="18"/>
    </row>
    <row r="5693" spans="1:1" x14ac:dyDescent="0.15">
      <c r="A5693" s="18"/>
    </row>
    <row r="5694" spans="1:1" x14ac:dyDescent="0.15">
      <c r="A5694" s="18"/>
    </row>
    <row r="5695" spans="1:1" x14ac:dyDescent="0.15">
      <c r="A5695" s="18"/>
    </row>
    <row r="5696" spans="1:1" x14ac:dyDescent="0.15">
      <c r="A5696" s="18"/>
    </row>
    <row r="5697" spans="1:1" x14ac:dyDescent="0.15">
      <c r="A5697" s="18"/>
    </row>
    <row r="5698" spans="1:1" x14ac:dyDescent="0.15">
      <c r="A5698" s="18"/>
    </row>
    <row r="5699" spans="1:1" x14ac:dyDescent="0.15">
      <c r="A5699" s="18"/>
    </row>
    <row r="5700" spans="1:1" x14ac:dyDescent="0.15">
      <c r="A5700" s="18"/>
    </row>
    <row r="5701" spans="1:1" x14ac:dyDescent="0.15">
      <c r="A5701" s="18"/>
    </row>
    <row r="5702" spans="1:1" x14ac:dyDescent="0.15">
      <c r="A5702" s="18"/>
    </row>
    <row r="5703" spans="1:1" x14ac:dyDescent="0.15">
      <c r="A5703" s="18"/>
    </row>
    <row r="5704" spans="1:1" x14ac:dyDescent="0.15">
      <c r="A5704" s="18"/>
    </row>
    <row r="5705" spans="1:1" x14ac:dyDescent="0.15">
      <c r="A5705" s="18"/>
    </row>
    <row r="5706" spans="1:1" x14ac:dyDescent="0.15">
      <c r="A5706" s="18"/>
    </row>
    <row r="5707" spans="1:1" x14ac:dyDescent="0.15">
      <c r="A5707" s="18"/>
    </row>
    <row r="5708" spans="1:1" x14ac:dyDescent="0.15">
      <c r="A5708" s="18"/>
    </row>
    <row r="5709" spans="1:1" x14ac:dyDescent="0.15">
      <c r="A5709" s="18"/>
    </row>
    <row r="5710" spans="1:1" x14ac:dyDescent="0.15">
      <c r="A5710" s="18"/>
    </row>
    <row r="5711" spans="1:1" x14ac:dyDescent="0.15">
      <c r="A5711" s="18"/>
    </row>
    <row r="5712" spans="1:1" x14ac:dyDescent="0.15">
      <c r="A5712" s="18"/>
    </row>
    <row r="5713" spans="1:1" x14ac:dyDescent="0.15">
      <c r="A5713" s="18"/>
    </row>
    <row r="5714" spans="1:1" x14ac:dyDescent="0.15">
      <c r="A5714" s="18"/>
    </row>
    <row r="5715" spans="1:1" x14ac:dyDescent="0.15">
      <c r="A5715" s="18"/>
    </row>
    <row r="5716" spans="1:1" x14ac:dyDescent="0.15">
      <c r="A5716" s="18"/>
    </row>
    <row r="5717" spans="1:1" x14ac:dyDescent="0.15">
      <c r="A5717" s="18"/>
    </row>
    <row r="5718" spans="1:1" x14ac:dyDescent="0.15">
      <c r="A5718" s="18"/>
    </row>
    <row r="5719" spans="1:1" x14ac:dyDescent="0.15">
      <c r="A5719" s="18"/>
    </row>
    <row r="5720" spans="1:1" x14ac:dyDescent="0.15">
      <c r="A5720" s="18"/>
    </row>
    <row r="5721" spans="1:1" x14ac:dyDescent="0.15">
      <c r="A5721" s="18"/>
    </row>
    <row r="5722" spans="1:1" x14ac:dyDescent="0.15">
      <c r="A5722" s="18"/>
    </row>
    <row r="5723" spans="1:1" x14ac:dyDescent="0.15">
      <c r="A5723" s="18"/>
    </row>
    <row r="5724" spans="1:1" x14ac:dyDescent="0.15">
      <c r="A5724" s="18"/>
    </row>
    <row r="5725" spans="1:1" x14ac:dyDescent="0.15">
      <c r="A5725" s="18"/>
    </row>
    <row r="5726" spans="1:1" x14ac:dyDescent="0.15">
      <c r="A5726" s="18"/>
    </row>
    <row r="5727" spans="1:1" x14ac:dyDescent="0.15">
      <c r="A5727" s="18"/>
    </row>
    <row r="5728" spans="1:1" x14ac:dyDescent="0.15">
      <c r="A5728" s="18"/>
    </row>
    <row r="5729" spans="1:1" x14ac:dyDescent="0.15">
      <c r="A5729" s="18"/>
    </row>
    <row r="5730" spans="1:1" x14ac:dyDescent="0.15">
      <c r="A5730" s="18"/>
    </row>
    <row r="5731" spans="1:1" x14ac:dyDescent="0.15">
      <c r="A5731" s="18"/>
    </row>
    <row r="5732" spans="1:1" x14ac:dyDescent="0.15">
      <c r="A5732" s="18"/>
    </row>
    <row r="5733" spans="1:1" x14ac:dyDescent="0.15">
      <c r="A5733" s="18"/>
    </row>
    <row r="5734" spans="1:1" x14ac:dyDescent="0.15">
      <c r="A5734" s="18"/>
    </row>
    <row r="5735" spans="1:1" x14ac:dyDescent="0.15">
      <c r="A5735" s="18"/>
    </row>
    <row r="5736" spans="1:1" x14ac:dyDescent="0.15">
      <c r="A5736" s="18"/>
    </row>
    <row r="5737" spans="1:1" x14ac:dyDescent="0.15">
      <c r="A5737" s="18"/>
    </row>
    <row r="5738" spans="1:1" x14ac:dyDescent="0.15">
      <c r="A5738" s="18"/>
    </row>
    <row r="5739" spans="1:1" x14ac:dyDescent="0.15">
      <c r="A5739" s="18"/>
    </row>
    <row r="5740" spans="1:1" x14ac:dyDescent="0.15">
      <c r="A5740" s="18"/>
    </row>
    <row r="5741" spans="1:1" x14ac:dyDescent="0.15">
      <c r="A5741" s="18"/>
    </row>
    <row r="5742" spans="1:1" x14ac:dyDescent="0.15">
      <c r="A5742" s="18"/>
    </row>
    <row r="5743" spans="1:1" x14ac:dyDescent="0.15">
      <c r="A5743" s="18"/>
    </row>
    <row r="5744" spans="1:1" x14ac:dyDescent="0.15">
      <c r="A5744" s="18"/>
    </row>
    <row r="5745" spans="1:1" x14ac:dyDescent="0.15">
      <c r="A5745" s="18"/>
    </row>
    <row r="5746" spans="1:1" x14ac:dyDescent="0.15">
      <c r="A5746" s="18"/>
    </row>
    <row r="5747" spans="1:1" x14ac:dyDescent="0.15">
      <c r="A5747" s="18"/>
    </row>
    <row r="5748" spans="1:1" x14ac:dyDescent="0.15">
      <c r="A5748" s="18"/>
    </row>
    <row r="5749" spans="1:1" x14ac:dyDescent="0.15">
      <c r="A5749" s="18"/>
    </row>
    <row r="5750" spans="1:1" x14ac:dyDescent="0.15">
      <c r="A5750" s="18"/>
    </row>
    <row r="5751" spans="1:1" x14ac:dyDescent="0.15">
      <c r="A5751" s="18"/>
    </row>
    <row r="5752" spans="1:1" x14ac:dyDescent="0.15">
      <c r="A5752" s="18"/>
    </row>
    <row r="5753" spans="1:1" x14ac:dyDescent="0.15">
      <c r="A5753" s="18"/>
    </row>
    <row r="5754" spans="1:1" x14ac:dyDescent="0.15">
      <c r="A5754" s="18"/>
    </row>
    <row r="5755" spans="1:1" x14ac:dyDescent="0.15">
      <c r="A5755" s="18"/>
    </row>
    <row r="5756" spans="1:1" x14ac:dyDescent="0.15">
      <c r="A5756" s="18"/>
    </row>
    <row r="5757" spans="1:1" x14ac:dyDescent="0.15">
      <c r="A5757" s="18"/>
    </row>
    <row r="5758" spans="1:1" x14ac:dyDescent="0.15">
      <c r="A5758" s="18"/>
    </row>
    <row r="5759" spans="1:1" x14ac:dyDescent="0.15">
      <c r="A5759" s="18"/>
    </row>
    <row r="5760" spans="1:1" x14ac:dyDescent="0.15">
      <c r="A5760" s="18"/>
    </row>
    <row r="5761" spans="1:1" x14ac:dyDescent="0.15">
      <c r="A5761" s="18"/>
    </row>
    <row r="5762" spans="1:1" x14ac:dyDescent="0.15">
      <c r="A5762" s="18"/>
    </row>
    <row r="5763" spans="1:1" x14ac:dyDescent="0.15">
      <c r="A5763" s="18"/>
    </row>
    <row r="5764" spans="1:1" x14ac:dyDescent="0.15">
      <c r="A5764" s="18"/>
    </row>
    <row r="5765" spans="1:1" x14ac:dyDescent="0.15">
      <c r="A5765" s="18"/>
    </row>
    <row r="5766" spans="1:1" x14ac:dyDescent="0.15">
      <c r="A5766" s="18"/>
    </row>
    <row r="5767" spans="1:1" x14ac:dyDescent="0.15">
      <c r="A5767" s="18"/>
    </row>
    <row r="5768" spans="1:1" x14ac:dyDescent="0.15">
      <c r="A5768" s="18"/>
    </row>
    <row r="5769" spans="1:1" x14ac:dyDescent="0.15">
      <c r="A5769" s="18"/>
    </row>
    <row r="5770" spans="1:1" x14ac:dyDescent="0.15">
      <c r="A5770" s="18"/>
    </row>
    <row r="5771" spans="1:1" x14ac:dyDescent="0.15">
      <c r="A5771" s="18"/>
    </row>
    <row r="5772" spans="1:1" x14ac:dyDescent="0.15">
      <c r="A5772" s="18"/>
    </row>
    <row r="5773" spans="1:1" x14ac:dyDescent="0.15">
      <c r="A5773" s="18"/>
    </row>
    <row r="5774" spans="1:1" x14ac:dyDescent="0.15">
      <c r="A5774" s="18"/>
    </row>
    <row r="5775" spans="1:1" x14ac:dyDescent="0.15">
      <c r="A5775" s="18"/>
    </row>
    <row r="5776" spans="1:1" x14ac:dyDescent="0.15">
      <c r="A5776" s="18"/>
    </row>
    <row r="5777" spans="1:1" x14ac:dyDescent="0.15">
      <c r="A5777" s="18"/>
    </row>
    <row r="5778" spans="1:1" x14ac:dyDescent="0.15">
      <c r="A5778" s="18"/>
    </row>
    <row r="5779" spans="1:1" x14ac:dyDescent="0.15">
      <c r="A5779" s="18"/>
    </row>
    <row r="5780" spans="1:1" x14ac:dyDescent="0.15">
      <c r="A5780" s="18"/>
    </row>
    <row r="5781" spans="1:1" x14ac:dyDescent="0.15">
      <c r="A5781" s="18"/>
    </row>
    <row r="5782" spans="1:1" x14ac:dyDescent="0.15">
      <c r="A5782" s="18"/>
    </row>
    <row r="5783" spans="1:1" x14ac:dyDescent="0.15">
      <c r="A5783" s="18"/>
    </row>
    <row r="5784" spans="1:1" x14ac:dyDescent="0.15">
      <c r="A5784" s="18"/>
    </row>
    <row r="5785" spans="1:1" x14ac:dyDescent="0.15">
      <c r="A5785" s="18"/>
    </row>
    <row r="5786" spans="1:1" x14ac:dyDescent="0.15">
      <c r="A5786" s="18"/>
    </row>
    <row r="5787" spans="1:1" x14ac:dyDescent="0.15">
      <c r="A5787" s="18"/>
    </row>
    <row r="5788" spans="1:1" x14ac:dyDescent="0.15">
      <c r="A5788" s="18"/>
    </row>
    <row r="5789" spans="1:1" x14ac:dyDescent="0.15">
      <c r="A5789" s="18"/>
    </row>
    <row r="5790" spans="1:1" x14ac:dyDescent="0.15">
      <c r="A5790" s="18"/>
    </row>
    <row r="5791" spans="1:1" x14ac:dyDescent="0.15">
      <c r="A5791" s="18"/>
    </row>
    <row r="5792" spans="1:1" x14ac:dyDescent="0.15">
      <c r="A5792" s="18"/>
    </row>
    <row r="5793" spans="1:1" x14ac:dyDescent="0.15">
      <c r="A5793" s="18"/>
    </row>
    <row r="5794" spans="1:1" x14ac:dyDescent="0.15">
      <c r="A5794" s="18"/>
    </row>
    <row r="5795" spans="1:1" x14ac:dyDescent="0.15">
      <c r="A5795" s="18"/>
    </row>
    <row r="5796" spans="1:1" x14ac:dyDescent="0.15">
      <c r="A5796" s="18"/>
    </row>
    <row r="5797" spans="1:1" x14ac:dyDescent="0.15">
      <c r="A5797" s="18"/>
    </row>
    <row r="5798" spans="1:1" x14ac:dyDescent="0.15">
      <c r="A5798" s="18"/>
    </row>
    <row r="5799" spans="1:1" x14ac:dyDescent="0.15">
      <c r="A5799" s="18"/>
    </row>
    <row r="5800" spans="1:1" x14ac:dyDescent="0.15">
      <c r="A5800" s="18"/>
    </row>
    <row r="5801" spans="1:1" x14ac:dyDescent="0.15">
      <c r="A5801" s="18"/>
    </row>
    <row r="5802" spans="1:1" x14ac:dyDescent="0.15">
      <c r="A5802" s="18"/>
    </row>
    <row r="5803" spans="1:1" x14ac:dyDescent="0.15">
      <c r="A5803" s="18"/>
    </row>
    <row r="5804" spans="1:1" x14ac:dyDescent="0.15">
      <c r="A5804" s="18"/>
    </row>
    <row r="5805" spans="1:1" x14ac:dyDescent="0.15">
      <c r="A5805" s="18"/>
    </row>
    <row r="5806" spans="1:1" x14ac:dyDescent="0.15">
      <c r="A5806" s="18"/>
    </row>
    <row r="5807" spans="1:1" x14ac:dyDescent="0.15">
      <c r="A5807" s="18"/>
    </row>
    <row r="5808" spans="1:1" x14ac:dyDescent="0.15">
      <c r="A5808" s="18"/>
    </row>
    <row r="5809" spans="1:1" x14ac:dyDescent="0.15">
      <c r="A5809" s="18"/>
    </row>
    <row r="5810" spans="1:1" x14ac:dyDescent="0.15">
      <c r="A5810" s="18"/>
    </row>
    <row r="5811" spans="1:1" x14ac:dyDescent="0.15">
      <c r="A5811" s="18"/>
    </row>
    <row r="5812" spans="1:1" x14ac:dyDescent="0.15">
      <c r="A5812" s="18"/>
    </row>
    <row r="5813" spans="1:1" x14ac:dyDescent="0.15">
      <c r="A5813" s="18"/>
    </row>
    <row r="5814" spans="1:1" x14ac:dyDescent="0.15">
      <c r="A5814" s="18"/>
    </row>
    <row r="5815" spans="1:1" x14ac:dyDescent="0.15">
      <c r="A5815" s="18"/>
    </row>
    <row r="5816" spans="1:1" x14ac:dyDescent="0.15">
      <c r="A5816" s="18"/>
    </row>
    <row r="5817" spans="1:1" x14ac:dyDescent="0.15">
      <c r="A5817" s="18"/>
    </row>
    <row r="5818" spans="1:1" x14ac:dyDescent="0.15">
      <c r="A5818" s="18"/>
    </row>
    <row r="5819" spans="1:1" x14ac:dyDescent="0.15">
      <c r="A5819" s="18"/>
    </row>
    <row r="5820" spans="1:1" x14ac:dyDescent="0.15">
      <c r="A5820" s="18"/>
    </row>
    <row r="5821" spans="1:1" x14ac:dyDescent="0.15">
      <c r="A5821" s="18"/>
    </row>
    <row r="5822" spans="1:1" x14ac:dyDescent="0.15">
      <c r="A5822" s="18"/>
    </row>
    <row r="5823" spans="1:1" x14ac:dyDescent="0.15">
      <c r="A5823" s="18"/>
    </row>
    <row r="5824" spans="1:1" x14ac:dyDescent="0.15">
      <c r="A5824" s="18"/>
    </row>
    <row r="5825" spans="1:1" x14ac:dyDescent="0.15">
      <c r="A5825" s="18"/>
    </row>
    <row r="5826" spans="1:1" x14ac:dyDescent="0.15">
      <c r="A5826" s="18"/>
    </row>
    <row r="5827" spans="1:1" x14ac:dyDescent="0.15">
      <c r="A5827" s="18"/>
    </row>
    <row r="5828" spans="1:1" x14ac:dyDescent="0.15">
      <c r="A5828" s="18"/>
    </row>
    <row r="5829" spans="1:1" x14ac:dyDescent="0.15">
      <c r="A5829" s="18"/>
    </row>
    <row r="5830" spans="1:1" x14ac:dyDescent="0.15">
      <c r="A5830" s="18"/>
    </row>
    <row r="5831" spans="1:1" x14ac:dyDescent="0.15">
      <c r="A5831" s="18"/>
    </row>
    <row r="5832" spans="1:1" x14ac:dyDescent="0.15">
      <c r="A5832" s="18"/>
    </row>
    <row r="5833" spans="1:1" x14ac:dyDescent="0.15">
      <c r="A5833" s="18"/>
    </row>
    <row r="5834" spans="1:1" x14ac:dyDescent="0.15">
      <c r="A5834" s="18"/>
    </row>
    <row r="5835" spans="1:1" x14ac:dyDescent="0.15">
      <c r="A5835" s="18"/>
    </row>
    <row r="5836" spans="1:1" x14ac:dyDescent="0.15">
      <c r="A5836" s="18"/>
    </row>
    <row r="5837" spans="1:1" x14ac:dyDescent="0.15">
      <c r="A5837" s="18"/>
    </row>
    <row r="5838" spans="1:1" x14ac:dyDescent="0.15">
      <c r="A5838" s="18"/>
    </row>
    <row r="5839" spans="1:1" x14ac:dyDescent="0.15">
      <c r="A5839" s="18"/>
    </row>
    <row r="5840" spans="1:1" x14ac:dyDescent="0.15">
      <c r="A5840" s="18"/>
    </row>
    <row r="5841" spans="1:1" x14ac:dyDescent="0.15">
      <c r="A5841" s="18"/>
    </row>
    <row r="5842" spans="1:1" x14ac:dyDescent="0.15">
      <c r="A5842" s="18"/>
    </row>
    <row r="5843" spans="1:1" x14ac:dyDescent="0.15">
      <c r="A5843" s="18"/>
    </row>
    <row r="5844" spans="1:1" x14ac:dyDescent="0.15">
      <c r="A5844" s="18"/>
    </row>
    <row r="5845" spans="1:1" x14ac:dyDescent="0.15">
      <c r="A5845" s="18"/>
    </row>
    <row r="5846" spans="1:1" x14ac:dyDescent="0.15">
      <c r="A5846" s="18"/>
    </row>
    <row r="5847" spans="1:1" x14ac:dyDescent="0.15">
      <c r="A5847" s="18"/>
    </row>
    <row r="5848" spans="1:1" x14ac:dyDescent="0.15">
      <c r="A5848" s="18"/>
    </row>
    <row r="5849" spans="1:1" x14ac:dyDescent="0.15">
      <c r="A5849" s="18"/>
    </row>
    <row r="5850" spans="1:1" x14ac:dyDescent="0.15">
      <c r="A5850" s="18"/>
    </row>
    <row r="5851" spans="1:1" x14ac:dyDescent="0.15">
      <c r="A5851" s="18"/>
    </row>
    <row r="5852" spans="1:1" x14ac:dyDescent="0.15">
      <c r="A5852" s="18"/>
    </row>
    <row r="5853" spans="1:1" x14ac:dyDescent="0.15">
      <c r="A5853" s="18"/>
    </row>
    <row r="5854" spans="1:1" x14ac:dyDescent="0.15">
      <c r="A5854" s="18"/>
    </row>
    <row r="5855" spans="1:1" x14ac:dyDescent="0.15">
      <c r="A5855" s="18"/>
    </row>
    <row r="5856" spans="1:1" x14ac:dyDescent="0.15">
      <c r="A5856" s="18"/>
    </row>
    <row r="5857" spans="1:1" x14ac:dyDescent="0.15">
      <c r="A5857" s="18"/>
    </row>
    <row r="5858" spans="1:1" x14ac:dyDescent="0.15">
      <c r="A5858" s="18"/>
    </row>
    <row r="5859" spans="1:1" x14ac:dyDescent="0.15">
      <c r="A5859" s="18"/>
    </row>
    <row r="5860" spans="1:1" x14ac:dyDescent="0.15">
      <c r="A5860" s="18"/>
    </row>
    <row r="5861" spans="1:1" x14ac:dyDescent="0.15">
      <c r="A5861" s="18"/>
    </row>
    <row r="5862" spans="1:1" x14ac:dyDescent="0.15">
      <c r="A5862" s="18"/>
    </row>
    <row r="5863" spans="1:1" x14ac:dyDescent="0.15">
      <c r="A5863" s="18"/>
    </row>
    <row r="5864" spans="1:1" x14ac:dyDescent="0.15">
      <c r="A5864" s="18"/>
    </row>
    <row r="5865" spans="1:1" x14ac:dyDescent="0.15">
      <c r="A5865" s="18"/>
    </row>
    <row r="5866" spans="1:1" x14ac:dyDescent="0.15">
      <c r="A5866" s="18"/>
    </row>
    <row r="5867" spans="1:1" x14ac:dyDescent="0.15">
      <c r="A5867" s="18"/>
    </row>
    <row r="5868" spans="1:1" x14ac:dyDescent="0.15">
      <c r="A5868" s="18"/>
    </row>
    <row r="5869" spans="1:1" x14ac:dyDescent="0.15">
      <c r="A5869" s="18"/>
    </row>
    <row r="5870" spans="1:1" x14ac:dyDescent="0.15">
      <c r="A5870" s="18"/>
    </row>
    <row r="5871" spans="1:1" x14ac:dyDescent="0.15">
      <c r="A5871" s="18"/>
    </row>
    <row r="5872" spans="1:1" x14ac:dyDescent="0.15">
      <c r="A5872" s="18"/>
    </row>
    <row r="5873" spans="1:1" x14ac:dyDescent="0.15">
      <c r="A5873" s="18"/>
    </row>
    <row r="5874" spans="1:1" x14ac:dyDescent="0.15">
      <c r="A5874" s="18"/>
    </row>
    <row r="5875" spans="1:1" x14ac:dyDescent="0.15">
      <c r="A5875" s="18"/>
    </row>
    <row r="5876" spans="1:1" x14ac:dyDescent="0.15">
      <c r="A5876" s="18"/>
    </row>
    <row r="5877" spans="1:1" x14ac:dyDescent="0.15">
      <c r="A5877" s="18"/>
    </row>
    <row r="5878" spans="1:1" x14ac:dyDescent="0.15">
      <c r="A5878" s="18"/>
    </row>
    <row r="5879" spans="1:1" x14ac:dyDescent="0.15">
      <c r="A5879" s="18"/>
    </row>
    <row r="5880" spans="1:1" x14ac:dyDescent="0.15">
      <c r="A5880" s="18"/>
    </row>
    <row r="5881" spans="1:1" x14ac:dyDescent="0.15">
      <c r="A5881" s="18"/>
    </row>
    <row r="5882" spans="1:1" x14ac:dyDescent="0.15">
      <c r="A5882" s="18"/>
    </row>
    <row r="5883" spans="1:1" x14ac:dyDescent="0.15">
      <c r="A5883" s="18"/>
    </row>
    <row r="5884" spans="1:1" x14ac:dyDescent="0.15">
      <c r="A5884" s="18"/>
    </row>
    <row r="5885" spans="1:1" x14ac:dyDescent="0.15">
      <c r="A5885" s="18"/>
    </row>
    <row r="5886" spans="1:1" x14ac:dyDescent="0.15">
      <c r="A5886" s="18"/>
    </row>
    <row r="5887" spans="1:1" x14ac:dyDescent="0.15">
      <c r="A5887" s="18"/>
    </row>
    <row r="5888" spans="1:1" x14ac:dyDescent="0.15">
      <c r="A5888" s="18"/>
    </row>
    <row r="5889" spans="1:1" x14ac:dyDescent="0.15">
      <c r="A5889" s="18"/>
    </row>
    <row r="5890" spans="1:1" x14ac:dyDescent="0.15">
      <c r="A5890" s="18"/>
    </row>
    <row r="5891" spans="1:1" x14ac:dyDescent="0.15">
      <c r="A5891" s="18"/>
    </row>
    <row r="5892" spans="1:1" x14ac:dyDescent="0.15">
      <c r="A5892" s="18"/>
    </row>
    <row r="5893" spans="1:1" x14ac:dyDescent="0.15">
      <c r="A5893" s="18"/>
    </row>
    <row r="5894" spans="1:1" x14ac:dyDescent="0.15">
      <c r="A5894" s="18"/>
    </row>
    <row r="5895" spans="1:1" x14ac:dyDescent="0.15">
      <c r="A5895" s="18"/>
    </row>
    <row r="5896" spans="1:1" x14ac:dyDescent="0.15">
      <c r="A5896" s="18"/>
    </row>
    <row r="5897" spans="1:1" x14ac:dyDescent="0.15">
      <c r="A5897" s="18"/>
    </row>
    <row r="5898" spans="1:1" x14ac:dyDescent="0.15">
      <c r="A5898" s="18"/>
    </row>
    <row r="5899" spans="1:1" x14ac:dyDescent="0.15">
      <c r="A5899" s="18"/>
    </row>
    <row r="5900" spans="1:1" x14ac:dyDescent="0.15">
      <c r="A5900" s="18"/>
    </row>
    <row r="5901" spans="1:1" x14ac:dyDescent="0.15">
      <c r="A5901" s="18"/>
    </row>
    <row r="5902" spans="1:1" x14ac:dyDescent="0.15">
      <c r="A5902" s="18"/>
    </row>
    <row r="5903" spans="1:1" x14ac:dyDescent="0.15">
      <c r="A5903" s="18"/>
    </row>
    <row r="5904" spans="1:1" x14ac:dyDescent="0.15">
      <c r="A5904" s="18"/>
    </row>
    <row r="5905" spans="1:1" x14ac:dyDescent="0.15">
      <c r="A5905" s="18"/>
    </row>
    <row r="5906" spans="1:1" x14ac:dyDescent="0.15">
      <c r="A5906" s="18"/>
    </row>
    <row r="5907" spans="1:1" x14ac:dyDescent="0.15">
      <c r="A5907" s="18"/>
    </row>
    <row r="5908" spans="1:1" x14ac:dyDescent="0.15">
      <c r="A5908" s="18"/>
    </row>
    <row r="5909" spans="1:1" x14ac:dyDescent="0.15">
      <c r="A5909" s="18"/>
    </row>
    <row r="5910" spans="1:1" x14ac:dyDescent="0.15">
      <c r="A5910" s="18"/>
    </row>
    <row r="5911" spans="1:1" x14ac:dyDescent="0.15">
      <c r="A5911" s="18"/>
    </row>
    <row r="5912" spans="1:1" x14ac:dyDescent="0.15">
      <c r="A5912" s="18"/>
    </row>
    <row r="5913" spans="1:1" x14ac:dyDescent="0.15">
      <c r="A5913" s="18"/>
    </row>
    <row r="5914" spans="1:1" x14ac:dyDescent="0.15">
      <c r="A5914" s="18"/>
    </row>
    <row r="5915" spans="1:1" x14ac:dyDescent="0.15">
      <c r="A5915" s="18"/>
    </row>
    <row r="5916" spans="1:1" x14ac:dyDescent="0.15">
      <c r="A5916" s="18"/>
    </row>
    <row r="5917" spans="1:1" x14ac:dyDescent="0.15">
      <c r="A5917" s="18"/>
    </row>
    <row r="5918" spans="1:1" x14ac:dyDescent="0.15">
      <c r="A5918" s="18"/>
    </row>
    <row r="5919" spans="1:1" x14ac:dyDescent="0.15">
      <c r="A5919" s="18"/>
    </row>
    <row r="5920" spans="1:1" x14ac:dyDescent="0.15">
      <c r="A5920" s="18"/>
    </row>
    <row r="5921" spans="1:1" x14ac:dyDescent="0.15">
      <c r="A5921" s="18"/>
    </row>
    <row r="5922" spans="1:1" x14ac:dyDescent="0.15">
      <c r="A5922" s="18"/>
    </row>
    <row r="5923" spans="1:1" x14ac:dyDescent="0.15">
      <c r="A5923" s="18"/>
    </row>
    <row r="5924" spans="1:1" x14ac:dyDescent="0.15">
      <c r="A5924" s="18"/>
    </row>
    <row r="5925" spans="1:1" x14ac:dyDescent="0.15">
      <c r="A5925" s="18"/>
    </row>
    <row r="5926" spans="1:1" x14ac:dyDescent="0.15">
      <c r="A5926" s="18"/>
    </row>
    <row r="5927" spans="1:1" x14ac:dyDescent="0.15">
      <c r="A5927" s="18"/>
    </row>
    <row r="5928" spans="1:1" x14ac:dyDescent="0.15">
      <c r="A5928" s="18"/>
    </row>
    <row r="5929" spans="1:1" x14ac:dyDescent="0.15">
      <c r="A5929" s="18"/>
    </row>
    <row r="5930" spans="1:1" x14ac:dyDescent="0.15">
      <c r="A5930" s="18"/>
    </row>
    <row r="5931" spans="1:1" x14ac:dyDescent="0.15">
      <c r="A5931" s="18"/>
    </row>
    <row r="5932" spans="1:1" x14ac:dyDescent="0.15">
      <c r="A5932" s="18"/>
    </row>
    <row r="5933" spans="1:1" x14ac:dyDescent="0.15">
      <c r="A5933" s="18"/>
    </row>
    <row r="5934" spans="1:1" x14ac:dyDescent="0.15">
      <c r="A5934" s="18"/>
    </row>
    <row r="5935" spans="1:1" x14ac:dyDescent="0.15">
      <c r="A5935" s="18"/>
    </row>
    <row r="5936" spans="1:1" x14ac:dyDescent="0.15">
      <c r="A5936" s="18"/>
    </row>
    <row r="5937" spans="1:1" x14ac:dyDescent="0.15">
      <c r="A5937" s="18"/>
    </row>
    <row r="5938" spans="1:1" x14ac:dyDescent="0.15">
      <c r="A5938" s="18"/>
    </row>
    <row r="5939" spans="1:1" x14ac:dyDescent="0.15">
      <c r="A5939" s="18"/>
    </row>
    <row r="5940" spans="1:1" x14ac:dyDescent="0.15">
      <c r="A5940" s="18"/>
    </row>
    <row r="5941" spans="1:1" x14ac:dyDescent="0.15">
      <c r="A5941" s="18"/>
    </row>
    <row r="5942" spans="1:1" x14ac:dyDescent="0.15">
      <c r="A5942" s="18"/>
    </row>
    <row r="5943" spans="1:1" x14ac:dyDescent="0.15">
      <c r="A5943" s="18"/>
    </row>
    <row r="5944" spans="1:1" x14ac:dyDescent="0.15">
      <c r="A5944" s="18"/>
    </row>
    <row r="5945" spans="1:1" x14ac:dyDescent="0.15">
      <c r="A5945" s="18"/>
    </row>
    <row r="5946" spans="1:1" x14ac:dyDescent="0.15">
      <c r="A5946" s="18"/>
    </row>
    <row r="5947" spans="1:1" x14ac:dyDescent="0.15">
      <c r="A5947" s="18"/>
    </row>
    <row r="5948" spans="1:1" x14ac:dyDescent="0.15">
      <c r="A5948" s="18"/>
    </row>
    <row r="5949" spans="1:1" x14ac:dyDescent="0.15">
      <c r="A5949" s="18"/>
    </row>
    <row r="5950" spans="1:1" x14ac:dyDescent="0.15">
      <c r="A5950" s="18"/>
    </row>
    <row r="5951" spans="1:1" x14ac:dyDescent="0.15">
      <c r="A5951" s="18"/>
    </row>
    <row r="5952" spans="1:1" x14ac:dyDescent="0.15">
      <c r="A5952" s="18"/>
    </row>
    <row r="5953" spans="1:1" x14ac:dyDescent="0.15">
      <c r="A5953" s="18"/>
    </row>
    <row r="5954" spans="1:1" x14ac:dyDescent="0.15">
      <c r="A5954" s="18"/>
    </row>
    <row r="5955" spans="1:1" x14ac:dyDescent="0.15">
      <c r="A5955" s="18"/>
    </row>
    <row r="5956" spans="1:1" x14ac:dyDescent="0.15">
      <c r="A5956" s="18"/>
    </row>
    <row r="5957" spans="1:1" x14ac:dyDescent="0.15">
      <c r="A5957" s="18"/>
    </row>
    <row r="5958" spans="1:1" x14ac:dyDescent="0.15">
      <c r="A5958" s="18"/>
    </row>
    <row r="5959" spans="1:1" x14ac:dyDescent="0.15">
      <c r="A5959" s="18"/>
    </row>
    <row r="5960" spans="1:1" x14ac:dyDescent="0.15">
      <c r="A5960" s="18"/>
    </row>
    <row r="5961" spans="1:1" x14ac:dyDescent="0.15">
      <c r="A5961" s="18"/>
    </row>
    <row r="5962" spans="1:1" x14ac:dyDescent="0.15">
      <c r="A5962" s="18"/>
    </row>
    <row r="5963" spans="1:1" x14ac:dyDescent="0.15">
      <c r="A5963" s="18"/>
    </row>
    <row r="5964" spans="1:1" x14ac:dyDescent="0.15">
      <c r="A5964" s="18"/>
    </row>
    <row r="5965" spans="1:1" x14ac:dyDescent="0.15">
      <c r="A5965" s="18"/>
    </row>
    <row r="5966" spans="1:1" x14ac:dyDescent="0.15">
      <c r="A5966" s="18"/>
    </row>
    <row r="5967" spans="1:1" x14ac:dyDescent="0.15">
      <c r="A5967" s="18"/>
    </row>
    <row r="5968" spans="1:1" x14ac:dyDescent="0.15">
      <c r="A5968" s="18"/>
    </row>
    <row r="5969" spans="1:1" x14ac:dyDescent="0.15">
      <c r="A5969" s="18"/>
    </row>
    <row r="5970" spans="1:1" x14ac:dyDescent="0.15">
      <c r="A5970" s="18"/>
    </row>
    <row r="5971" spans="1:1" x14ac:dyDescent="0.15">
      <c r="A5971" s="18"/>
    </row>
    <row r="5972" spans="1:1" x14ac:dyDescent="0.15">
      <c r="A5972" s="18"/>
    </row>
    <row r="5973" spans="1:1" x14ac:dyDescent="0.15">
      <c r="A5973" s="18"/>
    </row>
    <row r="5974" spans="1:1" x14ac:dyDescent="0.15">
      <c r="A5974" s="18"/>
    </row>
    <row r="5975" spans="1:1" x14ac:dyDescent="0.15">
      <c r="A5975" s="18"/>
    </row>
    <row r="5976" spans="1:1" x14ac:dyDescent="0.15">
      <c r="A5976" s="18"/>
    </row>
    <row r="5977" spans="1:1" x14ac:dyDescent="0.15">
      <c r="A5977" s="18"/>
    </row>
    <row r="5978" spans="1:1" x14ac:dyDescent="0.15">
      <c r="A5978" s="18"/>
    </row>
    <row r="5979" spans="1:1" x14ac:dyDescent="0.15">
      <c r="A5979" s="18"/>
    </row>
    <row r="5980" spans="1:1" x14ac:dyDescent="0.15">
      <c r="A5980" s="18"/>
    </row>
    <row r="5981" spans="1:1" x14ac:dyDescent="0.15">
      <c r="A5981" s="18"/>
    </row>
    <row r="5982" spans="1:1" x14ac:dyDescent="0.15">
      <c r="A5982" s="18"/>
    </row>
    <row r="5983" spans="1:1" x14ac:dyDescent="0.15">
      <c r="A5983" s="18"/>
    </row>
    <row r="5984" spans="1:1" x14ac:dyDescent="0.15">
      <c r="A5984" s="18"/>
    </row>
    <row r="5985" spans="1:1" x14ac:dyDescent="0.15">
      <c r="A5985" s="18"/>
    </row>
    <row r="5986" spans="1:1" x14ac:dyDescent="0.15">
      <c r="A5986" s="18"/>
    </row>
    <row r="5987" spans="1:1" x14ac:dyDescent="0.15">
      <c r="A5987" s="18"/>
    </row>
    <row r="5988" spans="1:1" x14ac:dyDescent="0.15">
      <c r="A5988" s="18"/>
    </row>
    <row r="5989" spans="1:1" x14ac:dyDescent="0.15">
      <c r="A5989" s="18"/>
    </row>
    <row r="5990" spans="1:1" x14ac:dyDescent="0.15">
      <c r="A5990" s="18"/>
    </row>
    <row r="5991" spans="1:1" x14ac:dyDescent="0.15">
      <c r="A5991" s="18"/>
    </row>
    <row r="5992" spans="1:1" x14ac:dyDescent="0.15">
      <c r="A5992" s="18"/>
    </row>
    <row r="5993" spans="1:1" x14ac:dyDescent="0.15">
      <c r="A5993" s="18"/>
    </row>
    <row r="5994" spans="1:1" x14ac:dyDescent="0.15">
      <c r="A5994" s="18"/>
    </row>
    <row r="5995" spans="1:1" x14ac:dyDescent="0.15">
      <c r="A5995" s="18"/>
    </row>
    <row r="5996" spans="1:1" x14ac:dyDescent="0.15">
      <c r="A5996" s="18"/>
    </row>
    <row r="5997" spans="1:1" x14ac:dyDescent="0.15">
      <c r="A5997" s="18"/>
    </row>
    <row r="5998" spans="1:1" x14ac:dyDescent="0.15">
      <c r="A5998" s="18"/>
    </row>
    <row r="5999" spans="1:1" x14ac:dyDescent="0.15">
      <c r="A5999" s="18"/>
    </row>
    <row r="6000" spans="1:1" x14ac:dyDescent="0.15">
      <c r="A6000" s="18"/>
    </row>
    <row r="6001" spans="1:1" x14ac:dyDescent="0.15">
      <c r="A6001" s="18"/>
    </row>
    <row r="6002" spans="1:1" x14ac:dyDescent="0.15">
      <c r="A6002" s="18"/>
    </row>
    <row r="6003" spans="1:1" x14ac:dyDescent="0.15">
      <c r="A6003" s="18"/>
    </row>
    <row r="6004" spans="1:1" x14ac:dyDescent="0.15">
      <c r="A6004" s="18"/>
    </row>
    <row r="6005" spans="1:1" x14ac:dyDescent="0.15">
      <c r="A6005" s="18"/>
    </row>
    <row r="6006" spans="1:1" x14ac:dyDescent="0.15">
      <c r="A6006" s="18"/>
    </row>
    <row r="6007" spans="1:1" x14ac:dyDescent="0.15">
      <c r="A6007" s="18"/>
    </row>
    <row r="6008" spans="1:1" x14ac:dyDescent="0.15">
      <c r="A6008" s="18"/>
    </row>
    <row r="6009" spans="1:1" x14ac:dyDescent="0.15">
      <c r="A6009" s="18"/>
    </row>
    <row r="6010" spans="1:1" x14ac:dyDescent="0.15">
      <c r="A6010" s="18"/>
    </row>
    <row r="6011" spans="1:1" x14ac:dyDescent="0.15">
      <c r="A6011" s="18"/>
    </row>
    <row r="6012" spans="1:1" x14ac:dyDescent="0.15">
      <c r="A6012" s="18"/>
    </row>
    <row r="6013" spans="1:1" x14ac:dyDescent="0.15">
      <c r="A6013" s="18"/>
    </row>
    <row r="6014" spans="1:1" x14ac:dyDescent="0.15">
      <c r="A6014" s="18"/>
    </row>
    <row r="6015" spans="1:1" x14ac:dyDescent="0.15">
      <c r="A6015" s="18"/>
    </row>
    <row r="6016" spans="1:1" x14ac:dyDescent="0.15">
      <c r="A6016" s="18"/>
    </row>
    <row r="6017" spans="1:1" x14ac:dyDescent="0.15">
      <c r="A6017" s="18"/>
    </row>
    <row r="6018" spans="1:1" x14ac:dyDescent="0.15">
      <c r="A6018" s="18"/>
    </row>
    <row r="6019" spans="1:1" x14ac:dyDescent="0.15">
      <c r="A6019" s="18"/>
    </row>
    <row r="6020" spans="1:1" x14ac:dyDescent="0.15">
      <c r="A6020" s="18"/>
    </row>
    <row r="6021" spans="1:1" x14ac:dyDescent="0.15">
      <c r="A6021" s="18"/>
    </row>
    <row r="6022" spans="1:1" x14ac:dyDescent="0.15">
      <c r="A6022" s="18"/>
    </row>
    <row r="6023" spans="1:1" x14ac:dyDescent="0.15">
      <c r="A6023" s="18"/>
    </row>
    <row r="6024" spans="1:1" x14ac:dyDescent="0.15">
      <c r="A6024" s="18"/>
    </row>
    <row r="6025" spans="1:1" x14ac:dyDescent="0.15">
      <c r="A6025" s="18"/>
    </row>
    <row r="6026" spans="1:1" x14ac:dyDescent="0.15">
      <c r="A6026" s="18"/>
    </row>
    <row r="6027" spans="1:1" x14ac:dyDescent="0.15">
      <c r="A6027" s="18"/>
    </row>
    <row r="6028" spans="1:1" x14ac:dyDescent="0.15">
      <c r="A6028" s="18"/>
    </row>
    <row r="6029" spans="1:1" x14ac:dyDescent="0.15">
      <c r="A6029" s="18"/>
    </row>
    <row r="6030" spans="1:1" x14ac:dyDescent="0.15">
      <c r="A6030" s="18"/>
    </row>
    <row r="6031" spans="1:1" x14ac:dyDescent="0.15">
      <c r="A6031" s="18"/>
    </row>
    <row r="6032" spans="1:1" x14ac:dyDescent="0.15">
      <c r="A6032" s="18"/>
    </row>
    <row r="6033" spans="1:1" x14ac:dyDescent="0.15">
      <c r="A6033" s="18"/>
    </row>
    <row r="6034" spans="1:1" x14ac:dyDescent="0.15">
      <c r="A6034" s="18"/>
    </row>
    <row r="6035" spans="1:1" x14ac:dyDescent="0.15">
      <c r="A6035" s="18"/>
    </row>
    <row r="6036" spans="1:1" x14ac:dyDescent="0.15">
      <c r="A6036" s="18"/>
    </row>
    <row r="6037" spans="1:1" x14ac:dyDescent="0.15">
      <c r="A6037" s="18"/>
    </row>
    <row r="6038" spans="1:1" x14ac:dyDescent="0.15">
      <c r="A6038" s="18"/>
    </row>
    <row r="6039" spans="1:1" x14ac:dyDescent="0.15">
      <c r="A6039" s="18"/>
    </row>
    <row r="6040" spans="1:1" x14ac:dyDescent="0.15">
      <c r="A6040" s="18"/>
    </row>
    <row r="6041" spans="1:1" x14ac:dyDescent="0.15">
      <c r="A6041" s="18"/>
    </row>
    <row r="6042" spans="1:1" x14ac:dyDescent="0.15">
      <c r="A6042" s="18"/>
    </row>
    <row r="6043" spans="1:1" x14ac:dyDescent="0.15">
      <c r="A6043" s="18"/>
    </row>
    <row r="6044" spans="1:1" x14ac:dyDescent="0.15">
      <c r="A6044" s="18"/>
    </row>
    <row r="6045" spans="1:1" x14ac:dyDescent="0.15">
      <c r="A6045" s="18"/>
    </row>
    <row r="6046" spans="1:1" x14ac:dyDescent="0.15">
      <c r="A6046" s="18"/>
    </row>
    <row r="6047" spans="1:1" x14ac:dyDescent="0.15">
      <c r="A6047" s="18"/>
    </row>
    <row r="6048" spans="1:1" x14ac:dyDescent="0.15">
      <c r="A6048" s="18"/>
    </row>
    <row r="6049" spans="1:1" x14ac:dyDescent="0.15">
      <c r="A6049" s="18"/>
    </row>
    <row r="6050" spans="1:1" x14ac:dyDescent="0.15">
      <c r="A6050" s="18"/>
    </row>
    <row r="6051" spans="1:1" x14ac:dyDescent="0.15">
      <c r="A6051" s="18"/>
    </row>
    <row r="6052" spans="1:1" x14ac:dyDescent="0.15">
      <c r="A6052" s="18"/>
    </row>
    <row r="6053" spans="1:1" x14ac:dyDescent="0.15">
      <c r="A6053" s="18"/>
    </row>
    <row r="6054" spans="1:1" x14ac:dyDescent="0.15">
      <c r="A6054" s="18"/>
    </row>
    <row r="6055" spans="1:1" x14ac:dyDescent="0.15">
      <c r="A6055" s="18"/>
    </row>
    <row r="6056" spans="1:1" x14ac:dyDescent="0.15">
      <c r="A6056" s="18"/>
    </row>
    <row r="6057" spans="1:1" x14ac:dyDescent="0.15">
      <c r="A6057" s="18"/>
    </row>
    <row r="6058" spans="1:1" x14ac:dyDescent="0.15">
      <c r="A6058" s="18"/>
    </row>
    <row r="6059" spans="1:1" x14ac:dyDescent="0.15">
      <c r="A6059" s="18"/>
    </row>
    <row r="6060" spans="1:1" x14ac:dyDescent="0.15">
      <c r="A6060" s="18"/>
    </row>
    <row r="6061" spans="1:1" x14ac:dyDescent="0.15">
      <c r="A6061" s="18"/>
    </row>
    <row r="6062" spans="1:1" x14ac:dyDescent="0.15">
      <c r="A6062" s="18"/>
    </row>
    <row r="6063" spans="1:1" x14ac:dyDescent="0.15">
      <c r="A6063" s="18"/>
    </row>
    <row r="6064" spans="1:1" x14ac:dyDescent="0.15">
      <c r="A6064" s="18"/>
    </row>
    <row r="6065" spans="1:1" x14ac:dyDescent="0.15">
      <c r="A6065" s="18"/>
    </row>
    <row r="6066" spans="1:1" x14ac:dyDescent="0.15">
      <c r="A6066" s="18"/>
    </row>
    <row r="6067" spans="1:1" x14ac:dyDescent="0.15">
      <c r="A6067" s="18"/>
    </row>
    <row r="6068" spans="1:1" x14ac:dyDescent="0.15">
      <c r="A6068" s="18"/>
    </row>
    <row r="6069" spans="1:1" x14ac:dyDescent="0.15">
      <c r="A6069" s="18"/>
    </row>
    <row r="6070" spans="1:1" x14ac:dyDescent="0.15">
      <c r="A6070" s="18"/>
    </row>
    <row r="6071" spans="1:1" x14ac:dyDescent="0.15">
      <c r="A6071" s="18"/>
    </row>
    <row r="6072" spans="1:1" x14ac:dyDescent="0.15">
      <c r="A6072" s="18"/>
    </row>
    <row r="6073" spans="1:1" x14ac:dyDescent="0.15">
      <c r="A6073" s="18"/>
    </row>
    <row r="6074" spans="1:1" x14ac:dyDescent="0.15">
      <c r="A6074" s="18"/>
    </row>
    <row r="6075" spans="1:1" x14ac:dyDescent="0.15">
      <c r="A6075" s="18"/>
    </row>
    <row r="6076" spans="1:1" x14ac:dyDescent="0.15">
      <c r="A6076" s="18"/>
    </row>
    <row r="6077" spans="1:1" x14ac:dyDescent="0.15">
      <c r="A6077" s="18"/>
    </row>
    <row r="6078" spans="1:1" x14ac:dyDescent="0.15">
      <c r="A6078" s="18"/>
    </row>
    <row r="6079" spans="1:1" x14ac:dyDescent="0.15">
      <c r="A6079" s="18"/>
    </row>
    <row r="6080" spans="1:1" x14ac:dyDescent="0.15">
      <c r="A6080" s="18"/>
    </row>
    <row r="6081" spans="1:1" x14ac:dyDescent="0.15">
      <c r="A6081" s="18"/>
    </row>
    <row r="6082" spans="1:1" x14ac:dyDescent="0.15">
      <c r="A6082" s="18"/>
    </row>
    <row r="6083" spans="1:1" x14ac:dyDescent="0.15">
      <c r="A6083" s="18"/>
    </row>
    <row r="6084" spans="1:1" x14ac:dyDescent="0.15">
      <c r="A6084" s="18"/>
    </row>
    <row r="6085" spans="1:1" x14ac:dyDescent="0.15">
      <c r="A6085" s="18"/>
    </row>
    <row r="6086" spans="1:1" x14ac:dyDescent="0.15">
      <c r="A6086" s="18"/>
    </row>
    <row r="6087" spans="1:1" x14ac:dyDescent="0.15">
      <c r="A6087" s="18"/>
    </row>
    <row r="6088" spans="1:1" x14ac:dyDescent="0.15">
      <c r="A6088" s="18"/>
    </row>
    <row r="6089" spans="1:1" x14ac:dyDescent="0.15">
      <c r="A6089" s="18"/>
    </row>
    <row r="6090" spans="1:1" x14ac:dyDescent="0.15">
      <c r="A6090" s="18"/>
    </row>
    <row r="6091" spans="1:1" x14ac:dyDescent="0.15">
      <c r="A6091" s="18"/>
    </row>
    <row r="6092" spans="1:1" x14ac:dyDescent="0.15">
      <c r="A6092" s="18"/>
    </row>
    <row r="6093" spans="1:1" x14ac:dyDescent="0.15">
      <c r="A6093" s="18"/>
    </row>
    <row r="6094" spans="1:1" x14ac:dyDescent="0.15">
      <c r="A6094" s="18"/>
    </row>
    <row r="6095" spans="1:1" x14ac:dyDescent="0.15">
      <c r="A6095" s="18"/>
    </row>
    <row r="6096" spans="1:1" x14ac:dyDescent="0.15">
      <c r="A6096" s="18"/>
    </row>
    <row r="6097" spans="1:1" x14ac:dyDescent="0.15">
      <c r="A6097" s="18"/>
    </row>
    <row r="6098" spans="1:1" x14ac:dyDescent="0.15">
      <c r="A6098" s="18"/>
    </row>
    <row r="6099" spans="1:1" x14ac:dyDescent="0.15">
      <c r="A6099" s="18"/>
    </row>
    <row r="6100" spans="1:1" x14ac:dyDescent="0.15">
      <c r="A6100" s="18"/>
    </row>
    <row r="6101" spans="1:1" x14ac:dyDescent="0.15">
      <c r="A6101" s="18"/>
    </row>
    <row r="6102" spans="1:1" x14ac:dyDescent="0.15">
      <c r="A6102" s="18"/>
    </row>
    <row r="6103" spans="1:1" x14ac:dyDescent="0.15">
      <c r="A6103" s="18"/>
    </row>
    <row r="6104" spans="1:1" x14ac:dyDescent="0.15">
      <c r="A6104" s="18"/>
    </row>
    <row r="6105" spans="1:1" x14ac:dyDescent="0.15">
      <c r="A6105" s="18"/>
    </row>
    <row r="6106" spans="1:1" x14ac:dyDescent="0.15">
      <c r="A6106" s="18"/>
    </row>
    <row r="6107" spans="1:1" x14ac:dyDescent="0.15">
      <c r="A6107" s="18"/>
    </row>
    <row r="6108" spans="1:1" x14ac:dyDescent="0.15">
      <c r="A6108" s="18"/>
    </row>
    <row r="6109" spans="1:1" x14ac:dyDescent="0.15">
      <c r="A6109" s="18"/>
    </row>
    <row r="6110" spans="1:1" x14ac:dyDescent="0.15">
      <c r="A6110" s="18"/>
    </row>
    <row r="6111" spans="1:1" x14ac:dyDescent="0.15">
      <c r="A6111" s="18"/>
    </row>
    <row r="6112" spans="1:1" x14ac:dyDescent="0.15">
      <c r="A6112" s="18"/>
    </row>
    <row r="6113" spans="1:1" x14ac:dyDescent="0.15">
      <c r="A6113" s="18"/>
    </row>
    <row r="6114" spans="1:1" x14ac:dyDescent="0.15">
      <c r="A6114" s="18"/>
    </row>
    <row r="6115" spans="1:1" x14ac:dyDescent="0.15">
      <c r="A6115" s="18"/>
    </row>
    <row r="6116" spans="1:1" x14ac:dyDescent="0.15">
      <c r="A6116" s="18"/>
    </row>
    <row r="6117" spans="1:1" x14ac:dyDescent="0.15">
      <c r="A6117" s="18"/>
    </row>
    <row r="6118" spans="1:1" x14ac:dyDescent="0.15">
      <c r="A6118" s="18"/>
    </row>
    <row r="6119" spans="1:1" x14ac:dyDescent="0.15">
      <c r="A6119" s="18"/>
    </row>
    <row r="6120" spans="1:1" x14ac:dyDescent="0.15">
      <c r="A6120" s="18"/>
    </row>
    <row r="6121" spans="1:1" x14ac:dyDescent="0.15">
      <c r="A6121" s="18"/>
    </row>
    <row r="6122" spans="1:1" x14ac:dyDescent="0.15">
      <c r="A6122" s="18"/>
    </row>
    <row r="6123" spans="1:1" x14ac:dyDescent="0.15">
      <c r="A6123" s="18"/>
    </row>
    <row r="6124" spans="1:1" x14ac:dyDescent="0.15">
      <c r="A6124" s="18"/>
    </row>
    <row r="6125" spans="1:1" x14ac:dyDescent="0.15">
      <c r="A6125" s="18"/>
    </row>
    <row r="6126" spans="1:1" x14ac:dyDescent="0.15">
      <c r="A6126" s="18"/>
    </row>
    <row r="6127" spans="1:1" x14ac:dyDescent="0.15">
      <c r="A6127" s="18"/>
    </row>
    <row r="6128" spans="1:1" x14ac:dyDescent="0.15">
      <c r="A6128" s="18"/>
    </row>
    <row r="6129" spans="1:1" x14ac:dyDescent="0.15">
      <c r="A6129" s="18"/>
    </row>
    <row r="6130" spans="1:1" x14ac:dyDescent="0.15">
      <c r="A6130" s="18"/>
    </row>
    <row r="6131" spans="1:1" x14ac:dyDescent="0.15">
      <c r="A6131" s="18"/>
    </row>
    <row r="6132" spans="1:1" x14ac:dyDescent="0.15">
      <c r="A6132" s="18"/>
    </row>
    <row r="6133" spans="1:1" x14ac:dyDescent="0.15">
      <c r="A6133" s="18"/>
    </row>
    <row r="6134" spans="1:1" x14ac:dyDescent="0.15">
      <c r="A6134" s="18"/>
    </row>
    <row r="6135" spans="1:1" x14ac:dyDescent="0.15">
      <c r="A6135" s="18"/>
    </row>
    <row r="6136" spans="1:1" x14ac:dyDescent="0.15">
      <c r="A6136" s="18"/>
    </row>
    <row r="6137" spans="1:1" x14ac:dyDescent="0.15">
      <c r="A6137" s="18"/>
    </row>
    <row r="6138" spans="1:1" x14ac:dyDescent="0.15">
      <c r="A6138" s="18"/>
    </row>
    <row r="6139" spans="1:1" x14ac:dyDescent="0.15">
      <c r="A6139" s="18"/>
    </row>
    <row r="6140" spans="1:1" x14ac:dyDescent="0.15">
      <c r="A6140" s="18"/>
    </row>
    <row r="6141" spans="1:1" x14ac:dyDescent="0.15">
      <c r="A6141" s="18"/>
    </row>
    <row r="6142" spans="1:1" x14ac:dyDescent="0.15">
      <c r="A6142" s="18"/>
    </row>
    <row r="6143" spans="1:1" x14ac:dyDescent="0.15">
      <c r="A6143" s="18"/>
    </row>
    <row r="6144" spans="1:1" x14ac:dyDescent="0.15">
      <c r="A6144" s="18"/>
    </row>
    <row r="6145" spans="1:1" x14ac:dyDescent="0.15">
      <c r="A6145" s="18"/>
    </row>
    <row r="6146" spans="1:1" x14ac:dyDescent="0.15">
      <c r="A6146" s="18"/>
    </row>
    <row r="6147" spans="1:1" x14ac:dyDescent="0.15">
      <c r="A6147" s="18"/>
    </row>
    <row r="6148" spans="1:1" x14ac:dyDescent="0.15">
      <c r="A6148" s="18"/>
    </row>
    <row r="6149" spans="1:1" x14ac:dyDescent="0.15">
      <c r="A6149" s="18"/>
    </row>
    <row r="6150" spans="1:1" x14ac:dyDescent="0.15">
      <c r="A6150" s="18"/>
    </row>
    <row r="6151" spans="1:1" x14ac:dyDescent="0.15">
      <c r="A6151" s="18"/>
    </row>
    <row r="6152" spans="1:1" x14ac:dyDescent="0.15">
      <c r="A6152" s="18"/>
    </row>
    <row r="6153" spans="1:1" x14ac:dyDescent="0.15">
      <c r="A6153" s="18"/>
    </row>
    <row r="6154" spans="1:1" x14ac:dyDescent="0.15">
      <c r="A6154" s="18"/>
    </row>
    <row r="6155" spans="1:1" x14ac:dyDescent="0.15">
      <c r="A6155" s="18"/>
    </row>
    <row r="6156" spans="1:1" x14ac:dyDescent="0.15">
      <c r="A6156" s="18"/>
    </row>
    <row r="6157" spans="1:1" x14ac:dyDescent="0.15">
      <c r="A6157" s="18"/>
    </row>
    <row r="6158" spans="1:1" x14ac:dyDescent="0.15">
      <c r="A6158" s="18"/>
    </row>
    <row r="6159" spans="1:1" x14ac:dyDescent="0.15">
      <c r="A6159" s="18"/>
    </row>
    <row r="6160" spans="1:1" x14ac:dyDescent="0.15">
      <c r="A6160" s="18"/>
    </row>
    <row r="6161" spans="1:1" x14ac:dyDescent="0.15">
      <c r="A6161" s="18"/>
    </row>
    <row r="6162" spans="1:1" x14ac:dyDescent="0.15">
      <c r="A6162" s="18"/>
    </row>
    <row r="6163" spans="1:1" x14ac:dyDescent="0.15">
      <c r="A6163" s="18"/>
    </row>
    <row r="6164" spans="1:1" x14ac:dyDescent="0.15">
      <c r="A6164" s="18"/>
    </row>
    <row r="6165" spans="1:1" x14ac:dyDescent="0.15">
      <c r="A6165" s="18"/>
    </row>
    <row r="6166" spans="1:1" x14ac:dyDescent="0.15">
      <c r="A6166" s="18"/>
    </row>
    <row r="6167" spans="1:1" x14ac:dyDescent="0.15">
      <c r="A6167" s="18"/>
    </row>
    <row r="6168" spans="1:1" x14ac:dyDescent="0.15">
      <c r="A6168" s="18"/>
    </row>
    <row r="6169" spans="1:1" x14ac:dyDescent="0.15">
      <c r="A6169" s="18"/>
    </row>
    <row r="6170" spans="1:1" x14ac:dyDescent="0.15">
      <c r="A6170" s="18"/>
    </row>
    <row r="6171" spans="1:1" x14ac:dyDescent="0.15">
      <c r="A6171" s="18"/>
    </row>
    <row r="6172" spans="1:1" x14ac:dyDescent="0.15">
      <c r="A6172" s="18"/>
    </row>
    <row r="6173" spans="1:1" x14ac:dyDescent="0.15">
      <c r="A6173" s="18"/>
    </row>
    <row r="6174" spans="1:1" x14ac:dyDescent="0.15">
      <c r="A6174" s="18"/>
    </row>
    <row r="6175" spans="1:1" x14ac:dyDescent="0.15">
      <c r="A6175" s="18"/>
    </row>
    <row r="6176" spans="1:1" x14ac:dyDescent="0.15">
      <c r="A6176" s="18"/>
    </row>
    <row r="6177" spans="1:1" x14ac:dyDescent="0.15">
      <c r="A6177" s="18"/>
    </row>
    <row r="6178" spans="1:1" x14ac:dyDescent="0.15">
      <c r="A6178" s="18"/>
    </row>
    <row r="6179" spans="1:1" x14ac:dyDescent="0.15">
      <c r="A6179" s="18"/>
    </row>
    <row r="6180" spans="1:1" x14ac:dyDescent="0.15">
      <c r="A6180" s="18"/>
    </row>
    <row r="6181" spans="1:1" x14ac:dyDescent="0.15">
      <c r="A6181" s="18"/>
    </row>
    <row r="6182" spans="1:1" x14ac:dyDescent="0.15">
      <c r="A6182" s="18"/>
    </row>
    <row r="6183" spans="1:1" x14ac:dyDescent="0.15">
      <c r="A6183" s="18"/>
    </row>
    <row r="6184" spans="1:1" x14ac:dyDescent="0.15">
      <c r="A6184" s="18"/>
    </row>
    <row r="6185" spans="1:1" x14ac:dyDescent="0.15">
      <c r="A6185" s="18"/>
    </row>
    <row r="6186" spans="1:1" x14ac:dyDescent="0.15">
      <c r="A6186" s="18"/>
    </row>
    <row r="6187" spans="1:1" x14ac:dyDescent="0.15">
      <c r="A6187" s="18"/>
    </row>
    <row r="6188" spans="1:1" x14ac:dyDescent="0.15">
      <c r="A6188" s="18"/>
    </row>
    <row r="6189" spans="1:1" x14ac:dyDescent="0.15">
      <c r="A6189" s="18"/>
    </row>
    <row r="6190" spans="1:1" x14ac:dyDescent="0.15">
      <c r="A6190" s="18"/>
    </row>
    <row r="6191" spans="1:1" x14ac:dyDescent="0.15">
      <c r="A6191" s="18"/>
    </row>
    <row r="6192" spans="1:1" x14ac:dyDescent="0.15">
      <c r="A6192" s="18"/>
    </row>
    <row r="6193" spans="1:1" x14ac:dyDescent="0.15">
      <c r="A6193" s="18"/>
    </row>
    <row r="6194" spans="1:1" x14ac:dyDescent="0.15">
      <c r="A6194" s="18"/>
    </row>
    <row r="6195" spans="1:1" x14ac:dyDescent="0.15">
      <c r="A6195" s="18"/>
    </row>
    <row r="6196" spans="1:1" x14ac:dyDescent="0.15">
      <c r="A6196" s="18"/>
    </row>
    <row r="6197" spans="1:1" x14ac:dyDescent="0.15">
      <c r="A6197" s="18"/>
    </row>
    <row r="6198" spans="1:1" x14ac:dyDescent="0.15">
      <c r="A6198" s="18"/>
    </row>
    <row r="6199" spans="1:1" x14ac:dyDescent="0.15">
      <c r="A6199" s="18"/>
    </row>
    <row r="6200" spans="1:1" x14ac:dyDescent="0.15">
      <c r="A6200" s="18"/>
    </row>
    <row r="6201" spans="1:1" x14ac:dyDescent="0.15">
      <c r="A6201" s="18"/>
    </row>
    <row r="6202" spans="1:1" x14ac:dyDescent="0.15">
      <c r="A6202" s="18"/>
    </row>
    <row r="6203" spans="1:1" x14ac:dyDescent="0.15">
      <c r="A6203" s="18"/>
    </row>
    <row r="6204" spans="1:1" x14ac:dyDescent="0.15">
      <c r="A6204" s="18"/>
    </row>
    <row r="6205" spans="1:1" x14ac:dyDescent="0.15">
      <c r="A6205" s="18"/>
    </row>
    <row r="6206" spans="1:1" x14ac:dyDescent="0.15">
      <c r="A6206" s="18"/>
    </row>
    <row r="6207" spans="1:1" x14ac:dyDescent="0.15">
      <c r="A6207" s="18"/>
    </row>
    <row r="6208" spans="1:1" x14ac:dyDescent="0.15">
      <c r="A6208" s="18"/>
    </row>
    <row r="6209" spans="1:1" x14ac:dyDescent="0.15">
      <c r="A6209" s="18"/>
    </row>
    <row r="6210" spans="1:1" x14ac:dyDescent="0.15">
      <c r="A6210" s="18"/>
    </row>
    <row r="6211" spans="1:1" x14ac:dyDescent="0.15">
      <c r="A6211" s="18"/>
    </row>
    <row r="6212" spans="1:1" x14ac:dyDescent="0.15">
      <c r="A6212" s="18"/>
    </row>
    <row r="6213" spans="1:1" x14ac:dyDescent="0.15">
      <c r="A6213" s="18"/>
    </row>
    <row r="6214" spans="1:1" x14ac:dyDescent="0.15">
      <c r="A6214" s="18"/>
    </row>
    <row r="6215" spans="1:1" x14ac:dyDescent="0.15">
      <c r="A6215" s="18"/>
    </row>
    <row r="6216" spans="1:1" x14ac:dyDescent="0.15">
      <c r="A6216" s="18"/>
    </row>
    <row r="6217" spans="1:1" x14ac:dyDescent="0.15">
      <c r="A6217" s="18"/>
    </row>
    <row r="6218" spans="1:1" x14ac:dyDescent="0.15">
      <c r="A6218" s="18"/>
    </row>
    <row r="6219" spans="1:1" x14ac:dyDescent="0.15">
      <c r="A6219" s="18"/>
    </row>
    <row r="6220" spans="1:1" x14ac:dyDescent="0.15">
      <c r="A6220" s="18"/>
    </row>
    <row r="6221" spans="1:1" x14ac:dyDescent="0.15">
      <c r="A6221" s="18"/>
    </row>
    <row r="6222" spans="1:1" x14ac:dyDescent="0.15">
      <c r="A6222" s="18"/>
    </row>
    <row r="6223" spans="1:1" x14ac:dyDescent="0.15">
      <c r="A6223" s="18"/>
    </row>
    <row r="6224" spans="1:1" x14ac:dyDescent="0.15">
      <c r="A6224" s="18"/>
    </row>
    <row r="6225" spans="1:1" x14ac:dyDescent="0.15">
      <c r="A6225" s="18"/>
    </row>
    <row r="6226" spans="1:1" x14ac:dyDescent="0.15">
      <c r="A6226" s="18"/>
    </row>
    <row r="6227" spans="1:1" x14ac:dyDescent="0.15">
      <c r="A6227" s="18"/>
    </row>
    <row r="6228" spans="1:1" x14ac:dyDescent="0.15">
      <c r="A6228" s="18"/>
    </row>
    <row r="6229" spans="1:1" x14ac:dyDescent="0.15">
      <c r="A6229" s="18"/>
    </row>
    <row r="6230" spans="1:1" x14ac:dyDescent="0.15">
      <c r="A6230" s="18"/>
    </row>
    <row r="6231" spans="1:1" x14ac:dyDescent="0.15">
      <c r="A6231" s="18"/>
    </row>
    <row r="6232" spans="1:1" x14ac:dyDescent="0.15">
      <c r="A6232" s="18"/>
    </row>
    <row r="6233" spans="1:1" x14ac:dyDescent="0.15">
      <c r="A6233" s="18"/>
    </row>
    <row r="6234" spans="1:1" x14ac:dyDescent="0.15">
      <c r="A6234" s="18"/>
    </row>
    <row r="6235" spans="1:1" x14ac:dyDescent="0.15">
      <c r="A6235" s="18"/>
    </row>
    <row r="6236" spans="1:1" x14ac:dyDescent="0.15">
      <c r="A6236" s="18"/>
    </row>
    <row r="6237" spans="1:1" x14ac:dyDescent="0.15">
      <c r="A6237" s="18"/>
    </row>
    <row r="6238" spans="1:1" x14ac:dyDescent="0.15">
      <c r="A6238" s="18"/>
    </row>
    <row r="6239" spans="1:1" x14ac:dyDescent="0.15">
      <c r="A6239" s="18"/>
    </row>
    <row r="6240" spans="1:1" x14ac:dyDescent="0.15">
      <c r="A6240" s="18"/>
    </row>
    <row r="6241" spans="1:1" x14ac:dyDescent="0.15">
      <c r="A6241" s="18"/>
    </row>
    <row r="6242" spans="1:1" x14ac:dyDescent="0.15">
      <c r="A6242" s="18"/>
    </row>
    <row r="6243" spans="1:1" x14ac:dyDescent="0.15">
      <c r="A6243" s="18"/>
    </row>
    <row r="6244" spans="1:1" x14ac:dyDescent="0.15">
      <c r="A6244" s="18"/>
    </row>
    <row r="6245" spans="1:1" x14ac:dyDescent="0.15">
      <c r="A6245" s="18"/>
    </row>
    <row r="6246" spans="1:1" x14ac:dyDescent="0.15">
      <c r="A6246" s="18"/>
    </row>
    <row r="6247" spans="1:1" x14ac:dyDescent="0.15">
      <c r="A6247" s="18"/>
    </row>
    <row r="6248" spans="1:1" x14ac:dyDescent="0.15">
      <c r="A6248" s="18"/>
    </row>
    <row r="6249" spans="1:1" x14ac:dyDescent="0.15">
      <c r="A6249" s="18"/>
    </row>
    <row r="6250" spans="1:1" x14ac:dyDescent="0.15">
      <c r="A6250" s="18"/>
    </row>
    <row r="6251" spans="1:1" x14ac:dyDescent="0.15">
      <c r="A6251" s="18"/>
    </row>
    <row r="6252" spans="1:1" x14ac:dyDescent="0.15">
      <c r="A6252" s="18"/>
    </row>
    <row r="6253" spans="1:1" x14ac:dyDescent="0.15">
      <c r="A6253" s="18"/>
    </row>
    <row r="6254" spans="1:1" x14ac:dyDescent="0.15">
      <c r="A6254" s="18"/>
    </row>
    <row r="6255" spans="1:1" x14ac:dyDescent="0.15">
      <c r="A6255" s="18"/>
    </row>
    <row r="6256" spans="1:1" x14ac:dyDescent="0.15">
      <c r="A6256" s="18"/>
    </row>
    <row r="6257" spans="1:1" x14ac:dyDescent="0.15">
      <c r="A6257" s="18"/>
    </row>
    <row r="6258" spans="1:1" x14ac:dyDescent="0.15">
      <c r="A6258" s="18"/>
    </row>
    <row r="6259" spans="1:1" x14ac:dyDescent="0.15">
      <c r="A6259" s="18"/>
    </row>
    <row r="6260" spans="1:1" x14ac:dyDescent="0.15">
      <c r="A6260" s="18"/>
    </row>
    <row r="6261" spans="1:1" x14ac:dyDescent="0.15">
      <c r="A6261" s="18"/>
    </row>
    <row r="6262" spans="1:1" x14ac:dyDescent="0.15">
      <c r="A6262" s="18"/>
    </row>
    <row r="6263" spans="1:1" x14ac:dyDescent="0.15">
      <c r="A6263" s="18"/>
    </row>
    <row r="6264" spans="1:1" x14ac:dyDescent="0.15">
      <c r="A6264" s="18"/>
    </row>
    <row r="6265" spans="1:1" x14ac:dyDescent="0.15">
      <c r="A6265" s="18"/>
    </row>
    <row r="6266" spans="1:1" x14ac:dyDescent="0.15">
      <c r="A6266" s="18"/>
    </row>
    <row r="6267" spans="1:1" x14ac:dyDescent="0.15">
      <c r="A6267" s="18"/>
    </row>
    <row r="6268" spans="1:1" x14ac:dyDescent="0.15">
      <c r="A6268" s="18"/>
    </row>
    <row r="6269" spans="1:1" x14ac:dyDescent="0.15">
      <c r="A6269" s="18"/>
    </row>
    <row r="6270" spans="1:1" x14ac:dyDescent="0.15">
      <c r="A6270" s="18"/>
    </row>
    <row r="6271" spans="1:1" x14ac:dyDescent="0.15">
      <c r="A6271" s="18"/>
    </row>
    <row r="6272" spans="1:1" x14ac:dyDescent="0.15">
      <c r="A6272" s="18"/>
    </row>
    <row r="6273" spans="1:1" x14ac:dyDescent="0.15">
      <c r="A6273" s="18"/>
    </row>
    <row r="6274" spans="1:1" x14ac:dyDescent="0.15">
      <c r="A6274" s="18"/>
    </row>
    <row r="6275" spans="1:1" x14ac:dyDescent="0.15">
      <c r="A6275" s="18"/>
    </row>
    <row r="6276" spans="1:1" x14ac:dyDescent="0.15">
      <c r="A6276" s="18"/>
    </row>
    <row r="6277" spans="1:1" x14ac:dyDescent="0.15">
      <c r="A6277" s="18"/>
    </row>
    <row r="6278" spans="1:1" x14ac:dyDescent="0.15">
      <c r="A6278" s="18"/>
    </row>
    <row r="6279" spans="1:1" x14ac:dyDescent="0.15">
      <c r="A6279" s="18"/>
    </row>
    <row r="6280" spans="1:1" x14ac:dyDescent="0.15">
      <c r="A6280" s="18"/>
    </row>
    <row r="6281" spans="1:1" x14ac:dyDescent="0.15">
      <c r="A6281" s="18"/>
    </row>
    <row r="6282" spans="1:1" x14ac:dyDescent="0.15">
      <c r="A6282" s="18"/>
    </row>
    <row r="6283" spans="1:1" x14ac:dyDescent="0.15">
      <c r="A6283" s="18"/>
    </row>
    <row r="6284" spans="1:1" x14ac:dyDescent="0.15">
      <c r="A6284" s="18"/>
    </row>
    <row r="6285" spans="1:1" x14ac:dyDescent="0.15">
      <c r="A6285" s="18"/>
    </row>
    <row r="6286" spans="1:1" x14ac:dyDescent="0.15">
      <c r="A6286" s="18"/>
    </row>
    <row r="6287" spans="1:1" x14ac:dyDescent="0.15">
      <c r="A6287" s="18"/>
    </row>
    <row r="6288" spans="1:1" x14ac:dyDescent="0.15">
      <c r="A6288" s="18"/>
    </row>
    <row r="6289" spans="1:1" x14ac:dyDescent="0.15">
      <c r="A6289" s="18"/>
    </row>
    <row r="6290" spans="1:1" x14ac:dyDescent="0.15">
      <c r="A6290" s="18"/>
    </row>
    <row r="6291" spans="1:1" x14ac:dyDescent="0.15">
      <c r="A6291" s="18"/>
    </row>
    <row r="6292" spans="1:1" x14ac:dyDescent="0.15">
      <c r="A6292" s="18"/>
    </row>
    <row r="6293" spans="1:1" x14ac:dyDescent="0.15">
      <c r="A6293" s="18"/>
    </row>
    <row r="6294" spans="1:1" x14ac:dyDescent="0.15">
      <c r="A6294" s="18"/>
    </row>
    <row r="6295" spans="1:1" x14ac:dyDescent="0.15">
      <c r="A6295" s="18"/>
    </row>
    <row r="6296" spans="1:1" x14ac:dyDescent="0.15">
      <c r="A6296" s="18"/>
    </row>
    <row r="6297" spans="1:1" x14ac:dyDescent="0.15">
      <c r="A6297" s="18"/>
    </row>
    <row r="6298" spans="1:1" x14ac:dyDescent="0.15">
      <c r="A6298" s="18"/>
    </row>
    <row r="6299" spans="1:1" x14ac:dyDescent="0.15">
      <c r="A6299" s="18"/>
    </row>
    <row r="6300" spans="1:1" x14ac:dyDescent="0.15">
      <c r="A6300" s="18"/>
    </row>
    <row r="6301" spans="1:1" x14ac:dyDescent="0.15">
      <c r="A6301" s="18"/>
    </row>
    <row r="6302" spans="1:1" x14ac:dyDescent="0.15">
      <c r="A6302" s="18"/>
    </row>
    <row r="6303" spans="1:1" x14ac:dyDescent="0.15">
      <c r="A6303" s="18"/>
    </row>
    <row r="6304" spans="1:1" x14ac:dyDescent="0.15">
      <c r="A6304" s="18"/>
    </row>
    <row r="6305" spans="1:1" x14ac:dyDescent="0.15">
      <c r="A6305" s="18"/>
    </row>
    <row r="6306" spans="1:1" x14ac:dyDescent="0.15">
      <c r="A6306" s="18"/>
    </row>
    <row r="6307" spans="1:1" x14ac:dyDescent="0.15">
      <c r="A6307" s="18"/>
    </row>
    <row r="6308" spans="1:1" x14ac:dyDescent="0.15">
      <c r="A6308" s="18"/>
    </row>
    <row r="6309" spans="1:1" x14ac:dyDescent="0.15">
      <c r="A6309" s="18"/>
    </row>
    <row r="6310" spans="1:1" x14ac:dyDescent="0.15">
      <c r="A6310" s="18"/>
    </row>
    <row r="6311" spans="1:1" x14ac:dyDescent="0.15">
      <c r="A6311" s="18"/>
    </row>
    <row r="6312" spans="1:1" x14ac:dyDescent="0.15">
      <c r="A6312" s="18"/>
    </row>
    <row r="6313" spans="1:1" x14ac:dyDescent="0.15">
      <c r="A6313" s="18"/>
    </row>
    <row r="6314" spans="1:1" x14ac:dyDescent="0.15">
      <c r="A6314" s="18"/>
    </row>
    <row r="6315" spans="1:1" x14ac:dyDescent="0.15">
      <c r="A6315" s="18"/>
    </row>
    <row r="6316" spans="1:1" x14ac:dyDescent="0.15">
      <c r="A6316" s="18"/>
    </row>
    <row r="6317" spans="1:1" x14ac:dyDescent="0.15">
      <c r="A6317" s="18"/>
    </row>
    <row r="6318" spans="1:1" x14ac:dyDescent="0.15">
      <c r="A6318" s="18"/>
    </row>
    <row r="6319" spans="1:1" x14ac:dyDescent="0.15">
      <c r="A6319" s="18"/>
    </row>
    <row r="6320" spans="1:1" x14ac:dyDescent="0.15">
      <c r="A6320" s="18"/>
    </row>
    <row r="6321" spans="1:1" x14ac:dyDescent="0.15">
      <c r="A6321" s="18"/>
    </row>
    <row r="6322" spans="1:1" x14ac:dyDescent="0.15">
      <c r="A6322" s="18"/>
    </row>
    <row r="6323" spans="1:1" x14ac:dyDescent="0.15">
      <c r="A6323" s="18"/>
    </row>
    <row r="6324" spans="1:1" x14ac:dyDescent="0.15">
      <c r="A6324" s="18"/>
    </row>
    <row r="6325" spans="1:1" x14ac:dyDescent="0.15">
      <c r="A6325" s="18"/>
    </row>
    <row r="6326" spans="1:1" x14ac:dyDescent="0.15">
      <c r="A6326" s="18"/>
    </row>
    <row r="6327" spans="1:1" x14ac:dyDescent="0.15">
      <c r="A6327" s="18"/>
    </row>
    <row r="6328" spans="1:1" x14ac:dyDescent="0.15">
      <c r="A6328" s="18"/>
    </row>
    <row r="6329" spans="1:1" x14ac:dyDescent="0.15">
      <c r="A6329" s="18"/>
    </row>
    <row r="6330" spans="1:1" x14ac:dyDescent="0.15">
      <c r="A6330" s="18"/>
    </row>
    <row r="6331" spans="1:1" x14ac:dyDescent="0.15">
      <c r="A6331" s="18"/>
    </row>
    <row r="6332" spans="1:1" x14ac:dyDescent="0.15">
      <c r="A6332" s="18"/>
    </row>
    <row r="6333" spans="1:1" x14ac:dyDescent="0.15">
      <c r="A6333" s="18"/>
    </row>
    <row r="6334" spans="1:1" x14ac:dyDescent="0.15">
      <c r="A6334" s="18"/>
    </row>
    <row r="6335" spans="1:1" x14ac:dyDescent="0.15">
      <c r="A6335" s="18"/>
    </row>
    <row r="6336" spans="1:1" x14ac:dyDescent="0.15">
      <c r="A6336" s="18"/>
    </row>
    <row r="6337" spans="1:1" x14ac:dyDescent="0.15">
      <c r="A6337" s="18"/>
    </row>
    <row r="6338" spans="1:1" x14ac:dyDescent="0.15">
      <c r="A6338" s="18"/>
    </row>
    <row r="6339" spans="1:1" x14ac:dyDescent="0.15">
      <c r="A6339" s="18"/>
    </row>
    <row r="6340" spans="1:1" x14ac:dyDescent="0.15">
      <c r="A6340" s="18"/>
    </row>
    <row r="6341" spans="1:1" x14ac:dyDescent="0.15">
      <c r="A6341" s="18"/>
    </row>
    <row r="6342" spans="1:1" x14ac:dyDescent="0.15">
      <c r="A6342" s="18"/>
    </row>
    <row r="6343" spans="1:1" x14ac:dyDescent="0.15">
      <c r="A6343" s="18"/>
    </row>
    <row r="6344" spans="1:1" x14ac:dyDescent="0.15">
      <c r="A6344" s="18"/>
    </row>
    <row r="6345" spans="1:1" x14ac:dyDescent="0.15">
      <c r="A6345" s="18"/>
    </row>
    <row r="6346" spans="1:1" x14ac:dyDescent="0.15">
      <c r="A6346" s="18"/>
    </row>
    <row r="6347" spans="1:1" x14ac:dyDescent="0.15">
      <c r="A6347" s="18"/>
    </row>
    <row r="6348" spans="1:1" x14ac:dyDescent="0.15">
      <c r="A6348" s="18"/>
    </row>
    <row r="6349" spans="1:1" x14ac:dyDescent="0.15">
      <c r="A6349" s="18"/>
    </row>
    <row r="6350" spans="1:1" x14ac:dyDescent="0.15">
      <c r="A6350" s="18"/>
    </row>
    <row r="6351" spans="1:1" x14ac:dyDescent="0.15">
      <c r="A6351" s="18"/>
    </row>
    <row r="6352" spans="1:1" x14ac:dyDescent="0.15">
      <c r="A6352" s="18"/>
    </row>
    <row r="6353" spans="1:1" x14ac:dyDescent="0.15">
      <c r="A6353" s="18"/>
    </row>
    <row r="6354" spans="1:1" x14ac:dyDescent="0.15">
      <c r="A6354" s="18"/>
    </row>
    <row r="6355" spans="1:1" x14ac:dyDescent="0.15">
      <c r="A6355" s="18"/>
    </row>
    <row r="6356" spans="1:1" x14ac:dyDescent="0.15">
      <c r="A6356" s="18"/>
    </row>
    <row r="6357" spans="1:1" x14ac:dyDescent="0.15">
      <c r="A6357" s="18"/>
    </row>
    <row r="6358" spans="1:1" x14ac:dyDescent="0.15">
      <c r="A6358" s="18"/>
    </row>
    <row r="6359" spans="1:1" x14ac:dyDescent="0.15">
      <c r="A6359" s="18"/>
    </row>
    <row r="6360" spans="1:1" x14ac:dyDescent="0.15">
      <c r="A6360" s="18"/>
    </row>
    <row r="6361" spans="1:1" x14ac:dyDescent="0.15">
      <c r="A6361" s="18"/>
    </row>
    <row r="6362" spans="1:1" x14ac:dyDescent="0.15">
      <c r="A6362" s="18"/>
    </row>
    <row r="6363" spans="1:1" x14ac:dyDescent="0.15">
      <c r="A6363" s="18"/>
    </row>
    <row r="6364" spans="1:1" x14ac:dyDescent="0.15">
      <c r="A6364" s="18"/>
    </row>
    <row r="6365" spans="1:1" x14ac:dyDescent="0.15">
      <c r="A6365" s="18"/>
    </row>
    <row r="6366" spans="1:1" x14ac:dyDescent="0.15">
      <c r="A6366" s="18"/>
    </row>
    <row r="6367" spans="1:1" x14ac:dyDescent="0.15">
      <c r="A6367" s="18"/>
    </row>
    <row r="6368" spans="1:1" x14ac:dyDescent="0.15">
      <c r="A6368" s="18"/>
    </row>
    <row r="6369" spans="1:1" x14ac:dyDescent="0.15">
      <c r="A6369" s="18"/>
    </row>
    <row r="6370" spans="1:1" x14ac:dyDescent="0.15">
      <c r="A6370" s="18"/>
    </row>
    <row r="6371" spans="1:1" x14ac:dyDescent="0.15">
      <c r="A6371" s="18"/>
    </row>
    <row r="6372" spans="1:1" x14ac:dyDescent="0.15">
      <c r="A6372" s="18"/>
    </row>
    <row r="6373" spans="1:1" x14ac:dyDescent="0.15">
      <c r="A6373" s="18"/>
    </row>
    <row r="6374" spans="1:1" x14ac:dyDescent="0.15">
      <c r="A6374" s="18"/>
    </row>
    <row r="6375" spans="1:1" x14ac:dyDescent="0.15">
      <c r="A6375" s="18"/>
    </row>
    <row r="6376" spans="1:1" x14ac:dyDescent="0.15">
      <c r="A6376" s="18"/>
    </row>
    <row r="6377" spans="1:1" x14ac:dyDescent="0.15">
      <c r="A6377" s="18"/>
    </row>
    <row r="6378" spans="1:1" x14ac:dyDescent="0.15">
      <c r="A6378" s="18"/>
    </row>
    <row r="6379" spans="1:1" x14ac:dyDescent="0.15">
      <c r="A6379" s="18"/>
    </row>
    <row r="6380" spans="1:1" x14ac:dyDescent="0.15">
      <c r="A6380" s="18"/>
    </row>
    <row r="6381" spans="1:1" x14ac:dyDescent="0.15">
      <c r="A6381" s="18"/>
    </row>
    <row r="6382" spans="1:1" x14ac:dyDescent="0.15">
      <c r="A6382" s="18"/>
    </row>
    <row r="6383" spans="1:1" x14ac:dyDescent="0.15">
      <c r="A6383" s="18"/>
    </row>
    <row r="6384" spans="1:1" x14ac:dyDescent="0.15">
      <c r="A6384" s="18"/>
    </row>
    <row r="6385" spans="1:1" x14ac:dyDescent="0.15">
      <c r="A6385" s="18"/>
    </row>
    <row r="6386" spans="1:1" x14ac:dyDescent="0.15">
      <c r="A6386" s="18"/>
    </row>
    <row r="6387" spans="1:1" x14ac:dyDescent="0.15">
      <c r="A6387" s="18"/>
    </row>
    <row r="6388" spans="1:1" x14ac:dyDescent="0.15">
      <c r="A6388" s="18"/>
    </row>
    <row r="6389" spans="1:1" x14ac:dyDescent="0.15">
      <c r="A6389" s="18"/>
    </row>
    <row r="6390" spans="1:1" x14ac:dyDescent="0.15">
      <c r="A6390" s="18"/>
    </row>
    <row r="6391" spans="1:1" x14ac:dyDescent="0.15">
      <c r="A6391" s="18"/>
    </row>
    <row r="6392" spans="1:1" x14ac:dyDescent="0.15">
      <c r="A6392" s="18"/>
    </row>
    <row r="6393" spans="1:1" x14ac:dyDescent="0.15">
      <c r="A6393" s="18"/>
    </row>
    <row r="6394" spans="1:1" x14ac:dyDescent="0.15">
      <c r="A6394" s="18"/>
    </row>
    <row r="6395" spans="1:1" x14ac:dyDescent="0.15">
      <c r="A6395" s="18"/>
    </row>
    <row r="6396" spans="1:1" x14ac:dyDescent="0.15">
      <c r="A6396" s="18"/>
    </row>
    <row r="6397" spans="1:1" x14ac:dyDescent="0.15">
      <c r="A6397" s="18"/>
    </row>
    <row r="6398" spans="1:1" x14ac:dyDescent="0.15">
      <c r="A6398" s="18"/>
    </row>
    <row r="6399" spans="1:1" x14ac:dyDescent="0.15">
      <c r="A6399" s="18"/>
    </row>
    <row r="6400" spans="1:1" x14ac:dyDescent="0.15">
      <c r="A6400" s="18"/>
    </row>
    <row r="6401" spans="1:1" x14ac:dyDescent="0.15">
      <c r="A6401" s="18"/>
    </row>
    <row r="6402" spans="1:1" x14ac:dyDescent="0.15">
      <c r="A6402" s="18"/>
    </row>
    <row r="6403" spans="1:1" x14ac:dyDescent="0.15">
      <c r="A6403" s="18"/>
    </row>
    <row r="6404" spans="1:1" x14ac:dyDescent="0.15">
      <c r="A6404" s="18"/>
    </row>
    <row r="6405" spans="1:1" x14ac:dyDescent="0.15">
      <c r="A6405" s="18"/>
    </row>
    <row r="6406" spans="1:1" x14ac:dyDescent="0.15">
      <c r="A6406" s="18"/>
    </row>
    <row r="6407" spans="1:1" x14ac:dyDescent="0.15">
      <c r="A6407" s="18"/>
    </row>
    <row r="6408" spans="1:1" x14ac:dyDescent="0.15">
      <c r="A6408" s="18"/>
    </row>
    <row r="6409" spans="1:1" x14ac:dyDescent="0.15">
      <c r="A6409" s="18"/>
    </row>
    <row r="6410" spans="1:1" x14ac:dyDescent="0.15">
      <c r="A6410" s="18"/>
    </row>
    <row r="6411" spans="1:1" x14ac:dyDescent="0.15">
      <c r="A6411" s="18"/>
    </row>
    <row r="6412" spans="1:1" x14ac:dyDescent="0.15">
      <c r="A6412" s="18"/>
    </row>
    <row r="6413" spans="1:1" x14ac:dyDescent="0.15">
      <c r="A6413" s="18"/>
    </row>
    <row r="6414" spans="1:1" x14ac:dyDescent="0.15">
      <c r="A6414" s="18"/>
    </row>
    <row r="6415" spans="1:1" x14ac:dyDescent="0.15">
      <c r="A6415" s="18"/>
    </row>
    <row r="6416" spans="1:1" x14ac:dyDescent="0.15">
      <c r="A6416" s="18"/>
    </row>
    <row r="6417" spans="1:1" x14ac:dyDescent="0.15">
      <c r="A6417" s="18"/>
    </row>
    <row r="6418" spans="1:1" x14ac:dyDescent="0.15">
      <c r="A6418" s="18"/>
    </row>
    <row r="6419" spans="1:1" x14ac:dyDescent="0.15">
      <c r="A6419" s="18"/>
    </row>
    <row r="6420" spans="1:1" x14ac:dyDescent="0.15">
      <c r="A6420" s="18"/>
    </row>
    <row r="6421" spans="1:1" x14ac:dyDescent="0.15">
      <c r="A6421" s="18"/>
    </row>
    <row r="6422" spans="1:1" x14ac:dyDescent="0.15">
      <c r="A6422" s="18"/>
    </row>
    <row r="6423" spans="1:1" x14ac:dyDescent="0.15">
      <c r="A6423" s="18"/>
    </row>
    <row r="6424" spans="1:1" x14ac:dyDescent="0.15">
      <c r="A6424" s="18"/>
    </row>
    <row r="6425" spans="1:1" x14ac:dyDescent="0.15">
      <c r="A6425" s="18"/>
    </row>
    <row r="6426" spans="1:1" x14ac:dyDescent="0.15">
      <c r="A6426" s="18"/>
    </row>
    <row r="6427" spans="1:1" x14ac:dyDescent="0.15">
      <c r="A6427" s="18"/>
    </row>
    <row r="6428" spans="1:1" x14ac:dyDescent="0.15">
      <c r="A6428" s="18"/>
    </row>
    <row r="6429" spans="1:1" x14ac:dyDescent="0.15">
      <c r="A6429" s="18"/>
    </row>
    <row r="6430" spans="1:1" x14ac:dyDescent="0.15">
      <c r="A6430" s="18"/>
    </row>
    <row r="6431" spans="1:1" x14ac:dyDescent="0.15">
      <c r="A6431" s="18"/>
    </row>
    <row r="6432" spans="1:1" x14ac:dyDescent="0.15">
      <c r="A6432" s="18"/>
    </row>
    <row r="6433" spans="1:1" x14ac:dyDescent="0.15">
      <c r="A6433" s="18"/>
    </row>
    <row r="6434" spans="1:1" x14ac:dyDescent="0.15">
      <c r="A6434" s="18"/>
    </row>
    <row r="6435" spans="1:1" x14ac:dyDescent="0.15">
      <c r="A6435" s="18"/>
    </row>
    <row r="6436" spans="1:1" x14ac:dyDescent="0.15">
      <c r="A6436" s="18"/>
    </row>
    <row r="6437" spans="1:1" x14ac:dyDescent="0.15">
      <c r="A6437" s="18"/>
    </row>
    <row r="6438" spans="1:1" x14ac:dyDescent="0.15">
      <c r="A6438" s="18"/>
    </row>
    <row r="6439" spans="1:1" x14ac:dyDescent="0.15">
      <c r="A6439" s="18"/>
    </row>
    <row r="6440" spans="1:1" x14ac:dyDescent="0.15">
      <c r="A6440" s="18"/>
    </row>
    <row r="6441" spans="1:1" x14ac:dyDescent="0.15">
      <c r="A6441" s="18"/>
    </row>
    <row r="6442" spans="1:1" x14ac:dyDescent="0.15">
      <c r="A6442" s="18"/>
    </row>
    <row r="6443" spans="1:1" x14ac:dyDescent="0.15">
      <c r="A6443" s="18"/>
    </row>
    <row r="6444" spans="1:1" x14ac:dyDescent="0.15">
      <c r="A6444" s="18"/>
    </row>
    <row r="6445" spans="1:1" x14ac:dyDescent="0.15">
      <c r="A6445" s="18"/>
    </row>
    <row r="6446" spans="1:1" x14ac:dyDescent="0.15">
      <c r="A6446" s="18"/>
    </row>
    <row r="6447" spans="1:1" x14ac:dyDescent="0.15">
      <c r="A6447" s="18"/>
    </row>
    <row r="6448" spans="1:1" x14ac:dyDescent="0.15">
      <c r="A6448" s="18"/>
    </row>
    <row r="6449" spans="1:1" x14ac:dyDescent="0.15">
      <c r="A6449" s="18"/>
    </row>
    <row r="6450" spans="1:1" x14ac:dyDescent="0.15">
      <c r="A6450" s="18"/>
    </row>
    <row r="6451" spans="1:1" x14ac:dyDescent="0.15">
      <c r="A6451" s="18"/>
    </row>
    <row r="6452" spans="1:1" x14ac:dyDescent="0.15">
      <c r="A6452" s="18"/>
    </row>
    <row r="6453" spans="1:1" x14ac:dyDescent="0.15">
      <c r="A6453" s="18"/>
    </row>
    <row r="6454" spans="1:1" x14ac:dyDescent="0.15">
      <c r="A6454" s="18"/>
    </row>
    <row r="6455" spans="1:1" x14ac:dyDescent="0.15">
      <c r="A6455" s="18"/>
    </row>
    <row r="6456" spans="1:1" x14ac:dyDescent="0.15">
      <c r="A6456" s="18"/>
    </row>
    <row r="6457" spans="1:1" x14ac:dyDescent="0.15">
      <c r="A6457" s="18"/>
    </row>
    <row r="6458" spans="1:1" x14ac:dyDescent="0.15">
      <c r="A6458" s="18"/>
    </row>
    <row r="6459" spans="1:1" x14ac:dyDescent="0.15">
      <c r="A6459" s="18"/>
    </row>
    <row r="6460" spans="1:1" x14ac:dyDescent="0.15">
      <c r="A6460" s="18"/>
    </row>
    <row r="6461" spans="1:1" x14ac:dyDescent="0.15">
      <c r="A6461" s="18"/>
    </row>
    <row r="6462" spans="1:1" x14ac:dyDescent="0.15">
      <c r="A6462" s="18"/>
    </row>
    <row r="6463" spans="1:1" x14ac:dyDescent="0.15">
      <c r="A6463" s="18"/>
    </row>
    <row r="6464" spans="1:1" x14ac:dyDescent="0.15">
      <c r="A6464" s="18"/>
    </row>
    <row r="6465" spans="1:1" x14ac:dyDescent="0.15">
      <c r="A6465" s="18"/>
    </row>
    <row r="6466" spans="1:1" x14ac:dyDescent="0.15">
      <c r="A6466" s="18"/>
    </row>
    <row r="6467" spans="1:1" x14ac:dyDescent="0.15">
      <c r="A6467" s="18"/>
    </row>
    <row r="6468" spans="1:1" x14ac:dyDescent="0.15">
      <c r="A6468" s="18"/>
    </row>
    <row r="6469" spans="1:1" x14ac:dyDescent="0.15">
      <c r="A6469" s="18"/>
    </row>
    <row r="6470" spans="1:1" x14ac:dyDescent="0.15">
      <c r="A6470" s="18"/>
    </row>
    <row r="6471" spans="1:1" x14ac:dyDescent="0.15">
      <c r="A6471" s="18"/>
    </row>
    <row r="6472" spans="1:1" x14ac:dyDescent="0.15">
      <c r="A6472" s="18"/>
    </row>
    <row r="6473" spans="1:1" x14ac:dyDescent="0.15">
      <c r="A6473" s="18"/>
    </row>
    <row r="6474" spans="1:1" x14ac:dyDescent="0.15">
      <c r="A6474" s="18"/>
    </row>
    <row r="6475" spans="1:1" x14ac:dyDescent="0.15">
      <c r="A6475" s="18"/>
    </row>
    <row r="6476" spans="1:1" x14ac:dyDescent="0.15">
      <c r="A6476" s="18"/>
    </row>
    <row r="6477" spans="1:1" x14ac:dyDescent="0.15">
      <c r="A6477" s="18"/>
    </row>
    <row r="6478" spans="1:1" x14ac:dyDescent="0.15">
      <c r="A6478" s="18"/>
    </row>
    <row r="6479" spans="1:1" x14ac:dyDescent="0.15">
      <c r="A6479" s="18"/>
    </row>
    <row r="6480" spans="1:1" x14ac:dyDescent="0.15">
      <c r="A6480" s="18"/>
    </row>
    <row r="6481" spans="1:1" x14ac:dyDescent="0.15">
      <c r="A6481" s="18"/>
    </row>
    <row r="6482" spans="1:1" x14ac:dyDescent="0.15">
      <c r="A6482" s="18"/>
    </row>
    <row r="6483" spans="1:1" x14ac:dyDescent="0.15">
      <c r="A6483" s="18"/>
    </row>
    <row r="6484" spans="1:1" x14ac:dyDescent="0.15">
      <c r="A6484" s="18"/>
    </row>
    <row r="6485" spans="1:1" x14ac:dyDescent="0.15">
      <c r="A6485" s="18"/>
    </row>
    <row r="6486" spans="1:1" x14ac:dyDescent="0.15">
      <c r="A6486" s="18"/>
    </row>
    <row r="6487" spans="1:1" x14ac:dyDescent="0.15">
      <c r="A6487" s="18"/>
    </row>
    <row r="6488" spans="1:1" x14ac:dyDescent="0.15">
      <c r="A6488" s="18"/>
    </row>
    <row r="6489" spans="1:1" x14ac:dyDescent="0.15">
      <c r="A6489" s="18"/>
    </row>
    <row r="6490" spans="1:1" x14ac:dyDescent="0.15">
      <c r="A6490" s="18"/>
    </row>
    <row r="6491" spans="1:1" x14ac:dyDescent="0.15">
      <c r="A6491" s="18"/>
    </row>
    <row r="6492" spans="1:1" x14ac:dyDescent="0.15">
      <c r="A6492" s="18"/>
    </row>
    <row r="6493" spans="1:1" x14ac:dyDescent="0.15">
      <c r="A6493" s="18"/>
    </row>
    <row r="6494" spans="1:1" x14ac:dyDescent="0.15">
      <c r="A6494" s="18"/>
    </row>
    <row r="6495" spans="1:1" x14ac:dyDescent="0.15">
      <c r="A6495" s="18"/>
    </row>
    <row r="6496" spans="1:1" x14ac:dyDescent="0.15">
      <c r="A6496" s="18"/>
    </row>
    <row r="6497" spans="1:1" x14ac:dyDescent="0.15">
      <c r="A6497" s="18"/>
    </row>
    <row r="6498" spans="1:1" x14ac:dyDescent="0.15">
      <c r="A6498" s="18"/>
    </row>
    <row r="6499" spans="1:1" x14ac:dyDescent="0.15">
      <c r="A6499" s="18"/>
    </row>
    <row r="6500" spans="1:1" x14ac:dyDescent="0.15">
      <c r="A6500" s="18"/>
    </row>
    <row r="6501" spans="1:1" x14ac:dyDescent="0.15">
      <c r="A6501" s="18"/>
    </row>
    <row r="6502" spans="1:1" x14ac:dyDescent="0.15">
      <c r="A6502" s="18"/>
    </row>
    <row r="6503" spans="1:1" x14ac:dyDescent="0.15">
      <c r="A6503" s="18"/>
    </row>
    <row r="6504" spans="1:1" x14ac:dyDescent="0.15">
      <c r="A6504" s="18"/>
    </row>
    <row r="6505" spans="1:1" x14ac:dyDescent="0.15">
      <c r="A6505" s="18"/>
    </row>
    <row r="6506" spans="1:1" x14ac:dyDescent="0.15">
      <c r="A6506" s="18"/>
    </row>
    <row r="6507" spans="1:1" x14ac:dyDescent="0.15">
      <c r="A6507" s="18"/>
    </row>
    <row r="6508" spans="1:1" x14ac:dyDescent="0.15">
      <c r="A6508" s="18"/>
    </row>
    <row r="6509" spans="1:1" x14ac:dyDescent="0.15">
      <c r="A6509" s="18"/>
    </row>
    <row r="6510" spans="1:1" x14ac:dyDescent="0.15">
      <c r="A6510" s="18"/>
    </row>
    <row r="6511" spans="1:1" x14ac:dyDescent="0.15">
      <c r="A6511" s="18"/>
    </row>
    <row r="6512" spans="1:1" x14ac:dyDescent="0.15">
      <c r="A6512" s="18"/>
    </row>
    <row r="6513" spans="1:1" x14ac:dyDescent="0.15">
      <c r="A6513" s="18"/>
    </row>
    <row r="6514" spans="1:1" x14ac:dyDescent="0.15">
      <c r="A6514" s="18"/>
    </row>
    <row r="6515" spans="1:1" x14ac:dyDescent="0.15">
      <c r="A6515" s="18"/>
    </row>
    <row r="6516" spans="1:1" x14ac:dyDescent="0.15">
      <c r="A6516" s="18"/>
    </row>
    <row r="6517" spans="1:1" x14ac:dyDescent="0.15">
      <c r="A6517" s="18"/>
    </row>
    <row r="6518" spans="1:1" x14ac:dyDescent="0.15">
      <c r="A6518" s="18"/>
    </row>
    <row r="6519" spans="1:1" x14ac:dyDescent="0.15">
      <c r="A6519" s="18"/>
    </row>
    <row r="6520" spans="1:1" x14ac:dyDescent="0.15">
      <c r="A6520" s="18"/>
    </row>
    <row r="6521" spans="1:1" x14ac:dyDescent="0.15">
      <c r="A6521" s="18"/>
    </row>
    <row r="6522" spans="1:1" x14ac:dyDescent="0.15">
      <c r="A6522" s="18"/>
    </row>
    <row r="6523" spans="1:1" x14ac:dyDescent="0.15">
      <c r="A6523" s="18"/>
    </row>
    <row r="6524" spans="1:1" x14ac:dyDescent="0.15">
      <c r="A6524" s="18"/>
    </row>
    <row r="6525" spans="1:1" x14ac:dyDescent="0.15">
      <c r="A6525" s="18"/>
    </row>
    <row r="6526" spans="1:1" x14ac:dyDescent="0.15">
      <c r="A6526" s="18"/>
    </row>
    <row r="6527" spans="1:1" x14ac:dyDescent="0.15">
      <c r="A6527" s="18"/>
    </row>
    <row r="6528" spans="1:1" x14ac:dyDescent="0.15">
      <c r="A6528" s="18"/>
    </row>
    <row r="6529" spans="1:1" x14ac:dyDescent="0.15">
      <c r="A6529" s="18"/>
    </row>
    <row r="6530" spans="1:1" x14ac:dyDescent="0.15">
      <c r="A6530" s="18"/>
    </row>
    <row r="6531" spans="1:1" x14ac:dyDescent="0.15">
      <c r="A6531" s="18"/>
    </row>
    <row r="6532" spans="1:1" x14ac:dyDescent="0.15">
      <c r="A6532" s="18"/>
    </row>
    <row r="6533" spans="1:1" x14ac:dyDescent="0.15">
      <c r="A6533" s="18"/>
    </row>
    <row r="6534" spans="1:1" x14ac:dyDescent="0.15">
      <c r="A6534" s="18"/>
    </row>
    <row r="6535" spans="1:1" x14ac:dyDescent="0.15">
      <c r="A6535" s="18"/>
    </row>
    <row r="6536" spans="1:1" x14ac:dyDescent="0.15">
      <c r="A6536" s="18"/>
    </row>
    <row r="6537" spans="1:1" x14ac:dyDescent="0.15">
      <c r="A6537" s="18"/>
    </row>
    <row r="6538" spans="1:1" x14ac:dyDescent="0.15">
      <c r="A6538" s="18"/>
    </row>
    <row r="6539" spans="1:1" x14ac:dyDescent="0.15">
      <c r="A6539" s="18"/>
    </row>
    <row r="6540" spans="1:1" x14ac:dyDescent="0.15">
      <c r="A6540" s="18"/>
    </row>
    <row r="6541" spans="1:1" x14ac:dyDescent="0.15">
      <c r="A6541" s="18"/>
    </row>
    <row r="6542" spans="1:1" x14ac:dyDescent="0.15">
      <c r="A6542" s="18"/>
    </row>
    <row r="6543" spans="1:1" x14ac:dyDescent="0.15">
      <c r="A6543" s="18"/>
    </row>
    <row r="6544" spans="1:1" x14ac:dyDescent="0.15">
      <c r="A6544" s="18"/>
    </row>
    <row r="6545" spans="1:1" x14ac:dyDescent="0.15">
      <c r="A6545" s="18"/>
    </row>
    <row r="6546" spans="1:1" x14ac:dyDescent="0.15">
      <c r="A6546" s="18"/>
    </row>
    <row r="6547" spans="1:1" x14ac:dyDescent="0.15">
      <c r="A6547" s="18"/>
    </row>
    <row r="6548" spans="1:1" x14ac:dyDescent="0.15">
      <c r="A6548" s="18"/>
    </row>
    <row r="6549" spans="1:1" x14ac:dyDescent="0.15">
      <c r="A6549" s="18"/>
    </row>
    <row r="6550" spans="1:1" x14ac:dyDescent="0.15">
      <c r="A6550" s="18"/>
    </row>
    <row r="6551" spans="1:1" x14ac:dyDescent="0.15">
      <c r="A6551" s="18"/>
    </row>
    <row r="6552" spans="1:1" x14ac:dyDescent="0.15">
      <c r="A6552" s="18"/>
    </row>
    <row r="6553" spans="1:1" x14ac:dyDescent="0.15">
      <c r="A6553" s="18"/>
    </row>
    <row r="6554" spans="1:1" x14ac:dyDescent="0.15">
      <c r="A6554" s="18"/>
    </row>
    <row r="6555" spans="1:1" x14ac:dyDescent="0.15">
      <c r="A6555" s="18"/>
    </row>
    <row r="6556" spans="1:1" x14ac:dyDescent="0.15">
      <c r="A6556" s="18"/>
    </row>
    <row r="6557" spans="1:1" x14ac:dyDescent="0.15">
      <c r="A6557" s="18"/>
    </row>
    <row r="6558" spans="1:1" x14ac:dyDescent="0.15">
      <c r="A6558" s="18"/>
    </row>
    <row r="6559" spans="1:1" x14ac:dyDescent="0.15">
      <c r="A6559" s="18"/>
    </row>
    <row r="6560" spans="1:1" x14ac:dyDescent="0.15">
      <c r="A6560" s="18"/>
    </row>
    <row r="6561" spans="1:1" x14ac:dyDescent="0.15">
      <c r="A6561" s="18"/>
    </row>
    <row r="6562" spans="1:1" x14ac:dyDescent="0.15">
      <c r="A6562" s="18"/>
    </row>
    <row r="6563" spans="1:1" x14ac:dyDescent="0.15">
      <c r="A6563" s="18"/>
    </row>
    <row r="6564" spans="1:1" x14ac:dyDescent="0.15">
      <c r="A6564" s="18"/>
    </row>
    <row r="6565" spans="1:1" x14ac:dyDescent="0.15">
      <c r="A6565" s="18"/>
    </row>
    <row r="6566" spans="1:1" x14ac:dyDescent="0.15">
      <c r="A6566" s="18"/>
    </row>
    <row r="6567" spans="1:1" x14ac:dyDescent="0.15">
      <c r="A6567" s="18"/>
    </row>
    <row r="6568" spans="1:1" x14ac:dyDescent="0.15">
      <c r="A6568" s="18"/>
    </row>
    <row r="6569" spans="1:1" x14ac:dyDescent="0.15">
      <c r="A6569" s="18"/>
    </row>
    <row r="6570" spans="1:1" x14ac:dyDescent="0.15">
      <c r="A6570" s="18"/>
    </row>
    <row r="6571" spans="1:1" x14ac:dyDescent="0.15">
      <c r="A6571" s="18"/>
    </row>
    <row r="6572" spans="1:1" x14ac:dyDescent="0.15">
      <c r="A6572" s="18"/>
    </row>
    <row r="6573" spans="1:1" x14ac:dyDescent="0.15">
      <c r="A6573" s="18"/>
    </row>
    <row r="6574" spans="1:1" x14ac:dyDescent="0.15">
      <c r="A6574" s="18"/>
    </row>
    <row r="6575" spans="1:1" x14ac:dyDescent="0.15">
      <c r="A6575" s="18"/>
    </row>
    <row r="6576" spans="1:1" x14ac:dyDescent="0.15">
      <c r="A6576" s="18"/>
    </row>
    <row r="6577" spans="1:1" x14ac:dyDescent="0.15">
      <c r="A6577" s="18"/>
    </row>
    <row r="6578" spans="1:1" x14ac:dyDescent="0.15">
      <c r="A6578" s="18"/>
    </row>
    <row r="6579" spans="1:1" x14ac:dyDescent="0.15">
      <c r="A6579" s="18"/>
    </row>
    <row r="6580" spans="1:1" x14ac:dyDescent="0.15">
      <c r="A6580" s="18"/>
    </row>
    <row r="6581" spans="1:1" x14ac:dyDescent="0.15">
      <c r="A6581" s="18"/>
    </row>
    <row r="6582" spans="1:1" x14ac:dyDescent="0.15">
      <c r="A6582" s="18"/>
    </row>
    <row r="6583" spans="1:1" x14ac:dyDescent="0.15">
      <c r="A6583" s="18"/>
    </row>
    <row r="6584" spans="1:1" x14ac:dyDescent="0.15">
      <c r="A6584" s="18"/>
    </row>
    <row r="6585" spans="1:1" x14ac:dyDescent="0.15">
      <c r="A6585" s="18"/>
    </row>
    <row r="6586" spans="1:1" x14ac:dyDescent="0.15">
      <c r="A6586" s="18"/>
    </row>
    <row r="6587" spans="1:1" x14ac:dyDescent="0.15">
      <c r="A6587" s="18"/>
    </row>
    <row r="6588" spans="1:1" x14ac:dyDescent="0.15">
      <c r="A6588" s="18"/>
    </row>
    <row r="6589" spans="1:1" x14ac:dyDescent="0.15">
      <c r="A6589" s="18"/>
    </row>
    <row r="6590" spans="1:1" x14ac:dyDescent="0.15">
      <c r="A6590" s="18"/>
    </row>
    <row r="6591" spans="1:1" x14ac:dyDescent="0.15">
      <c r="A6591" s="18"/>
    </row>
    <row r="6592" spans="1:1" x14ac:dyDescent="0.15">
      <c r="A6592" s="18"/>
    </row>
    <row r="6593" spans="1:1" x14ac:dyDescent="0.15">
      <c r="A6593" s="18"/>
    </row>
    <row r="6594" spans="1:1" x14ac:dyDescent="0.15">
      <c r="A6594" s="18"/>
    </row>
    <row r="6595" spans="1:1" x14ac:dyDescent="0.15">
      <c r="A6595" s="18"/>
    </row>
    <row r="6596" spans="1:1" x14ac:dyDescent="0.15">
      <c r="A6596" s="18"/>
    </row>
    <row r="6597" spans="1:1" x14ac:dyDescent="0.15">
      <c r="A6597" s="18"/>
    </row>
    <row r="6598" spans="1:1" x14ac:dyDescent="0.15">
      <c r="A6598" s="18"/>
    </row>
    <row r="6599" spans="1:1" x14ac:dyDescent="0.15">
      <c r="A6599" s="18"/>
    </row>
    <row r="6600" spans="1:1" x14ac:dyDescent="0.15">
      <c r="A6600" s="18"/>
    </row>
    <row r="6601" spans="1:1" x14ac:dyDescent="0.15">
      <c r="A6601" s="18"/>
    </row>
    <row r="6602" spans="1:1" x14ac:dyDescent="0.15">
      <c r="A6602" s="18"/>
    </row>
    <row r="6603" spans="1:1" x14ac:dyDescent="0.15">
      <c r="A6603" s="18"/>
    </row>
    <row r="6604" spans="1:1" x14ac:dyDescent="0.15">
      <c r="A6604" s="18"/>
    </row>
    <row r="6605" spans="1:1" x14ac:dyDescent="0.15">
      <c r="A6605" s="18"/>
    </row>
    <row r="6606" spans="1:1" x14ac:dyDescent="0.15">
      <c r="A6606" s="18"/>
    </row>
    <row r="6607" spans="1:1" x14ac:dyDescent="0.15">
      <c r="A6607" s="18"/>
    </row>
    <row r="6608" spans="1:1" x14ac:dyDescent="0.15">
      <c r="A6608" s="18"/>
    </row>
    <row r="6609" spans="1:1" x14ac:dyDescent="0.15">
      <c r="A6609" s="18"/>
    </row>
    <row r="6610" spans="1:1" x14ac:dyDescent="0.15">
      <c r="A6610" s="18"/>
    </row>
    <row r="6611" spans="1:1" x14ac:dyDescent="0.15">
      <c r="A6611" s="18"/>
    </row>
    <row r="6612" spans="1:1" x14ac:dyDescent="0.15">
      <c r="A6612" s="18"/>
    </row>
    <row r="6613" spans="1:1" x14ac:dyDescent="0.15">
      <c r="A6613" s="18"/>
    </row>
    <row r="6614" spans="1:1" x14ac:dyDescent="0.15">
      <c r="A6614" s="18"/>
    </row>
    <row r="6615" spans="1:1" x14ac:dyDescent="0.15">
      <c r="A6615" s="18"/>
    </row>
    <row r="6616" spans="1:1" x14ac:dyDescent="0.15">
      <c r="A6616" s="18"/>
    </row>
    <row r="6617" spans="1:1" x14ac:dyDescent="0.15">
      <c r="A6617" s="18"/>
    </row>
    <row r="6618" spans="1:1" x14ac:dyDescent="0.15">
      <c r="A6618" s="18"/>
    </row>
    <row r="6619" spans="1:1" x14ac:dyDescent="0.15">
      <c r="A6619" s="18"/>
    </row>
    <row r="6620" spans="1:1" x14ac:dyDescent="0.15">
      <c r="A6620" s="18"/>
    </row>
    <row r="6621" spans="1:1" x14ac:dyDescent="0.15">
      <c r="A6621" s="18"/>
    </row>
    <row r="6622" spans="1:1" x14ac:dyDescent="0.15">
      <c r="A6622" s="18"/>
    </row>
    <row r="6623" spans="1:1" x14ac:dyDescent="0.15">
      <c r="A6623" s="18"/>
    </row>
    <row r="6624" spans="1:1" x14ac:dyDescent="0.15">
      <c r="A6624" s="18"/>
    </row>
    <row r="6625" spans="1:1" x14ac:dyDescent="0.15">
      <c r="A6625" s="18"/>
    </row>
    <row r="6626" spans="1:1" x14ac:dyDescent="0.15">
      <c r="A6626" s="18"/>
    </row>
    <row r="6627" spans="1:1" x14ac:dyDescent="0.15">
      <c r="A6627" s="18"/>
    </row>
    <row r="6628" spans="1:1" x14ac:dyDescent="0.15">
      <c r="A6628" s="18"/>
    </row>
    <row r="6629" spans="1:1" x14ac:dyDescent="0.15">
      <c r="A6629" s="18"/>
    </row>
    <row r="6630" spans="1:1" x14ac:dyDescent="0.15">
      <c r="A6630" s="18"/>
    </row>
    <row r="6631" spans="1:1" x14ac:dyDescent="0.15">
      <c r="A6631" s="18"/>
    </row>
    <row r="6632" spans="1:1" x14ac:dyDescent="0.15">
      <c r="A6632" s="18"/>
    </row>
    <row r="6633" spans="1:1" x14ac:dyDescent="0.15">
      <c r="A6633" s="18"/>
    </row>
    <row r="6634" spans="1:1" x14ac:dyDescent="0.15">
      <c r="A6634" s="18"/>
    </row>
    <row r="6635" spans="1:1" x14ac:dyDescent="0.15">
      <c r="A6635" s="18"/>
    </row>
    <row r="6636" spans="1:1" x14ac:dyDescent="0.15">
      <c r="A6636" s="18"/>
    </row>
    <row r="6637" spans="1:1" x14ac:dyDescent="0.15">
      <c r="A6637" s="18"/>
    </row>
    <row r="6638" spans="1:1" x14ac:dyDescent="0.15">
      <c r="A6638" s="18"/>
    </row>
    <row r="6639" spans="1:1" x14ac:dyDescent="0.15">
      <c r="A6639" s="18"/>
    </row>
    <row r="6640" spans="1:1" x14ac:dyDescent="0.15">
      <c r="A6640" s="18"/>
    </row>
    <row r="6641" spans="1:1" x14ac:dyDescent="0.15">
      <c r="A6641" s="18"/>
    </row>
    <row r="6642" spans="1:1" x14ac:dyDescent="0.15">
      <c r="A6642" s="18"/>
    </row>
    <row r="6643" spans="1:1" x14ac:dyDescent="0.15">
      <c r="A6643" s="18"/>
    </row>
    <row r="6644" spans="1:1" x14ac:dyDescent="0.15">
      <c r="A6644" s="18"/>
    </row>
    <row r="6645" spans="1:1" x14ac:dyDescent="0.15">
      <c r="A6645" s="18"/>
    </row>
    <row r="6646" spans="1:1" x14ac:dyDescent="0.15">
      <c r="A6646" s="18"/>
    </row>
    <row r="6647" spans="1:1" x14ac:dyDescent="0.15">
      <c r="A6647" s="18"/>
    </row>
    <row r="6648" spans="1:1" x14ac:dyDescent="0.15">
      <c r="A6648" s="18"/>
    </row>
    <row r="6649" spans="1:1" x14ac:dyDescent="0.15">
      <c r="A6649" s="18"/>
    </row>
    <row r="6650" spans="1:1" x14ac:dyDescent="0.15">
      <c r="A6650" s="18"/>
    </row>
    <row r="6651" spans="1:1" x14ac:dyDescent="0.15">
      <c r="A6651" s="18"/>
    </row>
    <row r="6652" spans="1:1" x14ac:dyDescent="0.15">
      <c r="A6652" s="18"/>
    </row>
    <row r="6653" spans="1:1" x14ac:dyDescent="0.15">
      <c r="A6653" s="18"/>
    </row>
    <row r="6654" spans="1:1" x14ac:dyDescent="0.15">
      <c r="A6654" s="18"/>
    </row>
    <row r="6655" spans="1:1" x14ac:dyDescent="0.15">
      <c r="A6655" s="18"/>
    </row>
    <row r="6656" spans="1:1" x14ac:dyDescent="0.15">
      <c r="A6656" s="18"/>
    </row>
    <row r="6657" spans="1:1" x14ac:dyDescent="0.15">
      <c r="A6657" s="18"/>
    </row>
    <row r="6658" spans="1:1" x14ac:dyDescent="0.15">
      <c r="A6658" s="18"/>
    </row>
    <row r="6659" spans="1:1" x14ac:dyDescent="0.15">
      <c r="A6659" s="18"/>
    </row>
    <row r="6660" spans="1:1" x14ac:dyDescent="0.15">
      <c r="A6660" s="18"/>
    </row>
    <row r="6661" spans="1:1" x14ac:dyDescent="0.15">
      <c r="A6661" s="18"/>
    </row>
    <row r="6662" spans="1:1" x14ac:dyDescent="0.15">
      <c r="A6662" s="18"/>
    </row>
    <row r="6663" spans="1:1" x14ac:dyDescent="0.15">
      <c r="A6663" s="18"/>
    </row>
    <row r="6664" spans="1:1" x14ac:dyDescent="0.15">
      <c r="A6664" s="18"/>
    </row>
    <row r="6665" spans="1:1" x14ac:dyDescent="0.15">
      <c r="A6665" s="18"/>
    </row>
    <row r="6666" spans="1:1" x14ac:dyDescent="0.15">
      <c r="A6666" s="18"/>
    </row>
    <row r="6667" spans="1:1" x14ac:dyDescent="0.15">
      <c r="A6667" s="18"/>
    </row>
    <row r="6668" spans="1:1" x14ac:dyDescent="0.15">
      <c r="A6668" s="18"/>
    </row>
    <row r="6669" spans="1:1" x14ac:dyDescent="0.15">
      <c r="A6669" s="18"/>
    </row>
    <row r="6670" spans="1:1" x14ac:dyDescent="0.15">
      <c r="A6670" s="18"/>
    </row>
    <row r="6671" spans="1:1" x14ac:dyDescent="0.15">
      <c r="A6671" s="18"/>
    </row>
    <row r="6672" spans="1:1" x14ac:dyDescent="0.15">
      <c r="A6672" s="18"/>
    </row>
    <row r="6673" spans="1:1" x14ac:dyDescent="0.15">
      <c r="A6673" s="18"/>
    </row>
    <row r="6674" spans="1:1" x14ac:dyDescent="0.15">
      <c r="A6674" s="18"/>
    </row>
    <row r="6675" spans="1:1" x14ac:dyDescent="0.15">
      <c r="A6675" s="18"/>
    </row>
    <row r="6676" spans="1:1" x14ac:dyDescent="0.15">
      <c r="A6676" s="18"/>
    </row>
    <row r="6677" spans="1:1" x14ac:dyDescent="0.15">
      <c r="A6677" s="18"/>
    </row>
    <row r="6678" spans="1:1" x14ac:dyDescent="0.15">
      <c r="A6678" s="18"/>
    </row>
    <row r="6679" spans="1:1" x14ac:dyDescent="0.15">
      <c r="A6679" s="18"/>
    </row>
    <row r="6680" spans="1:1" x14ac:dyDescent="0.15">
      <c r="A6680" s="18"/>
    </row>
    <row r="6681" spans="1:1" x14ac:dyDescent="0.15">
      <c r="A6681" s="18"/>
    </row>
    <row r="6682" spans="1:1" x14ac:dyDescent="0.15">
      <c r="A6682" s="18"/>
    </row>
    <row r="6683" spans="1:1" x14ac:dyDescent="0.15">
      <c r="A6683" s="18"/>
    </row>
    <row r="6684" spans="1:1" x14ac:dyDescent="0.15">
      <c r="A6684" s="18"/>
    </row>
    <row r="6685" spans="1:1" x14ac:dyDescent="0.15">
      <c r="A6685" s="18"/>
    </row>
    <row r="6686" spans="1:1" x14ac:dyDescent="0.15">
      <c r="A6686" s="18"/>
    </row>
    <row r="6687" spans="1:1" x14ac:dyDescent="0.15">
      <c r="A6687" s="18"/>
    </row>
    <row r="6688" spans="1:1" x14ac:dyDescent="0.15">
      <c r="A6688" s="18"/>
    </row>
    <row r="6689" spans="1:1" x14ac:dyDescent="0.15">
      <c r="A6689" s="18"/>
    </row>
    <row r="6690" spans="1:1" x14ac:dyDescent="0.15">
      <c r="A6690" s="18"/>
    </row>
    <row r="6691" spans="1:1" x14ac:dyDescent="0.15">
      <c r="A6691" s="18"/>
    </row>
    <row r="6692" spans="1:1" x14ac:dyDescent="0.15">
      <c r="A6692" s="18"/>
    </row>
    <row r="6693" spans="1:1" x14ac:dyDescent="0.15">
      <c r="A6693" s="18"/>
    </row>
    <row r="6694" spans="1:1" x14ac:dyDescent="0.15">
      <c r="A6694" s="18"/>
    </row>
    <row r="6695" spans="1:1" x14ac:dyDescent="0.15">
      <c r="A6695" s="18"/>
    </row>
    <row r="6696" spans="1:1" x14ac:dyDescent="0.15">
      <c r="A6696" s="18"/>
    </row>
    <row r="6697" spans="1:1" x14ac:dyDescent="0.15">
      <c r="A6697" s="18"/>
    </row>
    <row r="6698" spans="1:1" x14ac:dyDescent="0.15">
      <c r="A6698" s="18"/>
    </row>
    <row r="6699" spans="1:1" x14ac:dyDescent="0.15">
      <c r="A6699" s="18"/>
    </row>
    <row r="6700" spans="1:1" x14ac:dyDescent="0.15">
      <c r="A6700" s="18"/>
    </row>
    <row r="6701" spans="1:1" x14ac:dyDescent="0.15">
      <c r="A6701" s="18"/>
    </row>
    <row r="6702" spans="1:1" x14ac:dyDescent="0.15">
      <c r="A6702" s="18"/>
    </row>
    <row r="6703" spans="1:1" x14ac:dyDescent="0.15">
      <c r="A6703" s="18"/>
    </row>
    <row r="6704" spans="1:1" x14ac:dyDescent="0.15">
      <c r="A6704" s="18"/>
    </row>
    <row r="6705" spans="1:1" x14ac:dyDescent="0.15">
      <c r="A6705" s="18"/>
    </row>
    <row r="6706" spans="1:1" x14ac:dyDescent="0.15">
      <c r="A6706" s="18"/>
    </row>
    <row r="6707" spans="1:1" x14ac:dyDescent="0.15">
      <c r="A6707" s="18"/>
    </row>
    <row r="6708" spans="1:1" x14ac:dyDescent="0.15">
      <c r="A6708" s="18"/>
    </row>
    <row r="6709" spans="1:1" x14ac:dyDescent="0.15">
      <c r="A6709" s="18"/>
    </row>
    <row r="6710" spans="1:1" x14ac:dyDescent="0.15">
      <c r="A6710" s="18"/>
    </row>
    <row r="6711" spans="1:1" x14ac:dyDescent="0.15">
      <c r="A6711" s="18"/>
    </row>
    <row r="6712" spans="1:1" x14ac:dyDescent="0.15">
      <c r="A6712" s="18"/>
    </row>
    <row r="6713" spans="1:1" x14ac:dyDescent="0.15">
      <c r="A6713" s="18"/>
    </row>
    <row r="6714" spans="1:1" x14ac:dyDescent="0.15">
      <c r="A6714" s="18"/>
    </row>
    <row r="6715" spans="1:1" x14ac:dyDescent="0.15">
      <c r="A6715" s="18"/>
    </row>
    <row r="6716" spans="1:1" x14ac:dyDescent="0.15">
      <c r="A6716" s="18"/>
    </row>
    <row r="6717" spans="1:1" x14ac:dyDescent="0.15">
      <c r="A6717" s="18"/>
    </row>
    <row r="6718" spans="1:1" x14ac:dyDescent="0.15">
      <c r="A6718" s="18"/>
    </row>
    <row r="6719" spans="1:1" x14ac:dyDescent="0.15">
      <c r="A6719" s="18"/>
    </row>
    <row r="6720" spans="1:1" x14ac:dyDescent="0.15">
      <c r="A6720" s="18"/>
    </row>
    <row r="6721" spans="1:1" x14ac:dyDescent="0.15">
      <c r="A6721" s="18"/>
    </row>
    <row r="6722" spans="1:1" x14ac:dyDescent="0.15">
      <c r="A6722" s="18"/>
    </row>
    <row r="6723" spans="1:1" x14ac:dyDescent="0.15">
      <c r="A6723" s="18"/>
    </row>
    <row r="6724" spans="1:1" x14ac:dyDescent="0.15">
      <c r="A6724" s="18"/>
    </row>
    <row r="6725" spans="1:1" x14ac:dyDescent="0.15">
      <c r="A6725" s="18"/>
    </row>
    <row r="6726" spans="1:1" x14ac:dyDescent="0.15">
      <c r="A6726" s="18"/>
    </row>
    <row r="6727" spans="1:1" x14ac:dyDescent="0.15">
      <c r="A6727" s="18"/>
    </row>
    <row r="6728" spans="1:1" x14ac:dyDescent="0.15">
      <c r="A6728" s="18"/>
    </row>
    <row r="6729" spans="1:1" x14ac:dyDescent="0.15">
      <c r="A6729" s="18"/>
    </row>
    <row r="6730" spans="1:1" x14ac:dyDescent="0.15">
      <c r="A6730" s="18"/>
    </row>
    <row r="6731" spans="1:1" x14ac:dyDescent="0.15">
      <c r="A6731" s="18"/>
    </row>
    <row r="6732" spans="1:1" x14ac:dyDescent="0.15">
      <c r="A6732" s="18"/>
    </row>
    <row r="6733" spans="1:1" x14ac:dyDescent="0.15">
      <c r="A6733" s="18"/>
    </row>
    <row r="6734" spans="1:1" x14ac:dyDescent="0.15">
      <c r="A6734" s="18"/>
    </row>
    <row r="6735" spans="1:1" x14ac:dyDescent="0.15">
      <c r="A6735" s="18"/>
    </row>
    <row r="6736" spans="1:1" x14ac:dyDescent="0.15">
      <c r="A6736" s="18"/>
    </row>
    <row r="6737" spans="1:1" x14ac:dyDescent="0.15">
      <c r="A6737" s="18"/>
    </row>
    <row r="6738" spans="1:1" x14ac:dyDescent="0.15">
      <c r="A6738" s="18"/>
    </row>
    <row r="6739" spans="1:1" x14ac:dyDescent="0.15">
      <c r="A6739" s="18"/>
    </row>
    <row r="6740" spans="1:1" x14ac:dyDescent="0.15">
      <c r="A6740" s="18"/>
    </row>
    <row r="6741" spans="1:1" x14ac:dyDescent="0.15">
      <c r="A6741" s="18"/>
    </row>
    <row r="6742" spans="1:1" x14ac:dyDescent="0.15">
      <c r="A6742" s="18"/>
    </row>
    <row r="6743" spans="1:1" x14ac:dyDescent="0.15">
      <c r="A6743" s="18"/>
    </row>
    <row r="6744" spans="1:1" x14ac:dyDescent="0.15">
      <c r="A6744" s="18"/>
    </row>
    <row r="6745" spans="1:1" x14ac:dyDescent="0.15">
      <c r="A6745" s="18"/>
    </row>
    <row r="6746" spans="1:1" x14ac:dyDescent="0.15">
      <c r="A6746" s="18"/>
    </row>
    <row r="6747" spans="1:1" x14ac:dyDescent="0.15">
      <c r="A6747" s="18"/>
    </row>
    <row r="6748" spans="1:1" x14ac:dyDescent="0.15">
      <c r="A6748" s="18"/>
    </row>
    <row r="6749" spans="1:1" x14ac:dyDescent="0.15">
      <c r="A6749" s="18"/>
    </row>
    <row r="6750" spans="1:1" x14ac:dyDescent="0.15">
      <c r="A6750" s="18"/>
    </row>
    <row r="6751" spans="1:1" x14ac:dyDescent="0.15">
      <c r="A6751" s="18"/>
    </row>
    <row r="6752" spans="1:1" x14ac:dyDescent="0.15">
      <c r="A6752" s="18"/>
    </row>
    <row r="6753" spans="1:1" x14ac:dyDescent="0.15">
      <c r="A6753" s="18"/>
    </row>
    <row r="6754" spans="1:1" x14ac:dyDescent="0.15">
      <c r="A6754" s="18"/>
    </row>
    <row r="6755" spans="1:1" x14ac:dyDescent="0.15">
      <c r="A6755" s="18"/>
    </row>
    <row r="6756" spans="1:1" x14ac:dyDescent="0.15">
      <c r="A6756" s="18"/>
    </row>
    <row r="6757" spans="1:1" x14ac:dyDescent="0.15">
      <c r="A6757" s="18"/>
    </row>
    <row r="6758" spans="1:1" x14ac:dyDescent="0.15">
      <c r="A6758" s="18"/>
    </row>
    <row r="6759" spans="1:1" x14ac:dyDescent="0.15">
      <c r="A6759" s="18"/>
    </row>
    <row r="6760" spans="1:1" x14ac:dyDescent="0.15">
      <c r="A6760" s="18"/>
    </row>
    <row r="6761" spans="1:1" x14ac:dyDescent="0.15">
      <c r="A6761" s="18"/>
    </row>
    <row r="6762" spans="1:1" x14ac:dyDescent="0.15">
      <c r="A6762" s="18"/>
    </row>
    <row r="6763" spans="1:1" x14ac:dyDescent="0.15">
      <c r="A6763" s="18"/>
    </row>
    <row r="6764" spans="1:1" x14ac:dyDescent="0.15">
      <c r="A6764" s="18"/>
    </row>
    <row r="6765" spans="1:1" x14ac:dyDescent="0.15">
      <c r="A6765" s="18"/>
    </row>
    <row r="6766" spans="1:1" x14ac:dyDescent="0.15">
      <c r="A6766" s="18"/>
    </row>
    <row r="6767" spans="1:1" x14ac:dyDescent="0.15">
      <c r="A6767" s="18"/>
    </row>
    <row r="6768" spans="1:1" x14ac:dyDescent="0.15">
      <c r="A6768" s="18"/>
    </row>
    <row r="6769" spans="1:1" x14ac:dyDescent="0.15">
      <c r="A6769" s="18"/>
    </row>
    <row r="6770" spans="1:1" x14ac:dyDescent="0.15">
      <c r="A6770" s="18"/>
    </row>
    <row r="6771" spans="1:1" x14ac:dyDescent="0.15">
      <c r="A6771" s="18"/>
    </row>
    <row r="6772" spans="1:1" x14ac:dyDescent="0.15">
      <c r="A6772" s="18"/>
    </row>
    <row r="6773" spans="1:1" x14ac:dyDescent="0.15">
      <c r="A6773" s="18"/>
    </row>
    <row r="6774" spans="1:1" x14ac:dyDescent="0.15">
      <c r="A6774" s="18"/>
    </row>
    <row r="6775" spans="1:1" x14ac:dyDescent="0.15">
      <c r="A6775" s="18"/>
    </row>
    <row r="6776" spans="1:1" x14ac:dyDescent="0.15">
      <c r="A6776" s="18"/>
    </row>
    <row r="6777" spans="1:1" x14ac:dyDescent="0.15">
      <c r="A6777" s="18"/>
    </row>
    <row r="6778" spans="1:1" x14ac:dyDescent="0.15">
      <c r="A6778" s="18"/>
    </row>
    <row r="6779" spans="1:1" x14ac:dyDescent="0.15">
      <c r="A6779" s="18"/>
    </row>
    <row r="6780" spans="1:1" x14ac:dyDescent="0.15">
      <c r="A6780" s="18"/>
    </row>
    <row r="6781" spans="1:1" x14ac:dyDescent="0.15">
      <c r="A6781" s="18"/>
    </row>
    <row r="6782" spans="1:1" x14ac:dyDescent="0.15">
      <c r="A6782" s="18"/>
    </row>
    <row r="6783" spans="1:1" x14ac:dyDescent="0.15">
      <c r="A6783" s="18"/>
    </row>
    <row r="6784" spans="1:1" x14ac:dyDescent="0.15">
      <c r="A6784" s="18"/>
    </row>
    <row r="6785" spans="1:1" x14ac:dyDescent="0.15">
      <c r="A6785" s="18"/>
    </row>
    <row r="6786" spans="1:1" x14ac:dyDescent="0.15">
      <c r="A6786" s="18"/>
    </row>
    <row r="6787" spans="1:1" x14ac:dyDescent="0.15">
      <c r="A6787" s="18"/>
    </row>
    <row r="6788" spans="1:1" x14ac:dyDescent="0.15">
      <c r="A6788" s="18"/>
    </row>
    <row r="6789" spans="1:1" x14ac:dyDescent="0.15">
      <c r="A6789" s="18"/>
    </row>
    <row r="6790" spans="1:1" x14ac:dyDescent="0.15">
      <c r="A6790" s="18"/>
    </row>
    <row r="6791" spans="1:1" x14ac:dyDescent="0.15">
      <c r="A6791" s="18"/>
    </row>
    <row r="6792" spans="1:1" x14ac:dyDescent="0.15">
      <c r="A6792" s="18"/>
    </row>
    <row r="6793" spans="1:1" x14ac:dyDescent="0.15">
      <c r="A6793" s="18"/>
    </row>
    <row r="6794" spans="1:1" x14ac:dyDescent="0.15">
      <c r="A6794" s="18"/>
    </row>
    <row r="6795" spans="1:1" x14ac:dyDescent="0.15">
      <c r="A6795" s="18"/>
    </row>
    <row r="6796" spans="1:1" x14ac:dyDescent="0.15">
      <c r="A6796" s="18"/>
    </row>
    <row r="6797" spans="1:1" x14ac:dyDescent="0.15">
      <c r="A6797" s="18"/>
    </row>
    <row r="6798" spans="1:1" x14ac:dyDescent="0.15">
      <c r="A6798" s="18"/>
    </row>
    <row r="6799" spans="1:1" x14ac:dyDescent="0.15">
      <c r="A6799" s="18"/>
    </row>
    <row r="6800" spans="1:1" x14ac:dyDescent="0.15">
      <c r="A6800" s="18"/>
    </row>
    <row r="6801" spans="1:1" x14ac:dyDescent="0.15">
      <c r="A6801" s="18"/>
    </row>
    <row r="6802" spans="1:1" x14ac:dyDescent="0.15">
      <c r="A6802" s="18"/>
    </row>
    <row r="6803" spans="1:1" x14ac:dyDescent="0.15">
      <c r="A6803" s="18"/>
    </row>
    <row r="6804" spans="1:1" x14ac:dyDescent="0.15">
      <c r="A6804" s="18"/>
    </row>
    <row r="6805" spans="1:1" x14ac:dyDescent="0.15">
      <c r="A6805" s="18"/>
    </row>
    <row r="6806" spans="1:1" x14ac:dyDescent="0.15">
      <c r="A6806" s="18"/>
    </row>
    <row r="6807" spans="1:1" x14ac:dyDescent="0.15">
      <c r="A6807" s="18"/>
    </row>
    <row r="6808" spans="1:1" x14ac:dyDescent="0.15">
      <c r="A6808" s="18"/>
    </row>
    <row r="6809" spans="1:1" x14ac:dyDescent="0.15">
      <c r="A6809" s="18"/>
    </row>
    <row r="6810" spans="1:1" x14ac:dyDescent="0.15">
      <c r="A6810" s="18"/>
    </row>
    <row r="6811" spans="1:1" x14ac:dyDescent="0.15">
      <c r="A6811" s="18"/>
    </row>
    <row r="6812" spans="1:1" x14ac:dyDescent="0.15">
      <c r="A6812" s="18"/>
    </row>
    <row r="6813" spans="1:1" x14ac:dyDescent="0.15">
      <c r="A6813" s="18"/>
    </row>
    <row r="6814" spans="1:1" x14ac:dyDescent="0.15">
      <c r="A6814" s="18"/>
    </row>
    <row r="6815" spans="1:1" x14ac:dyDescent="0.15">
      <c r="A6815" s="18"/>
    </row>
    <row r="6816" spans="1:1" x14ac:dyDescent="0.15">
      <c r="A6816" s="18"/>
    </row>
    <row r="6817" spans="1:1" x14ac:dyDescent="0.15">
      <c r="A6817" s="18"/>
    </row>
    <row r="6818" spans="1:1" x14ac:dyDescent="0.15">
      <c r="A6818" s="18"/>
    </row>
    <row r="6819" spans="1:1" x14ac:dyDescent="0.15">
      <c r="A6819" s="18"/>
    </row>
    <row r="6820" spans="1:1" x14ac:dyDescent="0.15">
      <c r="A6820" s="18"/>
    </row>
    <row r="6821" spans="1:1" x14ac:dyDescent="0.15">
      <c r="A6821" s="18"/>
    </row>
    <row r="6822" spans="1:1" x14ac:dyDescent="0.15">
      <c r="A6822" s="18"/>
    </row>
    <row r="6823" spans="1:1" x14ac:dyDescent="0.15">
      <c r="A6823" s="18"/>
    </row>
    <row r="6824" spans="1:1" x14ac:dyDescent="0.15">
      <c r="A6824" s="18"/>
    </row>
    <row r="6825" spans="1:1" x14ac:dyDescent="0.15">
      <c r="A6825" s="18"/>
    </row>
    <row r="6826" spans="1:1" x14ac:dyDescent="0.15">
      <c r="A6826" s="18"/>
    </row>
    <row r="6827" spans="1:1" x14ac:dyDescent="0.15">
      <c r="A6827" s="18"/>
    </row>
    <row r="6828" spans="1:1" x14ac:dyDescent="0.15">
      <c r="A6828" s="18"/>
    </row>
    <row r="6829" spans="1:1" x14ac:dyDescent="0.15">
      <c r="A6829" s="18"/>
    </row>
    <row r="6830" spans="1:1" x14ac:dyDescent="0.15">
      <c r="A6830" s="18"/>
    </row>
    <row r="6831" spans="1:1" x14ac:dyDescent="0.15">
      <c r="A6831" s="18"/>
    </row>
    <row r="6832" spans="1:1" x14ac:dyDescent="0.15">
      <c r="A6832" s="18"/>
    </row>
    <row r="6833" spans="1:1" x14ac:dyDescent="0.15">
      <c r="A6833" s="18"/>
    </row>
    <row r="6834" spans="1:1" x14ac:dyDescent="0.15">
      <c r="A6834" s="18"/>
    </row>
    <row r="6835" spans="1:1" x14ac:dyDescent="0.15">
      <c r="A6835" s="18"/>
    </row>
    <row r="6836" spans="1:1" x14ac:dyDescent="0.15">
      <c r="A6836" s="18"/>
    </row>
    <row r="6837" spans="1:1" x14ac:dyDescent="0.15">
      <c r="A6837" s="18"/>
    </row>
    <row r="6838" spans="1:1" x14ac:dyDescent="0.15">
      <c r="A6838" s="18"/>
    </row>
    <row r="6839" spans="1:1" x14ac:dyDescent="0.15">
      <c r="A6839" s="18"/>
    </row>
    <row r="6840" spans="1:1" x14ac:dyDescent="0.15">
      <c r="A6840" s="18"/>
    </row>
    <row r="6841" spans="1:1" x14ac:dyDescent="0.15">
      <c r="A6841" s="18"/>
    </row>
    <row r="6842" spans="1:1" x14ac:dyDescent="0.15">
      <c r="A6842" s="18"/>
    </row>
    <row r="6843" spans="1:1" x14ac:dyDescent="0.15">
      <c r="A6843" s="18"/>
    </row>
    <row r="6844" spans="1:1" x14ac:dyDescent="0.15">
      <c r="A6844" s="18"/>
    </row>
    <row r="6845" spans="1:1" x14ac:dyDescent="0.15">
      <c r="A6845" s="18"/>
    </row>
    <row r="6846" spans="1:1" x14ac:dyDescent="0.15">
      <c r="A6846" s="18"/>
    </row>
    <row r="6847" spans="1:1" x14ac:dyDescent="0.15">
      <c r="A6847" s="18"/>
    </row>
    <row r="6848" spans="1:1" x14ac:dyDescent="0.15">
      <c r="A6848" s="18"/>
    </row>
    <row r="6849" spans="1:1" x14ac:dyDescent="0.15">
      <c r="A6849" s="18"/>
    </row>
    <row r="6850" spans="1:1" x14ac:dyDescent="0.15">
      <c r="A6850" s="18"/>
    </row>
    <row r="6851" spans="1:1" x14ac:dyDescent="0.15">
      <c r="A6851" s="18"/>
    </row>
    <row r="6852" spans="1:1" x14ac:dyDescent="0.15">
      <c r="A6852" s="18"/>
    </row>
    <row r="6853" spans="1:1" x14ac:dyDescent="0.15">
      <c r="A6853" s="18"/>
    </row>
    <row r="6854" spans="1:1" x14ac:dyDescent="0.15">
      <c r="A6854" s="18"/>
    </row>
    <row r="6855" spans="1:1" x14ac:dyDescent="0.15">
      <c r="A6855" s="18"/>
    </row>
    <row r="6856" spans="1:1" x14ac:dyDescent="0.15">
      <c r="A6856" s="18"/>
    </row>
    <row r="6857" spans="1:1" x14ac:dyDescent="0.15">
      <c r="A6857" s="18"/>
    </row>
    <row r="6858" spans="1:1" x14ac:dyDescent="0.15">
      <c r="A6858" s="18"/>
    </row>
    <row r="6859" spans="1:1" x14ac:dyDescent="0.15">
      <c r="A6859" s="18"/>
    </row>
    <row r="6860" spans="1:1" x14ac:dyDescent="0.15">
      <c r="A6860" s="18"/>
    </row>
    <row r="6861" spans="1:1" x14ac:dyDescent="0.15">
      <c r="A6861" s="18"/>
    </row>
    <row r="6862" spans="1:1" x14ac:dyDescent="0.15">
      <c r="A6862" s="18"/>
    </row>
    <row r="6863" spans="1:1" x14ac:dyDescent="0.15">
      <c r="A6863" s="18"/>
    </row>
    <row r="6864" spans="1:1" x14ac:dyDescent="0.15">
      <c r="A6864" s="18"/>
    </row>
    <row r="6865" spans="1:1" x14ac:dyDescent="0.15">
      <c r="A6865" s="18"/>
    </row>
    <row r="6866" spans="1:1" x14ac:dyDescent="0.15">
      <c r="A6866" s="18"/>
    </row>
    <row r="6867" spans="1:1" x14ac:dyDescent="0.15">
      <c r="A6867" s="18"/>
    </row>
    <row r="6868" spans="1:1" x14ac:dyDescent="0.15">
      <c r="A6868" s="18"/>
    </row>
    <row r="6869" spans="1:1" x14ac:dyDescent="0.15">
      <c r="A6869" s="18"/>
    </row>
    <row r="6870" spans="1:1" x14ac:dyDescent="0.15">
      <c r="A6870" s="18"/>
    </row>
    <row r="6871" spans="1:1" x14ac:dyDescent="0.15">
      <c r="A6871" s="18"/>
    </row>
    <row r="6872" spans="1:1" x14ac:dyDescent="0.15">
      <c r="A6872" s="18"/>
    </row>
    <row r="6873" spans="1:1" x14ac:dyDescent="0.15">
      <c r="A6873" s="18"/>
    </row>
    <row r="6874" spans="1:1" x14ac:dyDescent="0.15">
      <c r="A6874" s="18"/>
    </row>
    <row r="6875" spans="1:1" x14ac:dyDescent="0.15">
      <c r="A6875" s="18"/>
    </row>
    <row r="6876" spans="1:1" x14ac:dyDescent="0.15">
      <c r="A6876" s="18"/>
    </row>
    <row r="6877" spans="1:1" x14ac:dyDescent="0.15">
      <c r="A6877" s="18"/>
    </row>
    <row r="6878" spans="1:1" x14ac:dyDescent="0.15">
      <c r="A6878" s="18"/>
    </row>
    <row r="6879" spans="1:1" x14ac:dyDescent="0.15">
      <c r="A6879" s="18"/>
    </row>
    <row r="6880" spans="1:1" x14ac:dyDescent="0.15">
      <c r="A6880" s="18"/>
    </row>
    <row r="6881" spans="1:1" x14ac:dyDescent="0.15">
      <c r="A6881" s="18"/>
    </row>
    <row r="6882" spans="1:1" x14ac:dyDescent="0.15">
      <c r="A6882" s="18"/>
    </row>
    <row r="6883" spans="1:1" x14ac:dyDescent="0.15">
      <c r="A6883" s="18"/>
    </row>
    <row r="6884" spans="1:1" x14ac:dyDescent="0.15">
      <c r="A6884" s="18"/>
    </row>
    <row r="6885" spans="1:1" x14ac:dyDescent="0.15">
      <c r="A6885" s="18"/>
    </row>
    <row r="6886" spans="1:1" x14ac:dyDescent="0.15">
      <c r="A6886" s="18"/>
    </row>
    <row r="6887" spans="1:1" x14ac:dyDescent="0.15">
      <c r="A6887" s="18"/>
    </row>
    <row r="6888" spans="1:1" x14ac:dyDescent="0.15">
      <c r="A6888" s="18"/>
    </row>
    <row r="6889" spans="1:1" x14ac:dyDescent="0.15">
      <c r="A6889" s="18"/>
    </row>
    <row r="6890" spans="1:1" x14ac:dyDescent="0.15">
      <c r="A6890" s="18"/>
    </row>
    <row r="6891" spans="1:1" x14ac:dyDescent="0.15">
      <c r="A6891" s="18"/>
    </row>
    <row r="6892" spans="1:1" x14ac:dyDescent="0.15">
      <c r="A6892" s="18"/>
    </row>
    <row r="6893" spans="1:1" x14ac:dyDescent="0.15">
      <c r="A6893" s="18"/>
    </row>
    <row r="6894" spans="1:1" x14ac:dyDescent="0.15">
      <c r="A6894" s="18"/>
    </row>
    <row r="6895" spans="1:1" x14ac:dyDescent="0.15">
      <c r="A6895" s="18"/>
    </row>
    <row r="6896" spans="1:1" x14ac:dyDescent="0.15">
      <c r="A6896" s="18"/>
    </row>
    <row r="6897" spans="1:1" x14ac:dyDescent="0.15">
      <c r="A6897" s="18"/>
    </row>
    <row r="6898" spans="1:1" x14ac:dyDescent="0.15">
      <c r="A6898" s="18"/>
    </row>
    <row r="6899" spans="1:1" x14ac:dyDescent="0.15">
      <c r="A6899" s="18"/>
    </row>
    <row r="6900" spans="1:1" x14ac:dyDescent="0.15">
      <c r="A6900" s="18"/>
    </row>
    <row r="6901" spans="1:1" x14ac:dyDescent="0.15">
      <c r="A6901" s="18"/>
    </row>
    <row r="6902" spans="1:1" x14ac:dyDescent="0.15">
      <c r="A6902" s="18"/>
    </row>
    <row r="6903" spans="1:1" x14ac:dyDescent="0.15">
      <c r="A6903" s="18"/>
    </row>
    <row r="6904" spans="1:1" x14ac:dyDescent="0.15">
      <c r="A6904" s="18"/>
    </row>
    <row r="6905" spans="1:1" x14ac:dyDescent="0.15">
      <c r="A6905" s="18"/>
    </row>
    <row r="6906" spans="1:1" x14ac:dyDescent="0.15">
      <c r="A6906" s="18"/>
    </row>
    <row r="6907" spans="1:1" x14ac:dyDescent="0.15">
      <c r="A6907" s="18"/>
    </row>
    <row r="6908" spans="1:1" x14ac:dyDescent="0.15">
      <c r="A6908" s="18"/>
    </row>
    <row r="6909" spans="1:1" x14ac:dyDescent="0.15">
      <c r="A6909" s="18"/>
    </row>
    <row r="6910" spans="1:1" x14ac:dyDescent="0.15">
      <c r="A6910" s="18"/>
    </row>
    <row r="6911" spans="1:1" x14ac:dyDescent="0.15">
      <c r="A6911" s="18"/>
    </row>
    <row r="6912" spans="1:1" x14ac:dyDescent="0.15">
      <c r="A6912" s="18"/>
    </row>
    <row r="6913" spans="1:1" x14ac:dyDescent="0.15">
      <c r="A6913" s="18"/>
    </row>
    <row r="6914" spans="1:1" x14ac:dyDescent="0.15">
      <c r="A6914" s="18"/>
    </row>
    <row r="6915" spans="1:1" x14ac:dyDescent="0.15">
      <c r="A6915" s="18"/>
    </row>
    <row r="6916" spans="1:1" x14ac:dyDescent="0.15">
      <c r="A6916" s="18"/>
    </row>
    <row r="6917" spans="1:1" x14ac:dyDescent="0.15">
      <c r="A6917" s="18"/>
    </row>
    <row r="6918" spans="1:1" x14ac:dyDescent="0.15">
      <c r="A6918" s="18"/>
    </row>
    <row r="6919" spans="1:1" x14ac:dyDescent="0.15">
      <c r="A6919" s="18"/>
    </row>
    <row r="6920" spans="1:1" x14ac:dyDescent="0.15">
      <c r="A6920" s="18"/>
    </row>
    <row r="6921" spans="1:1" x14ac:dyDescent="0.15">
      <c r="A6921" s="18"/>
    </row>
    <row r="6922" spans="1:1" x14ac:dyDescent="0.15">
      <c r="A6922" s="18"/>
    </row>
    <row r="6923" spans="1:1" x14ac:dyDescent="0.15">
      <c r="A6923" s="18"/>
    </row>
    <row r="6924" spans="1:1" x14ac:dyDescent="0.15">
      <c r="A6924" s="18"/>
    </row>
    <row r="6925" spans="1:1" x14ac:dyDescent="0.15">
      <c r="A6925" s="18"/>
    </row>
    <row r="6926" spans="1:1" x14ac:dyDescent="0.15">
      <c r="A6926" s="18"/>
    </row>
    <row r="6927" spans="1:1" x14ac:dyDescent="0.15">
      <c r="A6927" s="18"/>
    </row>
    <row r="6928" spans="1:1" x14ac:dyDescent="0.15">
      <c r="A6928" s="18"/>
    </row>
    <row r="6929" spans="1:1" x14ac:dyDescent="0.15">
      <c r="A6929" s="18"/>
    </row>
    <row r="6930" spans="1:1" x14ac:dyDescent="0.15">
      <c r="A6930" s="18"/>
    </row>
    <row r="6931" spans="1:1" x14ac:dyDescent="0.15">
      <c r="A6931" s="18"/>
    </row>
    <row r="6932" spans="1:1" x14ac:dyDescent="0.15">
      <c r="A6932" s="18"/>
    </row>
    <row r="6933" spans="1:1" x14ac:dyDescent="0.15">
      <c r="A6933" s="18"/>
    </row>
    <row r="6934" spans="1:1" x14ac:dyDescent="0.15">
      <c r="A6934" s="18"/>
    </row>
    <row r="6935" spans="1:1" x14ac:dyDescent="0.15">
      <c r="A6935" s="18"/>
    </row>
    <row r="6936" spans="1:1" x14ac:dyDescent="0.15">
      <c r="A6936" s="18"/>
    </row>
    <row r="6937" spans="1:1" x14ac:dyDescent="0.15">
      <c r="A6937" s="18"/>
    </row>
    <row r="6938" spans="1:1" x14ac:dyDescent="0.15">
      <c r="A6938" s="18"/>
    </row>
    <row r="6939" spans="1:1" x14ac:dyDescent="0.15">
      <c r="A6939" s="18"/>
    </row>
    <row r="6940" spans="1:1" x14ac:dyDescent="0.15">
      <c r="A6940" s="18"/>
    </row>
    <row r="6941" spans="1:1" x14ac:dyDescent="0.15">
      <c r="A6941" s="18"/>
    </row>
    <row r="6942" spans="1:1" x14ac:dyDescent="0.15">
      <c r="A6942" s="18"/>
    </row>
    <row r="6943" spans="1:1" x14ac:dyDescent="0.15">
      <c r="A6943" s="18"/>
    </row>
    <row r="6944" spans="1:1" x14ac:dyDescent="0.15">
      <c r="A6944" s="18"/>
    </row>
    <row r="6945" spans="1:1" x14ac:dyDescent="0.15">
      <c r="A6945" s="18"/>
    </row>
    <row r="6946" spans="1:1" x14ac:dyDescent="0.15">
      <c r="A6946" s="18"/>
    </row>
    <row r="6947" spans="1:1" x14ac:dyDescent="0.15">
      <c r="A6947" s="18"/>
    </row>
    <row r="6948" spans="1:1" x14ac:dyDescent="0.15">
      <c r="A6948" s="18"/>
    </row>
    <row r="6949" spans="1:1" x14ac:dyDescent="0.15">
      <c r="A6949" s="18"/>
    </row>
    <row r="6950" spans="1:1" x14ac:dyDescent="0.15">
      <c r="A6950" s="18"/>
    </row>
    <row r="6951" spans="1:1" x14ac:dyDescent="0.15">
      <c r="A6951" s="18"/>
    </row>
    <row r="6952" spans="1:1" x14ac:dyDescent="0.15">
      <c r="A6952" s="18"/>
    </row>
    <row r="6953" spans="1:1" x14ac:dyDescent="0.15">
      <c r="A6953" s="18"/>
    </row>
    <row r="6954" spans="1:1" x14ac:dyDescent="0.15">
      <c r="A6954" s="18"/>
    </row>
    <row r="6955" spans="1:1" x14ac:dyDescent="0.15">
      <c r="A6955" s="18"/>
    </row>
    <row r="6956" spans="1:1" x14ac:dyDescent="0.15">
      <c r="A6956" s="18"/>
    </row>
    <row r="6957" spans="1:1" x14ac:dyDescent="0.15">
      <c r="A6957" s="18"/>
    </row>
    <row r="6958" spans="1:1" x14ac:dyDescent="0.15">
      <c r="A6958" s="18"/>
    </row>
    <row r="6959" spans="1:1" x14ac:dyDescent="0.15">
      <c r="A6959" s="18"/>
    </row>
    <row r="6960" spans="1:1" x14ac:dyDescent="0.15">
      <c r="A6960" s="18"/>
    </row>
    <row r="6961" spans="1:1" x14ac:dyDescent="0.15">
      <c r="A6961" s="18"/>
    </row>
    <row r="6962" spans="1:1" x14ac:dyDescent="0.15">
      <c r="A6962" s="18"/>
    </row>
    <row r="6963" spans="1:1" x14ac:dyDescent="0.15">
      <c r="A6963" s="18"/>
    </row>
    <row r="6964" spans="1:1" x14ac:dyDescent="0.15">
      <c r="A6964" s="18"/>
    </row>
    <row r="6965" spans="1:1" x14ac:dyDescent="0.15">
      <c r="A6965" s="18"/>
    </row>
    <row r="6966" spans="1:1" x14ac:dyDescent="0.15">
      <c r="A6966" s="18"/>
    </row>
    <row r="6967" spans="1:1" x14ac:dyDescent="0.15">
      <c r="A6967" s="18"/>
    </row>
    <row r="6968" spans="1:1" x14ac:dyDescent="0.15">
      <c r="A6968" s="18"/>
    </row>
    <row r="6969" spans="1:1" x14ac:dyDescent="0.15">
      <c r="A6969" s="18"/>
    </row>
    <row r="6970" spans="1:1" x14ac:dyDescent="0.15">
      <c r="A6970" s="18"/>
    </row>
    <row r="6971" spans="1:1" x14ac:dyDescent="0.15">
      <c r="A6971" s="18"/>
    </row>
    <row r="6972" spans="1:1" x14ac:dyDescent="0.15">
      <c r="A6972" s="18"/>
    </row>
    <row r="6973" spans="1:1" x14ac:dyDescent="0.15">
      <c r="A6973" s="18"/>
    </row>
    <row r="6974" spans="1:1" x14ac:dyDescent="0.15">
      <c r="A6974" s="18"/>
    </row>
    <row r="6975" spans="1:1" x14ac:dyDescent="0.15">
      <c r="A6975" s="18"/>
    </row>
    <row r="6976" spans="1:1" x14ac:dyDescent="0.15">
      <c r="A6976" s="18"/>
    </row>
    <row r="6977" spans="1:1" x14ac:dyDescent="0.15">
      <c r="A6977" s="18"/>
    </row>
    <row r="6978" spans="1:1" x14ac:dyDescent="0.15">
      <c r="A6978" s="18"/>
    </row>
    <row r="6979" spans="1:1" x14ac:dyDescent="0.15">
      <c r="A6979" s="18"/>
    </row>
    <row r="6980" spans="1:1" x14ac:dyDescent="0.15">
      <c r="A6980" s="18"/>
    </row>
    <row r="6981" spans="1:1" x14ac:dyDescent="0.15">
      <c r="A6981" s="18"/>
    </row>
    <row r="6982" spans="1:1" x14ac:dyDescent="0.15">
      <c r="A6982" s="18"/>
    </row>
    <row r="6983" spans="1:1" x14ac:dyDescent="0.15">
      <c r="A6983" s="18"/>
    </row>
    <row r="6984" spans="1:1" x14ac:dyDescent="0.15">
      <c r="A6984" s="18"/>
    </row>
    <row r="6985" spans="1:1" x14ac:dyDescent="0.15">
      <c r="A6985" s="18"/>
    </row>
    <row r="6986" spans="1:1" x14ac:dyDescent="0.15">
      <c r="A6986" s="18"/>
    </row>
    <row r="6987" spans="1:1" x14ac:dyDescent="0.15">
      <c r="A6987" s="18"/>
    </row>
    <row r="6988" spans="1:1" x14ac:dyDescent="0.15">
      <c r="A6988" s="18"/>
    </row>
    <row r="6989" spans="1:1" x14ac:dyDescent="0.15">
      <c r="A6989" s="18"/>
    </row>
    <row r="6990" spans="1:1" x14ac:dyDescent="0.15">
      <c r="A6990" s="18"/>
    </row>
    <row r="6991" spans="1:1" x14ac:dyDescent="0.15">
      <c r="A6991" s="18"/>
    </row>
    <row r="6992" spans="1:1" x14ac:dyDescent="0.15">
      <c r="A6992" s="18"/>
    </row>
    <row r="6993" spans="1:1" x14ac:dyDescent="0.15">
      <c r="A6993" s="18"/>
    </row>
    <row r="6994" spans="1:1" x14ac:dyDescent="0.15">
      <c r="A6994" s="18"/>
    </row>
    <row r="6995" spans="1:1" x14ac:dyDescent="0.15">
      <c r="A6995" s="18"/>
    </row>
    <row r="6996" spans="1:1" x14ac:dyDescent="0.15">
      <c r="A6996" s="18"/>
    </row>
    <row r="6997" spans="1:1" x14ac:dyDescent="0.15">
      <c r="A6997" s="18"/>
    </row>
    <row r="6998" spans="1:1" x14ac:dyDescent="0.15">
      <c r="A6998" s="18"/>
    </row>
    <row r="6999" spans="1:1" x14ac:dyDescent="0.15">
      <c r="A6999" s="18"/>
    </row>
    <row r="7000" spans="1:1" x14ac:dyDescent="0.15">
      <c r="A7000" s="18"/>
    </row>
    <row r="7001" spans="1:1" x14ac:dyDescent="0.15">
      <c r="A7001" s="18"/>
    </row>
    <row r="7002" spans="1:1" x14ac:dyDescent="0.15">
      <c r="A7002" s="18"/>
    </row>
    <row r="7003" spans="1:1" x14ac:dyDescent="0.15">
      <c r="A7003" s="18"/>
    </row>
    <row r="7004" spans="1:1" x14ac:dyDescent="0.15">
      <c r="A7004" s="18"/>
    </row>
    <row r="7005" spans="1:1" x14ac:dyDescent="0.15">
      <c r="A7005" s="18"/>
    </row>
    <row r="7006" spans="1:1" x14ac:dyDescent="0.15">
      <c r="A7006" s="18"/>
    </row>
    <row r="7007" spans="1:1" x14ac:dyDescent="0.15">
      <c r="A7007" s="18"/>
    </row>
    <row r="7008" spans="1:1" x14ac:dyDescent="0.15">
      <c r="A7008" s="18"/>
    </row>
    <row r="7009" spans="1:1" x14ac:dyDescent="0.15">
      <c r="A7009" s="18"/>
    </row>
    <row r="7010" spans="1:1" x14ac:dyDescent="0.15">
      <c r="A7010" s="18"/>
    </row>
    <row r="7011" spans="1:1" x14ac:dyDescent="0.15">
      <c r="A7011" s="18"/>
    </row>
    <row r="7012" spans="1:1" x14ac:dyDescent="0.15">
      <c r="A7012" s="18"/>
    </row>
    <row r="7013" spans="1:1" x14ac:dyDescent="0.15">
      <c r="A7013" s="18"/>
    </row>
    <row r="7014" spans="1:1" x14ac:dyDescent="0.15">
      <c r="A7014" s="18"/>
    </row>
    <row r="7015" spans="1:1" x14ac:dyDescent="0.15">
      <c r="A7015" s="18"/>
    </row>
    <row r="7016" spans="1:1" x14ac:dyDescent="0.15">
      <c r="A7016" s="18"/>
    </row>
    <row r="7017" spans="1:1" x14ac:dyDescent="0.15">
      <c r="A7017" s="18"/>
    </row>
    <row r="7018" spans="1:1" x14ac:dyDescent="0.15">
      <c r="A7018" s="18"/>
    </row>
    <row r="7019" spans="1:1" x14ac:dyDescent="0.15">
      <c r="A7019" s="18"/>
    </row>
    <row r="7020" spans="1:1" x14ac:dyDescent="0.15">
      <c r="A7020" s="18"/>
    </row>
    <row r="7021" spans="1:1" x14ac:dyDescent="0.15">
      <c r="A7021" s="18"/>
    </row>
    <row r="7022" spans="1:1" x14ac:dyDescent="0.15">
      <c r="A7022" s="18"/>
    </row>
    <row r="7023" spans="1:1" x14ac:dyDescent="0.15">
      <c r="A7023" s="18"/>
    </row>
    <row r="7024" spans="1:1" x14ac:dyDescent="0.15">
      <c r="A7024" s="18"/>
    </row>
    <row r="7025" spans="1:1" x14ac:dyDescent="0.15">
      <c r="A7025" s="18"/>
    </row>
    <row r="7026" spans="1:1" x14ac:dyDescent="0.15">
      <c r="A7026" s="18"/>
    </row>
    <row r="7027" spans="1:1" x14ac:dyDescent="0.15">
      <c r="A7027" s="18"/>
    </row>
    <row r="7028" spans="1:1" x14ac:dyDescent="0.15">
      <c r="A7028" s="18"/>
    </row>
    <row r="7029" spans="1:1" x14ac:dyDescent="0.15">
      <c r="A7029" s="18"/>
    </row>
    <row r="7030" spans="1:1" x14ac:dyDescent="0.15">
      <c r="A7030" s="18"/>
    </row>
    <row r="7031" spans="1:1" x14ac:dyDescent="0.15">
      <c r="A7031" s="18"/>
    </row>
    <row r="7032" spans="1:1" x14ac:dyDescent="0.15">
      <c r="A7032" s="18"/>
    </row>
    <row r="7033" spans="1:1" x14ac:dyDescent="0.15">
      <c r="A7033" s="18"/>
    </row>
    <row r="7034" spans="1:1" x14ac:dyDescent="0.15">
      <c r="A7034" s="18"/>
    </row>
    <row r="7035" spans="1:1" x14ac:dyDescent="0.15">
      <c r="A7035" s="18"/>
    </row>
    <row r="7036" spans="1:1" x14ac:dyDescent="0.15">
      <c r="A7036" s="18"/>
    </row>
    <row r="7037" spans="1:1" x14ac:dyDescent="0.15">
      <c r="A7037" s="18"/>
    </row>
    <row r="7038" spans="1:1" x14ac:dyDescent="0.15">
      <c r="A7038" s="18"/>
    </row>
    <row r="7039" spans="1:1" x14ac:dyDescent="0.15">
      <c r="A7039" s="18"/>
    </row>
    <row r="7040" spans="1:1" x14ac:dyDescent="0.15">
      <c r="A7040" s="18"/>
    </row>
    <row r="7041" spans="1:1" x14ac:dyDescent="0.15">
      <c r="A7041" s="18"/>
    </row>
    <row r="7042" spans="1:1" x14ac:dyDescent="0.15">
      <c r="A7042" s="18"/>
    </row>
    <row r="7043" spans="1:1" x14ac:dyDescent="0.15">
      <c r="A7043" s="18"/>
    </row>
    <row r="7044" spans="1:1" x14ac:dyDescent="0.15">
      <c r="A7044" s="18"/>
    </row>
    <row r="7045" spans="1:1" x14ac:dyDescent="0.15">
      <c r="A7045" s="18"/>
    </row>
    <row r="7046" spans="1:1" x14ac:dyDescent="0.15">
      <c r="A7046" s="18"/>
    </row>
    <row r="7047" spans="1:1" x14ac:dyDescent="0.15">
      <c r="A7047" s="18"/>
    </row>
    <row r="7048" spans="1:1" x14ac:dyDescent="0.15">
      <c r="A7048" s="18"/>
    </row>
    <row r="7049" spans="1:1" x14ac:dyDescent="0.15">
      <c r="A7049" s="18"/>
    </row>
    <row r="7050" spans="1:1" x14ac:dyDescent="0.15">
      <c r="A7050" s="18"/>
    </row>
    <row r="7051" spans="1:1" x14ac:dyDescent="0.15">
      <c r="A7051" s="18"/>
    </row>
    <row r="7052" spans="1:1" x14ac:dyDescent="0.15">
      <c r="A7052" s="18"/>
    </row>
    <row r="7053" spans="1:1" x14ac:dyDescent="0.15">
      <c r="A7053" s="18"/>
    </row>
    <row r="7054" spans="1:1" x14ac:dyDescent="0.15">
      <c r="A7054" s="18"/>
    </row>
    <row r="7055" spans="1:1" x14ac:dyDescent="0.15">
      <c r="A7055" s="18"/>
    </row>
    <row r="7056" spans="1:1" x14ac:dyDescent="0.15">
      <c r="A7056" s="18"/>
    </row>
    <row r="7057" spans="1:1" x14ac:dyDescent="0.15">
      <c r="A7057" s="18"/>
    </row>
    <row r="7058" spans="1:1" x14ac:dyDescent="0.15">
      <c r="A7058" s="18"/>
    </row>
    <row r="7059" spans="1:1" x14ac:dyDescent="0.15">
      <c r="A7059" s="18"/>
    </row>
    <row r="7060" spans="1:1" x14ac:dyDescent="0.15">
      <c r="A7060" s="18"/>
    </row>
    <row r="7061" spans="1:1" x14ac:dyDescent="0.15">
      <c r="A7061" s="18"/>
    </row>
    <row r="7062" spans="1:1" x14ac:dyDescent="0.15">
      <c r="A7062" s="18"/>
    </row>
    <row r="7063" spans="1:1" x14ac:dyDescent="0.15">
      <c r="A7063" s="18"/>
    </row>
    <row r="7064" spans="1:1" x14ac:dyDescent="0.15">
      <c r="A7064" s="18"/>
    </row>
    <row r="7065" spans="1:1" x14ac:dyDescent="0.15">
      <c r="A7065" s="18"/>
    </row>
    <row r="7066" spans="1:1" x14ac:dyDescent="0.15">
      <c r="A7066" s="18"/>
    </row>
    <row r="7067" spans="1:1" x14ac:dyDescent="0.15">
      <c r="A7067" s="18"/>
    </row>
    <row r="7068" spans="1:1" x14ac:dyDescent="0.15">
      <c r="A7068" s="18"/>
    </row>
    <row r="7069" spans="1:1" x14ac:dyDescent="0.15">
      <c r="A7069" s="18"/>
    </row>
    <row r="7070" spans="1:1" x14ac:dyDescent="0.15">
      <c r="A7070" s="18"/>
    </row>
    <row r="7071" spans="1:1" x14ac:dyDescent="0.15">
      <c r="A7071" s="18"/>
    </row>
    <row r="7072" spans="1:1" x14ac:dyDescent="0.15">
      <c r="A7072" s="18"/>
    </row>
    <row r="7073" spans="1:1" x14ac:dyDescent="0.15">
      <c r="A7073" s="18"/>
    </row>
    <row r="7074" spans="1:1" x14ac:dyDescent="0.15">
      <c r="A7074" s="18"/>
    </row>
    <row r="7075" spans="1:1" x14ac:dyDescent="0.15">
      <c r="A7075" s="18"/>
    </row>
    <row r="7076" spans="1:1" x14ac:dyDescent="0.15">
      <c r="A7076" s="18"/>
    </row>
    <row r="7077" spans="1:1" x14ac:dyDescent="0.15">
      <c r="A7077" s="18"/>
    </row>
    <row r="7078" spans="1:1" x14ac:dyDescent="0.15">
      <c r="A7078" s="18"/>
    </row>
    <row r="7079" spans="1:1" x14ac:dyDescent="0.15">
      <c r="A7079" s="18"/>
    </row>
    <row r="7080" spans="1:1" x14ac:dyDescent="0.15">
      <c r="A7080" s="18"/>
    </row>
    <row r="7081" spans="1:1" x14ac:dyDescent="0.15">
      <c r="A7081" s="18"/>
    </row>
    <row r="7082" spans="1:1" x14ac:dyDescent="0.15">
      <c r="A7082" s="18"/>
    </row>
    <row r="7083" spans="1:1" x14ac:dyDescent="0.15">
      <c r="A7083" s="18"/>
    </row>
    <row r="7084" spans="1:1" x14ac:dyDescent="0.15">
      <c r="A7084" s="18"/>
    </row>
    <row r="7085" spans="1:1" x14ac:dyDescent="0.15">
      <c r="A7085" s="18"/>
    </row>
    <row r="7086" spans="1:1" x14ac:dyDescent="0.15">
      <c r="A7086" s="18"/>
    </row>
    <row r="7087" spans="1:1" x14ac:dyDescent="0.15">
      <c r="A7087" s="18"/>
    </row>
    <row r="7088" spans="1:1" x14ac:dyDescent="0.15">
      <c r="A7088" s="18"/>
    </row>
    <row r="7089" spans="1:1" x14ac:dyDescent="0.15">
      <c r="A7089" s="18"/>
    </row>
    <row r="7090" spans="1:1" x14ac:dyDescent="0.15">
      <c r="A7090" s="18"/>
    </row>
    <row r="7091" spans="1:1" x14ac:dyDescent="0.15">
      <c r="A7091" s="18"/>
    </row>
    <row r="7092" spans="1:1" x14ac:dyDescent="0.15">
      <c r="A7092" s="18"/>
    </row>
    <row r="7093" spans="1:1" x14ac:dyDescent="0.15">
      <c r="A7093" s="18"/>
    </row>
    <row r="7094" spans="1:1" x14ac:dyDescent="0.15">
      <c r="A7094" s="18"/>
    </row>
    <row r="7095" spans="1:1" x14ac:dyDescent="0.15">
      <c r="A7095" s="18"/>
    </row>
    <row r="7096" spans="1:1" x14ac:dyDescent="0.15">
      <c r="A7096" s="18"/>
    </row>
    <row r="7097" spans="1:1" x14ac:dyDescent="0.15">
      <c r="A7097" s="18"/>
    </row>
    <row r="7098" spans="1:1" x14ac:dyDescent="0.15">
      <c r="A7098" s="18"/>
    </row>
    <row r="7099" spans="1:1" x14ac:dyDescent="0.15">
      <c r="A7099" s="18"/>
    </row>
    <row r="7100" spans="1:1" x14ac:dyDescent="0.15">
      <c r="A7100" s="18"/>
    </row>
    <row r="7101" spans="1:1" x14ac:dyDescent="0.15">
      <c r="A7101" s="18"/>
    </row>
    <row r="7102" spans="1:1" x14ac:dyDescent="0.15">
      <c r="A7102" s="18"/>
    </row>
    <row r="7103" spans="1:1" x14ac:dyDescent="0.15">
      <c r="A7103" s="18"/>
    </row>
    <row r="7104" spans="1:1" x14ac:dyDescent="0.15">
      <c r="A7104" s="18"/>
    </row>
    <row r="7105" spans="1:1" x14ac:dyDescent="0.15">
      <c r="A7105" s="18"/>
    </row>
    <row r="7106" spans="1:1" x14ac:dyDescent="0.15">
      <c r="A7106" s="18"/>
    </row>
    <row r="7107" spans="1:1" x14ac:dyDescent="0.15">
      <c r="A7107" s="18"/>
    </row>
    <row r="7108" spans="1:1" x14ac:dyDescent="0.15">
      <c r="A7108" s="18"/>
    </row>
    <row r="7109" spans="1:1" x14ac:dyDescent="0.15">
      <c r="A7109" s="18"/>
    </row>
    <row r="7110" spans="1:1" x14ac:dyDescent="0.15">
      <c r="A7110" s="18"/>
    </row>
    <row r="7111" spans="1:1" x14ac:dyDescent="0.15">
      <c r="A7111" s="18"/>
    </row>
    <row r="7112" spans="1:1" x14ac:dyDescent="0.15">
      <c r="A7112" s="18"/>
    </row>
    <row r="7113" spans="1:1" x14ac:dyDescent="0.15">
      <c r="A7113" s="18"/>
    </row>
    <row r="7114" spans="1:1" x14ac:dyDescent="0.15">
      <c r="A7114" s="18"/>
    </row>
    <row r="7115" spans="1:1" x14ac:dyDescent="0.15">
      <c r="A7115" s="18"/>
    </row>
    <row r="7116" spans="1:1" x14ac:dyDescent="0.15">
      <c r="A7116" s="18"/>
    </row>
    <row r="7117" spans="1:1" x14ac:dyDescent="0.15">
      <c r="A7117" s="18"/>
    </row>
    <row r="7118" spans="1:1" x14ac:dyDescent="0.15">
      <c r="A7118" s="18"/>
    </row>
    <row r="7119" spans="1:1" x14ac:dyDescent="0.15">
      <c r="A7119" s="18"/>
    </row>
    <row r="7120" spans="1:1" x14ac:dyDescent="0.15">
      <c r="A7120" s="18"/>
    </row>
    <row r="7121" spans="1:1" x14ac:dyDescent="0.15">
      <c r="A7121" s="18"/>
    </row>
    <row r="7122" spans="1:1" x14ac:dyDescent="0.15">
      <c r="A7122" s="18"/>
    </row>
    <row r="7123" spans="1:1" x14ac:dyDescent="0.15">
      <c r="A7123" s="18"/>
    </row>
    <row r="7124" spans="1:1" x14ac:dyDescent="0.15">
      <c r="A7124" s="18"/>
    </row>
    <row r="7125" spans="1:1" x14ac:dyDescent="0.15">
      <c r="A7125" s="18"/>
    </row>
    <row r="7126" spans="1:1" x14ac:dyDescent="0.15">
      <c r="A7126" s="18"/>
    </row>
    <row r="7127" spans="1:1" x14ac:dyDescent="0.15">
      <c r="A7127" s="18"/>
    </row>
    <row r="7128" spans="1:1" x14ac:dyDescent="0.15">
      <c r="A7128" s="18"/>
    </row>
    <row r="7129" spans="1:1" x14ac:dyDescent="0.15">
      <c r="A7129" s="18"/>
    </row>
    <row r="7130" spans="1:1" x14ac:dyDescent="0.15">
      <c r="A7130" s="18"/>
    </row>
    <row r="7131" spans="1:1" x14ac:dyDescent="0.15">
      <c r="A7131" s="18"/>
    </row>
    <row r="7132" spans="1:1" x14ac:dyDescent="0.15">
      <c r="A7132" s="18"/>
    </row>
    <row r="7133" spans="1:1" x14ac:dyDescent="0.15">
      <c r="A7133" s="18"/>
    </row>
    <row r="7134" spans="1:1" x14ac:dyDescent="0.15">
      <c r="A7134" s="18"/>
    </row>
    <row r="7135" spans="1:1" x14ac:dyDescent="0.15">
      <c r="A7135" s="18"/>
    </row>
    <row r="7136" spans="1:1" x14ac:dyDescent="0.15">
      <c r="A7136" s="18"/>
    </row>
    <row r="7137" spans="1:1" x14ac:dyDescent="0.15">
      <c r="A7137" s="18"/>
    </row>
    <row r="7138" spans="1:1" x14ac:dyDescent="0.15">
      <c r="A7138" s="18"/>
    </row>
    <row r="7139" spans="1:1" x14ac:dyDescent="0.15">
      <c r="A7139" s="18"/>
    </row>
    <row r="7140" spans="1:1" x14ac:dyDescent="0.15">
      <c r="A7140" s="18"/>
    </row>
    <row r="7141" spans="1:1" x14ac:dyDescent="0.15">
      <c r="A7141" s="18"/>
    </row>
    <row r="7142" spans="1:1" x14ac:dyDescent="0.15">
      <c r="A7142" s="18"/>
    </row>
    <row r="7143" spans="1:1" x14ac:dyDescent="0.15">
      <c r="A7143" s="18"/>
    </row>
    <row r="7144" spans="1:1" x14ac:dyDescent="0.15">
      <c r="A7144" s="18"/>
    </row>
    <row r="7145" spans="1:1" x14ac:dyDescent="0.15">
      <c r="A7145" s="18"/>
    </row>
    <row r="7146" spans="1:1" x14ac:dyDescent="0.15">
      <c r="A7146" s="18"/>
    </row>
    <row r="7147" spans="1:1" x14ac:dyDescent="0.15">
      <c r="A7147" s="18"/>
    </row>
    <row r="7148" spans="1:1" x14ac:dyDescent="0.15">
      <c r="A7148" s="18"/>
    </row>
    <row r="7149" spans="1:1" x14ac:dyDescent="0.15">
      <c r="A7149" s="18"/>
    </row>
    <row r="7150" spans="1:1" x14ac:dyDescent="0.15">
      <c r="A7150" s="18"/>
    </row>
    <row r="7151" spans="1:1" x14ac:dyDescent="0.15">
      <c r="A7151" s="18"/>
    </row>
    <row r="7152" spans="1:1" x14ac:dyDescent="0.15">
      <c r="A7152" s="18"/>
    </row>
    <row r="7153" spans="1:1" x14ac:dyDescent="0.15">
      <c r="A7153" s="18"/>
    </row>
    <row r="7154" spans="1:1" x14ac:dyDescent="0.15">
      <c r="A7154" s="18"/>
    </row>
    <row r="7155" spans="1:1" x14ac:dyDescent="0.15">
      <c r="A7155" s="18"/>
    </row>
    <row r="7156" spans="1:1" x14ac:dyDescent="0.15">
      <c r="A7156" s="18"/>
    </row>
    <row r="7157" spans="1:1" x14ac:dyDescent="0.15">
      <c r="A7157" s="18"/>
    </row>
    <row r="7158" spans="1:1" x14ac:dyDescent="0.15">
      <c r="A7158" s="18"/>
    </row>
    <row r="7159" spans="1:1" x14ac:dyDescent="0.15">
      <c r="A7159" s="18"/>
    </row>
    <row r="7160" spans="1:1" x14ac:dyDescent="0.15">
      <c r="A7160" s="18"/>
    </row>
    <row r="7161" spans="1:1" x14ac:dyDescent="0.15">
      <c r="A7161" s="18"/>
    </row>
    <row r="7162" spans="1:1" x14ac:dyDescent="0.15">
      <c r="A7162" s="18"/>
    </row>
    <row r="7163" spans="1:1" x14ac:dyDescent="0.15">
      <c r="A7163" s="18"/>
    </row>
    <row r="7164" spans="1:1" x14ac:dyDescent="0.15">
      <c r="A7164" s="18"/>
    </row>
    <row r="7165" spans="1:1" x14ac:dyDescent="0.15">
      <c r="A7165" s="18"/>
    </row>
    <row r="7166" spans="1:1" x14ac:dyDescent="0.15">
      <c r="A7166" s="18"/>
    </row>
    <row r="7167" spans="1:1" x14ac:dyDescent="0.15">
      <c r="A7167" s="18"/>
    </row>
    <row r="7168" spans="1:1" x14ac:dyDescent="0.15">
      <c r="A7168" s="18"/>
    </row>
    <row r="7169" spans="1:1" x14ac:dyDescent="0.15">
      <c r="A7169" s="18"/>
    </row>
    <row r="7170" spans="1:1" x14ac:dyDescent="0.15">
      <c r="A7170" s="18"/>
    </row>
    <row r="7171" spans="1:1" x14ac:dyDescent="0.15">
      <c r="A7171" s="18"/>
    </row>
    <row r="7172" spans="1:1" x14ac:dyDescent="0.15">
      <c r="A7172" s="18"/>
    </row>
    <row r="7173" spans="1:1" x14ac:dyDescent="0.15">
      <c r="A7173" s="18"/>
    </row>
    <row r="7174" spans="1:1" x14ac:dyDescent="0.15">
      <c r="A7174" s="18"/>
    </row>
    <row r="7175" spans="1:1" x14ac:dyDescent="0.15">
      <c r="A7175" s="18"/>
    </row>
    <row r="7176" spans="1:1" x14ac:dyDescent="0.15">
      <c r="A7176" s="18"/>
    </row>
    <row r="7177" spans="1:1" x14ac:dyDescent="0.15">
      <c r="A7177" s="18"/>
    </row>
    <row r="7178" spans="1:1" x14ac:dyDescent="0.15">
      <c r="A7178" s="18"/>
    </row>
    <row r="7179" spans="1:1" x14ac:dyDescent="0.15">
      <c r="A7179" s="18"/>
    </row>
    <row r="7180" spans="1:1" x14ac:dyDescent="0.15">
      <c r="A7180" s="18"/>
    </row>
    <row r="7181" spans="1:1" x14ac:dyDescent="0.15">
      <c r="A7181" s="18"/>
    </row>
    <row r="7182" spans="1:1" x14ac:dyDescent="0.15">
      <c r="A7182" s="18"/>
    </row>
    <row r="7183" spans="1:1" x14ac:dyDescent="0.15">
      <c r="A7183" s="18"/>
    </row>
    <row r="7184" spans="1:1" x14ac:dyDescent="0.15">
      <c r="A7184" s="18"/>
    </row>
    <row r="7185" spans="1:1" x14ac:dyDescent="0.15">
      <c r="A7185" s="18"/>
    </row>
    <row r="7186" spans="1:1" x14ac:dyDescent="0.15">
      <c r="A7186" s="18"/>
    </row>
    <row r="7187" spans="1:1" x14ac:dyDescent="0.15">
      <c r="A7187" s="18"/>
    </row>
    <row r="7188" spans="1:1" x14ac:dyDescent="0.15">
      <c r="A7188" s="18"/>
    </row>
    <row r="7189" spans="1:1" x14ac:dyDescent="0.15">
      <c r="A7189" s="18"/>
    </row>
    <row r="7190" spans="1:1" x14ac:dyDescent="0.15">
      <c r="A7190" s="18"/>
    </row>
    <row r="7191" spans="1:1" x14ac:dyDescent="0.15">
      <c r="A7191" s="18"/>
    </row>
    <row r="7192" spans="1:1" x14ac:dyDescent="0.15">
      <c r="A7192" s="18"/>
    </row>
    <row r="7193" spans="1:1" x14ac:dyDescent="0.15">
      <c r="A7193" s="18"/>
    </row>
    <row r="7194" spans="1:1" x14ac:dyDescent="0.15">
      <c r="A7194" s="18"/>
    </row>
    <row r="7195" spans="1:1" x14ac:dyDescent="0.15">
      <c r="A7195" s="18"/>
    </row>
    <row r="7196" spans="1:1" x14ac:dyDescent="0.15">
      <c r="A7196" s="18"/>
    </row>
    <row r="7197" spans="1:1" x14ac:dyDescent="0.15">
      <c r="A7197" s="18"/>
    </row>
    <row r="7198" spans="1:1" x14ac:dyDescent="0.15">
      <c r="A7198" s="18"/>
    </row>
    <row r="7199" spans="1:1" x14ac:dyDescent="0.15">
      <c r="A7199" s="18"/>
    </row>
    <row r="7200" spans="1:1" x14ac:dyDescent="0.15">
      <c r="A7200" s="18"/>
    </row>
    <row r="7201" spans="1:1" x14ac:dyDescent="0.15">
      <c r="A7201" s="18"/>
    </row>
    <row r="7202" spans="1:1" x14ac:dyDescent="0.15">
      <c r="A7202" s="18"/>
    </row>
    <row r="7203" spans="1:1" x14ac:dyDescent="0.15">
      <c r="A7203" s="18"/>
    </row>
    <row r="7204" spans="1:1" x14ac:dyDescent="0.15">
      <c r="A7204" s="18"/>
    </row>
    <row r="7205" spans="1:1" x14ac:dyDescent="0.15">
      <c r="A7205" s="18"/>
    </row>
    <row r="7206" spans="1:1" x14ac:dyDescent="0.15">
      <c r="A7206" s="18"/>
    </row>
    <row r="7207" spans="1:1" x14ac:dyDescent="0.15">
      <c r="A7207" s="18"/>
    </row>
    <row r="7208" spans="1:1" x14ac:dyDescent="0.15">
      <c r="A7208" s="18"/>
    </row>
    <row r="7209" spans="1:1" x14ac:dyDescent="0.15">
      <c r="A7209" s="18"/>
    </row>
    <row r="7210" spans="1:1" x14ac:dyDescent="0.15">
      <c r="A7210" s="18"/>
    </row>
    <row r="7211" spans="1:1" x14ac:dyDescent="0.15">
      <c r="A7211" s="18"/>
    </row>
    <row r="7212" spans="1:1" x14ac:dyDescent="0.15">
      <c r="A7212" s="18"/>
    </row>
    <row r="7213" spans="1:1" x14ac:dyDescent="0.15">
      <c r="A7213" s="18"/>
    </row>
    <row r="7214" spans="1:1" x14ac:dyDescent="0.15">
      <c r="A7214" s="18"/>
    </row>
    <row r="7215" spans="1:1" x14ac:dyDescent="0.15">
      <c r="A7215" s="18"/>
    </row>
    <row r="7216" spans="1:1" x14ac:dyDescent="0.15">
      <c r="A7216" s="18"/>
    </row>
    <row r="7217" spans="1:1" x14ac:dyDescent="0.15">
      <c r="A7217" s="18"/>
    </row>
    <row r="7218" spans="1:1" x14ac:dyDescent="0.15">
      <c r="A7218" s="18"/>
    </row>
    <row r="7219" spans="1:1" x14ac:dyDescent="0.15">
      <c r="A7219" s="18"/>
    </row>
    <row r="7220" spans="1:1" x14ac:dyDescent="0.15">
      <c r="A7220" s="18"/>
    </row>
    <row r="7221" spans="1:1" x14ac:dyDescent="0.15">
      <c r="A7221" s="18"/>
    </row>
    <row r="7222" spans="1:1" x14ac:dyDescent="0.15">
      <c r="A7222" s="18"/>
    </row>
    <row r="7223" spans="1:1" x14ac:dyDescent="0.15">
      <c r="A7223" s="18"/>
    </row>
    <row r="7224" spans="1:1" x14ac:dyDescent="0.15">
      <c r="A7224" s="18"/>
    </row>
    <row r="7225" spans="1:1" x14ac:dyDescent="0.15">
      <c r="A7225" s="18"/>
    </row>
    <row r="7226" spans="1:1" x14ac:dyDescent="0.15">
      <c r="A7226" s="18"/>
    </row>
    <row r="7227" spans="1:1" x14ac:dyDescent="0.15">
      <c r="A7227" s="18"/>
    </row>
    <row r="7228" spans="1:1" x14ac:dyDescent="0.15">
      <c r="A7228" s="18"/>
    </row>
    <row r="7229" spans="1:1" x14ac:dyDescent="0.15">
      <c r="A7229" s="18"/>
    </row>
    <row r="7230" spans="1:1" x14ac:dyDescent="0.15">
      <c r="A7230" s="18"/>
    </row>
    <row r="7231" spans="1:1" x14ac:dyDescent="0.15">
      <c r="A7231" s="18"/>
    </row>
    <row r="7232" spans="1:1" x14ac:dyDescent="0.15">
      <c r="A7232" s="18"/>
    </row>
    <row r="7233" spans="1:1" x14ac:dyDescent="0.15">
      <c r="A7233" s="18"/>
    </row>
    <row r="7234" spans="1:1" x14ac:dyDescent="0.15">
      <c r="A7234" s="18"/>
    </row>
    <row r="7235" spans="1:1" x14ac:dyDescent="0.15">
      <c r="A7235" s="18"/>
    </row>
    <row r="7236" spans="1:1" x14ac:dyDescent="0.15">
      <c r="A7236" s="18"/>
    </row>
    <row r="7237" spans="1:1" x14ac:dyDescent="0.15">
      <c r="A7237" s="18"/>
    </row>
    <row r="7238" spans="1:1" x14ac:dyDescent="0.15">
      <c r="A7238" s="18"/>
    </row>
    <row r="7239" spans="1:1" x14ac:dyDescent="0.15">
      <c r="A7239" s="18"/>
    </row>
    <row r="7240" spans="1:1" x14ac:dyDescent="0.15">
      <c r="A7240" s="18"/>
    </row>
    <row r="7241" spans="1:1" x14ac:dyDescent="0.15">
      <c r="A7241" s="18"/>
    </row>
    <row r="7242" spans="1:1" x14ac:dyDescent="0.15">
      <c r="A7242" s="18"/>
    </row>
    <row r="7243" spans="1:1" x14ac:dyDescent="0.15">
      <c r="A7243" s="18"/>
    </row>
    <row r="7244" spans="1:1" x14ac:dyDescent="0.15">
      <c r="A7244" s="18"/>
    </row>
    <row r="7245" spans="1:1" x14ac:dyDescent="0.15">
      <c r="A7245" s="18"/>
    </row>
    <row r="7246" spans="1:1" x14ac:dyDescent="0.15">
      <c r="A7246" s="18"/>
    </row>
    <row r="7247" spans="1:1" x14ac:dyDescent="0.15">
      <c r="A7247" s="18"/>
    </row>
    <row r="7248" spans="1:1" x14ac:dyDescent="0.15">
      <c r="A7248" s="18"/>
    </row>
    <row r="7249" spans="1:1" x14ac:dyDescent="0.15">
      <c r="A7249" s="18"/>
    </row>
    <row r="7250" spans="1:1" x14ac:dyDescent="0.15">
      <c r="A7250" s="18"/>
    </row>
    <row r="7251" spans="1:1" x14ac:dyDescent="0.15">
      <c r="A7251" s="18"/>
    </row>
    <row r="7252" spans="1:1" x14ac:dyDescent="0.15">
      <c r="A7252" s="18"/>
    </row>
    <row r="7253" spans="1:1" x14ac:dyDescent="0.15">
      <c r="A7253" s="18"/>
    </row>
    <row r="7254" spans="1:1" x14ac:dyDescent="0.15">
      <c r="A7254" s="18"/>
    </row>
    <row r="7255" spans="1:1" x14ac:dyDescent="0.15">
      <c r="A7255" s="18"/>
    </row>
    <row r="7256" spans="1:1" x14ac:dyDescent="0.15">
      <c r="A7256" s="18"/>
    </row>
    <row r="7257" spans="1:1" x14ac:dyDescent="0.15">
      <c r="A7257" s="18"/>
    </row>
    <row r="7258" spans="1:1" x14ac:dyDescent="0.15">
      <c r="A7258" s="18"/>
    </row>
    <row r="7259" spans="1:1" x14ac:dyDescent="0.15">
      <c r="A7259" s="18"/>
    </row>
    <row r="7260" spans="1:1" x14ac:dyDescent="0.15">
      <c r="A7260" s="18"/>
    </row>
    <row r="7261" spans="1:1" x14ac:dyDescent="0.15">
      <c r="A7261" s="18"/>
    </row>
    <row r="7262" spans="1:1" x14ac:dyDescent="0.15">
      <c r="A7262" s="18"/>
    </row>
    <row r="7263" spans="1:1" x14ac:dyDescent="0.15">
      <c r="A7263" s="18"/>
    </row>
    <row r="7264" spans="1:1" x14ac:dyDescent="0.15">
      <c r="A7264" s="18"/>
    </row>
    <row r="7265" spans="1:1" x14ac:dyDescent="0.15">
      <c r="A7265" s="18"/>
    </row>
    <row r="7266" spans="1:1" x14ac:dyDescent="0.15">
      <c r="A7266" s="18"/>
    </row>
    <row r="7267" spans="1:1" x14ac:dyDescent="0.15">
      <c r="A7267" s="18"/>
    </row>
    <row r="7268" spans="1:1" x14ac:dyDescent="0.15">
      <c r="A7268" s="18"/>
    </row>
    <row r="7269" spans="1:1" x14ac:dyDescent="0.15">
      <c r="A7269" s="18"/>
    </row>
    <row r="7270" spans="1:1" x14ac:dyDescent="0.15">
      <c r="A7270" s="18"/>
    </row>
    <row r="7271" spans="1:1" x14ac:dyDescent="0.15">
      <c r="A7271" s="18"/>
    </row>
    <row r="7272" spans="1:1" x14ac:dyDescent="0.15">
      <c r="A7272" s="18"/>
    </row>
    <row r="7273" spans="1:1" x14ac:dyDescent="0.15">
      <c r="A7273" s="18"/>
    </row>
    <row r="7274" spans="1:1" x14ac:dyDescent="0.15">
      <c r="A7274" s="18"/>
    </row>
    <row r="7275" spans="1:1" x14ac:dyDescent="0.15">
      <c r="A7275" s="18"/>
    </row>
    <row r="7276" spans="1:1" x14ac:dyDescent="0.15">
      <c r="A7276" s="18"/>
    </row>
    <row r="7277" spans="1:1" x14ac:dyDescent="0.15">
      <c r="A7277" s="18"/>
    </row>
    <row r="7278" spans="1:1" x14ac:dyDescent="0.15">
      <c r="A7278" s="18"/>
    </row>
    <row r="7279" spans="1:1" x14ac:dyDescent="0.15">
      <c r="A7279" s="18"/>
    </row>
    <row r="7280" spans="1:1" x14ac:dyDescent="0.15">
      <c r="A7280" s="18"/>
    </row>
    <row r="7281" spans="1:1" x14ac:dyDescent="0.15">
      <c r="A7281" s="18"/>
    </row>
    <row r="7282" spans="1:1" x14ac:dyDescent="0.15">
      <c r="A7282" s="18"/>
    </row>
    <row r="7283" spans="1:1" x14ac:dyDescent="0.15">
      <c r="A7283" s="18"/>
    </row>
    <row r="7284" spans="1:1" x14ac:dyDescent="0.15">
      <c r="A7284" s="18"/>
    </row>
    <row r="7285" spans="1:1" x14ac:dyDescent="0.15">
      <c r="A7285" s="18"/>
    </row>
    <row r="7286" spans="1:1" x14ac:dyDescent="0.15">
      <c r="A7286" s="18"/>
    </row>
    <row r="7287" spans="1:1" x14ac:dyDescent="0.15">
      <c r="A7287" s="18"/>
    </row>
    <row r="7288" spans="1:1" x14ac:dyDescent="0.15">
      <c r="A7288" s="18"/>
    </row>
    <row r="7289" spans="1:1" x14ac:dyDescent="0.15">
      <c r="A7289" s="18"/>
    </row>
    <row r="7290" spans="1:1" x14ac:dyDescent="0.15">
      <c r="A7290" s="18"/>
    </row>
    <row r="7291" spans="1:1" x14ac:dyDescent="0.15">
      <c r="A7291" s="18"/>
    </row>
    <row r="7292" spans="1:1" x14ac:dyDescent="0.15">
      <c r="A7292" s="18"/>
    </row>
    <row r="7293" spans="1:1" x14ac:dyDescent="0.15">
      <c r="A7293" s="18"/>
    </row>
    <row r="7294" spans="1:1" x14ac:dyDescent="0.15">
      <c r="A7294" s="18"/>
    </row>
    <row r="7295" spans="1:1" x14ac:dyDescent="0.15">
      <c r="A7295" s="18"/>
    </row>
    <row r="7296" spans="1:1" x14ac:dyDescent="0.15">
      <c r="A7296" s="18"/>
    </row>
    <row r="7297" spans="1:1" x14ac:dyDescent="0.15">
      <c r="A7297" s="18"/>
    </row>
    <row r="7298" spans="1:1" x14ac:dyDescent="0.15">
      <c r="A7298" s="18"/>
    </row>
    <row r="7299" spans="1:1" x14ac:dyDescent="0.15">
      <c r="A7299" s="18"/>
    </row>
    <row r="7300" spans="1:1" x14ac:dyDescent="0.15">
      <c r="A7300" s="18"/>
    </row>
    <row r="7301" spans="1:1" x14ac:dyDescent="0.15">
      <c r="A7301" s="18"/>
    </row>
    <row r="7302" spans="1:1" x14ac:dyDescent="0.15">
      <c r="A7302" s="18"/>
    </row>
    <row r="7303" spans="1:1" x14ac:dyDescent="0.15">
      <c r="A7303" s="18"/>
    </row>
    <row r="7304" spans="1:1" x14ac:dyDescent="0.15">
      <c r="A7304" s="18"/>
    </row>
    <row r="7305" spans="1:1" x14ac:dyDescent="0.15">
      <c r="A7305" s="18"/>
    </row>
    <row r="7306" spans="1:1" x14ac:dyDescent="0.15">
      <c r="A7306" s="18"/>
    </row>
    <row r="7307" spans="1:1" x14ac:dyDescent="0.15">
      <c r="A7307" s="18"/>
    </row>
    <row r="7308" spans="1:1" x14ac:dyDescent="0.15">
      <c r="A7308" s="18"/>
    </row>
    <row r="7309" spans="1:1" x14ac:dyDescent="0.15">
      <c r="A7309" s="18"/>
    </row>
    <row r="7310" spans="1:1" x14ac:dyDescent="0.15">
      <c r="A7310" s="18"/>
    </row>
    <row r="7311" spans="1:1" x14ac:dyDescent="0.15">
      <c r="A7311" s="18"/>
    </row>
    <row r="7312" spans="1:1" x14ac:dyDescent="0.15">
      <c r="A7312" s="18"/>
    </row>
    <row r="7313" spans="1:1" x14ac:dyDescent="0.15">
      <c r="A7313" s="18"/>
    </row>
    <row r="7314" spans="1:1" x14ac:dyDescent="0.15">
      <c r="A7314" s="18"/>
    </row>
    <row r="7315" spans="1:1" x14ac:dyDescent="0.15">
      <c r="A7315" s="18"/>
    </row>
    <row r="7316" spans="1:1" x14ac:dyDescent="0.15">
      <c r="A7316" s="18"/>
    </row>
    <row r="7317" spans="1:1" x14ac:dyDescent="0.15">
      <c r="A7317" s="18"/>
    </row>
    <row r="7318" spans="1:1" x14ac:dyDescent="0.15">
      <c r="A7318" s="18"/>
    </row>
    <row r="7319" spans="1:1" x14ac:dyDescent="0.15">
      <c r="A7319" s="18"/>
    </row>
    <row r="7320" spans="1:1" x14ac:dyDescent="0.15">
      <c r="A7320" s="18"/>
    </row>
    <row r="7321" spans="1:1" x14ac:dyDescent="0.15">
      <c r="A7321" s="18"/>
    </row>
    <row r="7322" spans="1:1" x14ac:dyDescent="0.15">
      <c r="A7322" s="18"/>
    </row>
    <row r="7323" spans="1:1" x14ac:dyDescent="0.15">
      <c r="A7323" s="18"/>
    </row>
    <row r="7324" spans="1:1" x14ac:dyDescent="0.15">
      <c r="A7324" s="18"/>
    </row>
    <row r="7325" spans="1:1" x14ac:dyDescent="0.15">
      <c r="A7325" s="18"/>
    </row>
    <row r="7326" spans="1:1" x14ac:dyDescent="0.15">
      <c r="A7326" s="18"/>
    </row>
    <row r="7327" spans="1:1" x14ac:dyDescent="0.15">
      <c r="A7327" s="18"/>
    </row>
    <row r="7328" spans="1:1" x14ac:dyDescent="0.15">
      <c r="A7328" s="18"/>
    </row>
    <row r="7329" spans="1:1" x14ac:dyDescent="0.15">
      <c r="A7329" s="18"/>
    </row>
    <row r="7330" spans="1:1" x14ac:dyDescent="0.15">
      <c r="A7330" s="18"/>
    </row>
    <row r="7331" spans="1:1" x14ac:dyDescent="0.15">
      <c r="A7331" s="18"/>
    </row>
    <row r="7332" spans="1:1" x14ac:dyDescent="0.15">
      <c r="A7332" s="18"/>
    </row>
    <row r="7333" spans="1:1" x14ac:dyDescent="0.15">
      <c r="A7333" s="18"/>
    </row>
    <row r="7334" spans="1:1" x14ac:dyDescent="0.15">
      <c r="A7334" s="18"/>
    </row>
    <row r="7335" spans="1:1" x14ac:dyDescent="0.15">
      <c r="A7335" s="18"/>
    </row>
    <row r="7336" spans="1:1" x14ac:dyDescent="0.15">
      <c r="A7336" s="18"/>
    </row>
    <row r="7337" spans="1:1" x14ac:dyDescent="0.15">
      <c r="A7337" s="18"/>
    </row>
    <row r="7338" spans="1:1" x14ac:dyDescent="0.15">
      <c r="A7338" s="18"/>
    </row>
    <row r="7339" spans="1:1" x14ac:dyDescent="0.15">
      <c r="A7339" s="18"/>
    </row>
    <row r="7340" spans="1:1" x14ac:dyDescent="0.15">
      <c r="A7340" s="18"/>
    </row>
    <row r="7341" spans="1:1" x14ac:dyDescent="0.15">
      <c r="A7341" s="18"/>
    </row>
    <row r="7342" spans="1:1" x14ac:dyDescent="0.15">
      <c r="A7342" s="18"/>
    </row>
    <row r="7343" spans="1:1" x14ac:dyDescent="0.15">
      <c r="A7343" s="18"/>
    </row>
    <row r="7344" spans="1:1" x14ac:dyDescent="0.15">
      <c r="A7344" s="18"/>
    </row>
    <row r="7345" spans="1:1" x14ac:dyDescent="0.15">
      <c r="A7345" s="18"/>
    </row>
    <row r="7346" spans="1:1" x14ac:dyDescent="0.15">
      <c r="A7346" s="18"/>
    </row>
    <row r="7347" spans="1:1" x14ac:dyDescent="0.15">
      <c r="A7347" s="18"/>
    </row>
    <row r="7348" spans="1:1" x14ac:dyDescent="0.15">
      <c r="A7348" s="18"/>
    </row>
    <row r="7349" spans="1:1" x14ac:dyDescent="0.15">
      <c r="A7349" s="18"/>
    </row>
    <row r="7350" spans="1:1" x14ac:dyDescent="0.15">
      <c r="A7350" s="18"/>
    </row>
    <row r="7351" spans="1:1" x14ac:dyDescent="0.15">
      <c r="A7351" s="18"/>
    </row>
    <row r="7352" spans="1:1" x14ac:dyDescent="0.15">
      <c r="A7352" s="18"/>
    </row>
    <row r="7353" spans="1:1" x14ac:dyDescent="0.15">
      <c r="A7353" s="18"/>
    </row>
    <row r="7354" spans="1:1" x14ac:dyDescent="0.15">
      <c r="A7354" s="18"/>
    </row>
    <row r="7355" spans="1:1" x14ac:dyDescent="0.15">
      <c r="A7355" s="18"/>
    </row>
    <row r="7356" spans="1:1" x14ac:dyDescent="0.15">
      <c r="A7356" s="18"/>
    </row>
    <row r="7357" spans="1:1" x14ac:dyDescent="0.15">
      <c r="A7357" s="18"/>
    </row>
    <row r="7358" spans="1:1" x14ac:dyDescent="0.15">
      <c r="A7358" s="18"/>
    </row>
    <row r="7359" spans="1:1" x14ac:dyDescent="0.15">
      <c r="A7359" s="18"/>
    </row>
    <row r="7360" spans="1:1" x14ac:dyDescent="0.15">
      <c r="A7360" s="18"/>
    </row>
    <row r="7361" spans="1:1" x14ac:dyDescent="0.15">
      <c r="A7361" s="18"/>
    </row>
    <row r="7362" spans="1:1" x14ac:dyDescent="0.15">
      <c r="A7362" s="18"/>
    </row>
    <row r="7363" spans="1:1" x14ac:dyDescent="0.15">
      <c r="A7363" s="18"/>
    </row>
    <row r="7364" spans="1:1" x14ac:dyDescent="0.15">
      <c r="A7364" s="18"/>
    </row>
    <row r="7365" spans="1:1" x14ac:dyDescent="0.15">
      <c r="A7365" s="18"/>
    </row>
    <row r="7366" spans="1:1" x14ac:dyDescent="0.15">
      <c r="A7366" s="18"/>
    </row>
    <row r="7367" spans="1:1" x14ac:dyDescent="0.15">
      <c r="A7367" s="18"/>
    </row>
    <row r="7368" spans="1:1" x14ac:dyDescent="0.15">
      <c r="A7368" s="18"/>
    </row>
    <row r="7369" spans="1:1" x14ac:dyDescent="0.15">
      <c r="A7369" s="18"/>
    </row>
    <row r="7370" spans="1:1" x14ac:dyDescent="0.15">
      <c r="A7370" s="18"/>
    </row>
    <row r="7371" spans="1:1" x14ac:dyDescent="0.15">
      <c r="A7371" s="18"/>
    </row>
    <row r="7372" spans="1:1" x14ac:dyDescent="0.15">
      <c r="A7372" s="18"/>
    </row>
    <row r="7373" spans="1:1" x14ac:dyDescent="0.15">
      <c r="A7373" s="18"/>
    </row>
    <row r="7374" spans="1:1" x14ac:dyDescent="0.15">
      <c r="A7374" s="18"/>
    </row>
    <row r="7375" spans="1:1" x14ac:dyDescent="0.15">
      <c r="A7375" s="18"/>
    </row>
    <row r="7376" spans="1:1" x14ac:dyDescent="0.15">
      <c r="A7376" s="18"/>
    </row>
    <row r="7377" spans="1:1" x14ac:dyDescent="0.15">
      <c r="A7377" s="18"/>
    </row>
    <row r="7378" spans="1:1" x14ac:dyDescent="0.15">
      <c r="A7378" s="18"/>
    </row>
    <row r="7379" spans="1:1" x14ac:dyDescent="0.15">
      <c r="A7379" s="18"/>
    </row>
    <row r="7380" spans="1:1" x14ac:dyDescent="0.15">
      <c r="A7380" s="18"/>
    </row>
    <row r="7381" spans="1:1" x14ac:dyDescent="0.15">
      <c r="A7381" s="18"/>
    </row>
    <row r="7382" spans="1:1" x14ac:dyDescent="0.15">
      <c r="A7382" s="18"/>
    </row>
    <row r="7383" spans="1:1" x14ac:dyDescent="0.15">
      <c r="A7383" s="18"/>
    </row>
    <row r="7384" spans="1:1" x14ac:dyDescent="0.15">
      <c r="A7384" s="18"/>
    </row>
    <row r="7385" spans="1:1" x14ac:dyDescent="0.15">
      <c r="A7385" s="18"/>
    </row>
    <row r="7386" spans="1:1" x14ac:dyDescent="0.15">
      <c r="A7386" s="18"/>
    </row>
    <row r="7387" spans="1:1" x14ac:dyDescent="0.15">
      <c r="A7387" s="18"/>
    </row>
    <row r="7388" spans="1:1" x14ac:dyDescent="0.15">
      <c r="A7388" s="18"/>
    </row>
    <row r="7389" spans="1:1" x14ac:dyDescent="0.15">
      <c r="A7389" s="18"/>
    </row>
    <row r="7390" spans="1:1" x14ac:dyDescent="0.15">
      <c r="A7390" s="18"/>
    </row>
    <row r="7391" spans="1:1" x14ac:dyDescent="0.15">
      <c r="A7391" s="18"/>
    </row>
    <row r="7392" spans="1:1" x14ac:dyDescent="0.15">
      <c r="A7392" s="18"/>
    </row>
    <row r="7393" spans="1:1" x14ac:dyDescent="0.15">
      <c r="A7393" s="18"/>
    </row>
    <row r="7394" spans="1:1" x14ac:dyDescent="0.15">
      <c r="A7394" s="18"/>
    </row>
    <row r="7395" spans="1:1" x14ac:dyDescent="0.15">
      <c r="A7395" s="18"/>
    </row>
    <row r="7396" spans="1:1" x14ac:dyDescent="0.15">
      <c r="A7396" s="18"/>
    </row>
    <row r="7397" spans="1:1" x14ac:dyDescent="0.15">
      <c r="A7397" s="18"/>
    </row>
    <row r="7398" spans="1:1" x14ac:dyDescent="0.15">
      <c r="A7398" s="18"/>
    </row>
    <row r="7399" spans="1:1" x14ac:dyDescent="0.15">
      <c r="A7399" s="18"/>
    </row>
    <row r="7400" spans="1:1" x14ac:dyDescent="0.15">
      <c r="A7400" s="18"/>
    </row>
    <row r="7401" spans="1:1" x14ac:dyDescent="0.15">
      <c r="A7401" s="18"/>
    </row>
    <row r="7402" spans="1:1" x14ac:dyDescent="0.15">
      <c r="A7402" s="18"/>
    </row>
    <row r="7403" spans="1:1" x14ac:dyDescent="0.15">
      <c r="A7403" s="18"/>
    </row>
    <row r="7404" spans="1:1" x14ac:dyDescent="0.15">
      <c r="A7404" s="18"/>
    </row>
    <row r="7405" spans="1:1" x14ac:dyDescent="0.15">
      <c r="A7405" s="18"/>
    </row>
    <row r="7406" spans="1:1" x14ac:dyDescent="0.15">
      <c r="A7406" s="18"/>
    </row>
    <row r="7407" spans="1:1" x14ac:dyDescent="0.15">
      <c r="A7407" s="18"/>
    </row>
    <row r="7408" spans="1:1" x14ac:dyDescent="0.15">
      <c r="A7408" s="18"/>
    </row>
    <row r="7409" spans="1:1" x14ac:dyDescent="0.15">
      <c r="A7409" s="18"/>
    </row>
    <row r="7410" spans="1:1" x14ac:dyDescent="0.15">
      <c r="A7410" s="18"/>
    </row>
    <row r="7411" spans="1:1" x14ac:dyDescent="0.15">
      <c r="A7411" s="18"/>
    </row>
    <row r="7412" spans="1:1" x14ac:dyDescent="0.15">
      <c r="A7412" s="18"/>
    </row>
    <row r="7413" spans="1:1" x14ac:dyDescent="0.15">
      <c r="A7413" s="18"/>
    </row>
    <row r="7414" spans="1:1" x14ac:dyDescent="0.15">
      <c r="A7414" s="18"/>
    </row>
    <row r="7415" spans="1:1" x14ac:dyDescent="0.15">
      <c r="A7415" s="18"/>
    </row>
    <row r="7416" spans="1:1" x14ac:dyDescent="0.15">
      <c r="A7416" s="18"/>
    </row>
    <row r="7417" spans="1:1" x14ac:dyDescent="0.15">
      <c r="A7417" s="18"/>
    </row>
    <row r="7418" spans="1:1" x14ac:dyDescent="0.15">
      <c r="A7418" s="18"/>
    </row>
    <row r="7419" spans="1:1" x14ac:dyDescent="0.15">
      <c r="A7419" s="18"/>
    </row>
    <row r="7420" spans="1:1" x14ac:dyDescent="0.15">
      <c r="A7420" s="18"/>
    </row>
    <row r="7421" spans="1:1" x14ac:dyDescent="0.15">
      <c r="A7421" s="18"/>
    </row>
    <row r="7422" spans="1:1" x14ac:dyDescent="0.15">
      <c r="A7422" s="18"/>
    </row>
    <row r="7423" spans="1:1" x14ac:dyDescent="0.15">
      <c r="A7423" s="18"/>
    </row>
    <row r="7424" spans="1:1" x14ac:dyDescent="0.15">
      <c r="A7424" s="18"/>
    </row>
    <row r="7425" spans="1:1" x14ac:dyDescent="0.15">
      <c r="A7425" s="18"/>
    </row>
    <row r="7426" spans="1:1" x14ac:dyDescent="0.15">
      <c r="A7426" s="18"/>
    </row>
    <row r="7427" spans="1:1" x14ac:dyDescent="0.15">
      <c r="A7427" s="18"/>
    </row>
    <row r="7428" spans="1:1" x14ac:dyDescent="0.15">
      <c r="A7428" s="18"/>
    </row>
    <row r="7429" spans="1:1" x14ac:dyDescent="0.15">
      <c r="A7429" s="18"/>
    </row>
    <row r="7430" spans="1:1" x14ac:dyDescent="0.15">
      <c r="A7430" s="18"/>
    </row>
    <row r="7431" spans="1:1" x14ac:dyDescent="0.15">
      <c r="A7431" s="18"/>
    </row>
    <row r="7432" spans="1:1" x14ac:dyDescent="0.15">
      <c r="A7432" s="18"/>
    </row>
    <row r="7433" spans="1:1" x14ac:dyDescent="0.15">
      <c r="A7433" s="18"/>
    </row>
    <row r="7434" spans="1:1" x14ac:dyDescent="0.15">
      <c r="A7434" s="18"/>
    </row>
    <row r="7435" spans="1:1" x14ac:dyDescent="0.15">
      <c r="A7435" s="18"/>
    </row>
    <row r="7436" spans="1:1" x14ac:dyDescent="0.15">
      <c r="A7436" s="18"/>
    </row>
    <row r="7437" spans="1:1" x14ac:dyDescent="0.15">
      <c r="A7437" s="18"/>
    </row>
    <row r="7438" spans="1:1" x14ac:dyDescent="0.15">
      <c r="A7438" s="18"/>
    </row>
    <row r="7439" spans="1:1" x14ac:dyDescent="0.15">
      <c r="A7439" s="18"/>
    </row>
    <row r="7440" spans="1:1" x14ac:dyDescent="0.15">
      <c r="A7440" s="18"/>
    </row>
    <row r="7441" spans="1:1" x14ac:dyDescent="0.15">
      <c r="A7441" s="18"/>
    </row>
    <row r="7442" spans="1:1" x14ac:dyDescent="0.15">
      <c r="A7442" s="18"/>
    </row>
    <row r="7443" spans="1:1" x14ac:dyDescent="0.15">
      <c r="A7443" s="18"/>
    </row>
    <row r="7444" spans="1:1" x14ac:dyDescent="0.15">
      <c r="A7444" s="18"/>
    </row>
    <row r="7445" spans="1:1" x14ac:dyDescent="0.15">
      <c r="A7445" s="18"/>
    </row>
    <row r="7446" spans="1:1" x14ac:dyDescent="0.15">
      <c r="A7446" s="18"/>
    </row>
    <row r="7447" spans="1:1" x14ac:dyDescent="0.15">
      <c r="A7447" s="18"/>
    </row>
    <row r="7448" spans="1:1" x14ac:dyDescent="0.15">
      <c r="A7448" s="18"/>
    </row>
    <row r="7449" spans="1:1" x14ac:dyDescent="0.15">
      <c r="A7449" s="18"/>
    </row>
    <row r="7450" spans="1:1" x14ac:dyDescent="0.15">
      <c r="A7450" s="18"/>
    </row>
    <row r="7451" spans="1:1" x14ac:dyDescent="0.15">
      <c r="A7451" s="18"/>
    </row>
    <row r="7452" spans="1:1" x14ac:dyDescent="0.15">
      <c r="A7452" s="18"/>
    </row>
    <row r="7453" spans="1:1" x14ac:dyDescent="0.15">
      <c r="A7453" s="18"/>
    </row>
    <row r="7454" spans="1:1" x14ac:dyDescent="0.15">
      <c r="A7454" s="18"/>
    </row>
    <row r="7455" spans="1:1" x14ac:dyDescent="0.15">
      <c r="A7455" s="18"/>
    </row>
    <row r="7456" spans="1:1" x14ac:dyDescent="0.15">
      <c r="A7456" s="18"/>
    </row>
    <row r="7457" spans="1:1" x14ac:dyDescent="0.15">
      <c r="A7457" s="18"/>
    </row>
    <row r="7458" spans="1:1" x14ac:dyDescent="0.15">
      <c r="A7458" s="18"/>
    </row>
    <row r="7459" spans="1:1" x14ac:dyDescent="0.15">
      <c r="A7459" s="18"/>
    </row>
    <row r="7460" spans="1:1" x14ac:dyDescent="0.15">
      <c r="A7460" s="18"/>
    </row>
    <row r="7461" spans="1:1" x14ac:dyDescent="0.15">
      <c r="A7461" s="18"/>
    </row>
    <row r="7462" spans="1:1" x14ac:dyDescent="0.15">
      <c r="A7462" s="18"/>
    </row>
    <row r="7463" spans="1:1" x14ac:dyDescent="0.15">
      <c r="A7463" s="18"/>
    </row>
    <row r="7464" spans="1:1" x14ac:dyDescent="0.15">
      <c r="A7464" s="18"/>
    </row>
    <row r="7465" spans="1:1" x14ac:dyDescent="0.15">
      <c r="A7465" s="18"/>
    </row>
    <row r="7466" spans="1:1" x14ac:dyDescent="0.15">
      <c r="A7466" s="18"/>
    </row>
    <row r="7467" spans="1:1" x14ac:dyDescent="0.15">
      <c r="A7467" s="18"/>
    </row>
    <row r="7468" spans="1:1" x14ac:dyDescent="0.15">
      <c r="A7468" s="18"/>
    </row>
    <row r="7469" spans="1:1" x14ac:dyDescent="0.15">
      <c r="A7469" s="18"/>
    </row>
    <row r="7470" spans="1:1" x14ac:dyDescent="0.15">
      <c r="A7470" s="18"/>
    </row>
    <row r="7471" spans="1:1" x14ac:dyDescent="0.15">
      <c r="A7471" s="18"/>
    </row>
    <row r="7472" spans="1:1" x14ac:dyDescent="0.15">
      <c r="A7472" s="18"/>
    </row>
    <row r="7473" spans="1:1" x14ac:dyDescent="0.15">
      <c r="A7473" s="18"/>
    </row>
    <row r="7474" spans="1:1" x14ac:dyDescent="0.15">
      <c r="A7474" s="18"/>
    </row>
    <row r="7475" spans="1:1" x14ac:dyDescent="0.15">
      <c r="A7475" s="18"/>
    </row>
    <row r="7476" spans="1:1" x14ac:dyDescent="0.15">
      <c r="A7476" s="18"/>
    </row>
    <row r="7477" spans="1:1" x14ac:dyDescent="0.15">
      <c r="A7477" s="18"/>
    </row>
    <row r="7478" spans="1:1" x14ac:dyDescent="0.15">
      <c r="A7478" s="18"/>
    </row>
    <row r="7479" spans="1:1" x14ac:dyDescent="0.15">
      <c r="A7479" s="18"/>
    </row>
    <row r="7480" spans="1:1" x14ac:dyDescent="0.15">
      <c r="A7480" s="18"/>
    </row>
    <row r="7481" spans="1:1" x14ac:dyDescent="0.15">
      <c r="A7481" s="18"/>
    </row>
    <row r="7482" spans="1:1" x14ac:dyDescent="0.15">
      <c r="A7482" s="18"/>
    </row>
    <row r="7483" spans="1:1" x14ac:dyDescent="0.15">
      <c r="A7483" s="18"/>
    </row>
    <row r="7484" spans="1:1" x14ac:dyDescent="0.15">
      <c r="A7484" s="18"/>
    </row>
    <row r="7485" spans="1:1" x14ac:dyDescent="0.15">
      <c r="A7485" s="18"/>
    </row>
    <row r="7486" spans="1:1" x14ac:dyDescent="0.15">
      <c r="A7486" s="18"/>
    </row>
    <row r="7487" spans="1:1" x14ac:dyDescent="0.15">
      <c r="A7487" s="18"/>
    </row>
    <row r="7488" spans="1:1" x14ac:dyDescent="0.15">
      <c r="A7488" s="18"/>
    </row>
    <row r="7489" spans="1:1" x14ac:dyDescent="0.15">
      <c r="A7489" s="18"/>
    </row>
    <row r="7490" spans="1:1" x14ac:dyDescent="0.15">
      <c r="A7490" s="18"/>
    </row>
    <row r="7491" spans="1:1" x14ac:dyDescent="0.15">
      <c r="A7491" s="18"/>
    </row>
    <row r="7492" spans="1:1" x14ac:dyDescent="0.15">
      <c r="A7492" s="18"/>
    </row>
    <row r="7493" spans="1:1" x14ac:dyDescent="0.15">
      <c r="A7493" s="18"/>
    </row>
    <row r="7494" spans="1:1" x14ac:dyDescent="0.15">
      <c r="A7494" s="18"/>
    </row>
    <row r="7495" spans="1:1" x14ac:dyDescent="0.15">
      <c r="A7495" s="18"/>
    </row>
    <row r="7496" spans="1:1" x14ac:dyDescent="0.15">
      <c r="A7496" s="18"/>
    </row>
    <row r="7497" spans="1:1" x14ac:dyDescent="0.15">
      <c r="A7497" s="18"/>
    </row>
    <row r="7498" spans="1:1" x14ac:dyDescent="0.15">
      <c r="A7498" s="18"/>
    </row>
    <row r="7499" spans="1:1" x14ac:dyDescent="0.15">
      <c r="A7499" s="18"/>
    </row>
    <row r="7500" spans="1:1" x14ac:dyDescent="0.15">
      <c r="A7500" s="18"/>
    </row>
    <row r="7501" spans="1:1" x14ac:dyDescent="0.15">
      <c r="A7501" s="18"/>
    </row>
    <row r="7502" spans="1:1" x14ac:dyDescent="0.15">
      <c r="A7502" s="18"/>
    </row>
    <row r="7503" spans="1:1" x14ac:dyDescent="0.15">
      <c r="A7503" s="18"/>
    </row>
    <row r="7504" spans="1:1" x14ac:dyDescent="0.15">
      <c r="A7504" s="18"/>
    </row>
    <row r="7505" spans="1:1" x14ac:dyDescent="0.15">
      <c r="A7505" s="18"/>
    </row>
    <row r="7506" spans="1:1" x14ac:dyDescent="0.15">
      <c r="A7506" s="18"/>
    </row>
    <row r="7507" spans="1:1" x14ac:dyDescent="0.15">
      <c r="A7507" s="18"/>
    </row>
    <row r="7508" spans="1:1" x14ac:dyDescent="0.15">
      <c r="A7508" s="18"/>
    </row>
    <row r="7509" spans="1:1" x14ac:dyDescent="0.15">
      <c r="A7509" s="18"/>
    </row>
    <row r="7510" spans="1:1" x14ac:dyDescent="0.15">
      <c r="A7510" s="18"/>
    </row>
    <row r="7511" spans="1:1" x14ac:dyDescent="0.15">
      <c r="A7511" s="18"/>
    </row>
    <row r="7512" spans="1:1" x14ac:dyDescent="0.15">
      <c r="A7512" s="18"/>
    </row>
    <row r="7513" spans="1:1" x14ac:dyDescent="0.15">
      <c r="A7513" s="18"/>
    </row>
    <row r="7514" spans="1:1" x14ac:dyDescent="0.15">
      <c r="A7514" s="18"/>
    </row>
    <row r="7515" spans="1:1" x14ac:dyDescent="0.15">
      <c r="A7515" s="18"/>
    </row>
    <row r="7516" spans="1:1" x14ac:dyDescent="0.15">
      <c r="A7516" s="18"/>
    </row>
    <row r="7517" spans="1:1" x14ac:dyDescent="0.15">
      <c r="A7517" s="18"/>
    </row>
    <row r="7518" spans="1:1" x14ac:dyDescent="0.15">
      <c r="A7518" s="18"/>
    </row>
    <row r="7519" spans="1:1" x14ac:dyDescent="0.15">
      <c r="A7519" s="18"/>
    </row>
    <row r="7520" spans="1:1" x14ac:dyDescent="0.15">
      <c r="A7520" s="18"/>
    </row>
    <row r="7521" spans="1:1" x14ac:dyDescent="0.15">
      <c r="A7521" s="18"/>
    </row>
    <row r="7522" spans="1:1" x14ac:dyDescent="0.15">
      <c r="A7522" s="18"/>
    </row>
    <row r="7523" spans="1:1" x14ac:dyDescent="0.15">
      <c r="A7523" s="18"/>
    </row>
    <row r="7524" spans="1:1" x14ac:dyDescent="0.15">
      <c r="A7524" s="18"/>
    </row>
    <row r="7525" spans="1:1" x14ac:dyDescent="0.15">
      <c r="A7525" s="18"/>
    </row>
    <row r="7526" spans="1:1" x14ac:dyDescent="0.15">
      <c r="A7526" s="18"/>
    </row>
    <row r="7527" spans="1:1" x14ac:dyDescent="0.15">
      <c r="A7527" s="18"/>
    </row>
    <row r="7528" spans="1:1" x14ac:dyDescent="0.15">
      <c r="A7528" s="18"/>
    </row>
    <row r="7529" spans="1:1" x14ac:dyDescent="0.15">
      <c r="A7529" s="18"/>
    </row>
    <row r="7530" spans="1:1" x14ac:dyDescent="0.15">
      <c r="A7530" s="18"/>
    </row>
    <row r="7531" spans="1:1" x14ac:dyDescent="0.15">
      <c r="A7531" s="18"/>
    </row>
    <row r="7532" spans="1:1" x14ac:dyDescent="0.15">
      <c r="A7532" s="18"/>
    </row>
    <row r="7533" spans="1:1" x14ac:dyDescent="0.15">
      <c r="A7533" s="18"/>
    </row>
    <row r="7534" spans="1:1" x14ac:dyDescent="0.15">
      <c r="A7534" s="18"/>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03F95-3A23-EA4C-ADE1-500F40CC6A6A}">
  <dimension ref="A1"/>
  <sheetViews>
    <sheetView showGridLines="0" topLeftCell="A3" workbookViewId="0">
      <selection activeCell="O30" sqref="O30"/>
    </sheetView>
  </sheetViews>
  <sheetFormatPr baseColWidth="10" defaultRowHeight="13" x14ac:dyDescent="0.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D3BAC-BF25-C648-B65B-17F077F3CCD6}">
  <dimension ref="A5:ACW141"/>
  <sheetViews>
    <sheetView showGridLines="0" topLeftCell="A101" workbookViewId="0">
      <pane xSplit="2" topLeftCell="C1" activePane="topRight" state="frozen"/>
      <selection pane="topRight" activeCell="R90" sqref="R90"/>
    </sheetView>
  </sheetViews>
  <sheetFormatPr baseColWidth="10" defaultRowHeight="14" x14ac:dyDescent="0.15"/>
  <cols>
    <col min="1" max="1" width="35.6640625" style="15" bestFit="1" customWidth="1"/>
    <col min="2" max="2" width="15.5" style="15" bestFit="1" customWidth="1"/>
    <col min="3" max="3" width="14.83203125" style="15" bestFit="1" customWidth="1"/>
    <col min="4" max="19" width="12.1640625" style="15" bestFit="1" customWidth="1"/>
    <col min="20" max="20" width="12.33203125" style="15" bestFit="1" customWidth="1"/>
    <col min="21" max="46" width="8.1640625" style="15" bestFit="1" customWidth="1"/>
    <col min="47" max="47" width="9.1640625" style="15" bestFit="1" customWidth="1"/>
    <col min="48" max="49" width="8.1640625" style="15" bestFit="1" customWidth="1"/>
    <col min="50" max="50" width="9.1640625" style="15" bestFit="1" customWidth="1"/>
    <col min="51" max="51" width="8.1640625" style="15" bestFit="1" customWidth="1"/>
    <col min="52" max="54" width="9.1640625" style="15" bestFit="1" customWidth="1"/>
    <col min="55" max="55" width="8.1640625" style="15" bestFit="1" customWidth="1"/>
    <col min="56" max="65" width="9.1640625" style="15" bestFit="1" customWidth="1"/>
    <col min="66" max="66" width="8.1640625" style="15" bestFit="1" customWidth="1"/>
    <col min="67" max="67" width="9.1640625" style="15" bestFit="1" customWidth="1"/>
    <col min="68" max="69" width="8.1640625" style="15" bestFit="1" customWidth="1"/>
    <col min="70" max="156" width="9.1640625" style="15" bestFit="1" customWidth="1"/>
    <col min="157" max="172" width="12.1640625" style="15" bestFit="1" customWidth="1"/>
    <col min="173" max="173" width="12.33203125" style="15" bestFit="1" customWidth="1"/>
    <col min="174" max="666" width="8.1640625" style="15" bestFit="1" customWidth="1"/>
    <col min="667" max="667" width="9.1640625" style="15" bestFit="1" customWidth="1"/>
    <col min="668" max="669" width="8.1640625" style="15" bestFit="1" customWidth="1"/>
    <col min="670" max="670" width="9.1640625" style="15" bestFit="1" customWidth="1"/>
    <col min="671" max="671" width="8.1640625" style="15" bestFit="1" customWidth="1"/>
    <col min="672" max="674" width="9.1640625" style="15" bestFit="1" customWidth="1"/>
    <col min="675" max="675" width="8.1640625" style="15" bestFit="1" customWidth="1"/>
    <col min="676" max="685" width="9.1640625" style="15" bestFit="1" customWidth="1"/>
    <col min="686" max="686" width="8.1640625" style="15" bestFit="1" customWidth="1"/>
    <col min="687" max="687" width="9.1640625" style="15" bestFit="1" customWidth="1"/>
    <col min="688" max="689" width="8.1640625" style="15" bestFit="1" customWidth="1"/>
    <col min="690" max="776" width="9.1640625" style="15" bestFit="1" customWidth="1"/>
    <col min="777" max="777" width="15.5" style="15" bestFit="1" customWidth="1"/>
    <col min="778" max="778" width="9.6640625" style="15" bestFit="1" customWidth="1"/>
    <col min="779" max="779" width="10.83203125" style="15"/>
    <col min="780" max="780" width="10.6640625" style="15" bestFit="1" customWidth="1"/>
    <col min="781" max="781" width="10.83203125" style="15"/>
    <col min="782" max="782" width="10.6640625" style="15" bestFit="1" customWidth="1"/>
    <col min="783" max="783" width="10.83203125" style="15"/>
    <col min="784" max="784" width="10.6640625" style="15" bestFit="1" customWidth="1"/>
    <col min="785" max="785" width="10.83203125" style="15"/>
    <col min="786" max="786" width="9.6640625" style="15" bestFit="1" customWidth="1"/>
    <col min="787" max="787" width="10.83203125" style="15"/>
    <col min="788" max="788" width="10.6640625" style="15" bestFit="1" customWidth="1"/>
    <col min="789" max="789" width="10.83203125" style="15"/>
    <col min="790" max="790" width="10.6640625" style="15" bestFit="1" customWidth="1"/>
    <col min="791" max="791" width="10.83203125" style="15"/>
    <col min="792" max="792" width="10.6640625" style="15" bestFit="1" customWidth="1"/>
    <col min="793" max="793" width="10.83203125" style="15"/>
    <col min="794" max="794" width="10.6640625" style="15" bestFit="1" customWidth="1"/>
    <col min="795" max="795" width="10.83203125" style="15"/>
    <col min="796" max="796" width="10.6640625" style="15" bestFit="1" customWidth="1"/>
    <col min="797" max="797" width="10.83203125" style="15"/>
    <col min="798" max="798" width="10.6640625" style="15" bestFit="1" customWidth="1"/>
    <col min="799" max="799" width="10.83203125" style="15"/>
    <col min="800" max="800" width="10.6640625" style="15" bestFit="1" customWidth="1"/>
    <col min="801" max="801" width="10.83203125" style="15"/>
    <col min="802" max="802" width="10.6640625" style="15" bestFit="1" customWidth="1"/>
    <col min="803" max="803" width="10.83203125" style="15"/>
    <col min="804" max="804" width="10.6640625" style="15" bestFit="1" customWidth="1"/>
    <col min="805" max="805" width="10.83203125" style="15"/>
    <col min="806" max="806" width="10.6640625" style="15" bestFit="1" customWidth="1"/>
    <col min="807" max="807" width="10.83203125" style="15"/>
    <col min="808" max="808" width="10.6640625" style="15" bestFit="1" customWidth="1"/>
    <col min="809" max="809" width="10.83203125" style="15"/>
    <col min="810" max="810" width="10.6640625" style="15" bestFit="1" customWidth="1"/>
    <col min="811" max="811" width="10.83203125" style="15"/>
    <col min="812" max="812" width="10.6640625" style="15" bestFit="1" customWidth="1"/>
    <col min="813" max="813" width="10.83203125" style="15"/>
    <col min="814" max="814" width="10.6640625" style="15" bestFit="1" customWidth="1"/>
    <col min="815" max="815" width="10.83203125" style="15"/>
    <col min="816" max="816" width="10.6640625" style="15" bestFit="1" customWidth="1"/>
    <col min="817" max="817" width="10.83203125" style="15"/>
    <col min="818" max="818" width="10.6640625" style="15" bestFit="1" customWidth="1"/>
    <col min="819" max="819" width="10.83203125" style="15"/>
    <col min="820" max="820" width="10.6640625" style="15" bestFit="1" customWidth="1"/>
    <col min="821" max="821" width="10.83203125" style="15"/>
    <col min="822" max="822" width="10.6640625" style="15" bestFit="1" customWidth="1"/>
    <col min="823" max="823" width="10.83203125" style="15"/>
    <col min="824" max="824" width="10.6640625" style="15" bestFit="1" customWidth="1"/>
    <col min="825" max="825" width="10.83203125" style="15"/>
    <col min="826" max="826" width="10.6640625" style="15" bestFit="1" customWidth="1"/>
    <col min="827" max="827" width="10.83203125" style="15"/>
    <col min="828" max="828" width="10.6640625" style="15" bestFit="1" customWidth="1"/>
    <col min="829" max="829" width="10.83203125" style="15"/>
    <col min="830" max="830" width="10.6640625" style="15" bestFit="1" customWidth="1"/>
    <col min="831" max="831" width="10.83203125" style="15"/>
    <col min="832" max="832" width="10.6640625" style="15" bestFit="1" customWidth="1"/>
    <col min="833" max="833" width="10.83203125" style="15"/>
    <col min="834" max="834" width="9.6640625" style="15" bestFit="1" customWidth="1"/>
    <col min="835" max="835" width="10.83203125" style="15"/>
    <col min="836" max="836" width="10.6640625" style="15" bestFit="1" customWidth="1"/>
    <col min="837" max="837" width="10.83203125" style="15"/>
    <col min="838" max="838" width="10.6640625" style="15" bestFit="1" customWidth="1"/>
    <col min="839" max="839" width="10.83203125" style="15"/>
    <col min="840" max="840" width="10.6640625" style="15" bestFit="1" customWidth="1"/>
    <col min="841" max="841" width="10.83203125" style="15"/>
    <col min="842" max="842" width="10.6640625" style="15" bestFit="1" customWidth="1"/>
    <col min="843" max="843" width="10.83203125" style="15"/>
    <col min="844" max="844" width="10.6640625" style="15" bestFit="1" customWidth="1"/>
    <col min="845" max="845" width="10.83203125" style="15"/>
    <col min="846" max="846" width="10.6640625" style="15" bestFit="1" customWidth="1"/>
    <col min="847" max="847" width="10.83203125" style="15"/>
    <col min="848" max="848" width="10.6640625" style="15" bestFit="1" customWidth="1"/>
    <col min="849" max="849" width="10.83203125" style="15"/>
    <col min="850" max="850" width="10.6640625" style="15" bestFit="1" customWidth="1"/>
    <col min="851" max="851" width="10.83203125" style="15"/>
    <col min="852" max="852" width="10.6640625" style="15" bestFit="1" customWidth="1"/>
    <col min="853" max="853" width="10.83203125" style="15"/>
    <col min="854" max="854" width="9.6640625" style="15" bestFit="1" customWidth="1"/>
    <col min="855" max="855" width="10.83203125" style="15"/>
    <col min="856" max="856" width="10.6640625" style="15" bestFit="1" customWidth="1"/>
    <col min="857" max="857" width="10.83203125" style="15"/>
    <col min="858" max="858" width="10.6640625" style="15" bestFit="1" customWidth="1"/>
    <col min="859" max="859" width="10.83203125" style="15"/>
    <col min="860" max="860" width="10.6640625" style="15" bestFit="1" customWidth="1"/>
    <col min="861" max="861" width="10.83203125" style="15"/>
    <col min="862" max="862" width="10.6640625" style="15" bestFit="1" customWidth="1"/>
    <col min="863" max="863" width="10.83203125" style="15"/>
    <col min="864" max="864" width="10.6640625" style="15" bestFit="1" customWidth="1"/>
    <col min="865" max="865" width="10.83203125" style="15"/>
    <col min="866" max="866" width="10.6640625" style="15" bestFit="1" customWidth="1"/>
    <col min="867" max="867" width="10.83203125" style="15"/>
    <col min="868" max="868" width="10.6640625" style="15" bestFit="1" customWidth="1"/>
    <col min="869" max="869" width="10.83203125" style="15"/>
    <col min="870" max="870" width="10.6640625" style="15" bestFit="1" customWidth="1"/>
    <col min="871" max="871" width="10.83203125" style="15"/>
    <col min="872" max="872" width="10.6640625" style="15" bestFit="1" customWidth="1"/>
    <col min="873" max="873" width="10.83203125" style="15"/>
    <col min="874" max="874" width="10.6640625" style="15" bestFit="1" customWidth="1"/>
    <col min="875" max="875" width="10.83203125" style="15"/>
    <col min="876" max="876" width="10.6640625" style="15" bestFit="1" customWidth="1"/>
    <col min="877" max="877" width="10.83203125" style="15"/>
    <col min="878" max="878" width="10.6640625" style="15" bestFit="1" customWidth="1"/>
    <col min="879" max="879" width="10.83203125" style="15"/>
    <col min="880" max="880" width="10.6640625" style="15" bestFit="1" customWidth="1"/>
    <col min="881" max="881" width="10.83203125" style="15"/>
    <col min="882" max="882" width="10.6640625" style="15" bestFit="1" customWidth="1"/>
    <col min="883" max="883" width="10.83203125" style="15"/>
    <col min="884" max="884" width="10.6640625" style="15" bestFit="1" customWidth="1"/>
    <col min="885" max="885" width="10.83203125" style="15"/>
    <col min="886" max="886" width="9.6640625" style="15" bestFit="1" customWidth="1"/>
    <col min="887" max="887" width="10.83203125" style="15"/>
    <col min="888" max="888" width="9.6640625" style="15" bestFit="1" customWidth="1"/>
    <col min="889" max="889" width="10.83203125" style="15"/>
    <col min="890" max="890" width="10.6640625" style="15" bestFit="1" customWidth="1"/>
    <col min="891" max="891" width="10.83203125" style="15"/>
    <col min="892" max="892" width="10.6640625" style="15" bestFit="1" customWidth="1"/>
    <col min="893" max="893" width="10.83203125" style="15"/>
    <col min="894" max="894" width="10.6640625" style="15" bestFit="1" customWidth="1"/>
    <col min="895" max="895" width="10.83203125" style="15"/>
    <col min="896" max="896" width="9.6640625" style="15" bestFit="1" customWidth="1"/>
    <col min="897" max="897" width="10.83203125" style="15"/>
    <col min="898" max="898" width="10.6640625" style="15" bestFit="1" customWidth="1"/>
    <col min="899" max="899" width="10.83203125" style="15"/>
    <col min="900" max="900" width="10.6640625" style="15" bestFit="1" customWidth="1"/>
    <col min="901" max="901" width="10.83203125" style="15"/>
    <col min="902" max="902" width="10.6640625" style="15" bestFit="1" customWidth="1"/>
    <col min="903" max="903" width="10.83203125" style="15"/>
    <col min="904" max="904" width="10.6640625" style="15" bestFit="1" customWidth="1"/>
    <col min="905" max="905" width="10.83203125" style="15"/>
    <col min="906" max="906" width="10.6640625" style="15" bestFit="1" customWidth="1"/>
    <col min="907" max="907" width="10.83203125" style="15"/>
    <col min="908" max="908" width="10.6640625" style="15" bestFit="1" customWidth="1"/>
    <col min="909" max="909" width="10.83203125" style="15"/>
    <col min="910" max="910" width="10.6640625" style="15" bestFit="1" customWidth="1"/>
    <col min="911" max="911" width="10.83203125" style="15"/>
    <col min="912" max="912" width="10.6640625" style="15" bestFit="1" customWidth="1"/>
    <col min="913" max="913" width="10.83203125" style="15"/>
    <col min="914" max="914" width="10.6640625" style="15" bestFit="1" customWidth="1"/>
    <col min="915" max="915" width="10.83203125" style="15"/>
    <col min="916" max="916" width="10.6640625" style="15" bestFit="1" customWidth="1"/>
    <col min="917" max="917" width="10.83203125" style="15"/>
    <col min="918" max="918" width="10.6640625" style="15" bestFit="1" customWidth="1"/>
    <col min="919" max="919" width="10.83203125" style="15"/>
    <col min="920" max="920" width="10.6640625" style="15" bestFit="1" customWidth="1"/>
    <col min="921" max="921" width="10.83203125" style="15"/>
    <col min="922" max="922" width="10.6640625" style="15" bestFit="1" customWidth="1"/>
    <col min="923" max="923" width="10.83203125" style="15"/>
    <col min="924" max="924" width="10.6640625" style="15" bestFit="1" customWidth="1"/>
    <col min="925" max="925" width="10.83203125" style="15"/>
    <col min="926" max="926" width="10.6640625" style="15" bestFit="1" customWidth="1"/>
    <col min="927" max="927" width="10.83203125" style="15"/>
    <col min="928" max="928" width="10.6640625" style="15" bestFit="1" customWidth="1"/>
    <col min="929" max="929" width="10.83203125" style="15"/>
    <col min="930" max="930" width="9.6640625" style="15" bestFit="1" customWidth="1"/>
    <col min="931" max="931" width="10.83203125" style="15"/>
    <col min="932" max="932" width="10.6640625" style="15" bestFit="1" customWidth="1"/>
    <col min="933" max="933" width="10.83203125" style="15"/>
    <col min="934" max="934" width="10.6640625" style="15" bestFit="1" customWidth="1"/>
    <col min="935" max="935" width="10.83203125" style="15"/>
    <col min="936" max="936" width="10.6640625" style="15" bestFit="1" customWidth="1"/>
    <col min="937" max="937" width="10.83203125" style="15"/>
    <col min="938" max="938" width="10.6640625" style="15" bestFit="1" customWidth="1"/>
    <col min="939" max="939" width="10.83203125" style="15"/>
    <col min="940" max="940" width="10.6640625" style="15" bestFit="1" customWidth="1"/>
    <col min="941" max="941" width="10.83203125" style="15"/>
    <col min="942" max="942" width="10.6640625" style="15" bestFit="1" customWidth="1"/>
    <col min="943" max="943" width="10.83203125" style="15"/>
    <col min="944" max="944" width="10.6640625" style="15" bestFit="1" customWidth="1"/>
    <col min="945" max="945" width="10.83203125" style="15"/>
    <col min="946" max="946" width="10.6640625" style="15" bestFit="1" customWidth="1"/>
    <col min="947" max="947" width="10.83203125" style="15"/>
    <col min="948" max="948" width="9.6640625" style="15" bestFit="1" customWidth="1"/>
    <col min="949" max="949" width="10.83203125" style="15"/>
    <col min="950" max="950" width="10.6640625" style="15" bestFit="1" customWidth="1"/>
    <col min="951" max="951" width="10.83203125" style="15"/>
    <col min="952" max="952" width="10.6640625" style="15" bestFit="1" customWidth="1"/>
    <col min="953" max="953" width="10.83203125" style="15"/>
    <col min="954" max="954" width="10.6640625" style="15" bestFit="1" customWidth="1"/>
    <col min="955" max="955" width="10.83203125" style="15"/>
    <col min="956" max="956" width="10.6640625" style="15" bestFit="1" customWidth="1"/>
    <col min="957" max="957" width="10.83203125" style="15"/>
    <col min="958" max="958" width="10.6640625" style="15" bestFit="1" customWidth="1"/>
    <col min="959" max="959" width="10.83203125" style="15"/>
    <col min="960" max="960" width="10.6640625" style="15" bestFit="1" customWidth="1"/>
    <col min="961" max="961" width="10.83203125" style="15"/>
    <col min="962" max="962" width="10.6640625" style="15" bestFit="1" customWidth="1"/>
    <col min="963" max="963" width="10.83203125" style="15"/>
    <col min="964" max="964" width="10.6640625" style="15" bestFit="1" customWidth="1"/>
    <col min="965" max="965" width="10.83203125" style="15"/>
    <col min="966" max="966" width="10.6640625" style="15" bestFit="1" customWidth="1"/>
    <col min="967" max="967" width="10.83203125" style="15"/>
    <col min="968" max="968" width="10.6640625" style="15" bestFit="1" customWidth="1"/>
    <col min="969" max="969" width="10.83203125" style="15"/>
    <col min="970" max="970" width="9.6640625" style="15" bestFit="1" customWidth="1"/>
    <col min="971" max="971" width="10.83203125" style="15"/>
    <col min="972" max="972" width="9.6640625" style="15" bestFit="1" customWidth="1"/>
    <col min="973" max="973" width="10.83203125" style="15"/>
    <col min="974" max="974" width="10.6640625" style="15" bestFit="1" customWidth="1"/>
    <col min="975" max="975" width="10.83203125" style="15"/>
    <col min="976" max="976" width="10.6640625" style="15" bestFit="1" customWidth="1"/>
    <col min="977" max="977" width="10.83203125" style="15"/>
    <col min="978" max="978" width="10.6640625" style="15" bestFit="1" customWidth="1"/>
    <col min="979" max="979" width="10.83203125" style="15"/>
    <col min="980" max="980" width="10.6640625" style="15" bestFit="1" customWidth="1"/>
    <col min="981" max="981" width="10.83203125" style="15"/>
    <col min="982" max="982" width="10.6640625" style="15" bestFit="1" customWidth="1"/>
    <col min="983" max="983" width="10.83203125" style="15"/>
    <col min="984" max="984" width="10.6640625" style="15" bestFit="1" customWidth="1"/>
    <col min="985" max="985" width="10.83203125" style="15"/>
    <col min="986" max="986" width="10.6640625" style="15" bestFit="1" customWidth="1"/>
    <col min="987" max="987" width="10.83203125" style="15"/>
    <col min="988" max="988" width="10.6640625" style="15" bestFit="1" customWidth="1"/>
    <col min="989" max="989" width="10.83203125" style="15"/>
    <col min="990" max="990" width="10.6640625" style="15" bestFit="1" customWidth="1"/>
    <col min="991" max="991" width="10.83203125" style="15"/>
    <col min="992" max="992" width="10.6640625" style="15" bestFit="1" customWidth="1"/>
    <col min="993" max="993" width="10.83203125" style="15"/>
    <col min="994" max="994" width="10.6640625" style="15" bestFit="1" customWidth="1"/>
    <col min="995" max="995" width="10.83203125" style="15"/>
    <col min="996" max="996" width="10.6640625" style="15" bestFit="1" customWidth="1"/>
    <col min="997" max="997" width="10.83203125" style="15"/>
    <col min="998" max="998" width="10.6640625" style="15" bestFit="1" customWidth="1"/>
    <col min="999" max="999" width="10.83203125" style="15"/>
    <col min="1000" max="1000" width="10.6640625" style="15" bestFit="1" customWidth="1"/>
    <col min="1001" max="1001" width="10.83203125" style="15"/>
    <col min="1002" max="1002" width="10.6640625" style="15" bestFit="1" customWidth="1"/>
    <col min="1003" max="1003" width="10.83203125" style="15"/>
    <col min="1004" max="1004" width="10.6640625" style="15" bestFit="1" customWidth="1"/>
    <col min="1005" max="1005" width="10.83203125" style="15"/>
    <col min="1006" max="1006" width="10.6640625" style="15" bestFit="1" customWidth="1"/>
    <col min="1007" max="1007" width="10.83203125" style="15"/>
    <col min="1008" max="1008" width="10.6640625" style="15" bestFit="1" customWidth="1"/>
    <col min="1009" max="1009" width="10.83203125" style="15"/>
    <col min="1010" max="1010" width="10.6640625" style="15" bestFit="1" customWidth="1"/>
    <col min="1011" max="1011" width="10.83203125" style="15"/>
    <col min="1012" max="1012" width="10.6640625" style="15" bestFit="1" customWidth="1"/>
    <col min="1013" max="1013" width="10.83203125" style="15"/>
    <col min="1014" max="1014" width="10.6640625" style="15" bestFit="1" customWidth="1"/>
    <col min="1015" max="1015" width="10.83203125" style="15"/>
    <col min="1016" max="1016" width="10.6640625" style="15" bestFit="1" customWidth="1"/>
    <col min="1017" max="1017" width="10.83203125" style="15"/>
    <col min="1018" max="1018" width="10.6640625" style="15" bestFit="1" customWidth="1"/>
    <col min="1019" max="1019" width="10.83203125" style="15"/>
    <col min="1020" max="1020" width="10.6640625" style="15" bestFit="1" customWidth="1"/>
    <col min="1021" max="1021" width="10.83203125" style="15"/>
    <col min="1022" max="1022" width="10.6640625" style="15" bestFit="1" customWidth="1"/>
    <col min="1023" max="1023" width="10.83203125" style="15"/>
    <col min="1024" max="1024" width="10.6640625" style="15" bestFit="1" customWidth="1"/>
    <col min="1025" max="1025" width="10.83203125" style="15"/>
    <col min="1026" max="1026" width="10.6640625" style="15" bestFit="1" customWidth="1"/>
    <col min="1027" max="1027" width="10.83203125" style="15"/>
    <col min="1028" max="1028" width="10.6640625" style="15" bestFit="1" customWidth="1"/>
    <col min="1029" max="1029" width="10.83203125" style="15"/>
    <col min="1030" max="1030" width="10.6640625" style="15" bestFit="1" customWidth="1"/>
    <col min="1031" max="1031" width="10.83203125" style="15"/>
    <col min="1032" max="1032" width="10.6640625" style="15" bestFit="1" customWidth="1"/>
    <col min="1033" max="1033" width="10.83203125" style="15"/>
    <col min="1034" max="1034" width="10.6640625" style="15" bestFit="1" customWidth="1"/>
    <col min="1035" max="1035" width="10.83203125" style="15"/>
    <col min="1036" max="1036" width="10.6640625" style="15" bestFit="1" customWidth="1"/>
    <col min="1037" max="1037" width="10.83203125" style="15"/>
    <col min="1038" max="1038" width="10.6640625" style="15" bestFit="1" customWidth="1"/>
    <col min="1039" max="1039" width="10.83203125" style="15"/>
    <col min="1040" max="1040" width="10.6640625" style="15" bestFit="1" customWidth="1"/>
    <col min="1041" max="1041" width="10.83203125" style="15"/>
    <col min="1042" max="1042" width="10.6640625" style="15" bestFit="1" customWidth="1"/>
    <col min="1043" max="1043" width="10.83203125" style="15"/>
    <col min="1044" max="1044" width="10.6640625" style="15" bestFit="1" customWidth="1"/>
    <col min="1045" max="1045" width="10.83203125" style="15"/>
    <col min="1046" max="1046" width="10.6640625" style="15" bestFit="1" customWidth="1"/>
    <col min="1047" max="1047" width="10.83203125" style="15"/>
    <col min="1048" max="1048" width="10.6640625" style="15" bestFit="1" customWidth="1"/>
    <col min="1049" max="1049" width="10.83203125" style="15"/>
    <col min="1050" max="1050" width="10.6640625" style="15" bestFit="1" customWidth="1"/>
    <col min="1051" max="1051" width="10.83203125" style="15"/>
    <col min="1052" max="1052" width="10.6640625" style="15" bestFit="1" customWidth="1"/>
    <col min="1053" max="1053" width="10.83203125" style="15"/>
    <col min="1054" max="1054" width="10.6640625" style="15" bestFit="1" customWidth="1"/>
    <col min="1055" max="1055" width="10.83203125" style="15"/>
    <col min="1056" max="1056" width="9.6640625" style="15" bestFit="1" customWidth="1"/>
    <col min="1057" max="1057" width="10.83203125" style="15"/>
    <col min="1058" max="1058" width="10.6640625" style="15" bestFit="1" customWidth="1"/>
    <col min="1059" max="1059" width="10.83203125" style="15"/>
    <col min="1060" max="1060" width="10.6640625" style="15" bestFit="1" customWidth="1"/>
    <col min="1061" max="1061" width="10.83203125" style="15"/>
    <col min="1062" max="1062" width="10.6640625" style="15" bestFit="1" customWidth="1"/>
    <col min="1063" max="1063" width="10.83203125" style="15"/>
    <col min="1064" max="1064" width="10.6640625" style="15" bestFit="1" customWidth="1"/>
    <col min="1065" max="1065" width="10.83203125" style="15"/>
    <col min="1066" max="1066" width="10.6640625" style="15" bestFit="1" customWidth="1"/>
    <col min="1067" max="1067" width="10.83203125" style="15"/>
    <col min="1068" max="1068" width="10.6640625" style="15" bestFit="1" customWidth="1"/>
    <col min="1069" max="1069" width="10.83203125" style="15"/>
    <col min="1070" max="1070" width="10.6640625" style="15" bestFit="1" customWidth="1"/>
    <col min="1071" max="1071" width="10.83203125" style="15"/>
    <col min="1072" max="1072" width="10.6640625" style="15" bestFit="1" customWidth="1"/>
    <col min="1073" max="1073" width="10.83203125" style="15"/>
    <col min="1074" max="1074" width="10.6640625" style="15" bestFit="1" customWidth="1"/>
    <col min="1075" max="1075" width="10.83203125" style="15"/>
    <col min="1076" max="1076" width="10.6640625" style="15" bestFit="1" customWidth="1"/>
    <col min="1077" max="1077" width="10.83203125" style="15"/>
    <col min="1078" max="1078" width="10.6640625" style="15" bestFit="1" customWidth="1"/>
    <col min="1079" max="1079" width="10.83203125" style="15"/>
    <col min="1080" max="1080" width="10.6640625" style="15" bestFit="1" customWidth="1"/>
    <col min="1081" max="1081" width="10.83203125" style="15"/>
    <col min="1082" max="1082" width="10.6640625" style="15" bestFit="1" customWidth="1"/>
    <col min="1083" max="1083" width="10.83203125" style="15"/>
    <col min="1084" max="1084" width="10.6640625" style="15" bestFit="1" customWidth="1"/>
    <col min="1085" max="1085" width="10.83203125" style="15"/>
    <col min="1086" max="1086" width="10.6640625" style="15" bestFit="1" customWidth="1"/>
    <col min="1087" max="1087" width="10.83203125" style="15"/>
    <col min="1088" max="1088" width="10.6640625" style="15" bestFit="1" customWidth="1"/>
    <col min="1089" max="1089" width="10.83203125" style="15"/>
    <col min="1090" max="1090" width="9.6640625" style="15" bestFit="1" customWidth="1"/>
    <col min="1091" max="1091" width="10.83203125" style="15"/>
    <col min="1092" max="1092" width="10.6640625" style="15" bestFit="1" customWidth="1"/>
    <col min="1093" max="1093" width="10.83203125" style="15"/>
    <col min="1094" max="1094" width="10.6640625" style="15" bestFit="1" customWidth="1"/>
    <col min="1095" max="1095" width="10.83203125" style="15"/>
    <col min="1096" max="1096" width="10.6640625" style="15" bestFit="1" customWidth="1"/>
    <col min="1097" max="1097" width="10.83203125" style="15"/>
    <col min="1098" max="1098" width="10.6640625" style="15" bestFit="1" customWidth="1"/>
    <col min="1099" max="1099" width="10.83203125" style="15"/>
    <col min="1100" max="1100" width="10.6640625" style="15" bestFit="1" customWidth="1"/>
    <col min="1101" max="1101" width="10.83203125" style="15"/>
    <col min="1102" max="1102" width="10.6640625" style="15" bestFit="1" customWidth="1"/>
    <col min="1103" max="1103" width="10.83203125" style="15"/>
    <col min="1104" max="1104" width="10.6640625" style="15" bestFit="1" customWidth="1"/>
    <col min="1105" max="1105" width="10.83203125" style="15"/>
    <col min="1106" max="1106" width="10.6640625" style="15" bestFit="1" customWidth="1"/>
    <col min="1107" max="1107" width="10.83203125" style="15"/>
    <col min="1108" max="1108" width="10.6640625" style="15" bestFit="1" customWidth="1"/>
    <col min="1109" max="1109" width="10.83203125" style="15"/>
    <col min="1110" max="1110" width="10.6640625" style="15" bestFit="1" customWidth="1"/>
    <col min="1111" max="1111" width="10.83203125" style="15"/>
    <col min="1112" max="1112" width="10.6640625" style="15" bestFit="1" customWidth="1"/>
    <col min="1113" max="1113" width="10.83203125" style="15"/>
    <col min="1114" max="1114" width="10.6640625" style="15" bestFit="1" customWidth="1"/>
    <col min="1115" max="1115" width="10.83203125" style="15"/>
    <col min="1116" max="1116" width="9.6640625" style="15" bestFit="1" customWidth="1"/>
    <col min="1117" max="1117" width="10.83203125" style="15"/>
    <col min="1118" max="1118" width="10.6640625" style="15" bestFit="1" customWidth="1"/>
    <col min="1119" max="1119" width="10.83203125" style="15"/>
    <col min="1120" max="1120" width="10.6640625" style="15" bestFit="1" customWidth="1"/>
    <col min="1121" max="1121" width="10.83203125" style="15"/>
    <col min="1122" max="1122" width="10.6640625" style="15" bestFit="1" customWidth="1"/>
    <col min="1123" max="1123" width="10.83203125" style="15"/>
    <col min="1124" max="1124" width="10.6640625" style="15" bestFit="1" customWidth="1"/>
    <col min="1125" max="1125" width="10.83203125" style="15"/>
    <col min="1126" max="1126" width="10.6640625" style="15" bestFit="1" customWidth="1"/>
    <col min="1127" max="1127" width="10.83203125" style="15"/>
    <col min="1128" max="1128" width="10.6640625" style="15" bestFit="1" customWidth="1"/>
    <col min="1129" max="1129" width="10.83203125" style="15"/>
    <col min="1130" max="1130" width="10.6640625" style="15" bestFit="1" customWidth="1"/>
    <col min="1131" max="1131" width="10.83203125" style="15"/>
    <col min="1132" max="1132" width="10.6640625" style="15" bestFit="1" customWidth="1"/>
    <col min="1133" max="1133" width="10.83203125" style="15"/>
    <col min="1134" max="1134" width="10.6640625" style="15" bestFit="1" customWidth="1"/>
    <col min="1135" max="1135" width="10.83203125" style="15"/>
    <col min="1136" max="1136" width="10.6640625" style="15" bestFit="1" customWidth="1"/>
    <col min="1137" max="1137" width="10.83203125" style="15"/>
    <col min="1138" max="1138" width="10.6640625" style="15" bestFit="1" customWidth="1"/>
    <col min="1139" max="1139" width="10.83203125" style="15"/>
    <col min="1140" max="1140" width="10.6640625" style="15" bestFit="1" customWidth="1"/>
    <col min="1141" max="1141" width="10.83203125" style="15"/>
    <col min="1142" max="1142" width="10.6640625" style="15" bestFit="1" customWidth="1"/>
    <col min="1143" max="1143" width="10.83203125" style="15"/>
    <col min="1144" max="1144" width="10.6640625" style="15" bestFit="1" customWidth="1"/>
    <col min="1145" max="1145" width="10.83203125" style="15"/>
    <col min="1146" max="1146" width="10.6640625" style="15" bestFit="1" customWidth="1"/>
    <col min="1147" max="1147" width="10.83203125" style="15"/>
    <col min="1148" max="1148" width="10.6640625" style="15" bestFit="1" customWidth="1"/>
    <col min="1149" max="1149" width="10.83203125" style="15"/>
    <col min="1150" max="1150" width="9.6640625" style="15" bestFit="1" customWidth="1"/>
    <col min="1151" max="1151" width="10.83203125" style="15"/>
    <col min="1152" max="1152" width="10.6640625" style="15" bestFit="1" customWidth="1"/>
    <col min="1153" max="1153" width="10.83203125" style="15"/>
    <col min="1154" max="1154" width="10.6640625" style="15" bestFit="1" customWidth="1"/>
    <col min="1155" max="1155" width="10.83203125" style="15"/>
    <col min="1156" max="1156" width="9.6640625" style="15" bestFit="1" customWidth="1"/>
    <col min="1157" max="1157" width="10.83203125" style="15"/>
    <col min="1158" max="1158" width="10.6640625" style="15" bestFit="1" customWidth="1"/>
    <col min="1159" max="1159" width="10.83203125" style="15"/>
    <col min="1160" max="1160" width="10.6640625" style="15" bestFit="1" customWidth="1"/>
    <col min="1161" max="1161" width="10.83203125" style="15"/>
    <col min="1162" max="1162" width="10.6640625" style="15" bestFit="1" customWidth="1"/>
    <col min="1163" max="1163" width="10.83203125" style="15"/>
    <col min="1164" max="1164" width="10.6640625" style="15" bestFit="1" customWidth="1"/>
    <col min="1165" max="1165" width="10.83203125" style="15"/>
    <col min="1166" max="1166" width="10.6640625" style="15" bestFit="1" customWidth="1"/>
    <col min="1167" max="1167" width="10.83203125" style="15"/>
    <col min="1168" max="1168" width="10.6640625" style="15" bestFit="1" customWidth="1"/>
    <col min="1169" max="1169" width="10.83203125" style="15"/>
    <col min="1170" max="1170" width="10.6640625" style="15" bestFit="1" customWidth="1"/>
    <col min="1171" max="1171" width="10.83203125" style="15"/>
    <col min="1172" max="1172" width="10.6640625" style="15" bestFit="1" customWidth="1"/>
    <col min="1173" max="1173" width="10.83203125" style="15"/>
    <col min="1174" max="1174" width="10.6640625" style="15" bestFit="1" customWidth="1"/>
    <col min="1175" max="1175" width="10.83203125" style="15"/>
    <col min="1176" max="1176" width="10.6640625" style="15" bestFit="1" customWidth="1"/>
    <col min="1177" max="1177" width="10.83203125" style="15"/>
    <col min="1178" max="1178" width="10.6640625" style="15" bestFit="1" customWidth="1"/>
    <col min="1179" max="1179" width="10.83203125" style="15"/>
    <col min="1180" max="1180" width="10.6640625" style="15" bestFit="1" customWidth="1"/>
    <col min="1181" max="1181" width="10.83203125" style="15"/>
    <col min="1182" max="1182" width="10.6640625" style="15" bestFit="1" customWidth="1"/>
    <col min="1183" max="1183" width="10.83203125" style="15"/>
    <col min="1184" max="1184" width="10.6640625" style="15" bestFit="1" customWidth="1"/>
    <col min="1185" max="1185" width="10.83203125" style="15"/>
    <col min="1186" max="1186" width="10.6640625" style="15" bestFit="1" customWidth="1"/>
    <col min="1187" max="1187" width="10.83203125" style="15"/>
    <col min="1188" max="1188" width="10.6640625" style="15" bestFit="1" customWidth="1"/>
    <col min="1189" max="1189" width="10.83203125" style="15"/>
    <col min="1190" max="1190" width="10.6640625" style="15" bestFit="1" customWidth="1"/>
    <col min="1191" max="1191" width="10.83203125" style="15"/>
    <col min="1192" max="1192" width="10.6640625" style="15" bestFit="1" customWidth="1"/>
    <col min="1193" max="1193" width="10.83203125" style="15"/>
    <col min="1194" max="1194" width="10.6640625" style="15" bestFit="1" customWidth="1"/>
    <col min="1195" max="1195" width="10.83203125" style="15"/>
    <col min="1196" max="1196" width="10.6640625" style="15" bestFit="1" customWidth="1"/>
    <col min="1197" max="1197" width="10.83203125" style="15"/>
    <col min="1198" max="1198" width="10.6640625" style="15" bestFit="1" customWidth="1"/>
    <col min="1199" max="1199" width="10.83203125" style="15"/>
    <col min="1200" max="1200" width="10.6640625" style="15" bestFit="1" customWidth="1"/>
    <col min="1201" max="1201" width="10.83203125" style="15"/>
    <col min="1202" max="1202" width="10.6640625" style="15" bestFit="1" customWidth="1"/>
    <col min="1203" max="1203" width="10.83203125" style="15"/>
    <col min="1204" max="1204" width="9.6640625" style="15" bestFit="1" customWidth="1"/>
    <col min="1205" max="1205" width="10.83203125" style="15"/>
    <col min="1206" max="1206" width="10.6640625" style="15" bestFit="1" customWidth="1"/>
    <col min="1207" max="1207" width="10.83203125" style="15"/>
    <col min="1208" max="1208" width="10.6640625" style="15" bestFit="1" customWidth="1"/>
    <col min="1209" max="1209" width="10.83203125" style="15"/>
    <col min="1210" max="1210" width="10.6640625" style="15" bestFit="1" customWidth="1"/>
    <col min="1211" max="1211" width="10.83203125" style="15"/>
    <col min="1212" max="1212" width="10.6640625" style="15" bestFit="1" customWidth="1"/>
    <col min="1213" max="1213" width="10.83203125" style="15"/>
    <col min="1214" max="1214" width="10.6640625" style="15" bestFit="1" customWidth="1"/>
    <col min="1215" max="1215" width="10.83203125" style="15"/>
    <col min="1216" max="1216" width="10.6640625" style="15" bestFit="1" customWidth="1"/>
    <col min="1217" max="1217" width="10.83203125" style="15"/>
    <col min="1218" max="1218" width="10.6640625" style="15" bestFit="1" customWidth="1"/>
    <col min="1219" max="1219" width="10.83203125" style="15"/>
    <col min="1220" max="1220" width="10.6640625" style="15" bestFit="1" customWidth="1"/>
    <col min="1221" max="1221" width="10.83203125" style="15"/>
    <col min="1222" max="1222" width="10.6640625" style="15" bestFit="1" customWidth="1"/>
    <col min="1223" max="1223" width="10.83203125" style="15"/>
    <col min="1224" max="1224" width="10.6640625" style="15" bestFit="1" customWidth="1"/>
    <col min="1225" max="1225" width="10.83203125" style="15"/>
    <col min="1226" max="1226" width="11.6640625" style="15" bestFit="1" customWidth="1"/>
    <col min="1227" max="1227" width="10.83203125" style="15"/>
    <col min="1228" max="1228" width="10.6640625" style="15" bestFit="1" customWidth="1"/>
    <col min="1229" max="1229" width="10.83203125" style="15"/>
    <col min="1230" max="1230" width="10.6640625" style="15" bestFit="1" customWidth="1"/>
    <col min="1231" max="1231" width="10.83203125" style="15"/>
    <col min="1232" max="1232" width="9.6640625" style="15" bestFit="1" customWidth="1"/>
    <col min="1233" max="1233" width="10.83203125" style="15"/>
    <col min="1234" max="1234" width="9.6640625" style="15" bestFit="1" customWidth="1"/>
    <col min="1235" max="1235" width="10.83203125" style="15"/>
    <col min="1236" max="1236" width="10.6640625" style="15" bestFit="1" customWidth="1"/>
    <col min="1237" max="1237" width="10.83203125" style="15"/>
    <col min="1238" max="1238" width="10.6640625" style="15" bestFit="1" customWidth="1"/>
    <col min="1239" max="1239" width="10.83203125" style="15"/>
    <col min="1240" max="1240" width="11.6640625" style="15" bestFit="1" customWidth="1"/>
    <col min="1241" max="1241" width="10.83203125" style="15"/>
    <col min="1242" max="1242" width="11.6640625" style="15" bestFit="1" customWidth="1"/>
    <col min="1243" max="1243" width="10.83203125" style="15"/>
    <col min="1244" max="1244" width="9.6640625" style="15" bestFit="1" customWidth="1"/>
    <col min="1245" max="1245" width="10.83203125" style="15"/>
    <col min="1246" max="1246" width="11.6640625" style="15" bestFit="1" customWidth="1"/>
    <col min="1247" max="1247" width="10.83203125" style="15"/>
    <col min="1248" max="1248" width="11.6640625" style="15" bestFit="1" customWidth="1"/>
    <col min="1249" max="1249" width="10.83203125" style="15"/>
    <col min="1250" max="1250" width="10.6640625" style="15" bestFit="1" customWidth="1"/>
    <col min="1251" max="1251" width="10.83203125" style="15"/>
    <col min="1252" max="1252" width="10.6640625" style="15" bestFit="1" customWidth="1"/>
    <col min="1253" max="1253" width="10.83203125" style="15"/>
    <col min="1254" max="1254" width="11.6640625" style="15" bestFit="1" customWidth="1"/>
    <col min="1255" max="1255" width="10.83203125" style="15"/>
    <col min="1256" max="1256" width="11.6640625" style="15" bestFit="1" customWidth="1"/>
    <col min="1257" max="1257" width="10.83203125" style="15"/>
    <col min="1258" max="1258" width="10.6640625" style="15" bestFit="1" customWidth="1"/>
    <col min="1259" max="1259" width="10.83203125" style="15"/>
    <col min="1260" max="1260" width="9.6640625" style="15" bestFit="1" customWidth="1"/>
    <col min="1261" max="1261" width="10.83203125" style="15"/>
    <col min="1262" max="1262" width="10.6640625" style="15" bestFit="1" customWidth="1"/>
    <col min="1263" max="1263" width="10.83203125" style="15"/>
    <col min="1264" max="1264" width="10.6640625" style="15" bestFit="1" customWidth="1"/>
    <col min="1265" max="1265" width="10.83203125" style="15"/>
    <col min="1266" max="1266" width="10.6640625" style="15" bestFit="1" customWidth="1"/>
    <col min="1267" max="1267" width="10.83203125" style="15"/>
    <col min="1268" max="1268" width="10.6640625" style="15" bestFit="1" customWidth="1"/>
    <col min="1269" max="1269" width="10.83203125" style="15"/>
    <col min="1270" max="1270" width="11.6640625" style="15" bestFit="1" customWidth="1"/>
    <col min="1271" max="1271" width="10.83203125" style="15"/>
    <col min="1272" max="1272" width="10.6640625" style="15" bestFit="1" customWidth="1"/>
    <col min="1273" max="1273" width="10.83203125" style="15"/>
    <col min="1274" max="1274" width="10.6640625" style="15" bestFit="1" customWidth="1"/>
    <col min="1275" max="1275" width="10.83203125" style="15"/>
    <col min="1276" max="1276" width="10.6640625" style="15" bestFit="1" customWidth="1"/>
    <col min="1277" max="1277" width="10.83203125" style="15"/>
    <col min="1278" max="1278" width="10.6640625" style="15" bestFit="1" customWidth="1"/>
    <col min="1279" max="1279" width="10.83203125" style="15"/>
    <col min="1280" max="1280" width="10.6640625" style="15" bestFit="1" customWidth="1"/>
    <col min="1281" max="1281" width="10.83203125" style="15"/>
    <col min="1282" max="1282" width="10.6640625" style="15" bestFit="1" customWidth="1"/>
    <col min="1283" max="1283" width="10.83203125" style="15"/>
    <col min="1284" max="1284" width="10.6640625" style="15" bestFit="1" customWidth="1"/>
    <col min="1285" max="1285" width="10.83203125" style="15"/>
    <col min="1286" max="1286" width="10.6640625" style="15" bestFit="1" customWidth="1"/>
    <col min="1287" max="1287" width="10.83203125" style="15"/>
    <col min="1288" max="1288" width="9.6640625" style="15" bestFit="1" customWidth="1"/>
    <col min="1289" max="1289" width="10.83203125" style="15"/>
    <col min="1290" max="1290" width="10.6640625" style="15" bestFit="1" customWidth="1"/>
    <col min="1291" max="1291" width="10.83203125" style="15"/>
    <col min="1292" max="1292" width="10.6640625" style="15" bestFit="1" customWidth="1"/>
    <col min="1293" max="1293" width="10.83203125" style="15"/>
    <col min="1294" max="1294" width="10.6640625" style="15" bestFit="1" customWidth="1"/>
    <col min="1295" max="1295" width="10.83203125" style="15"/>
    <col min="1296" max="1296" width="9.6640625" style="15" bestFit="1" customWidth="1"/>
    <col min="1297" max="1297" width="10.83203125" style="15"/>
    <col min="1298" max="1298" width="9.6640625" style="15" bestFit="1" customWidth="1"/>
    <col min="1299" max="1299" width="10.83203125" style="15"/>
    <col min="1300" max="1300" width="10.6640625" style="15" bestFit="1" customWidth="1"/>
    <col min="1301" max="1301" width="10.83203125" style="15"/>
    <col min="1302" max="1302" width="10.6640625" style="15" bestFit="1" customWidth="1"/>
    <col min="1303" max="1303" width="10.83203125" style="15"/>
    <col min="1304" max="1304" width="10.6640625" style="15" bestFit="1" customWidth="1"/>
    <col min="1305" max="1305" width="10.83203125" style="15"/>
    <col min="1306" max="1306" width="9.6640625" style="15" bestFit="1" customWidth="1"/>
    <col min="1307" max="1307" width="10.83203125" style="15"/>
    <col min="1308" max="1308" width="10.6640625" style="15" bestFit="1" customWidth="1"/>
    <col min="1309" max="1309" width="10.83203125" style="15"/>
    <col min="1310" max="1310" width="10.6640625" style="15" bestFit="1" customWidth="1"/>
    <col min="1311" max="1311" width="10.83203125" style="15"/>
    <col min="1312" max="1312" width="10.6640625" style="15" bestFit="1" customWidth="1"/>
    <col min="1313" max="1313" width="10.83203125" style="15"/>
    <col min="1314" max="1314" width="10.6640625" style="15" bestFit="1" customWidth="1"/>
    <col min="1315" max="1315" width="10.83203125" style="15"/>
    <col min="1316" max="1316" width="10.6640625" style="15" bestFit="1" customWidth="1"/>
    <col min="1317" max="1317" width="10.83203125" style="15"/>
    <col min="1318" max="1318" width="10.6640625" style="15" bestFit="1" customWidth="1"/>
    <col min="1319" max="1319" width="10.83203125" style="15"/>
    <col min="1320" max="1320" width="10.6640625" style="15" bestFit="1" customWidth="1"/>
    <col min="1321" max="1321" width="10.83203125" style="15"/>
    <col min="1322" max="1322" width="10.6640625" style="15" bestFit="1" customWidth="1"/>
    <col min="1323" max="1323" width="10.83203125" style="15"/>
    <col min="1324" max="1324" width="10.6640625" style="15" bestFit="1" customWidth="1"/>
    <col min="1325" max="1325" width="10.83203125" style="15"/>
    <col min="1326" max="1326" width="10.6640625" style="15" bestFit="1" customWidth="1"/>
    <col min="1327" max="1327" width="10.83203125" style="15"/>
    <col min="1328" max="1328" width="10.6640625" style="15" bestFit="1" customWidth="1"/>
    <col min="1329" max="1329" width="10.83203125" style="15"/>
    <col min="1330" max="1330" width="10.6640625" style="15" bestFit="1" customWidth="1"/>
    <col min="1331" max="1331" width="10.83203125" style="15"/>
    <col min="1332" max="1332" width="10.6640625" style="15" bestFit="1" customWidth="1"/>
    <col min="1333" max="1333" width="10.83203125" style="15"/>
    <col min="1334" max="1334" width="10.6640625" style="15" bestFit="1" customWidth="1"/>
    <col min="1335" max="1335" width="10.83203125" style="15"/>
    <col min="1336" max="1336" width="10.6640625" style="15" bestFit="1" customWidth="1"/>
    <col min="1337" max="1337" width="10.83203125" style="15"/>
    <col min="1338" max="1338" width="10.6640625" style="15" bestFit="1" customWidth="1"/>
    <col min="1339" max="1339" width="10.83203125" style="15"/>
    <col min="1340" max="1340" width="11.6640625" style="15" bestFit="1" customWidth="1"/>
    <col min="1341" max="1341" width="10.83203125" style="15"/>
    <col min="1342" max="1342" width="10.6640625" style="15" bestFit="1" customWidth="1"/>
    <col min="1343" max="1343" width="10.83203125" style="15"/>
    <col min="1344" max="1344" width="9.6640625" style="15" bestFit="1" customWidth="1"/>
    <col min="1345" max="1345" width="10.83203125" style="15"/>
    <col min="1346" max="1346" width="9.6640625" style="15" bestFit="1" customWidth="1"/>
    <col min="1347" max="1347" width="10.83203125" style="15"/>
    <col min="1348" max="1348" width="10.6640625" style="15" bestFit="1" customWidth="1"/>
    <col min="1349" max="1349" width="10.83203125" style="15"/>
    <col min="1350" max="1350" width="10.6640625" style="15" bestFit="1" customWidth="1"/>
    <col min="1351" max="1351" width="10.83203125" style="15"/>
    <col min="1352" max="1352" width="11.6640625" style="15" bestFit="1" customWidth="1"/>
    <col min="1353" max="1353" width="10.83203125" style="15"/>
    <col min="1354" max="1354" width="10.6640625" style="15" bestFit="1" customWidth="1"/>
    <col min="1355" max="1355" width="10.83203125" style="15"/>
    <col min="1356" max="1356" width="11.6640625" style="15" bestFit="1" customWidth="1"/>
    <col min="1357" max="1357" width="10.83203125" style="15"/>
    <col min="1358" max="1358" width="11.6640625" style="15" bestFit="1" customWidth="1"/>
    <col min="1359" max="1359" width="10.83203125" style="15"/>
    <col min="1360" max="1360" width="10.6640625" style="15" bestFit="1" customWidth="1"/>
    <col min="1361" max="1361" width="10.83203125" style="15"/>
    <col min="1362" max="1362" width="11.6640625" style="15" bestFit="1" customWidth="1"/>
    <col min="1363" max="1363" width="10.83203125" style="15"/>
    <col min="1364" max="1364" width="11.6640625" style="15" bestFit="1" customWidth="1"/>
    <col min="1365" max="1365" width="10.83203125" style="15"/>
    <col min="1366" max="1366" width="11.6640625" style="15" bestFit="1" customWidth="1"/>
    <col min="1367" max="1367" width="10.83203125" style="15"/>
    <col min="1368" max="1368" width="11.6640625" style="15" bestFit="1" customWidth="1"/>
    <col min="1369" max="1369" width="10.83203125" style="15"/>
    <col min="1370" max="1370" width="11.6640625" style="15" bestFit="1" customWidth="1"/>
    <col min="1371" max="1371" width="10.83203125" style="15"/>
    <col min="1372" max="1372" width="11.6640625" style="15" bestFit="1" customWidth="1"/>
    <col min="1373" max="1373" width="10.83203125" style="15"/>
    <col min="1374" max="1374" width="11.6640625" style="15" bestFit="1" customWidth="1"/>
    <col min="1375" max="1375" width="10.83203125" style="15"/>
    <col min="1376" max="1376" width="11.6640625" style="15" bestFit="1" customWidth="1"/>
    <col min="1377" max="1377" width="10.83203125" style="15"/>
    <col min="1378" max="1378" width="11.6640625" style="15" bestFit="1" customWidth="1"/>
    <col min="1379" max="1379" width="10.83203125" style="15"/>
    <col min="1380" max="1380" width="11.6640625" style="15" bestFit="1" customWidth="1"/>
    <col min="1381" max="1381" width="10.83203125" style="15"/>
    <col min="1382" max="1382" width="11.6640625" style="15" bestFit="1" customWidth="1"/>
    <col min="1383" max="1383" width="10.83203125" style="15"/>
    <col min="1384" max="1384" width="11.6640625" style="15" bestFit="1" customWidth="1"/>
    <col min="1385" max="1385" width="10.83203125" style="15"/>
    <col min="1386" max="1386" width="11.6640625" style="15" bestFit="1" customWidth="1"/>
    <col min="1387" max="1387" width="10.83203125" style="15"/>
    <col min="1388" max="1388" width="11.6640625" style="15" bestFit="1" customWidth="1"/>
    <col min="1389" max="1389" width="10.83203125" style="15"/>
    <col min="1390" max="1390" width="11.6640625" style="15" bestFit="1" customWidth="1"/>
    <col min="1391" max="1391" width="10.83203125" style="15"/>
    <col min="1392" max="1392" width="11.6640625" style="15" bestFit="1" customWidth="1"/>
    <col min="1393" max="1393" width="10.83203125" style="15"/>
    <col min="1394" max="1394" width="11.6640625" style="15" bestFit="1" customWidth="1"/>
    <col min="1395" max="1395" width="10.83203125" style="15"/>
    <col min="1396" max="1396" width="11.6640625" style="15" bestFit="1" customWidth="1"/>
    <col min="1397" max="1397" width="10.83203125" style="15"/>
    <col min="1398" max="1398" width="11.6640625" style="15" bestFit="1" customWidth="1"/>
    <col min="1399" max="1399" width="10.83203125" style="15"/>
    <col min="1400" max="1400" width="10.6640625" style="15" bestFit="1" customWidth="1"/>
    <col min="1401" max="1401" width="10.83203125" style="15"/>
    <col min="1402" max="1402" width="10.6640625" style="15" bestFit="1" customWidth="1"/>
    <col min="1403" max="1403" width="10.83203125" style="15"/>
    <col min="1404" max="1404" width="10.6640625" style="15" bestFit="1" customWidth="1"/>
    <col min="1405" max="1405" width="10.83203125" style="15"/>
    <col min="1406" max="1406" width="11.6640625" style="15" bestFit="1" customWidth="1"/>
    <col min="1407" max="1407" width="10.83203125" style="15"/>
    <col min="1408" max="1408" width="11.6640625" style="15" bestFit="1" customWidth="1"/>
    <col min="1409" max="1409" width="10.83203125" style="15"/>
    <col min="1410" max="1410" width="11.6640625" style="15" bestFit="1" customWidth="1"/>
    <col min="1411" max="1411" width="10.83203125" style="15"/>
    <col min="1412" max="1412" width="11.6640625" style="15" bestFit="1" customWidth="1"/>
    <col min="1413" max="1413" width="10.83203125" style="15"/>
    <col min="1414" max="1414" width="11.6640625" style="15" bestFit="1" customWidth="1"/>
    <col min="1415" max="1415" width="10.83203125" style="15"/>
    <col min="1416" max="1416" width="10.6640625" style="15" bestFit="1" customWidth="1"/>
    <col min="1417" max="1417" width="10.83203125" style="15"/>
    <col min="1418" max="1418" width="11.6640625" style="15" bestFit="1" customWidth="1"/>
    <col min="1419" max="1419" width="10.83203125" style="15"/>
    <col min="1420" max="1420" width="11.6640625" style="15" bestFit="1" customWidth="1"/>
    <col min="1421" max="1421" width="10.83203125" style="15"/>
    <col min="1422" max="1422" width="11.6640625" style="15" bestFit="1" customWidth="1"/>
    <col min="1423" max="1423" width="10.83203125" style="15"/>
    <col min="1424" max="1424" width="11.6640625" style="15" bestFit="1" customWidth="1"/>
    <col min="1425" max="1425" width="10.83203125" style="15"/>
    <col min="1426" max="1426" width="11.6640625" style="15" bestFit="1" customWidth="1"/>
    <col min="1427" max="1427" width="10.83203125" style="15"/>
    <col min="1428" max="1428" width="11.6640625" style="15" bestFit="1" customWidth="1"/>
    <col min="1429" max="1429" width="10.83203125" style="15"/>
    <col min="1430" max="1430" width="11.6640625" style="15" bestFit="1" customWidth="1"/>
    <col min="1431" max="1431" width="10.83203125" style="15"/>
    <col min="1432" max="1432" width="11.6640625" style="15" bestFit="1" customWidth="1"/>
    <col min="1433" max="1433" width="10.83203125" style="15"/>
    <col min="1434" max="1434" width="11.6640625" style="15" bestFit="1" customWidth="1"/>
    <col min="1435" max="1435" width="10.83203125" style="15"/>
    <col min="1436" max="1436" width="10.6640625" style="15" bestFit="1" customWidth="1"/>
    <col min="1437" max="1437" width="10.83203125" style="15"/>
    <col min="1438" max="1438" width="10.6640625" style="15" bestFit="1" customWidth="1"/>
    <col min="1439" max="1439" width="10.83203125" style="15"/>
    <col min="1440" max="1440" width="11.6640625" style="15" bestFit="1" customWidth="1"/>
    <col min="1441" max="1441" width="10.83203125" style="15"/>
    <col min="1442" max="1442" width="11.6640625" style="15" bestFit="1" customWidth="1"/>
    <col min="1443" max="1443" width="10.83203125" style="15"/>
    <col min="1444" max="1444" width="11.6640625" style="15" bestFit="1" customWidth="1"/>
    <col min="1445" max="1445" width="10.83203125" style="15"/>
    <col min="1446" max="1446" width="9.6640625" style="15" bestFit="1" customWidth="1"/>
    <col min="1447" max="1447" width="10.83203125" style="15"/>
    <col min="1448" max="1448" width="11.6640625" style="15" bestFit="1" customWidth="1"/>
    <col min="1449" max="1449" width="10.83203125" style="15"/>
    <col min="1450" max="1450" width="10.6640625" style="15" bestFit="1" customWidth="1"/>
    <col min="1451" max="1451" width="10.83203125" style="15"/>
    <col min="1452" max="1452" width="11.6640625" style="15" bestFit="1" customWidth="1"/>
    <col min="1453" max="1453" width="10.83203125" style="15"/>
    <col min="1454" max="1454" width="11.6640625" style="15" bestFit="1" customWidth="1"/>
    <col min="1455" max="1455" width="10.83203125" style="15"/>
    <col min="1456" max="1456" width="9.6640625" style="15" bestFit="1" customWidth="1"/>
    <col min="1457" max="1457" width="10.83203125" style="15"/>
    <col min="1458" max="1458" width="11.6640625" style="15" bestFit="1" customWidth="1"/>
    <col min="1459" max="1459" width="10.83203125" style="15"/>
    <col min="1460" max="1460" width="11.6640625" style="15" bestFit="1" customWidth="1"/>
    <col min="1461" max="1461" width="10.83203125" style="15"/>
    <col min="1462" max="1462" width="11.6640625" style="15" bestFit="1" customWidth="1"/>
    <col min="1463" max="1463" width="10.83203125" style="15"/>
    <col min="1464" max="1464" width="10.6640625" style="15" bestFit="1" customWidth="1"/>
    <col min="1465" max="1465" width="10.83203125" style="15"/>
    <col min="1466" max="1466" width="10.6640625" style="15" bestFit="1" customWidth="1"/>
    <col min="1467" max="1467" width="10.83203125" style="15"/>
    <col min="1468" max="1468" width="10.6640625" style="15" bestFit="1" customWidth="1"/>
    <col min="1469" max="1469" width="10.83203125" style="15"/>
    <col min="1470" max="1470" width="10.6640625" style="15" bestFit="1" customWidth="1"/>
    <col min="1471" max="1471" width="10.83203125" style="15"/>
    <col min="1472" max="1472" width="11.6640625" style="15" bestFit="1" customWidth="1"/>
    <col min="1473" max="1473" width="10.83203125" style="15"/>
    <col min="1474" max="1474" width="10.6640625" style="15" bestFit="1" customWidth="1"/>
    <col min="1475" max="1475" width="10.83203125" style="15"/>
    <col min="1476" max="1476" width="10.6640625" style="15" bestFit="1" customWidth="1"/>
    <col min="1477" max="1477" width="10.83203125" style="15"/>
    <col min="1478" max="1478" width="10.6640625" style="15" bestFit="1" customWidth="1"/>
    <col min="1479" max="1479" width="10.83203125" style="15"/>
    <col min="1480" max="1480" width="11.6640625" style="15" bestFit="1" customWidth="1"/>
    <col min="1481" max="1481" width="10.83203125" style="15"/>
    <col min="1482" max="1482" width="8.83203125" style="15" bestFit="1" customWidth="1"/>
    <col min="1483" max="1483" width="10.83203125" style="15"/>
    <col min="1484" max="1484" width="9.6640625" style="15" bestFit="1" customWidth="1"/>
    <col min="1485" max="1485" width="10.83203125" style="15"/>
    <col min="1486" max="1486" width="11.6640625" style="15" bestFit="1" customWidth="1"/>
    <col min="1487" max="1487" width="10.83203125" style="15"/>
    <col min="1488" max="1488" width="11.6640625" style="15" bestFit="1" customWidth="1"/>
    <col min="1489" max="1489" width="10.83203125" style="15"/>
    <col min="1490" max="1490" width="11.6640625" style="15" bestFit="1" customWidth="1"/>
    <col min="1491" max="1491" width="10.83203125" style="15"/>
    <col min="1492" max="1492" width="11.6640625" style="15" bestFit="1" customWidth="1"/>
    <col min="1493" max="1493" width="10.83203125" style="15"/>
    <col min="1494" max="1494" width="11.6640625" style="15" bestFit="1" customWidth="1"/>
    <col min="1495" max="1495" width="10.83203125" style="15"/>
    <col min="1496" max="1496" width="10.6640625" style="15" bestFit="1" customWidth="1"/>
    <col min="1497" max="1497" width="10.83203125" style="15"/>
    <col min="1498" max="1498" width="11.6640625" style="15" bestFit="1" customWidth="1"/>
    <col min="1499" max="1499" width="10.83203125" style="15"/>
    <col min="1500" max="1500" width="11.6640625" style="15" bestFit="1" customWidth="1"/>
    <col min="1501" max="1501" width="10.83203125" style="15"/>
    <col min="1502" max="1502" width="11.6640625" style="15" bestFit="1" customWidth="1"/>
    <col min="1503" max="1503" width="10.83203125" style="15"/>
    <col min="1504" max="1504" width="11.6640625" style="15" bestFit="1" customWidth="1"/>
    <col min="1505" max="1505" width="10.83203125" style="15"/>
    <col min="1506" max="1506" width="10.6640625" style="15" bestFit="1" customWidth="1"/>
    <col min="1507" max="1507" width="10.83203125" style="15"/>
    <col min="1508" max="1508" width="10.6640625" style="15" bestFit="1" customWidth="1"/>
    <col min="1509" max="1509" width="10.83203125" style="15"/>
    <col min="1510" max="1510" width="10.6640625" style="15" bestFit="1" customWidth="1"/>
    <col min="1511" max="1511" width="10.83203125" style="15"/>
    <col min="1512" max="1512" width="10.6640625" style="15" bestFit="1" customWidth="1"/>
    <col min="1513" max="1513" width="10.83203125" style="15"/>
    <col min="1514" max="1514" width="10.6640625" style="15" bestFit="1" customWidth="1"/>
    <col min="1515" max="1515" width="10.83203125" style="15"/>
    <col min="1516" max="1516" width="11.6640625" style="15" bestFit="1" customWidth="1"/>
    <col min="1517" max="1517" width="10.83203125" style="15"/>
    <col min="1518" max="1518" width="11.6640625" style="15" bestFit="1" customWidth="1"/>
    <col min="1519" max="1519" width="10.83203125" style="15"/>
    <col min="1520" max="1520" width="10.6640625" style="15" bestFit="1" customWidth="1"/>
    <col min="1521" max="1521" width="10.83203125" style="15"/>
    <col min="1522" max="1522" width="11.6640625" style="15" bestFit="1" customWidth="1"/>
    <col min="1523" max="1523" width="10.83203125" style="15"/>
    <col min="1524" max="1524" width="8.83203125" style="15" bestFit="1" customWidth="1"/>
    <col min="1525" max="1525" width="10.83203125" style="15"/>
    <col min="1526" max="1526" width="11.6640625" style="15" bestFit="1" customWidth="1"/>
    <col min="1527" max="1527" width="10.83203125" style="15"/>
    <col min="1528" max="1528" width="11.6640625" style="15" bestFit="1" customWidth="1"/>
    <col min="1529" max="1529" width="10.83203125" style="15"/>
    <col min="1530" max="1530" width="11.6640625" style="15" bestFit="1" customWidth="1"/>
    <col min="1531" max="1531" width="10.83203125" style="15"/>
    <col min="1532" max="1532" width="11.6640625" style="15" bestFit="1" customWidth="1"/>
    <col min="1533" max="1533" width="10.83203125" style="15"/>
    <col min="1534" max="1534" width="11.6640625" style="15" bestFit="1" customWidth="1"/>
    <col min="1535" max="1535" width="10.83203125" style="15"/>
    <col min="1536" max="1536" width="11.6640625" style="15" bestFit="1" customWidth="1"/>
    <col min="1537" max="1537" width="10.83203125" style="15"/>
    <col min="1538" max="1538" width="10.6640625" style="15" bestFit="1" customWidth="1"/>
    <col min="1539" max="1539" width="10.83203125" style="15"/>
    <col min="1540" max="1540" width="11.6640625" style="15" bestFit="1" customWidth="1"/>
    <col min="1541" max="1541" width="10.83203125" style="15"/>
    <col min="1542" max="1542" width="11.6640625" style="15" bestFit="1" customWidth="1"/>
    <col min="1543" max="1543" width="10.83203125" style="15"/>
    <col min="1544" max="1544" width="10.6640625" style="15" bestFit="1" customWidth="1"/>
    <col min="1545" max="1545" width="10.83203125" style="15"/>
    <col min="1546" max="1546" width="11.6640625" style="15" bestFit="1" customWidth="1"/>
    <col min="1547" max="1547" width="10.83203125" style="15"/>
    <col min="1548" max="1548" width="11.6640625" style="15" bestFit="1" customWidth="1"/>
    <col min="1549" max="16384" width="10.83203125" style="15"/>
  </cols>
  <sheetData>
    <row r="5" spans="1:777" x14ac:dyDescent="0.15">
      <c r="A5" s="17" t="s">
        <v>72</v>
      </c>
      <c r="B5" s="16"/>
      <c r="C5" s="16"/>
      <c r="D5" s="17" t="s">
        <v>0</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c r="OQ5" s="16"/>
      <c r="OR5" s="16"/>
      <c r="OS5" s="16"/>
      <c r="OT5" s="16"/>
      <c r="OU5" s="16"/>
      <c r="OV5" s="16"/>
      <c r="OW5" s="16"/>
      <c r="OX5" s="16"/>
      <c r="OY5" s="16"/>
      <c r="OZ5" s="16"/>
      <c r="PA5" s="16"/>
      <c r="PB5" s="16"/>
      <c r="PC5" s="16"/>
      <c r="PD5" s="16"/>
      <c r="PE5" s="16"/>
      <c r="PF5" s="16"/>
      <c r="PG5" s="16"/>
      <c r="PH5" s="16"/>
      <c r="PI5" s="16"/>
      <c r="PJ5" s="16"/>
      <c r="PK5" s="16"/>
      <c r="PL5" s="16"/>
      <c r="PM5" s="16"/>
      <c r="PN5" s="16"/>
      <c r="PO5" s="16"/>
      <c r="PP5" s="16"/>
      <c r="PQ5" s="16"/>
      <c r="PR5" s="16"/>
      <c r="PS5" s="16"/>
      <c r="PT5" s="16"/>
      <c r="PU5" s="16"/>
      <c r="PV5" s="16"/>
      <c r="PW5" s="16"/>
      <c r="PX5" s="16"/>
      <c r="PY5" s="16"/>
      <c r="PZ5" s="16"/>
      <c r="QA5" s="16"/>
      <c r="QB5" s="16"/>
      <c r="QC5" s="16"/>
      <c r="QD5" s="16"/>
      <c r="QE5" s="16"/>
      <c r="QF5" s="16"/>
      <c r="QG5" s="16"/>
      <c r="QH5" s="16"/>
      <c r="QI5" s="16"/>
      <c r="QJ5" s="16"/>
      <c r="QK5" s="16"/>
      <c r="QL5" s="16"/>
      <c r="QM5" s="16"/>
      <c r="QN5" s="16"/>
      <c r="QO5" s="16"/>
      <c r="QP5" s="16"/>
      <c r="QQ5" s="16"/>
      <c r="QR5" s="16"/>
      <c r="QS5" s="16"/>
      <c r="QT5" s="16"/>
      <c r="QU5" s="16"/>
      <c r="QV5" s="16"/>
      <c r="QW5" s="16"/>
      <c r="QX5" s="16"/>
      <c r="QY5" s="16"/>
      <c r="QZ5" s="16"/>
      <c r="RA5" s="16"/>
      <c r="RB5" s="16"/>
      <c r="RC5" s="16"/>
      <c r="RD5" s="16"/>
      <c r="RE5" s="16"/>
      <c r="RF5" s="16"/>
      <c r="RG5" s="16"/>
      <c r="RH5" s="16"/>
      <c r="RI5" s="16"/>
      <c r="RJ5" s="16"/>
      <c r="RK5" s="16"/>
      <c r="RL5" s="16"/>
      <c r="RM5" s="16"/>
      <c r="RN5" s="16"/>
      <c r="RO5" s="16"/>
      <c r="RP5" s="16"/>
      <c r="RQ5" s="16"/>
      <c r="RR5" s="16"/>
      <c r="RS5" s="16"/>
      <c r="RT5" s="16"/>
      <c r="RU5" s="16"/>
      <c r="RV5" s="16"/>
      <c r="RW5" s="16"/>
      <c r="RX5" s="16"/>
      <c r="RY5" s="16"/>
      <c r="RZ5" s="16"/>
      <c r="SA5" s="16"/>
      <c r="SB5" s="16"/>
      <c r="SC5" s="16"/>
      <c r="SD5" s="16"/>
      <c r="SE5" s="16"/>
      <c r="SF5" s="16"/>
      <c r="SG5" s="16"/>
      <c r="SH5" s="16"/>
      <c r="SI5" s="16"/>
      <c r="SJ5" s="16"/>
      <c r="SK5" s="16"/>
      <c r="SL5" s="16"/>
      <c r="SM5" s="16"/>
      <c r="SN5" s="16"/>
      <c r="SO5" s="16"/>
      <c r="SP5" s="16"/>
      <c r="SQ5" s="16"/>
      <c r="SR5" s="16"/>
      <c r="SS5" s="16"/>
      <c r="ST5" s="16"/>
      <c r="SU5" s="16"/>
      <c r="SV5" s="16"/>
      <c r="SW5" s="16"/>
      <c r="SX5" s="16"/>
      <c r="SY5" s="16"/>
      <c r="SZ5" s="16"/>
      <c r="TA5" s="16"/>
      <c r="TB5" s="16"/>
      <c r="TC5" s="16"/>
      <c r="TD5" s="16"/>
      <c r="TE5" s="16"/>
      <c r="TF5" s="16"/>
      <c r="TG5" s="16"/>
      <c r="TH5" s="16"/>
      <c r="TI5" s="16"/>
      <c r="TJ5" s="16"/>
      <c r="TK5" s="16"/>
      <c r="TL5" s="16"/>
      <c r="TM5" s="16"/>
      <c r="TN5" s="16"/>
      <c r="TO5" s="16"/>
      <c r="TP5" s="16"/>
      <c r="TQ5" s="16"/>
      <c r="TR5" s="16"/>
      <c r="TS5" s="16"/>
      <c r="TT5" s="16"/>
      <c r="TU5" s="16"/>
      <c r="TV5" s="16"/>
      <c r="TW5" s="16"/>
      <c r="TX5" s="16"/>
      <c r="TY5" s="16"/>
      <c r="TZ5" s="16"/>
      <c r="UA5" s="16"/>
      <c r="UB5" s="16"/>
      <c r="UC5" s="16"/>
      <c r="UD5" s="16"/>
      <c r="UE5" s="16"/>
      <c r="UF5" s="16"/>
      <c r="UG5" s="16"/>
      <c r="UH5" s="16"/>
      <c r="UI5" s="16"/>
      <c r="UJ5" s="16"/>
      <c r="UK5" s="16"/>
      <c r="UL5" s="16"/>
      <c r="UM5" s="16"/>
      <c r="UN5" s="16"/>
      <c r="UO5" s="16"/>
      <c r="UP5" s="16"/>
      <c r="UQ5" s="16"/>
      <c r="UR5" s="16"/>
      <c r="US5" s="16"/>
      <c r="UT5" s="16"/>
      <c r="UU5" s="16"/>
      <c r="UV5" s="16"/>
      <c r="UW5" s="16"/>
      <c r="UX5" s="16"/>
      <c r="UY5" s="16"/>
      <c r="UZ5" s="16"/>
      <c r="VA5" s="16"/>
      <c r="VB5" s="16"/>
      <c r="VC5" s="16"/>
      <c r="VD5" s="16"/>
      <c r="VE5" s="16"/>
      <c r="VF5" s="16"/>
      <c r="VG5" s="16"/>
      <c r="VH5" s="16"/>
      <c r="VI5" s="16"/>
      <c r="VJ5" s="16"/>
      <c r="VK5" s="16"/>
      <c r="VL5" s="16"/>
      <c r="VM5" s="16"/>
      <c r="VN5" s="16"/>
      <c r="VO5" s="16"/>
      <c r="VP5" s="16"/>
      <c r="VQ5" s="16"/>
      <c r="VR5" s="16"/>
      <c r="VS5" s="16"/>
      <c r="VT5" s="16"/>
      <c r="VU5" s="16"/>
      <c r="VV5" s="16"/>
      <c r="VW5" s="16"/>
      <c r="VX5" s="16"/>
      <c r="VY5" s="16"/>
      <c r="VZ5" s="16"/>
      <c r="WA5" s="16"/>
      <c r="WB5" s="16"/>
      <c r="WC5" s="16"/>
      <c r="WD5" s="16"/>
      <c r="WE5" s="16"/>
      <c r="WF5" s="16"/>
      <c r="WG5" s="16"/>
      <c r="WH5" s="16"/>
      <c r="WI5" s="16"/>
      <c r="WJ5" s="16"/>
      <c r="WK5" s="16"/>
      <c r="WL5" s="16"/>
      <c r="WM5" s="16"/>
      <c r="WN5" s="16"/>
      <c r="WO5" s="16"/>
      <c r="WP5" s="16"/>
      <c r="WQ5" s="16"/>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c r="XZ5" s="16"/>
      <c r="YA5" s="16"/>
      <c r="YB5" s="16"/>
      <c r="YC5" s="16"/>
      <c r="YD5" s="16"/>
      <c r="YE5" s="16"/>
      <c r="YF5" s="16"/>
      <c r="YG5" s="16"/>
      <c r="YH5" s="16"/>
      <c r="YI5" s="16"/>
      <c r="YJ5" s="16"/>
      <c r="YK5" s="16"/>
      <c r="YL5" s="16"/>
      <c r="YM5" s="16"/>
      <c r="YN5" s="16"/>
      <c r="YO5" s="16"/>
      <c r="YP5" s="16"/>
      <c r="YQ5" s="16"/>
      <c r="YR5" s="16"/>
      <c r="YS5" s="16"/>
      <c r="YT5" s="16"/>
      <c r="YU5" s="16"/>
      <c r="YV5" s="16"/>
      <c r="YW5" s="16"/>
      <c r="YX5" s="16"/>
      <c r="YY5" s="16"/>
      <c r="YZ5" s="16"/>
      <c r="ZA5" s="16"/>
      <c r="ZB5" s="16"/>
      <c r="ZC5" s="16"/>
      <c r="ZD5" s="16"/>
      <c r="ZE5" s="16"/>
      <c r="ZF5" s="16"/>
      <c r="ZG5" s="16"/>
      <c r="ZH5" s="16"/>
      <c r="ZI5" s="16"/>
      <c r="ZJ5" s="16"/>
      <c r="ZK5" s="16"/>
      <c r="ZL5" s="16"/>
      <c r="ZM5" s="16"/>
      <c r="ZN5" s="16"/>
      <c r="ZO5" s="16"/>
      <c r="ZP5" s="16"/>
      <c r="ZQ5" s="16"/>
      <c r="ZR5" s="16"/>
      <c r="ZS5" s="16"/>
      <c r="ZT5" s="16"/>
      <c r="ZU5" s="16"/>
      <c r="ZV5" s="16"/>
      <c r="ZW5" s="16"/>
      <c r="ZX5" s="16"/>
      <c r="ZY5" s="16"/>
      <c r="ZZ5" s="16"/>
      <c r="AAA5" s="16"/>
      <c r="AAB5" s="16"/>
      <c r="AAC5" s="16"/>
      <c r="AAD5" s="16"/>
      <c r="AAE5" s="16"/>
      <c r="AAF5" s="16"/>
      <c r="AAG5" s="16"/>
      <c r="AAH5" s="16"/>
      <c r="AAI5" s="16"/>
      <c r="AAJ5" s="16"/>
      <c r="AAK5" s="16"/>
      <c r="AAL5" s="16"/>
      <c r="AAM5" s="16"/>
      <c r="AAN5" s="16"/>
      <c r="AAO5" s="16"/>
      <c r="AAP5" s="16"/>
      <c r="AAQ5" s="16"/>
      <c r="AAR5" s="16"/>
      <c r="AAS5" s="16"/>
      <c r="AAT5" s="16"/>
      <c r="AAU5" s="16"/>
      <c r="AAV5" s="16"/>
      <c r="AAW5" s="16"/>
      <c r="AAX5" s="16"/>
      <c r="AAY5" s="16"/>
      <c r="AAZ5" s="16"/>
      <c r="ABA5" s="16"/>
      <c r="ABB5" s="16"/>
      <c r="ABC5" s="16"/>
      <c r="ABD5" s="16"/>
      <c r="ABE5" s="16"/>
      <c r="ABF5" s="16"/>
      <c r="ABG5" s="16"/>
      <c r="ABH5" s="16"/>
      <c r="ABI5" s="16"/>
      <c r="ABJ5" s="16"/>
      <c r="ABK5" s="16"/>
      <c r="ABL5" s="16"/>
      <c r="ABM5" s="16"/>
      <c r="ABN5" s="16"/>
      <c r="ABO5" s="16"/>
      <c r="ABP5" s="16"/>
      <c r="ABQ5" s="16"/>
      <c r="ABR5" s="16"/>
      <c r="ABS5" s="16"/>
      <c r="ABT5" s="16"/>
      <c r="ABU5" s="16"/>
      <c r="ABV5" s="16"/>
      <c r="ABW5" s="16"/>
      <c r="ABX5" s="16"/>
      <c r="ABY5" s="16"/>
      <c r="ABZ5" s="16"/>
      <c r="ACA5" s="16"/>
      <c r="ACB5" s="16"/>
      <c r="ACC5" s="16"/>
      <c r="ACD5" s="16"/>
      <c r="ACE5" s="16"/>
      <c r="ACF5" s="16"/>
      <c r="ACG5" s="16"/>
      <c r="ACH5" s="16"/>
      <c r="ACI5" s="16"/>
      <c r="ACJ5" s="16"/>
      <c r="ACK5" s="16"/>
      <c r="ACL5" s="16"/>
      <c r="ACM5" s="16"/>
      <c r="ACN5" s="16"/>
      <c r="ACO5" s="16"/>
      <c r="ACP5" s="16"/>
      <c r="ACQ5" s="16"/>
      <c r="ACR5" s="16"/>
      <c r="ACS5" s="16"/>
      <c r="ACT5" s="16"/>
      <c r="ACU5" s="16"/>
      <c r="ACV5" s="16"/>
      <c r="ACW5" s="49"/>
    </row>
    <row r="6" spans="1:777" x14ac:dyDescent="0.15">
      <c r="A6" s="17" t="s">
        <v>64</v>
      </c>
      <c r="B6" s="17" t="s">
        <v>62</v>
      </c>
      <c r="C6" s="17" t="s">
        <v>63</v>
      </c>
      <c r="D6" s="16">
        <v>1</v>
      </c>
      <c r="E6" s="16">
        <v>1000</v>
      </c>
      <c r="F6" s="16">
        <v>1252</v>
      </c>
      <c r="G6" s="16">
        <v>1253</v>
      </c>
      <c r="H6" s="16">
        <v>1254</v>
      </c>
      <c r="I6" s="16">
        <v>1255</v>
      </c>
      <c r="J6" s="16">
        <v>1256</v>
      </c>
      <c r="K6" s="16">
        <v>1257</v>
      </c>
      <c r="L6" s="16">
        <v>1258</v>
      </c>
      <c r="M6" s="16">
        <v>1259</v>
      </c>
      <c r="N6" s="16">
        <v>1260</v>
      </c>
      <c r="O6" s="16">
        <v>1261</v>
      </c>
      <c r="P6" s="16">
        <v>1262</v>
      </c>
      <c r="Q6" s="16">
        <v>1263</v>
      </c>
      <c r="R6" s="16">
        <v>1264</v>
      </c>
      <c r="S6" s="16">
        <v>1265</v>
      </c>
      <c r="T6" s="16">
        <v>1266</v>
      </c>
      <c r="U6" s="16">
        <v>1267</v>
      </c>
      <c r="V6" s="16">
        <v>1268</v>
      </c>
      <c r="W6" s="16">
        <v>1269</v>
      </c>
      <c r="X6" s="16">
        <v>1270</v>
      </c>
      <c r="Y6" s="16">
        <v>1271</v>
      </c>
      <c r="Z6" s="16">
        <v>1272</v>
      </c>
      <c r="AA6" s="16">
        <v>1273</v>
      </c>
      <c r="AB6" s="16">
        <v>1274</v>
      </c>
      <c r="AC6" s="16">
        <v>1275</v>
      </c>
      <c r="AD6" s="16">
        <v>1276</v>
      </c>
      <c r="AE6" s="16">
        <v>1277</v>
      </c>
      <c r="AF6" s="16">
        <v>1278</v>
      </c>
      <c r="AG6" s="16">
        <v>1279</v>
      </c>
      <c r="AH6" s="16">
        <v>1280</v>
      </c>
      <c r="AI6" s="16">
        <v>1281</v>
      </c>
      <c r="AJ6" s="16">
        <v>1282</v>
      </c>
      <c r="AK6" s="16">
        <v>1283</v>
      </c>
      <c r="AL6" s="16">
        <v>1284</v>
      </c>
      <c r="AM6" s="16">
        <v>1285</v>
      </c>
      <c r="AN6" s="16">
        <v>1286</v>
      </c>
      <c r="AO6" s="16">
        <v>1287</v>
      </c>
      <c r="AP6" s="16">
        <v>1288</v>
      </c>
      <c r="AQ6" s="16">
        <v>1289</v>
      </c>
      <c r="AR6" s="16">
        <v>1290</v>
      </c>
      <c r="AS6" s="16">
        <v>1291</v>
      </c>
      <c r="AT6" s="16">
        <v>1292</v>
      </c>
      <c r="AU6" s="16">
        <v>1293</v>
      </c>
      <c r="AV6" s="16">
        <v>1294</v>
      </c>
      <c r="AW6" s="16">
        <v>1295</v>
      </c>
      <c r="AX6" s="16">
        <v>1296</v>
      </c>
      <c r="AY6" s="16">
        <v>1297</v>
      </c>
      <c r="AZ6" s="16">
        <v>1298</v>
      </c>
      <c r="BA6" s="16">
        <v>1299</v>
      </c>
      <c r="BB6" s="16">
        <v>1300</v>
      </c>
      <c r="BC6" s="16">
        <v>1301</v>
      </c>
      <c r="BD6" s="16">
        <v>1302</v>
      </c>
      <c r="BE6" s="16">
        <v>1303</v>
      </c>
      <c r="BF6" s="16">
        <v>1304</v>
      </c>
      <c r="BG6" s="16">
        <v>1305</v>
      </c>
      <c r="BH6" s="16">
        <v>1306</v>
      </c>
      <c r="BI6" s="16">
        <v>1307</v>
      </c>
      <c r="BJ6" s="16">
        <v>1308</v>
      </c>
      <c r="BK6" s="16">
        <v>1309</v>
      </c>
      <c r="BL6" s="16">
        <v>1310</v>
      </c>
      <c r="BM6" s="16">
        <v>1311</v>
      </c>
      <c r="BN6" s="16">
        <v>1312</v>
      </c>
      <c r="BO6" s="16">
        <v>1313</v>
      </c>
      <c r="BP6" s="16">
        <v>1314</v>
      </c>
      <c r="BQ6" s="16">
        <v>1315</v>
      </c>
      <c r="BR6" s="16">
        <v>1316</v>
      </c>
      <c r="BS6" s="16">
        <v>1317</v>
      </c>
      <c r="BT6" s="16">
        <v>1318</v>
      </c>
      <c r="BU6" s="16">
        <v>1319</v>
      </c>
      <c r="BV6" s="16">
        <v>1320</v>
      </c>
      <c r="BW6" s="16">
        <v>1321</v>
      </c>
      <c r="BX6" s="16">
        <v>1322</v>
      </c>
      <c r="BY6" s="16">
        <v>1323</v>
      </c>
      <c r="BZ6" s="16">
        <v>1324</v>
      </c>
      <c r="CA6" s="16">
        <v>1325</v>
      </c>
      <c r="CB6" s="16">
        <v>1326</v>
      </c>
      <c r="CC6" s="16">
        <v>1327</v>
      </c>
      <c r="CD6" s="16">
        <v>1328</v>
      </c>
      <c r="CE6" s="16">
        <v>1329</v>
      </c>
      <c r="CF6" s="16">
        <v>1330</v>
      </c>
      <c r="CG6" s="16">
        <v>1331</v>
      </c>
      <c r="CH6" s="16">
        <v>1332</v>
      </c>
      <c r="CI6" s="16">
        <v>1333</v>
      </c>
      <c r="CJ6" s="16">
        <v>1334</v>
      </c>
      <c r="CK6" s="16">
        <v>1335</v>
      </c>
      <c r="CL6" s="16">
        <v>1336</v>
      </c>
      <c r="CM6" s="16">
        <v>1337</v>
      </c>
      <c r="CN6" s="16">
        <v>1338</v>
      </c>
      <c r="CO6" s="16">
        <v>1339</v>
      </c>
      <c r="CP6" s="16">
        <v>1340</v>
      </c>
      <c r="CQ6" s="16">
        <v>1341</v>
      </c>
      <c r="CR6" s="16">
        <v>1342</v>
      </c>
      <c r="CS6" s="16">
        <v>1343</v>
      </c>
      <c r="CT6" s="16">
        <v>1344</v>
      </c>
      <c r="CU6" s="16">
        <v>1345</v>
      </c>
      <c r="CV6" s="16">
        <v>1346</v>
      </c>
      <c r="CW6" s="16">
        <v>1347</v>
      </c>
      <c r="CX6" s="16">
        <v>1348</v>
      </c>
      <c r="CY6" s="16">
        <v>1349</v>
      </c>
      <c r="CZ6" s="16">
        <v>1350</v>
      </c>
      <c r="DA6" s="16">
        <v>1351</v>
      </c>
      <c r="DB6" s="16">
        <v>1352</v>
      </c>
      <c r="DC6" s="16">
        <v>1353</v>
      </c>
      <c r="DD6" s="16">
        <v>1354</v>
      </c>
      <c r="DE6" s="16">
        <v>1355</v>
      </c>
      <c r="DF6" s="16">
        <v>1356</v>
      </c>
      <c r="DG6" s="16">
        <v>1357</v>
      </c>
      <c r="DH6" s="16">
        <v>1358</v>
      </c>
      <c r="DI6" s="16">
        <v>1359</v>
      </c>
      <c r="DJ6" s="16">
        <v>1360</v>
      </c>
      <c r="DK6" s="16">
        <v>1361</v>
      </c>
      <c r="DL6" s="16">
        <v>1362</v>
      </c>
      <c r="DM6" s="16">
        <v>1363</v>
      </c>
      <c r="DN6" s="16">
        <v>1364</v>
      </c>
      <c r="DO6" s="16">
        <v>1365</v>
      </c>
      <c r="DP6" s="16">
        <v>1366</v>
      </c>
      <c r="DQ6" s="16">
        <v>1367</v>
      </c>
      <c r="DR6" s="16">
        <v>1368</v>
      </c>
      <c r="DS6" s="16">
        <v>1369</v>
      </c>
      <c r="DT6" s="16">
        <v>1370</v>
      </c>
      <c r="DU6" s="16">
        <v>1371</v>
      </c>
      <c r="DV6" s="16">
        <v>1372</v>
      </c>
      <c r="DW6" s="16">
        <v>1373</v>
      </c>
      <c r="DX6" s="16">
        <v>1374</v>
      </c>
      <c r="DY6" s="16">
        <v>1375</v>
      </c>
      <c r="DZ6" s="16">
        <v>1376</v>
      </c>
      <c r="EA6" s="16">
        <v>1377</v>
      </c>
      <c r="EB6" s="16">
        <v>1378</v>
      </c>
      <c r="EC6" s="16">
        <v>1379</v>
      </c>
      <c r="ED6" s="16">
        <v>1380</v>
      </c>
      <c r="EE6" s="16">
        <v>1381</v>
      </c>
      <c r="EF6" s="16">
        <v>1382</v>
      </c>
      <c r="EG6" s="16">
        <v>1383</v>
      </c>
      <c r="EH6" s="16">
        <v>1384</v>
      </c>
      <c r="EI6" s="16">
        <v>1385</v>
      </c>
      <c r="EJ6" s="16">
        <v>1386</v>
      </c>
      <c r="EK6" s="16">
        <v>1387</v>
      </c>
      <c r="EL6" s="16">
        <v>1388</v>
      </c>
      <c r="EM6" s="16">
        <v>1389</v>
      </c>
      <c r="EN6" s="16">
        <v>1390</v>
      </c>
      <c r="EO6" s="16">
        <v>1391</v>
      </c>
      <c r="EP6" s="16">
        <v>1392</v>
      </c>
      <c r="EQ6" s="16">
        <v>1393</v>
      </c>
      <c r="ER6" s="16">
        <v>1394</v>
      </c>
      <c r="ES6" s="16">
        <v>1395</v>
      </c>
      <c r="ET6" s="16">
        <v>1396</v>
      </c>
      <c r="EU6" s="16">
        <v>1397</v>
      </c>
      <c r="EV6" s="16">
        <v>1398</v>
      </c>
      <c r="EW6" s="16">
        <v>1399</v>
      </c>
      <c r="EX6" s="16">
        <v>1400</v>
      </c>
      <c r="EY6" s="16">
        <v>1401</v>
      </c>
      <c r="EZ6" s="16">
        <v>1402</v>
      </c>
      <c r="FA6" s="16">
        <v>1403</v>
      </c>
      <c r="FB6" s="16">
        <v>1404</v>
      </c>
      <c r="FC6" s="16">
        <v>1405</v>
      </c>
      <c r="FD6" s="16">
        <v>1406</v>
      </c>
      <c r="FE6" s="16">
        <v>1407</v>
      </c>
      <c r="FF6" s="16">
        <v>1408</v>
      </c>
      <c r="FG6" s="16">
        <v>1409</v>
      </c>
      <c r="FH6" s="16">
        <v>1410</v>
      </c>
      <c r="FI6" s="16">
        <v>1411</v>
      </c>
      <c r="FJ6" s="16">
        <v>1412</v>
      </c>
      <c r="FK6" s="16">
        <v>1413</v>
      </c>
      <c r="FL6" s="16">
        <v>1414</v>
      </c>
      <c r="FM6" s="16">
        <v>1415</v>
      </c>
      <c r="FN6" s="16">
        <v>1416</v>
      </c>
      <c r="FO6" s="16">
        <v>1417</v>
      </c>
      <c r="FP6" s="16">
        <v>1418</v>
      </c>
      <c r="FQ6" s="16">
        <v>1419</v>
      </c>
      <c r="FR6" s="16">
        <v>1420</v>
      </c>
      <c r="FS6" s="16">
        <v>1421</v>
      </c>
      <c r="FT6" s="16">
        <v>1422</v>
      </c>
      <c r="FU6" s="16">
        <v>1423</v>
      </c>
      <c r="FV6" s="16">
        <v>1424</v>
      </c>
      <c r="FW6" s="16">
        <v>1425</v>
      </c>
      <c r="FX6" s="16">
        <v>1426</v>
      </c>
      <c r="FY6" s="16">
        <v>1427</v>
      </c>
      <c r="FZ6" s="16">
        <v>1428</v>
      </c>
      <c r="GA6" s="16">
        <v>1429</v>
      </c>
      <c r="GB6" s="16">
        <v>1430</v>
      </c>
      <c r="GC6" s="16">
        <v>1431</v>
      </c>
      <c r="GD6" s="16">
        <v>1432</v>
      </c>
      <c r="GE6" s="16">
        <v>1433</v>
      </c>
      <c r="GF6" s="16">
        <v>1434</v>
      </c>
      <c r="GG6" s="16">
        <v>1435</v>
      </c>
      <c r="GH6" s="16">
        <v>1436</v>
      </c>
      <c r="GI6" s="16">
        <v>1437</v>
      </c>
      <c r="GJ6" s="16">
        <v>1438</v>
      </c>
      <c r="GK6" s="16">
        <v>1439</v>
      </c>
      <c r="GL6" s="16">
        <v>1440</v>
      </c>
      <c r="GM6" s="16">
        <v>1441</v>
      </c>
      <c r="GN6" s="16">
        <v>1442</v>
      </c>
      <c r="GO6" s="16">
        <v>1443</v>
      </c>
      <c r="GP6" s="16">
        <v>1444</v>
      </c>
      <c r="GQ6" s="16">
        <v>1445</v>
      </c>
      <c r="GR6" s="16">
        <v>1446</v>
      </c>
      <c r="GS6" s="16">
        <v>1447</v>
      </c>
      <c r="GT6" s="16">
        <v>1448</v>
      </c>
      <c r="GU6" s="16">
        <v>1449</v>
      </c>
      <c r="GV6" s="16">
        <v>1450</v>
      </c>
      <c r="GW6" s="16">
        <v>1451</v>
      </c>
      <c r="GX6" s="16">
        <v>1452</v>
      </c>
      <c r="GY6" s="16">
        <v>1453</v>
      </c>
      <c r="GZ6" s="16">
        <v>1454</v>
      </c>
      <c r="HA6" s="16">
        <v>1455</v>
      </c>
      <c r="HB6" s="16">
        <v>1456</v>
      </c>
      <c r="HC6" s="16">
        <v>1457</v>
      </c>
      <c r="HD6" s="16">
        <v>1458</v>
      </c>
      <c r="HE6" s="16">
        <v>1459</v>
      </c>
      <c r="HF6" s="16">
        <v>1460</v>
      </c>
      <c r="HG6" s="16">
        <v>1461</v>
      </c>
      <c r="HH6" s="16">
        <v>1462</v>
      </c>
      <c r="HI6" s="16">
        <v>1463</v>
      </c>
      <c r="HJ6" s="16">
        <v>1464</v>
      </c>
      <c r="HK6" s="16">
        <v>1465</v>
      </c>
      <c r="HL6" s="16">
        <v>1466</v>
      </c>
      <c r="HM6" s="16">
        <v>1467</v>
      </c>
      <c r="HN6" s="16">
        <v>1468</v>
      </c>
      <c r="HO6" s="16">
        <v>1469</v>
      </c>
      <c r="HP6" s="16">
        <v>1470</v>
      </c>
      <c r="HQ6" s="16">
        <v>1471</v>
      </c>
      <c r="HR6" s="16">
        <v>1472</v>
      </c>
      <c r="HS6" s="16">
        <v>1473</v>
      </c>
      <c r="HT6" s="16">
        <v>1474</v>
      </c>
      <c r="HU6" s="16">
        <v>1475</v>
      </c>
      <c r="HV6" s="16">
        <v>1476</v>
      </c>
      <c r="HW6" s="16">
        <v>1477</v>
      </c>
      <c r="HX6" s="16">
        <v>1478</v>
      </c>
      <c r="HY6" s="16">
        <v>1479</v>
      </c>
      <c r="HZ6" s="16">
        <v>1480</v>
      </c>
      <c r="IA6" s="16">
        <v>1481</v>
      </c>
      <c r="IB6" s="16">
        <v>1482</v>
      </c>
      <c r="IC6" s="16">
        <v>1483</v>
      </c>
      <c r="ID6" s="16">
        <v>1484</v>
      </c>
      <c r="IE6" s="16">
        <v>1485</v>
      </c>
      <c r="IF6" s="16">
        <v>1486</v>
      </c>
      <c r="IG6" s="16">
        <v>1487</v>
      </c>
      <c r="IH6" s="16">
        <v>1488</v>
      </c>
      <c r="II6" s="16">
        <v>1489</v>
      </c>
      <c r="IJ6" s="16">
        <v>1490</v>
      </c>
      <c r="IK6" s="16">
        <v>1491</v>
      </c>
      <c r="IL6" s="16">
        <v>1492</v>
      </c>
      <c r="IM6" s="16">
        <v>1493</v>
      </c>
      <c r="IN6" s="16">
        <v>1494</v>
      </c>
      <c r="IO6" s="16">
        <v>1495</v>
      </c>
      <c r="IP6" s="16">
        <v>1496</v>
      </c>
      <c r="IQ6" s="16">
        <v>1497</v>
      </c>
      <c r="IR6" s="16">
        <v>1498</v>
      </c>
      <c r="IS6" s="16">
        <v>1499</v>
      </c>
      <c r="IT6" s="16">
        <v>1500</v>
      </c>
      <c r="IU6" s="16">
        <v>1501</v>
      </c>
      <c r="IV6" s="16">
        <v>1502</v>
      </c>
      <c r="IW6" s="16">
        <v>1503</v>
      </c>
      <c r="IX6" s="16">
        <v>1504</v>
      </c>
      <c r="IY6" s="16">
        <v>1505</v>
      </c>
      <c r="IZ6" s="16">
        <v>1506</v>
      </c>
      <c r="JA6" s="16">
        <v>1507</v>
      </c>
      <c r="JB6" s="16">
        <v>1508</v>
      </c>
      <c r="JC6" s="16">
        <v>1509</v>
      </c>
      <c r="JD6" s="16">
        <v>1510</v>
      </c>
      <c r="JE6" s="16">
        <v>1511</v>
      </c>
      <c r="JF6" s="16">
        <v>1512</v>
      </c>
      <c r="JG6" s="16">
        <v>1513</v>
      </c>
      <c r="JH6" s="16">
        <v>1514</v>
      </c>
      <c r="JI6" s="16">
        <v>1515</v>
      </c>
      <c r="JJ6" s="16">
        <v>1516</v>
      </c>
      <c r="JK6" s="16">
        <v>1517</v>
      </c>
      <c r="JL6" s="16">
        <v>1518</v>
      </c>
      <c r="JM6" s="16">
        <v>1519</v>
      </c>
      <c r="JN6" s="16">
        <v>1520</v>
      </c>
      <c r="JO6" s="16">
        <v>1521</v>
      </c>
      <c r="JP6" s="16">
        <v>1522</v>
      </c>
      <c r="JQ6" s="16">
        <v>1523</v>
      </c>
      <c r="JR6" s="16">
        <v>1524</v>
      </c>
      <c r="JS6" s="16">
        <v>1525</v>
      </c>
      <c r="JT6" s="16">
        <v>1526</v>
      </c>
      <c r="JU6" s="16">
        <v>1527</v>
      </c>
      <c r="JV6" s="16">
        <v>1528</v>
      </c>
      <c r="JW6" s="16">
        <v>1529</v>
      </c>
      <c r="JX6" s="16">
        <v>1530</v>
      </c>
      <c r="JY6" s="16">
        <v>1531</v>
      </c>
      <c r="JZ6" s="16">
        <v>1532</v>
      </c>
      <c r="KA6" s="16">
        <v>1533</v>
      </c>
      <c r="KB6" s="16">
        <v>1534</v>
      </c>
      <c r="KC6" s="16">
        <v>1535</v>
      </c>
      <c r="KD6" s="16">
        <v>1536</v>
      </c>
      <c r="KE6" s="16">
        <v>1537</v>
      </c>
      <c r="KF6" s="16">
        <v>1538</v>
      </c>
      <c r="KG6" s="16">
        <v>1539</v>
      </c>
      <c r="KH6" s="16">
        <v>1540</v>
      </c>
      <c r="KI6" s="16">
        <v>1541</v>
      </c>
      <c r="KJ6" s="16">
        <v>1542</v>
      </c>
      <c r="KK6" s="16">
        <v>1543</v>
      </c>
      <c r="KL6" s="16">
        <v>1544</v>
      </c>
      <c r="KM6" s="16">
        <v>1545</v>
      </c>
      <c r="KN6" s="16">
        <v>1546</v>
      </c>
      <c r="KO6" s="16">
        <v>1547</v>
      </c>
      <c r="KP6" s="16">
        <v>1548</v>
      </c>
      <c r="KQ6" s="16">
        <v>1549</v>
      </c>
      <c r="KR6" s="16">
        <v>1550</v>
      </c>
      <c r="KS6" s="16">
        <v>1551</v>
      </c>
      <c r="KT6" s="16">
        <v>1552</v>
      </c>
      <c r="KU6" s="16">
        <v>1553</v>
      </c>
      <c r="KV6" s="16">
        <v>1554</v>
      </c>
      <c r="KW6" s="16">
        <v>1555</v>
      </c>
      <c r="KX6" s="16">
        <v>1556</v>
      </c>
      <c r="KY6" s="16">
        <v>1557</v>
      </c>
      <c r="KZ6" s="16">
        <v>1558</v>
      </c>
      <c r="LA6" s="16">
        <v>1559</v>
      </c>
      <c r="LB6" s="16">
        <v>1560</v>
      </c>
      <c r="LC6" s="16">
        <v>1561</v>
      </c>
      <c r="LD6" s="16">
        <v>1562</v>
      </c>
      <c r="LE6" s="16">
        <v>1563</v>
      </c>
      <c r="LF6" s="16">
        <v>1564</v>
      </c>
      <c r="LG6" s="16">
        <v>1565</v>
      </c>
      <c r="LH6" s="16">
        <v>1566</v>
      </c>
      <c r="LI6" s="16">
        <v>1567</v>
      </c>
      <c r="LJ6" s="16">
        <v>1568</v>
      </c>
      <c r="LK6" s="16">
        <v>1569</v>
      </c>
      <c r="LL6" s="16">
        <v>1570</v>
      </c>
      <c r="LM6" s="16">
        <v>1571</v>
      </c>
      <c r="LN6" s="16">
        <v>1572</v>
      </c>
      <c r="LO6" s="16">
        <v>1573</v>
      </c>
      <c r="LP6" s="16">
        <v>1574</v>
      </c>
      <c r="LQ6" s="16">
        <v>1575</v>
      </c>
      <c r="LR6" s="16">
        <v>1576</v>
      </c>
      <c r="LS6" s="16">
        <v>1577</v>
      </c>
      <c r="LT6" s="16">
        <v>1578</v>
      </c>
      <c r="LU6" s="16">
        <v>1579</v>
      </c>
      <c r="LV6" s="16">
        <v>1580</v>
      </c>
      <c r="LW6" s="16">
        <v>1581</v>
      </c>
      <c r="LX6" s="16">
        <v>1582</v>
      </c>
      <c r="LY6" s="16">
        <v>1583</v>
      </c>
      <c r="LZ6" s="16">
        <v>1584</v>
      </c>
      <c r="MA6" s="16">
        <v>1585</v>
      </c>
      <c r="MB6" s="16">
        <v>1586</v>
      </c>
      <c r="MC6" s="16">
        <v>1587</v>
      </c>
      <c r="MD6" s="16">
        <v>1588</v>
      </c>
      <c r="ME6" s="16">
        <v>1589</v>
      </c>
      <c r="MF6" s="16">
        <v>1590</v>
      </c>
      <c r="MG6" s="16">
        <v>1591</v>
      </c>
      <c r="MH6" s="16">
        <v>1592</v>
      </c>
      <c r="MI6" s="16">
        <v>1593</v>
      </c>
      <c r="MJ6" s="16">
        <v>1594</v>
      </c>
      <c r="MK6" s="16">
        <v>1595</v>
      </c>
      <c r="ML6" s="16">
        <v>1596</v>
      </c>
      <c r="MM6" s="16">
        <v>1597</v>
      </c>
      <c r="MN6" s="16">
        <v>1598</v>
      </c>
      <c r="MO6" s="16">
        <v>1599</v>
      </c>
      <c r="MP6" s="16">
        <v>1600</v>
      </c>
      <c r="MQ6" s="16">
        <v>1601</v>
      </c>
      <c r="MR6" s="16">
        <v>1602</v>
      </c>
      <c r="MS6" s="16">
        <v>1603</v>
      </c>
      <c r="MT6" s="16">
        <v>1604</v>
      </c>
      <c r="MU6" s="16">
        <v>1605</v>
      </c>
      <c r="MV6" s="16">
        <v>1606</v>
      </c>
      <c r="MW6" s="16">
        <v>1607</v>
      </c>
      <c r="MX6" s="16">
        <v>1608</v>
      </c>
      <c r="MY6" s="16">
        <v>1609</v>
      </c>
      <c r="MZ6" s="16">
        <v>1610</v>
      </c>
      <c r="NA6" s="16">
        <v>1611</v>
      </c>
      <c r="NB6" s="16">
        <v>1612</v>
      </c>
      <c r="NC6" s="16">
        <v>1613</v>
      </c>
      <c r="ND6" s="16">
        <v>1614</v>
      </c>
      <c r="NE6" s="16">
        <v>1615</v>
      </c>
      <c r="NF6" s="16">
        <v>1616</v>
      </c>
      <c r="NG6" s="16">
        <v>1617</v>
      </c>
      <c r="NH6" s="16">
        <v>1618</v>
      </c>
      <c r="NI6" s="16">
        <v>1619</v>
      </c>
      <c r="NJ6" s="16">
        <v>1620</v>
      </c>
      <c r="NK6" s="16">
        <v>1621</v>
      </c>
      <c r="NL6" s="16">
        <v>1622</v>
      </c>
      <c r="NM6" s="16">
        <v>1623</v>
      </c>
      <c r="NN6" s="16">
        <v>1624</v>
      </c>
      <c r="NO6" s="16">
        <v>1625</v>
      </c>
      <c r="NP6" s="16">
        <v>1626</v>
      </c>
      <c r="NQ6" s="16">
        <v>1627</v>
      </c>
      <c r="NR6" s="16">
        <v>1628</v>
      </c>
      <c r="NS6" s="16">
        <v>1629</v>
      </c>
      <c r="NT6" s="16">
        <v>1630</v>
      </c>
      <c r="NU6" s="16">
        <v>1631</v>
      </c>
      <c r="NV6" s="16">
        <v>1632</v>
      </c>
      <c r="NW6" s="16">
        <v>1633</v>
      </c>
      <c r="NX6" s="16">
        <v>1634</v>
      </c>
      <c r="NY6" s="16">
        <v>1635</v>
      </c>
      <c r="NZ6" s="16">
        <v>1636</v>
      </c>
      <c r="OA6" s="16">
        <v>1637</v>
      </c>
      <c r="OB6" s="16">
        <v>1638</v>
      </c>
      <c r="OC6" s="16">
        <v>1639</v>
      </c>
      <c r="OD6" s="16">
        <v>1640</v>
      </c>
      <c r="OE6" s="16">
        <v>1641</v>
      </c>
      <c r="OF6" s="16">
        <v>1642</v>
      </c>
      <c r="OG6" s="16">
        <v>1643</v>
      </c>
      <c r="OH6" s="16">
        <v>1644</v>
      </c>
      <c r="OI6" s="16">
        <v>1645</v>
      </c>
      <c r="OJ6" s="16">
        <v>1646</v>
      </c>
      <c r="OK6" s="16">
        <v>1647</v>
      </c>
      <c r="OL6" s="16">
        <v>1648</v>
      </c>
      <c r="OM6" s="16">
        <v>1649</v>
      </c>
      <c r="ON6" s="16">
        <v>1650</v>
      </c>
      <c r="OO6" s="16">
        <v>1651</v>
      </c>
      <c r="OP6" s="16">
        <v>1652</v>
      </c>
      <c r="OQ6" s="16">
        <v>1653</v>
      </c>
      <c r="OR6" s="16">
        <v>1654</v>
      </c>
      <c r="OS6" s="16">
        <v>1655</v>
      </c>
      <c r="OT6" s="16">
        <v>1656</v>
      </c>
      <c r="OU6" s="16">
        <v>1657</v>
      </c>
      <c r="OV6" s="16">
        <v>1658</v>
      </c>
      <c r="OW6" s="16">
        <v>1659</v>
      </c>
      <c r="OX6" s="16">
        <v>1660</v>
      </c>
      <c r="OY6" s="16">
        <v>1661</v>
      </c>
      <c r="OZ6" s="16">
        <v>1662</v>
      </c>
      <c r="PA6" s="16">
        <v>1663</v>
      </c>
      <c r="PB6" s="16">
        <v>1664</v>
      </c>
      <c r="PC6" s="16">
        <v>1665</v>
      </c>
      <c r="PD6" s="16">
        <v>1666</v>
      </c>
      <c r="PE6" s="16">
        <v>1667</v>
      </c>
      <c r="PF6" s="16">
        <v>1668</v>
      </c>
      <c r="PG6" s="16">
        <v>1669</v>
      </c>
      <c r="PH6" s="16">
        <v>1670</v>
      </c>
      <c r="PI6" s="16">
        <v>1671</v>
      </c>
      <c r="PJ6" s="16">
        <v>1672</v>
      </c>
      <c r="PK6" s="16">
        <v>1673</v>
      </c>
      <c r="PL6" s="16">
        <v>1674</v>
      </c>
      <c r="PM6" s="16">
        <v>1675</v>
      </c>
      <c r="PN6" s="16">
        <v>1676</v>
      </c>
      <c r="PO6" s="16">
        <v>1677</v>
      </c>
      <c r="PP6" s="16">
        <v>1678</v>
      </c>
      <c r="PQ6" s="16">
        <v>1679</v>
      </c>
      <c r="PR6" s="16">
        <v>1680</v>
      </c>
      <c r="PS6" s="16">
        <v>1681</v>
      </c>
      <c r="PT6" s="16">
        <v>1682</v>
      </c>
      <c r="PU6" s="16">
        <v>1683</v>
      </c>
      <c r="PV6" s="16">
        <v>1684</v>
      </c>
      <c r="PW6" s="16">
        <v>1685</v>
      </c>
      <c r="PX6" s="16">
        <v>1686</v>
      </c>
      <c r="PY6" s="16">
        <v>1687</v>
      </c>
      <c r="PZ6" s="16">
        <v>1688</v>
      </c>
      <c r="QA6" s="16">
        <v>1689</v>
      </c>
      <c r="QB6" s="16">
        <v>1690</v>
      </c>
      <c r="QC6" s="16">
        <v>1691</v>
      </c>
      <c r="QD6" s="16">
        <v>1692</v>
      </c>
      <c r="QE6" s="16">
        <v>1693</v>
      </c>
      <c r="QF6" s="16">
        <v>1694</v>
      </c>
      <c r="QG6" s="16">
        <v>1695</v>
      </c>
      <c r="QH6" s="16">
        <v>1696</v>
      </c>
      <c r="QI6" s="16">
        <v>1697</v>
      </c>
      <c r="QJ6" s="16">
        <v>1698</v>
      </c>
      <c r="QK6" s="16">
        <v>1699</v>
      </c>
      <c r="QL6" s="16">
        <v>1700</v>
      </c>
      <c r="QM6" s="16">
        <v>1701</v>
      </c>
      <c r="QN6" s="16">
        <v>1702</v>
      </c>
      <c r="QO6" s="16">
        <v>1703</v>
      </c>
      <c r="QP6" s="16">
        <v>1704</v>
      </c>
      <c r="QQ6" s="16">
        <v>1705</v>
      </c>
      <c r="QR6" s="16">
        <v>1706</v>
      </c>
      <c r="QS6" s="16">
        <v>1707</v>
      </c>
      <c r="QT6" s="16">
        <v>1708</v>
      </c>
      <c r="QU6" s="16">
        <v>1709</v>
      </c>
      <c r="QV6" s="16">
        <v>1710</v>
      </c>
      <c r="QW6" s="16">
        <v>1711</v>
      </c>
      <c r="QX6" s="16">
        <v>1712</v>
      </c>
      <c r="QY6" s="16">
        <v>1713</v>
      </c>
      <c r="QZ6" s="16">
        <v>1714</v>
      </c>
      <c r="RA6" s="16">
        <v>1715</v>
      </c>
      <c r="RB6" s="16">
        <v>1716</v>
      </c>
      <c r="RC6" s="16">
        <v>1717</v>
      </c>
      <c r="RD6" s="16">
        <v>1718</v>
      </c>
      <c r="RE6" s="16">
        <v>1719</v>
      </c>
      <c r="RF6" s="16">
        <v>1720</v>
      </c>
      <c r="RG6" s="16">
        <v>1721</v>
      </c>
      <c r="RH6" s="16">
        <v>1722</v>
      </c>
      <c r="RI6" s="16">
        <v>1723</v>
      </c>
      <c r="RJ6" s="16">
        <v>1724</v>
      </c>
      <c r="RK6" s="16">
        <v>1725</v>
      </c>
      <c r="RL6" s="16">
        <v>1726</v>
      </c>
      <c r="RM6" s="16">
        <v>1727</v>
      </c>
      <c r="RN6" s="16">
        <v>1728</v>
      </c>
      <c r="RO6" s="16">
        <v>1729</v>
      </c>
      <c r="RP6" s="16">
        <v>1730</v>
      </c>
      <c r="RQ6" s="16">
        <v>1731</v>
      </c>
      <c r="RR6" s="16">
        <v>1732</v>
      </c>
      <c r="RS6" s="16">
        <v>1733</v>
      </c>
      <c r="RT6" s="16">
        <v>1734</v>
      </c>
      <c r="RU6" s="16">
        <v>1735</v>
      </c>
      <c r="RV6" s="16">
        <v>1736</v>
      </c>
      <c r="RW6" s="16">
        <v>1737</v>
      </c>
      <c r="RX6" s="16">
        <v>1738</v>
      </c>
      <c r="RY6" s="16">
        <v>1739</v>
      </c>
      <c r="RZ6" s="16">
        <v>1740</v>
      </c>
      <c r="SA6" s="16">
        <v>1741</v>
      </c>
      <c r="SB6" s="16">
        <v>1742</v>
      </c>
      <c r="SC6" s="16">
        <v>1743</v>
      </c>
      <c r="SD6" s="16">
        <v>1744</v>
      </c>
      <c r="SE6" s="16">
        <v>1745</v>
      </c>
      <c r="SF6" s="16">
        <v>1746</v>
      </c>
      <c r="SG6" s="16">
        <v>1747</v>
      </c>
      <c r="SH6" s="16">
        <v>1748</v>
      </c>
      <c r="SI6" s="16">
        <v>1749</v>
      </c>
      <c r="SJ6" s="16">
        <v>1750</v>
      </c>
      <c r="SK6" s="16">
        <v>1751</v>
      </c>
      <c r="SL6" s="16">
        <v>1752</v>
      </c>
      <c r="SM6" s="16">
        <v>1753</v>
      </c>
      <c r="SN6" s="16">
        <v>1754</v>
      </c>
      <c r="SO6" s="16">
        <v>1755</v>
      </c>
      <c r="SP6" s="16">
        <v>1756</v>
      </c>
      <c r="SQ6" s="16">
        <v>1757</v>
      </c>
      <c r="SR6" s="16">
        <v>1758</v>
      </c>
      <c r="SS6" s="16">
        <v>1759</v>
      </c>
      <c r="ST6" s="16">
        <v>1760</v>
      </c>
      <c r="SU6" s="16">
        <v>1761</v>
      </c>
      <c r="SV6" s="16">
        <v>1762</v>
      </c>
      <c r="SW6" s="16">
        <v>1763</v>
      </c>
      <c r="SX6" s="16">
        <v>1764</v>
      </c>
      <c r="SY6" s="16">
        <v>1765</v>
      </c>
      <c r="SZ6" s="16">
        <v>1766</v>
      </c>
      <c r="TA6" s="16">
        <v>1767</v>
      </c>
      <c r="TB6" s="16">
        <v>1768</v>
      </c>
      <c r="TC6" s="16">
        <v>1769</v>
      </c>
      <c r="TD6" s="16">
        <v>1770</v>
      </c>
      <c r="TE6" s="16">
        <v>1771</v>
      </c>
      <c r="TF6" s="16">
        <v>1772</v>
      </c>
      <c r="TG6" s="16">
        <v>1773</v>
      </c>
      <c r="TH6" s="16">
        <v>1774</v>
      </c>
      <c r="TI6" s="16">
        <v>1775</v>
      </c>
      <c r="TJ6" s="16">
        <v>1776</v>
      </c>
      <c r="TK6" s="16">
        <v>1777</v>
      </c>
      <c r="TL6" s="16">
        <v>1778</v>
      </c>
      <c r="TM6" s="16">
        <v>1779</v>
      </c>
      <c r="TN6" s="16">
        <v>1780</v>
      </c>
      <c r="TO6" s="16">
        <v>1781</v>
      </c>
      <c r="TP6" s="16">
        <v>1782</v>
      </c>
      <c r="TQ6" s="16">
        <v>1783</v>
      </c>
      <c r="TR6" s="16">
        <v>1784</v>
      </c>
      <c r="TS6" s="16">
        <v>1785</v>
      </c>
      <c r="TT6" s="16">
        <v>1786</v>
      </c>
      <c r="TU6" s="16">
        <v>1787</v>
      </c>
      <c r="TV6" s="16">
        <v>1788</v>
      </c>
      <c r="TW6" s="16">
        <v>1789</v>
      </c>
      <c r="TX6" s="16">
        <v>1790</v>
      </c>
      <c r="TY6" s="16">
        <v>1791</v>
      </c>
      <c r="TZ6" s="16">
        <v>1792</v>
      </c>
      <c r="UA6" s="16">
        <v>1793</v>
      </c>
      <c r="UB6" s="16">
        <v>1794</v>
      </c>
      <c r="UC6" s="16">
        <v>1795</v>
      </c>
      <c r="UD6" s="16">
        <v>1796</v>
      </c>
      <c r="UE6" s="16">
        <v>1797</v>
      </c>
      <c r="UF6" s="16">
        <v>1798</v>
      </c>
      <c r="UG6" s="16">
        <v>1799</v>
      </c>
      <c r="UH6" s="16">
        <v>1800</v>
      </c>
      <c r="UI6" s="16">
        <v>1801</v>
      </c>
      <c r="UJ6" s="16">
        <v>1802</v>
      </c>
      <c r="UK6" s="16">
        <v>1803</v>
      </c>
      <c r="UL6" s="16">
        <v>1804</v>
      </c>
      <c r="UM6" s="16">
        <v>1805</v>
      </c>
      <c r="UN6" s="16">
        <v>1806</v>
      </c>
      <c r="UO6" s="16">
        <v>1807</v>
      </c>
      <c r="UP6" s="16">
        <v>1808</v>
      </c>
      <c r="UQ6" s="16">
        <v>1809</v>
      </c>
      <c r="UR6" s="16">
        <v>1810</v>
      </c>
      <c r="US6" s="16">
        <v>1811</v>
      </c>
      <c r="UT6" s="16">
        <v>1812</v>
      </c>
      <c r="UU6" s="16">
        <v>1813</v>
      </c>
      <c r="UV6" s="16">
        <v>1814</v>
      </c>
      <c r="UW6" s="16">
        <v>1815</v>
      </c>
      <c r="UX6" s="16">
        <v>1816</v>
      </c>
      <c r="UY6" s="16">
        <v>1817</v>
      </c>
      <c r="UZ6" s="16">
        <v>1818</v>
      </c>
      <c r="VA6" s="16">
        <v>1819</v>
      </c>
      <c r="VB6" s="16">
        <v>1820</v>
      </c>
      <c r="VC6" s="16">
        <v>1821</v>
      </c>
      <c r="VD6" s="16">
        <v>1822</v>
      </c>
      <c r="VE6" s="16">
        <v>1823</v>
      </c>
      <c r="VF6" s="16">
        <v>1824</v>
      </c>
      <c r="VG6" s="16">
        <v>1825</v>
      </c>
      <c r="VH6" s="16">
        <v>1826</v>
      </c>
      <c r="VI6" s="16">
        <v>1827</v>
      </c>
      <c r="VJ6" s="16">
        <v>1828</v>
      </c>
      <c r="VK6" s="16">
        <v>1829</v>
      </c>
      <c r="VL6" s="16">
        <v>1830</v>
      </c>
      <c r="VM6" s="16">
        <v>1831</v>
      </c>
      <c r="VN6" s="16">
        <v>1832</v>
      </c>
      <c r="VO6" s="16">
        <v>1833</v>
      </c>
      <c r="VP6" s="16">
        <v>1834</v>
      </c>
      <c r="VQ6" s="16">
        <v>1835</v>
      </c>
      <c r="VR6" s="16">
        <v>1836</v>
      </c>
      <c r="VS6" s="16">
        <v>1837</v>
      </c>
      <c r="VT6" s="16">
        <v>1838</v>
      </c>
      <c r="VU6" s="16">
        <v>1839</v>
      </c>
      <c r="VV6" s="16">
        <v>1840</v>
      </c>
      <c r="VW6" s="16">
        <v>1841</v>
      </c>
      <c r="VX6" s="16">
        <v>1842</v>
      </c>
      <c r="VY6" s="16">
        <v>1843</v>
      </c>
      <c r="VZ6" s="16">
        <v>1844</v>
      </c>
      <c r="WA6" s="16">
        <v>1845</v>
      </c>
      <c r="WB6" s="16">
        <v>1846</v>
      </c>
      <c r="WC6" s="16">
        <v>1847</v>
      </c>
      <c r="WD6" s="16">
        <v>1848</v>
      </c>
      <c r="WE6" s="16">
        <v>1849</v>
      </c>
      <c r="WF6" s="16">
        <v>1850</v>
      </c>
      <c r="WG6" s="16">
        <v>1851</v>
      </c>
      <c r="WH6" s="16">
        <v>1852</v>
      </c>
      <c r="WI6" s="16">
        <v>1853</v>
      </c>
      <c r="WJ6" s="16">
        <v>1854</v>
      </c>
      <c r="WK6" s="16">
        <v>1855</v>
      </c>
      <c r="WL6" s="16">
        <v>1856</v>
      </c>
      <c r="WM6" s="16">
        <v>1857</v>
      </c>
      <c r="WN6" s="16">
        <v>1858</v>
      </c>
      <c r="WO6" s="16">
        <v>1859</v>
      </c>
      <c r="WP6" s="16">
        <v>1860</v>
      </c>
      <c r="WQ6" s="16">
        <v>1861</v>
      </c>
      <c r="WR6" s="16">
        <v>1862</v>
      </c>
      <c r="WS6" s="16">
        <v>1863</v>
      </c>
      <c r="WT6" s="16">
        <v>1864</v>
      </c>
      <c r="WU6" s="16">
        <v>1865</v>
      </c>
      <c r="WV6" s="16">
        <v>1866</v>
      </c>
      <c r="WW6" s="16">
        <v>1867</v>
      </c>
      <c r="WX6" s="16">
        <v>1868</v>
      </c>
      <c r="WY6" s="16">
        <v>1869</v>
      </c>
      <c r="WZ6" s="16">
        <v>1870</v>
      </c>
      <c r="XA6" s="16">
        <v>1871</v>
      </c>
      <c r="XB6" s="16">
        <v>1872</v>
      </c>
      <c r="XC6" s="16">
        <v>1873</v>
      </c>
      <c r="XD6" s="16">
        <v>1874</v>
      </c>
      <c r="XE6" s="16">
        <v>1875</v>
      </c>
      <c r="XF6" s="16">
        <v>1876</v>
      </c>
      <c r="XG6" s="16">
        <v>1877</v>
      </c>
      <c r="XH6" s="16">
        <v>1878</v>
      </c>
      <c r="XI6" s="16">
        <v>1879</v>
      </c>
      <c r="XJ6" s="16">
        <v>1880</v>
      </c>
      <c r="XK6" s="16">
        <v>1881</v>
      </c>
      <c r="XL6" s="16">
        <v>1882</v>
      </c>
      <c r="XM6" s="16">
        <v>1883</v>
      </c>
      <c r="XN6" s="16">
        <v>1884</v>
      </c>
      <c r="XO6" s="16">
        <v>1885</v>
      </c>
      <c r="XP6" s="16">
        <v>1886</v>
      </c>
      <c r="XQ6" s="16">
        <v>1887</v>
      </c>
      <c r="XR6" s="16">
        <v>1888</v>
      </c>
      <c r="XS6" s="16">
        <v>1889</v>
      </c>
      <c r="XT6" s="16">
        <v>1890</v>
      </c>
      <c r="XU6" s="16">
        <v>1891</v>
      </c>
      <c r="XV6" s="16">
        <v>1892</v>
      </c>
      <c r="XW6" s="16">
        <v>1893</v>
      </c>
      <c r="XX6" s="16">
        <v>1894</v>
      </c>
      <c r="XY6" s="16">
        <v>1895</v>
      </c>
      <c r="XZ6" s="16">
        <v>1896</v>
      </c>
      <c r="YA6" s="16">
        <v>1897</v>
      </c>
      <c r="YB6" s="16">
        <v>1898</v>
      </c>
      <c r="YC6" s="16">
        <v>1899</v>
      </c>
      <c r="YD6" s="16">
        <v>1900</v>
      </c>
      <c r="YE6" s="16">
        <v>1901</v>
      </c>
      <c r="YF6" s="16">
        <v>1902</v>
      </c>
      <c r="YG6" s="16">
        <v>1903</v>
      </c>
      <c r="YH6" s="16">
        <v>1904</v>
      </c>
      <c r="YI6" s="16">
        <v>1905</v>
      </c>
      <c r="YJ6" s="16">
        <v>1906</v>
      </c>
      <c r="YK6" s="16">
        <v>1907</v>
      </c>
      <c r="YL6" s="16">
        <v>1908</v>
      </c>
      <c r="YM6" s="16">
        <v>1909</v>
      </c>
      <c r="YN6" s="16">
        <v>1910</v>
      </c>
      <c r="YO6" s="16">
        <v>1911</v>
      </c>
      <c r="YP6" s="16">
        <v>1912</v>
      </c>
      <c r="YQ6" s="16">
        <v>1913</v>
      </c>
      <c r="YR6" s="16">
        <v>1914</v>
      </c>
      <c r="YS6" s="16">
        <v>1915</v>
      </c>
      <c r="YT6" s="16">
        <v>1916</v>
      </c>
      <c r="YU6" s="16">
        <v>1917</v>
      </c>
      <c r="YV6" s="16">
        <v>1918</v>
      </c>
      <c r="YW6" s="16">
        <v>1919</v>
      </c>
      <c r="YX6" s="16">
        <v>1920</v>
      </c>
      <c r="YY6" s="16">
        <v>1921</v>
      </c>
      <c r="YZ6" s="16">
        <v>1922</v>
      </c>
      <c r="ZA6" s="16">
        <v>1923</v>
      </c>
      <c r="ZB6" s="16">
        <v>1924</v>
      </c>
      <c r="ZC6" s="16">
        <v>1925</v>
      </c>
      <c r="ZD6" s="16">
        <v>1926</v>
      </c>
      <c r="ZE6" s="16">
        <v>1927</v>
      </c>
      <c r="ZF6" s="16">
        <v>1928</v>
      </c>
      <c r="ZG6" s="16">
        <v>1929</v>
      </c>
      <c r="ZH6" s="16">
        <v>1930</v>
      </c>
      <c r="ZI6" s="16">
        <v>1931</v>
      </c>
      <c r="ZJ6" s="16">
        <v>1932</v>
      </c>
      <c r="ZK6" s="16">
        <v>1933</v>
      </c>
      <c r="ZL6" s="16">
        <v>1934</v>
      </c>
      <c r="ZM6" s="16">
        <v>1935</v>
      </c>
      <c r="ZN6" s="16">
        <v>1936</v>
      </c>
      <c r="ZO6" s="16">
        <v>1937</v>
      </c>
      <c r="ZP6" s="16">
        <v>1938</v>
      </c>
      <c r="ZQ6" s="16">
        <v>1939</v>
      </c>
      <c r="ZR6" s="16">
        <v>1940</v>
      </c>
      <c r="ZS6" s="16">
        <v>1941</v>
      </c>
      <c r="ZT6" s="16">
        <v>1942</v>
      </c>
      <c r="ZU6" s="16">
        <v>1943</v>
      </c>
      <c r="ZV6" s="16">
        <v>1944</v>
      </c>
      <c r="ZW6" s="16">
        <v>1945</v>
      </c>
      <c r="ZX6" s="16">
        <v>1946</v>
      </c>
      <c r="ZY6" s="16">
        <v>1947</v>
      </c>
      <c r="ZZ6" s="16">
        <v>1948</v>
      </c>
      <c r="AAA6" s="16">
        <v>1949</v>
      </c>
      <c r="AAB6" s="16">
        <v>1950</v>
      </c>
      <c r="AAC6" s="16">
        <v>1951</v>
      </c>
      <c r="AAD6" s="16">
        <v>1952</v>
      </c>
      <c r="AAE6" s="16">
        <v>1953</v>
      </c>
      <c r="AAF6" s="16">
        <v>1954</v>
      </c>
      <c r="AAG6" s="16">
        <v>1955</v>
      </c>
      <c r="AAH6" s="16">
        <v>1956</v>
      </c>
      <c r="AAI6" s="16">
        <v>1957</v>
      </c>
      <c r="AAJ6" s="16">
        <v>1958</v>
      </c>
      <c r="AAK6" s="16">
        <v>1959</v>
      </c>
      <c r="AAL6" s="16">
        <v>1960</v>
      </c>
      <c r="AAM6" s="16">
        <v>1961</v>
      </c>
      <c r="AAN6" s="16">
        <v>1962</v>
      </c>
      <c r="AAO6" s="16">
        <v>1963</v>
      </c>
      <c r="AAP6" s="16">
        <v>1964</v>
      </c>
      <c r="AAQ6" s="16">
        <v>1965</v>
      </c>
      <c r="AAR6" s="16">
        <v>1966</v>
      </c>
      <c r="AAS6" s="16">
        <v>1967</v>
      </c>
      <c r="AAT6" s="16">
        <v>1968</v>
      </c>
      <c r="AAU6" s="16">
        <v>1969</v>
      </c>
      <c r="AAV6" s="16">
        <v>1970</v>
      </c>
      <c r="AAW6" s="16">
        <v>1971</v>
      </c>
      <c r="AAX6" s="16">
        <v>1972</v>
      </c>
      <c r="AAY6" s="16">
        <v>1973</v>
      </c>
      <c r="AAZ6" s="16">
        <v>1974</v>
      </c>
      <c r="ABA6" s="16">
        <v>1975</v>
      </c>
      <c r="ABB6" s="16">
        <v>1976</v>
      </c>
      <c r="ABC6" s="16">
        <v>1977</v>
      </c>
      <c r="ABD6" s="16">
        <v>1978</v>
      </c>
      <c r="ABE6" s="16">
        <v>1979</v>
      </c>
      <c r="ABF6" s="16">
        <v>1980</v>
      </c>
      <c r="ABG6" s="16">
        <v>1981</v>
      </c>
      <c r="ABH6" s="16">
        <v>1982</v>
      </c>
      <c r="ABI6" s="16">
        <v>1983</v>
      </c>
      <c r="ABJ6" s="16">
        <v>1984</v>
      </c>
      <c r="ABK6" s="16">
        <v>1985</v>
      </c>
      <c r="ABL6" s="16">
        <v>1986</v>
      </c>
      <c r="ABM6" s="16">
        <v>1987</v>
      </c>
      <c r="ABN6" s="16">
        <v>1988</v>
      </c>
      <c r="ABO6" s="16">
        <v>1989</v>
      </c>
      <c r="ABP6" s="16">
        <v>1990</v>
      </c>
      <c r="ABQ6" s="16">
        <v>1991</v>
      </c>
      <c r="ABR6" s="16">
        <v>1992</v>
      </c>
      <c r="ABS6" s="16">
        <v>1993</v>
      </c>
      <c r="ABT6" s="16">
        <v>1994</v>
      </c>
      <c r="ABU6" s="16">
        <v>1995</v>
      </c>
      <c r="ABV6" s="16">
        <v>1996</v>
      </c>
      <c r="ABW6" s="16">
        <v>1997</v>
      </c>
      <c r="ABX6" s="16">
        <v>1998</v>
      </c>
      <c r="ABY6" s="16">
        <v>1999</v>
      </c>
      <c r="ABZ6" s="16">
        <v>2000</v>
      </c>
      <c r="ACA6" s="16">
        <v>2001</v>
      </c>
      <c r="ACB6" s="16">
        <v>2002</v>
      </c>
      <c r="ACC6" s="16">
        <v>2003</v>
      </c>
      <c r="ACD6" s="16">
        <v>2004</v>
      </c>
      <c r="ACE6" s="16">
        <v>2005</v>
      </c>
      <c r="ACF6" s="16">
        <v>2006</v>
      </c>
      <c r="ACG6" s="16">
        <v>2007</v>
      </c>
      <c r="ACH6" s="16">
        <v>2008</v>
      </c>
      <c r="ACI6" s="16">
        <v>2009</v>
      </c>
      <c r="ACJ6" s="16">
        <v>2010</v>
      </c>
      <c r="ACK6" s="16">
        <v>2011</v>
      </c>
      <c r="ACL6" s="16">
        <v>2012</v>
      </c>
      <c r="ACM6" s="16">
        <v>2013</v>
      </c>
      <c r="ACN6" s="16">
        <v>2014</v>
      </c>
      <c r="ACO6" s="16">
        <v>2015</v>
      </c>
      <c r="ACP6" s="16">
        <v>2016</v>
      </c>
      <c r="ACQ6" s="16">
        <v>2017</v>
      </c>
      <c r="ACR6" s="16">
        <v>2018</v>
      </c>
      <c r="ACS6" s="16">
        <v>2019</v>
      </c>
      <c r="ACT6" s="16">
        <v>2020</v>
      </c>
      <c r="ACU6" s="16">
        <v>2021</v>
      </c>
      <c r="ACV6" s="16">
        <v>2022</v>
      </c>
      <c r="ACW6" s="49"/>
    </row>
    <row r="7" spans="1:777" x14ac:dyDescent="0.15">
      <c r="A7" s="16" t="s">
        <v>1</v>
      </c>
      <c r="B7" s="16" t="s">
        <v>2</v>
      </c>
      <c r="C7" s="16" t="s">
        <v>3</v>
      </c>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c r="IX7" s="19"/>
      <c r="IY7" s="19"/>
      <c r="IZ7" s="19"/>
      <c r="JA7" s="19"/>
      <c r="JB7" s="19"/>
      <c r="JC7" s="19"/>
      <c r="JD7" s="19"/>
      <c r="JE7" s="19"/>
      <c r="JF7" s="19"/>
      <c r="JG7" s="19"/>
      <c r="JH7" s="19"/>
      <c r="JI7" s="19"/>
      <c r="JJ7" s="19"/>
      <c r="JK7" s="19"/>
      <c r="JL7" s="19"/>
      <c r="JM7" s="19"/>
      <c r="JN7" s="19"/>
      <c r="JO7" s="19"/>
      <c r="JP7" s="19"/>
      <c r="JQ7" s="19"/>
      <c r="JR7" s="19"/>
      <c r="JS7" s="19"/>
      <c r="JT7" s="19"/>
      <c r="JU7" s="19"/>
      <c r="JV7" s="19"/>
      <c r="JW7" s="19"/>
      <c r="JX7" s="19"/>
      <c r="JY7" s="19"/>
      <c r="JZ7" s="19"/>
      <c r="KA7" s="19"/>
      <c r="KB7" s="19"/>
      <c r="KC7" s="19"/>
      <c r="KD7" s="19"/>
      <c r="KE7" s="19"/>
      <c r="KF7" s="19"/>
      <c r="KG7" s="19"/>
      <c r="KH7" s="19"/>
      <c r="KI7" s="19"/>
      <c r="KJ7" s="19"/>
      <c r="KK7" s="19"/>
      <c r="KL7" s="19"/>
      <c r="KM7" s="19"/>
      <c r="KN7" s="19"/>
      <c r="KO7" s="19"/>
      <c r="KP7" s="19"/>
      <c r="KQ7" s="19"/>
      <c r="KR7" s="19"/>
      <c r="KS7" s="19"/>
      <c r="KT7" s="19"/>
      <c r="KU7" s="19"/>
      <c r="KV7" s="19"/>
      <c r="KW7" s="19"/>
      <c r="KX7" s="19"/>
      <c r="KY7" s="19"/>
      <c r="KZ7" s="19"/>
      <c r="LA7" s="19"/>
      <c r="LB7" s="19"/>
      <c r="LC7" s="19"/>
      <c r="LD7" s="19"/>
      <c r="LE7" s="19"/>
      <c r="LF7" s="19"/>
      <c r="LG7" s="19"/>
      <c r="LH7" s="19"/>
      <c r="LI7" s="19"/>
      <c r="LJ7" s="19"/>
      <c r="LK7" s="19"/>
      <c r="LL7" s="19"/>
      <c r="LM7" s="19"/>
      <c r="LN7" s="19"/>
      <c r="LO7" s="19"/>
      <c r="LP7" s="19"/>
      <c r="LQ7" s="19"/>
      <c r="LR7" s="19"/>
      <c r="LS7" s="19"/>
      <c r="LT7" s="19"/>
      <c r="LU7" s="19"/>
      <c r="LV7" s="19"/>
      <c r="LW7" s="19"/>
      <c r="LX7" s="19"/>
      <c r="LY7" s="19"/>
      <c r="LZ7" s="19"/>
      <c r="MA7" s="19"/>
      <c r="MB7" s="19"/>
      <c r="MC7" s="19"/>
      <c r="MD7" s="19"/>
      <c r="ME7" s="19"/>
      <c r="MF7" s="19"/>
      <c r="MG7" s="19"/>
      <c r="MH7" s="19"/>
      <c r="MI7" s="19"/>
      <c r="MJ7" s="19"/>
      <c r="MK7" s="19"/>
      <c r="ML7" s="19"/>
      <c r="MM7" s="19"/>
      <c r="MN7" s="19"/>
      <c r="MO7" s="19"/>
      <c r="MP7" s="19"/>
      <c r="MQ7" s="19"/>
      <c r="MR7" s="19"/>
      <c r="MS7" s="19"/>
      <c r="MT7" s="19"/>
      <c r="MU7" s="19"/>
      <c r="MV7" s="19"/>
      <c r="MW7" s="19"/>
      <c r="MX7" s="19"/>
      <c r="MY7" s="19"/>
      <c r="MZ7" s="19"/>
      <c r="NA7" s="19"/>
      <c r="NB7" s="19"/>
      <c r="NC7" s="19"/>
      <c r="ND7" s="19"/>
      <c r="NE7" s="19"/>
      <c r="NF7" s="19"/>
      <c r="NG7" s="19"/>
      <c r="NH7" s="19"/>
      <c r="NI7" s="19"/>
      <c r="NJ7" s="19"/>
      <c r="NK7" s="19"/>
      <c r="NL7" s="19"/>
      <c r="NM7" s="19"/>
      <c r="NN7" s="19"/>
      <c r="NO7" s="19"/>
      <c r="NP7" s="19"/>
      <c r="NQ7" s="19"/>
      <c r="NR7" s="19"/>
      <c r="NS7" s="19"/>
      <c r="NT7" s="19"/>
      <c r="NU7" s="19"/>
      <c r="NV7" s="19"/>
      <c r="NW7" s="19"/>
      <c r="NX7" s="19"/>
      <c r="NY7" s="19"/>
      <c r="NZ7" s="19"/>
      <c r="OA7" s="19"/>
      <c r="OB7" s="19"/>
      <c r="OC7" s="19"/>
      <c r="OD7" s="19"/>
      <c r="OE7" s="19"/>
      <c r="OF7" s="19"/>
      <c r="OG7" s="19"/>
      <c r="OH7" s="19"/>
      <c r="OI7" s="19"/>
      <c r="OJ7" s="19"/>
      <c r="OK7" s="19"/>
      <c r="OL7" s="19"/>
      <c r="OM7" s="19"/>
      <c r="ON7" s="19"/>
      <c r="OO7" s="19"/>
      <c r="OP7" s="19"/>
      <c r="OQ7" s="19"/>
      <c r="OR7" s="19"/>
      <c r="OS7" s="19"/>
      <c r="OT7" s="19"/>
      <c r="OU7" s="19"/>
      <c r="OV7" s="19"/>
      <c r="OW7" s="19"/>
      <c r="OX7" s="19"/>
      <c r="OY7" s="19"/>
      <c r="OZ7" s="19"/>
      <c r="PA7" s="19"/>
      <c r="PB7" s="19"/>
      <c r="PC7" s="19"/>
      <c r="PD7" s="19"/>
      <c r="PE7" s="19"/>
      <c r="PF7" s="19"/>
      <c r="PG7" s="19"/>
      <c r="PH7" s="19"/>
      <c r="PI7" s="19"/>
      <c r="PJ7" s="19"/>
      <c r="PK7" s="19"/>
      <c r="PL7" s="19"/>
      <c r="PM7" s="19"/>
      <c r="PN7" s="19"/>
      <c r="PO7" s="19"/>
      <c r="PP7" s="19"/>
      <c r="PQ7" s="19"/>
      <c r="PR7" s="19"/>
      <c r="PS7" s="19"/>
      <c r="PT7" s="19"/>
      <c r="PU7" s="19"/>
      <c r="PV7" s="19"/>
      <c r="PW7" s="19"/>
      <c r="PX7" s="19"/>
      <c r="PY7" s="19"/>
      <c r="PZ7" s="19"/>
      <c r="QA7" s="19"/>
      <c r="QB7" s="19"/>
      <c r="QC7" s="19"/>
      <c r="QD7" s="19"/>
      <c r="QE7" s="19"/>
      <c r="QF7" s="19"/>
      <c r="QG7" s="19"/>
      <c r="QH7" s="19"/>
      <c r="QI7" s="19"/>
      <c r="QJ7" s="19"/>
      <c r="QK7" s="19"/>
      <c r="QL7" s="19"/>
      <c r="QM7" s="19"/>
      <c r="QN7" s="19"/>
      <c r="QO7" s="19"/>
      <c r="QP7" s="19"/>
      <c r="QQ7" s="19"/>
      <c r="QR7" s="19"/>
      <c r="QS7" s="19"/>
      <c r="QT7" s="19"/>
      <c r="QU7" s="19"/>
      <c r="QV7" s="19"/>
      <c r="QW7" s="19"/>
      <c r="QX7" s="19"/>
      <c r="QY7" s="19"/>
      <c r="QZ7" s="19"/>
      <c r="RA7" s="19"/>
      <c r="RB7" s="19"/>
      <c r="RC7" s="19"/>
      <c r="RD7" s="19"/>
      <c r="RE7" s="19"/>
      <c r="RF7" s="19"/>
      <c r="RG7" s="19"/>
      <c r="RH7" s="19"/>
      <c r="RI7" s="19"/>
      <c r="RJ7" s="19"/>
      <c r="RK7" s="19"/>
      <c r="RL7" s="19"/>
      <c r="RM7" s="19"/>
      <c r="RN7" s="19"/>
      <c r="RO7" s="19"/>
      <c r="RP7" s="19"/>
      <c r="RQ7" s="19"/>
      <c r="RR7" s="19"/>
      <c r="RS7" s="19"/>
      <c r="RT7" s="19"/>
      <c r="RU7" s="19"/>
      <c r="RV7" s="19"/>
      <c r="RW7" s="19"/>
      <c r="RX7" s="19"/>
      <c r="RY7" s="19"/>
      <c r="RZ7" s="19"/>
      <c r="SA7" s="19"/>
      <c r="SB7" s="19"/>
      <c r="SC7" s="19"/>
      <c r="SD7" s="19"/>
      <c r="SE7" s="19"/>
      <c r="SF7" s="19"/>
      <c r="SG7" s="19"/>
      <c r="SH7" s="19"/>
      <c r="SI7" s="19"/>
      <c r="SJ7" s="19"/>
      <c r="SK7" s="19"/>
      <c r="SL7" s="19"/>
      <c r="SM7" s="19"/>
      <c r="SN7" s="19"/>
      <c r="SO7" s="19"/>
      <c r="SP7" s="19"/>
      <c r="SQ7" s="19"/>
      <c r="SR7" s="19"/>
      <c r="SS7" s="19"/>
      <c r="ST7" s="19"/>
      <c r="SU7" s="19"/>
      <c r="SV7" s="19"/>
      <c r="SW7" s="19"/>
      <c r="SX7" s="19"/>
      <c r="SY7" s="19"/>
      <c r="SZ7" s="19"/>
      <c r="TA7" s="19"/>
      <c r="TB7" s="19"/>
      <c r="TC7" s="19"/>
      <c r="TD7" s="19"/>
      <c r="TE7" s="19"/>
      <c r="TF7" s="19"/>
      <c r="TG7" s="19"/>
      <c r="TH7" s="19"/>
      <c r="TI7" s="19"/>
      <c r="TJ7" s="19"/>
      <c r="TK7" s="19"/>
      <c r="TL7" s="19"/>
      <c r="TM7" s="19"/>
      <c r="TN7" s="19"/>
      <c r="TO7" s="19"/>
      <c r="TP7" s="19"/>
      <c r="TQ7" s="19"/>
      <c r="TR7" s="19"/>
      <c r="TS7" s="19"/>
      <c r="TT7" s="19"/>
      <c r="TU7" s="19"/>
      <c r="TV7" s="19"/>
      <c r="TW7" s="19"/>
      <c r="TX7" s="19"/>
      <c r="TY7" s="19"/>
      <c r="TZ7" s="19"/>
      <c r="UA7" s="19"/>
      <c r="UB7" s="19"/>
      <c r="UC7" s="19"/>
      <c r="UD7" s="19"/>
      <c r="UE7" s="19"/>
      <c r="UF7" s="19"/>
      <c r="UG7" s="19"/>
      <c r="UH7" s="19"/>
      <c r="UI7" s="19"/>
      <c r="UJ7" s="19"/>
      <c r="UK7" s="19"/>
      <c r="UL7" s="19"/>
      <c r="UM7" s="19"/>
      <c r="UN7" s="19"/>
      <c r="UO7" s="19"/>
      <c r="UP7" s="19"/>
      <c r="UQ7" s="19"/>
      <c r="UR7" s="19"/>
      <c r="US7" s="19"/>
      <c r="UT7" s="19"/>
      <c r="UU7" s="19"/>
      <c r="UV7" s="19"/>
      <c r="UW7" s="19"/>
      <c r="UX7" s="19"/>
      <c r="UY7" s="19"/>
      <c r="UZ7" s="19"/>
      <c r="VA7" s="19"/>
      <c r="VB7" s="19">
        <v>1941</v>
      </c>
      <c r="VC7" s="19"/>
      <c r="VD7" s="19"/>
      <c r="VE7" s="19"/>
      <c r="VF7" s="19"/>
      <c r="VG7" s="19"/>
      <c r="VH7" s="19"/>
      <c r="VI7" s="19"/>
      <c r="VJ7" s="19"/>
      <c r="VK7" s="19"/>
      <c r="VL7" s="19">
        <v>2230</v>
      </c>
      <c r="VM7" s="19"/>
      <c r="VN7" s="19"/>
      <c r="VO7" s="19"/>
      <c r="VP7" s="19"/>
      <c r="VQ7" s="19"/>
      <c r="VR7" s="19"/>
      <c r="VS7" s="19"/>
      <c r="VT7" s="19"/>
      <c r="VU7" s="19"/>
      <c r="VV7" s="19">
        <v>2415</v>
      </c>
      <c r="VW7" s="19"/>
      <c r="VX7" s="19"/>
      <c r="VY7" s="19"/>
      <c r="VZ7" s="19"/>
      <c r="WA7" s="19"/>
      <c r="WB7" s="19"/>
      <c r="WC7" s="19"/>
      <c r="WD7" s="19"/>
      <c r="WE7" s="19"/>
      <c r="WF7" s="19">
        <v>2630</v>
      </c>
      <c r="WG7" s="19"/>
      <c r="WH7" s="19"/>
      <c r="WI7" s="19"/>
      <c r="WJ7" s="19"/>
      <c r="WK7" s="19"/>
      <c r="WL7" s="19"/>
      <c r="WM7" s="19"/>
      <c r="WN7" s="19"/>
      <c r="WO7" s="19"/>
      <c r="WP7" s="19">
        <v>2834</v>
      </c>
      <c r="WQ7" s="19"/>
      <c r="WR7" s="19"/>
      <c r="WS7" s="19"/>
      <c r="WT7" s="19"/>
      <c r="WU7" s="19"/>
      <c r="WV7" s="19"/>
      <c r="WW7" s="19"/>
      <c r="WX7" s="19"/>
      <c r="WY7" s="19"/>
      <c r="WZ7" s="19">
        <v>2970</v>
      </c>
      <c r="XA7" s="19">
        <v>3154</v>
      </c>
      <c r="XB7" s="19">
        <v>3150</v>
      </c>
      <c r="XC7" s="19">
        <v>3049</v>
      </c>
      <c r="XD7" s="19">
        <v>3158</v>
      </c>
      <c r="XE7" s="19">
        <v>3145</v>
      </c>
      <c r="XF7" s="19">
        <v>3188</v>
      </c>
      <c r="XG7" s="19">
        <v>3268</v>
      </c>
      <c r="XH7" s="19">
        <v>3347</v>
      </c>
      <c r="XI7" s="19">
        <v>3296</v>
      </c>
      <c r="XJ7" s="19">
        <v>3314</v>
      </c>
      <c r="XK7" s="19">
        <v>3419</v>
      </c>
      <c r="XL7" s="19">
        <v>3411</v>
      </c>
      <c r="XM7" s="19">
        <v>3521</v>
      </c>
      <c r="XN7" s="19">
        <v>3583</v>
      </c>
      <c r="XO7" s="19">
        <v>3531</v>
      </c>
      <c r="XP7" s="19">
        <v>3615</v>
      </c>
      <c r="XQ7" s="19">
        <v>3832</v>
      </c>
      <c r="XR7" s="19">
        <v>3792</v>
      </c>
      <c r="XS7" s="19">
        <v>3725</v>
      </c>
      <c r="XT7" s="19">
        <v>3894</v>
      </c>
      <c r="XU7" s="19">
        <v>3995</v>
      </c>
      <c r="XV7" s="19">
        <v>4041</v>
      </c>
      <c r="XW7" s="19">
        <v>4025</v>
      </c>
      <c r="XX7" s="19">
        <v>4216</v>
      </c>
      <c r="XY7" s="19">
        <v>4285</v>
      </c>
      <c r="XZ7" s="19">
        <v>4305</v>
      </c>
      <c r="YA7" s="19">
        <v>4352</v>
      </c>
      <c r="YB7" s="19">
        <v>4551</v>
      </c>
      <c r="YC7" s="19">
        <v>4600</v>
      </c>
      <c r="YD7" s="19">
        <v>4594</v>
      </c>
      <c r="YE7" s="19">
        <v>4565</v>
      </c>
      <c r="YF7" s="19">
        <v>4694</v>
      </c>
      <c r="YG7" s="19">
        <v>4688</v>
      </c>
      <c r="YH7" s="19">
        <v>4712</v>
      </c>
      <c r="YI7" s="19">
        <v>4925</v>
      </c>
      <c r="YJ7" s="19">
        <v>5062</v>
      </c>
      <c r="YK7" s="19">
        <v>5321</v>
      </c>
      <c r="YL7" s="19">
        <v>5292</v>
      </c>
      <c r="YM7" s="19">
        <v>5222</v>
      </c>
      <c r="YN7" s="19">
        <v>5244</v>
      </c>
      <c r="YO7" s="19">
        <v>5364</v>
      </c>
      <c r="YP7" s="19">
        <v>5587</v>
      </c>
      <c r="YQ7" s="19">
        <v>5523</v>
      </c>
      <c r="YR7" s="19">
        <v>4584</v>
      </c>
      <c r="YS7" s="19">
        <v>4229</v>
      </c>
      <c r="YT7" s="19">
        <v>4189</v>
      </c>
      <c r="YU7" s="19">
        <v>4122</v>
      </c>
      <c r="YV7" s="19">
        <v>4073</v>
      </c>
      <c r="YW7" s="19">
        <v>3601</v>
      </c>
      <c r="YX7" s="19">
        <v>3845</v>
      </c>
      <c r="YY7" s="19">
        <v>4224</v>
      </c>
      <c r="YZ7" s="19">
        <v>4586</v>
      </c>
      <c r="ZA7" s="19">
        <v>4530</v>
      </c>
      <c r="ZB7" s="19">
        <v>5042</v>
      </c>
      <c r="ZC7" s="19">
        <v>5367</v>
      </c>
      <c r="ZD7" s="19">
        <v>5440</v>
      </c>
      <c r="ZE7" s="19">
        <v>5587</v>
      </c>
      <c r="ZF7" s="19">
        <v>5829</v>
      </c>
      <c r="ZG7" s="19">
        <v>5896</v>
      </c>
      <c r="ZH7" s="19">
        <v>5716</v>
      </c>
      <c r="ZI7" s="19">
        <v>5241</v>
      </c>
      <c r="ZJ7" s="19">
        <v>4686</v>
      </c>
      <c r="ZK7" s="19">
        <v>4516</v>
      </c>
      <c r="ZL7" s="19">
        <v>4546</v>
      </c>
      <c r="ZM7" s="19">
        <v>4634</v>
      </c>
      <c r="ZN7" s="19">
        <v>4774</v>
      </c>
      <c r="ZO7" s="19">
        <v>5031</v>
      </c>
      <c r="ZP7" s="19">
        <v>5673</v>
      </c>
      <c r="ZQ7" s="19">
        <v>6529</v>
      </c>
      <c r="ZR7" s="19">
        <v>6311</v>
      </c>
      <c r="ZS7" s="19">
        <v>6722</v>
      </c>
      <c r="ZT7" s="19">
        <v>6349</v>
      </c>
      <c r="ZU7" s="19">
        <v>6480</v>
      </c>
      <c r="ZV7" s="19">
        <v>6618</v>
      </c>
      <c r="ZW7" s="19">
        <v>2750</v>
      </c>
      <c r="ZX7" s="19">
        <v>3118</v>
      </c>
      <c r="ZY7" s="19">
        <v>3453</v>
      </c>
      <c r="ZZ7" s="19">
        <v>4406</v>
      </c>
      <c r="AAA7" s="19">
        <v>5249</v>
      </c>
      <c r="AAB7" s="19">
        <v>5907</v>
      </c>
      <c r="AAC7" s="19">
        <v>6311</v>
      </c>
      <c r="AAD7" s="19">
        <v>6323</v>
      </c>
      <c r="AAE7" s="19">
        <v>6594</v>
      </c>
      <c r="AAF7" s="19">
        <v>7261</v>
      </c>
      <c r="AAG7" s="19">
        <v>8054</v>
      </c>
      <c r="AAH7" s="19">
        <v>8603</v>
      </c>
      <c r="AAI7" s="19">
        <v>9111</v>
      </c>
      <c r="AAJ7" s="19">
        <v>9416</v>
      </c>
      <c r="AAK7" s="19">
        <v>9645</v>
      </c>
      <c r="AAL7" s="19">
        <v>10391</v>
      </c>
      <c r="AAM7" s="19">
        <v>10882</v>
      </c>
      <c r="AAN7" s="19">
        <v>11078</v>
      </c>
      <c r="AAO7" s="19">
        <v>11454</v>
      </c>
      <c r="AAP7" s="19">
        <v>12062</v>
      </c>
      <c r="AAQ7" s="19">
        <v>12328</v>
      </c>
      <c r="AAR7" s="19">
        <v>12930</v>
      </c>
      <c r="AAS7" s="19">
        <v>13225</v>
      </c>
      <c r="AAT7" s="19">
        <v>13742</v>
      </c>
      <c r="AAU7" s="19">
        <v>14555</v>
      </c>
      <c r="AAV7" s="19">
        <v>15537</v>
      </c>
      <c r="AAW7" s="19">
        <v>16259</v>
      </c>
      <c r="AAX7" s="19">
        <v>17169</v>
      </c>
      <c r="AAY7" s="19">
        <v>17908</v>
      </c>
      <c r="AAZ7" s="19">
        <v>18583</v>
      </c>
      <c r="ABA7" s="19">
        <v>18564</v>
      </c>
      <c r="ABB7" s="19">
        <v>19448</v>
      </c>
      <c r="ABC7" s="19">
        <v>20350</v>
      </c>
      <c r="ABD7" s="19">
        <v>20293</v>
      </c>
      <c r="ABE7" s="19">
        <v>21436</v>
      </c>
      <c r="ABF7" s="19">
        <v>21932</v>
      </c>
      <c r="ABG7" s="19">
        <v>21866</v>
      </c>
      <c r="ABH7" s="19">
        <v>22254</v>
      </c>
      <c r="ABI7" s="19">
        <v>22944</v>
      </c>
      <c r="ABJ7" s="19">
        <v>23016</v>
      </c>
      <c r="ABK7" s="19">
        <v>23514</v>
      </c>
      <c r="ABL7" s="19">
        <v>24039</v>
      </c>
      <c r="ABM7" s="19">
        <v>24409</v>
      </c>
      <c r="ABN7" s="19">
        <v>25112</v>
      </c>
      <c r="ABO7" s="19">
        <v>26078</v>
      </c>
      <c r="ABP7" s="19">
        <v>26930</v>
      </c>
      <c r="ABQ7" s="19">
        <v>27689.771000000001</v>
      </c>
      <c r="ABR7" s="19">
        <v>28072.44</v>
      </c>
      <c r="ABS7" s="19">
        <v>28101.228999999999</v>
      </c>
      <c r="ABT7" s="19">
        <v>28780.76</v>
      </c>
      <c r="ABU7" s="19">
        <v>29621.682000000001</v>
      </c>
      <c r="ABV7" s="19">
        <v>30413.155999999999</v>
      </c>
      <c r="ABW7" s="19">
        <v>31173.048999999999</v>
      </c>
      <c r="ABX7" s="19">
        <v>32376.33</v>
      </c>
      <c r="ABY7" s="19">
        <v>33608.296999999999</v>
      </c>
      <c r="ABZ7" s="19">
        <v>34796.258000000002</v>
      </c>
      <c r="ACA7" s="19">
        <v>35272.222999999998</v>
      </c>
      <c r="ACB7" s="19">
        <v>35823.586000000003</v>
      </c>
      <c r="ACC7" s="19">
        <v>36063.120000000003</v>
      </c>
      <c r="ACD7" s="19">
        <v>36957.112999999998</v>
      </c>
      <c r="ACE7" s="19">
        <v>37642.76</v>
      </c>
      <c r="ACF7" s="19">
        <v>38866.847999999998</v>
      </c>
      <c r="ACG7" s="19">
        <v>40305.273000000001</v>
      </c>
      <c r="ACH7" s="19">
        <v>40964.792999999998</v>
      </c>
      <c r="ACI7" s="19">
        <v>39463.656000000003</v>
      </c>
      <c r="ACJ7" s="19">
        <v>40288.347999999998</v>
      </c>
      <c r="ACK7" s="19">
        <v>41446</v>
      </c>
      <c r="ACL7" s="19">
        <v>41540.94</v>
      </c>
      <c r="ACM7" s="19">
        <v>41301.94</v>
      </c>
      <c r="ACN7" s="19">
        <v>41250.508000000002</v>
      </c>
      <c r="ACO7" s="19">
        <v>41255.714999999997</v>
      </c>
      <c r="ACP7" s="19">
        <v>41545.5</v>
      </c>
      <c r="ACQ7" s="19">
        <v>42216.917999999998</v>
      </c>
      <c r="ACR7" s="19">
        <v>43032.214999999997</v>
      </c>
      <c r="ACS7" s="19">
        <v>43488.667999999998</v>
      </c>
      <c r="ACT7" s="19">
        <v>40503.040000000001</v>
      </c>
      <c r="ACU7" s="19">
        <v>42184.695</v>
      </c>
      <c r="ACV7" s="19">
        <v>43792.855000000003</v>
      </c>
      <c r="ACW7" s="49"/>
    </row>
    <row r="8" spans="1:777" x14ac:dyDescent="0.15">
      <c r="A8" s="16" t="s">
        <v>1</v>
      </c>
      <c r="B8" s="16" t="s">
        <v>4</v>
      </c>
      <c r="C8" s="16" t="s">
        <v>5</v>
      </c>
      <c r="D8" s="19">
        <v>956</v>
      </c>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v>2338</v>
      </c>
      <c r="IU8" s="19"/>
      <c r="IV8" s="19"/>
      <c r="IW8" s="19"/>
      <c r="IX8" s="19"/>
      <c r="IY8" s="19"/>
      <c r="IZ8" s="19"/>
      <c r="JA8" s="19"/>
      <c r="JB8" s="19"/>
      <c r="JC8" s="19"/>
      <c r="JD8" s="19"/>
      <c r="JE8" s="19"/>
      <c r="JF8" s="19"/>
      <c r="JG8" s="19"/>
      <c r="JH8" s="19"/>
      <c r="JI8" s="19"/>
      <c r="JJ8" s="19"/>
      <c r="JK8" s="19"/>
      <c r="JL8" s="19"/>
      <c r="JM8" s="19"/>
      <c r="JN8" s="19"/>
      <c r="JO8" s="19"/>
      <c r="JP8" s="19"/>
      <c r="JQ8" s="19"/>
      <c r="JR8" s="19"/>
      <c r="JS8" s="19"/>
      <c r="JT8" s="19"/>
      <c r="JU8" s="19"/>
      <c r="JV8" s="19"/>
      <c r="JW8" s="19"/>
      <c r="JX8" s="19"/>
      <c r="JY8" s="19"/>
      <c r="JZ8" s="19"/>
      <c r="KA8" s="19"/>
      <c r="KB8" s="19"/>
      <c r="KC8" s="19"/>
      <c r="KD8" s="19"/>
      <c r="KE8" s="19"/>
      <c r="KF8" s="19"/>
      <c r="KG8" s="19"/>
      <c r="KH8" s="19"/>
      <c r="KI8" s="19"/>
      <c r="KJ8" s="19"/>
      <c r="KK8" s="19"/>
      <c r="KL8" s="19"/>
      <c r="KM8" s="19"/>
      <c r="KN8" s="19"/>
      <c r="KO8" s="19"/>
      <c r="KP8" s="19"/>
      <c r="KQ8" s="19"/>
      <c r="KR8" s="19">
        <v>2410</v>
      </c>
      <c r="KS8" s="19"/>
      <c r="KT8" s="19"/>
      <c r="KU8" s="19"/>
      <c r="KV8" s="19"/>
      <c r="KW8" s="19"/>
      <c r="KX8" s="19"/>
      <c r="KY8" s="19"/>
      <c r="KZ8" s="19"/>
      <c r="LA8" s="19"/>
      <c r="LB8" s="19"/>
      <c r="LC8" s="19"/>
      <c r="LD8" s="19"/>
      <c r="LE8" s="19"/>
      <c r="LF8" s="19"/>
      <c r="LG8" s="19"/>
      <c r="LH8" s="19"/>
      <c r="LI8" s="19"/>
      <c r="LJ8" s="19"/>
      <c r="LK8" s="19"/>
      <c r="LL8" s="19"/>
      <c r="LM8" s="19"/>
      <c r="LN8" s="19"/>
      <c r="LO8" s="19"/>
      <c r="LP8" s="19"/>
      <c r="LQ8" s="19"/>
      <c r="LR8" s="19"/>
      <c r="LS8" s="19"/>
      <c r="LT8" s="19"/>
      <c r="LU8" s="19"/>
      <c r="LV8" s="19"/>
      <c r="LW8" s="19"/>
      <c r="LX8" s="19"/>
      <c r="LY8" s="19"/>
      <c r="LZ8" s="19"/>
      <c r="MA8" s="19"/>
      <c r="MB8" s="19"/>
      <c r="MC8" s="19"/>
      <c r="MD8" s="19"/>
      <c r="ME8" s="19"/>
      <c r="MF8" s="19"/>
      <c r="MG8" s="19"/>
      <c r="MH8" s="19"/>
      <c r="MI8" s="19"/>
      <c r="MJ8" s="19"/>
      <c r="MK8" s="19"/>
      <c r="ML8" s="19"/>
      <c r="MM8" s="19"/>
      <c r="MN8" s="19"/>
      <c r="MO8" s="19"/>
      <c r="MP8" s="19">
        <v>2533</v>
      </c>
      <c r="MQ8" s="19"/>
      <c r="MR8" s="19"/>
      <c r="MS8" s="19"/>
      <c r="MT8" s="19"/>
      <c r="MU8" s="19"/>
      <c r="MV8" s="19"/>
      <c r="MW8" s="19"/>
      <c r="MX8" s="19"/>
      <c r="MY8" s="19"/>
      <c r="MZ8" s="19"/>
      <c r="NA8" s="19"/>
      <c r="NB8" s="19"/>
      <c r="NC8" s="19"/>
      <c r="ND8" s="19"/>
      <c r="NE8" s="19"/>
      <c r="NF8" s="19"/>
      <c r="NG8" s="19"/>
      <c r="NH8" s="19"/>
      <c r="NI8" s="19"/>
      <c r="NJ8" s="19"/>
      <c r="NK8" s="19"/>
      <c r="NL8" s="19"/>
      <c r="NM8" s="19"/>
      <c r="NN8" s="19"/>
      <c r="NO8" s="19"/>
      <c r="NP8" s="19"/>
      <c r="NQ8" s="19"/>
      <c r="NR8" s="19"/>
      <c r="NS8" s="19"/>
      <c r="NT8" s="19"/>
      <c r="NU8" s="19"/>
      <c r="NV8" s="19"/>
      <c r="NW8" s="19"/>
      <c r="NX8" s="19"/>
      <c r="NY8" s="19"/>
      <c r="NZ8" s="19"/>
      <c r="OA8" s="19"/>
      <c r="OB8" s="19"/>
      <c r="OC8" s="19"/>
      <c r="OD8" s="19"/>
      <c r="OE8" s="19"/>
      <c r="OF8" s="19"/>
      <c r="OG8" s="19"/>
      <c r="OH8" s="19"/>
      <c r="OI8" s="19"/>
      <c r="OJ8" s="19"/>
      <c r="OK8" s="19"/>
      <c r="OL8" s="19"/>
      <c r="OM8" s="19"/>
      <c r="ON8" s="19">
        <v>2303</v>
      </c>
      <c r="OO8" s="19"/>
      <c r="OP8" s="19"/>
      <c r="OQ8" s="19"/>
      <c r="OR8" s="19"/>
      <c r="OS8" s="19"/>
      <c r="OT8" s="19"/>
      <c r="OU8" s="19"/>
      <c r="OV8" s="19"/>
      <c r="OW8" s="19"/>
      <c r="OX8" s="19"/>
      <c r="OY8" s="19"/>
      <c r="OZ8" s="19"/>
      <c r="PA8" s="19"/>
      <c r="PB8" s="19"/>
      <c r="PC8" s="19"/>
      <c r="PD8" s="19"/>
      <c r="PE8" s="19"/>
      <c r="PF8" s="19"/>
      <c r="PG8" s="19"/>
      <c r="PH8" s="19"/>
      <c r="PI8" s="19"/>
      <c r="PJ8" s="19"/>
      <c r="PK8" s="19"/>
      <c r="PL8" s="19"/>
      <c r="PM8" s="19"/>
      <c r="PN8" s="19"/>
      <c r="PO8" s="19"/>
      <c r="PP8" s="19"/>
      <c r="PQ8" s="19"/>
      <c r="PR8" s="19"/>
      <c r="PS8" s="19"/>
      <c r="PT8" s="19"/>
      <c r="PU8" s="19"/>
      <c r="PV8" s="19"/>
      <c r="PW8" s="19"/>
      <c r="PX8" s="19"/>
      <c r="PY8" s="19"/>
      <c r="PZ8" s="19"/>
      <c r="QA8" s="19"/>
      <c r="QB8" s="19"/>
      <c r="QC8" s="19"/>
      <c r="QD8" s="19"/>
      <c r="QE8" s="19"/>
      <c r="QF8" s="19"/>
      <c r="QG8" s="19"/>
      <c r="QH8" s="19"/>
      <c r="QI8" s="19"/>
      <c r="QJ8" s="19"/>
      <c r="QK8" s="19"/>
      <c r="QL8" s="19">
        <v>2192</v>
      </c>
      <c r="QM8" s="19"/>
      <c r="QN8" s="19"/>
      <c r="QO8" s="19"/>
      <c r="QP8" s="19"/>
      <c r="QQ8" s="19"/>
      <c r="QR8" s="19"/>
      <c r="QS8" s="19"/>
      <c r="QT8" s="19"/>
      <c r="QU8" s="19"/>
      <c r="QV8" s="19"/>
      <c r="QW8" s="19"/>
      <c r="QX8" s="19"/>
      <c r="QY8" s="19"/>
      <c r="QZ8" s="19"/>
      <c r="RA8" s="19"/>
      <c r="RB8" s="19"/>
      <c r="RC8" s="19"/>
      <c r="RD8" s="19"/>
      <c r="RE8" s="19"/>
      <c r="RF8" s="19"/>
      <c r="RG8" s="19"/>
      <c r="RH8" s="19"/>
      <c r="RI8" s="19"/>
      <c r="RJ8" s="19"/>
      <c r="RK8" s="19"/>
      <c r="RL8" s="19"/>
      <c r="RM8" s="19"/>
      <c r="RN8" s="19"/>
      <c r="RO8" s="19"/>
      <c r="RP8" s="19"/>
      <c r="RQ8" s="19"/>
      <c r="RR8" s="19"/>
      <c r="RS8" s="19"/>
      <c r="RT8" s="19"/>
      <c r="RU8" s="19"/>
      <c r="RV8" s="19"/>
      <c r="RW8" s="19"/>
      <c r="RX8" s="19"/>
      <c r="RY8" s="19"/>
      <c r="RZ8" s="19"/>
      <c r="SA8" s="19"/>
      <c r="SB8" s="19"/>
      <c r="SC8" s="19"/>
      <c r="SD8" s="19"/>
      <c r="SE8" s="19"/>
      <c r="SF8" s="19"/>
      <c r="SG8" s="19"/>
      <c r="SH8" s="19"/>
      <c r="SI8" s="19"/>
      <c r="SJ8" s="19">
        <v>2169</v>
      </c>
      <c r="SK8" s="19"/>
      <c r="SL8" s="19"/>
      <c r="SM8" s="19"/>
      <c r="SN8" s="19"/>
      <c r="SO8" s="19"/>
      <c r="SP8" s="19"/>
      <c r="SQ8" s="19"/>
      <c r="SR8" s="19"/>
      <c r="SS8" s="19"/>
      <c r="ST8" s="19"/>
      <c r="SU8" s="19"/>
      <c r="SV8" s="19"/>
      <c r="SW8" s="19"/>
      <c r="SX8" s="19"/>
      <c r="SY8" s="19"/>
      <c r="SZ8" s="19"/>
      <c r="TA8" s="19"/>
      <c r="TB8" s="19"/>
      <c r="TC8" s="19"/>
      <c r="TD8" s="19"/>
      <c r="TE8" s="19"/>
      <c r="TF8" s="19"/>
      <c r="TG8" s="19"/>
      <c r="TH8" s="19"/>
      <c r="TI8" s="19"/>
      <c r="TJ8" s="19"/>
      <c r="TK8" s="19"/>
      <c r="TL8" s="19"/>
      <c r="TM8" s="19"/>
      <c r="TN8" s="19"/>
      <c r="TO8" s="19"/>
      <c r="TP8" s="19"/>
      <c r="TQ8" s="19"/>
      <c r="TR8" s="19"/>
      <c r="TS8" s="19"/>
      <c r="TT8" s="19"/>
      <c r="TU8" s="19"/>
      <c r="TV8" s="19"/>
      <c r="TW8" s="19"/>
      <c r="TX8" s="19"/>
      <c r="TY8" s="19"/>
      <c r="TZ8" s="19"/>
      <c r="UA8" s="19"/>
      <c r="UB8" s="19"/>
      <c r="UC8" s="19"/>
      <c r="UD8" s="19"/>
      <c r="UE8" s="19"/>
      <c r="UF8" s="19"/>
      <c r="UG8" s="19"/>
      <c r="UH8" s="19"/>
      <c r="UI8" s="19"/>
      <c r="UJ8" s="19"/>
      <c r="UK8" s="19"/>
      <c r="UL8" s="19"/>
      <c r="UM8" s="19"/>
      <c r="UN8" s="19"/>
      <c r="UO8" s="19"/>
      <c r="UP8" s="19"/>
      <c r="UQ8" s="19"/>
      <c r="UR8" s="19"/>
      <c r="US8" s="19"/>
      <c r="UT8" s="19">
        <v>2358</v>
      </c>
      <c r="UU8" s="19"/>
      <c r="UV8" s="19"/>
      <c r="UW8" s="19"/>
      <c r="UX8" s="19"/>
      <c r="UY8" s="19"/>
      <c r="UZ8" s="19"/>
      <c r="VA8" s="19"/>
      <c r="VB8" s="19">
        <v>2358</v>
      </c>
      <c r="VC8" s="19"/>
      <c r="VD8" s="19"/>
      <c r="VE8" s="19"/>
      <c r="VF8" s="19"/>
      <c r="VG8" s="19"/>
      <c r="VH8" s="19"/>
      <c r="VI8" s="19"/>
      <c r="VJ8" s="19"/>
      <c r="VK8" s="19"/>
      <c r="VL8" s="19"/>
      <c r="VM8" s="19"/>
      <c r="VN8" s="19"/>
      <c r="VO8" s="19"/>
      <c r="VP8" s="19"/>
      <c r="VQ8" s="19"/>
      <c r="VR8" s="19"/>
      <c r="VS8" s="19"/>
      <c r="VT8" s="19"/>
      <c r="VU8" s="19"/>
      <c r="VV8" s="19"/>
      <c r="VW8" s="19"/>
      <c r="VX8" s="19"/>
      <c r="VY8" s="19"/>
      <c r="VZ8" s="19"/>
      <c r="WA8" s="19"/>
      <c r="WB8" s="19">
        <v>2700</v>
      </c>
      <c r="WC8" s="19">
        <v>2809</v>
      </c>
      <c r="WD8" s="19">
        <v>2796</v>
      </c>
      <c r="WE8" s="19">
        <v>2853</v>
      </c>
      <c r="WF8" s="19">
        <v>2944</v>
      </c>
      <c r="WG8" s="19">
        <v>3006</v>
      </c>
      <c r="WH8" s="19">
        <v>3067</v>
      </c>
      <c r="WI8" s="19">
        <v>3127</v>
      </c>
      <c r="WJ8" s="19">
        <v>3300</v>
      </c>
      <c r="WK8" s="19">
        <v>3301</v>
      </c>
      <c r="WL8" s="19">
        <v>3459</v>
      </c>
      <c r="WM8" s="19">
        <v>3524</v>
      </c>
      <c r="WN8" s="19">
        <v>3526</v>
      </c>
      <c r="WO8" s="19">
        <v>3502</v>
      </c>
      <c r="WP8" s="19">
        <v>3655</v>
      </c>
      <c r="WQ8" s="19">
        <v>3682</v>
      </c>
      <c r="WR8" s="19">
        <v>3752</v>
      </c>
      <c r="WS8" s="19">
        <v>3832</v>
      </c>
      <c r="WT8" s="19">
        <v>3931</v>
      </c>
      <c r="WU8" s="19">
        <v>3902</v>
      </c>
      <c r="WV8" s="19">
        <v>3990</v>
      </c>
      <c r="WW8" s="19">
        <v>3980</v>
      </c>
      <c r="WX8" s="19">
        <v>4095</v>
      </c>
      <c r="WY8" s="19">
        <v>4245</v>
      </c>
      <c r="WZ8" s="19">
        <v>4291</v>
      </c>
      <c r="XA8" s="19">
        <v>4275</v>
      </c>
      <c r="XB8" s="19">
        <v>4501</v>
      </c>
      <c r="XC8" s="19">
        <v>4495</v>
      </c>
      <c r="XD8" s="19">
        <v>4607</v>
      </c>
      <c r="XE8" s="19">
        <v>4560</v>
      </c>
      <c r="XF8" s="19">
        <v>4583</v>
      </c>
      <c r="XG8" s="19">
        <v>4597</v>
      </c>
      <c r="XH8" s="19">
        <v>4689</v>
      </c>
      <c r="XI8" s="19">
        <v>4694</v>
      </c>
      <c r="XJ8" s="19">
        <v>4886</v>
      </c>
      <c r="XK8" s="19">
        <v>4894</v>
      </c>
      <c r="XL8" s="19">
        <v>4999</v>
      </c>
      <c r="XM8" s="19">
        <v>5013</v>
      </c>
      <c r="XN8" s="19">
        <v>4999</v>
      </c>
      <c r="XO8" s="19">
        <v>5002</v>
      </c>
      <c r="XP8" s="19">
        <v>5026</v>
      </c>
      <c r="XQ8" s="19">
        <v>5180</v>
      </c>
      <c r="XR8" s="19">
        <v>5176</v>
      </c>
      <c r="XS8" s="19">
        <v>5386</v>
      </c>
      <c r="XT8" s="19">
        <v>5464</v>
      </c>
      <c r="XU8" s="19">
        <v>5412</v>
      </c>
      <c r="XV8" s="19">
        <v>5486</v>
      </c>
      <c r="XW8" s="19">
        <v>5507</v>
      </c>
      <c r="XX8" s="19">
        <v>5528</v>
      </c>
      <c r="XY8" s="19">
        <v>5598</v>
      </c>
      <c r="XZ8" s="19">
        <v>5660</v>
      </c>
      <c r="YA8" s="19">
        <v>5716</v>
      </c>
      <c r="YB8" s="19">
        <v>5762</v>
      </c>
      <c r="YC8" s="19">
        <v>5828</v>
      </c>
      <c r="YD8" s="19">
        <v>5947</v>
      </c>
      <c r="YE8" s="19">
        <v>5928</v>
      </c>
      <c r="YF8" s="19">
        <v>5960</v>
      </c>
      <c r="YG8" s="19">
        <v>6013</v>
      </c>
      <c r="YH8" s="19">
        <v>6091</v>
      </c>
      <c r="YI8" s="19">
        <v>6188</v>
      </c>
      <c r="YJ8" s="19">
        <v>6244</v>
      </c>
      <c r="YK8" s="19">
        <v>6268</v>
      </c>
      <c r="YL8" s="19">
        <v>6269</v>
      </c>
      <c r="YM8" s="19">
        <v>6330</v>
      </c>
      <c r="YN8" s="19">
        <v>6478</v>
      </c>
      <c r="YO8" s="19">
        <v>6612</v>
      </c>
      <c r="YP8" s="19">
        <v>6704</v>
      </c>
      <c r="YQ8" s="19">
        <v>6727</v>
      </c>
      <c r="YR8" s="19">
        <v>6253</v>
      </c>
      <c r="YS8" s="19">
        <v>6150</v>
      </c>
      <c r="YT8" s="19">
        <v>6503</v>
      </c>
      <c r="YU8" s="19">
        <v>5609</v>
      </c>
      <c r="YV8" s="19">
        <v>4560</v>
      </c>
      <c r="YW8" s="19">
        <v>5402</v>
      </c>
      <c r="YX8" s="19">
        <v>6315</v>
      </c>
      <c r="YY8" s="19">
        <v>6465</v>
      </c>
      <c r="YZ8" s="19">
        <v>7034</v>
      </c>
      <c r="ZA8" s="19">
        <v>7226</v>
      </c>
      <c r="ZB8" s="19">
        <v>7393</v>
      </c>
      <c r="ZC8" s="19">
        <v>7438</v>
      </c>
      <c r="ZD8" s="19">
        <v>7626</v>
      </c>
      <c r="ZE8" s="19">
        <v>7847</v>
      </c>
      <c r="ZF8" s="19">
        <v>8191</v>
      </c>
      <c r="ZG8" s="19">
        <v>8056</v>
      </c>
      <c r="ZH8" s="19">
        <v>7936</v>
      </c>
      <c r="ZI8" s="19">
        <v>7747</v>
      </c>
      <c r="ZJ8" s="19">
        <v>7343</v>
      </c>
      <c r="ZK8" s="19">
        <v>7461</v>
      </c>
      <c r="ZL8" s="19">
        <v>7371</v>
      </c>
      <c r="ZM8" s="19">
        <v>7801</v>
      </c>
      <c r="ZN8" s="19">
        <v>7831</v>
      </c>
      <c r="ZO8" s="19">
        <v>7908</v>
      </c>
      <c r="ZP8" s="19">
        <v>7702</v>
      </c>
      <c r="ZQ8" s="19">
        <v>8209</v>
      </c>
      <c r="ZR8" s="19">
        <v>7272</v>
      </c>
      <c r="ZS8" s="19">
        <v>6947</v>
      </c>
      <c r="ZT8" s="19">
        <v>6371</v>
      </c>
      <c r="ZU8" s="19">
        <v>6228</v>
      </c>
      <c r="ZV8" s="19">
        <v>6554</v>
      </c>
      <c r="ZW8" s="19">
        <v>6907</v>
      </c>
      <c r="ZX8" s="19">
        <v>7291</v>
      </c>
      <c r="ZY8" s="19">
        <v>7651</v>
      </c>
      <c r="ZZ8" s="19">
        <v>8008</v>
      </c>
      <c r="AAA8" s="19">
        <v>8278</v>
      </c>
      <c r="AAB8" s="19">
        <v>8706</v>
      </c>
      <c r="AAC8" s="19">
        <v>9161</v>
      </c>
      <c r="AAD8" s="19">
        <v>9035</v>
      </c>
      <c r="AAE8" s="19">
        <v>9274</v>
      </c>
      <c r="AAF8" s="19">
        <v>9610</v>
      </c>
      <c r="AAG8" s="19">
        <v>10010</v>
      </c>
      <c r="AAH8" s="19">
        <v>10237</v>
      </c>
      <c r="AAI8" s="19">
        <v>10353</v>
      </c>
      <c r="AAJ8" s="19">
        <v>10268</v>
      </c>
      <c r="AAK8" s="19">
        <v>10533</v>
      </c>
      <c r="AAL8" s="19">
        <v>11081</v>
      </c>
      <c r="AAM8" s="19">
        <v>11561</v>
      </c>
      <c r="AAN8" s="19">
        <v>12087</v>
      </c>
      <c r="AAO8" s="19">
        <v>12532</v>
      </c>
      <c r="AAP8" s="19">
        <v>13295</v>
      </c>
      <c r="AAQ8" s="19">
        <v>13643</v>
      </c>
      <c r="AAR8" s="19">
        <v>13989</v>
      </c>
      <c r="AAS8" s="19">
        <v>14461</v>
      </c>
      <c r="AAT8" s="19">
        <v>15009</v>
      </c>
      <c r="AAU8" s="19">
        <v>15969</v>
      </c>
      <c r="AAV8" s="19">
        <v>16914</v>
      </c>
      <c r="AAW8" s="19">
        <v>17486</v>
      </c>
      <c r="AAX8" s="19">
        <v>18336</v>
      </c>
      <c r="AAY8" s="19">
        <v>19399</v>
      </c>
      <c r="AAZ8" s="19">
        <v>20153</v>
      </c>
      <c r="ABA8" s="19">
        <v>19831</v>
      </c>
      <c r="ABB8" s="19">
        <v>20916</v>
      </c>
      <c r="ABC8" s="19">
        <v>21025</v>
      </c>
      <c r="ABD8" s="19">
        <v>21605</v>
      </c>
      <c r="ABE8" s="19">
        <v>22094</v>
      </c>
      <c r="ABF8" s="19">
        <v>23060</v>
      </c>
      <c r="ABG8" s="19">
        <v>22760</v>
      </c>
      <c r="ABH8" s="19">
        <v>23071</v>
      </c>
      <c r="ABI8" s="19">
        <v>23071</v>
      </c>
      <c r="ABJ8" s="19">
        <v>23644</v>
      </c>
      <c r="ABK8" s="19">
        <v>23873</v>
      </c>
      <c r="ABL8" s="19">
        <v>24221</v>
      </c>
      <c r="ABM8" s="19">
        <v>24772</v>
      </c>
      <c r="ABN8" s="19">
        <v>25905</v>
      </c>
      <c r="ABO8" s="19">
        <v>26690</v>
      </c>
      <c r="ABP8" s="19">
        <v>27412</v>
      </c>
      <c r="ABQ8" s="19">
        <v>27848.305</v>
      </c>
      <c r="ABR8" s="19">
        <v>28199.574000000001</v>
      </c>
      <c r="ABS8" s="19">
        <v>27857.25</v>
      </c>
      <c r="ABT8" s="19">
        <v>28706.5</v>
      </c>
      <c r="ABU8" s="19">
        <v>29370.088</v>
      </c>
      <c r="ABV8" s="19">
        <v>29820.298999999999</v>
      </c>
      <c r="ABW8" s="19">
        <v>30894.282999999999</v>
      </c>
      <c r="ABX8" s="19">
        <v>31480.743999999999</v>
      </c>
      <c r="ABY8" s="19">
        <v>32571.673999999999</v>
      </c>
      <c r="ABZ8" s="19">
        <v>33719.769999999997</v>
      </c>
      <c r="ACA8" s="19">
        <v>33923.343999999997</v>
      </c>
      <c r="ACB8" s="19">
        <v>34419.695</v>
      </c>
      <c r="ACC8" s="19">
        <v>34588.476999999999</v>
      </c>
      <c r="ACD8" s="19">
        <v>35740.35</v>
      </c>
      <c r="ACE8" s="19">
        <v>36338.383000000002</v>
      </c>
      <c r="ACF8" s="19">
        <v>37051.902000000002</v>
      </c>
      <c r="ACG8" s="19">
        <v>38082.875</v>
      </c>
      <c r="ACH8" s="19">
        <v>38117.347999999998</v>
      </c>
      <c r="ACI8" s="19">
        <v>36998.65</v>
      </c>
      <c r="ACJ8" s="19">
        <v>37739.33</v>
      </c>
      <c r="ACK8" s="19">
        <v>38130</v>
      </c>
      <c r="ACL8" s="19">
        <v>38173.233999999997</v>
      </c>
      <c r="ACM8" s="19">
        <v>38169.832000000002</v>
      </c>
      <c r="ACN8" s="19">
        <v>38599.425999999999</v>
      </c>
      <c r="ACO8" s="19">
        <v>39160.324000000001</v>
      </c>
      <c r="ACP8" s="19">
        <v>39456.862999999998</v>
      </c>
      <c r="ACQ8" s="19">
        <v>39940.824000000001</v>
      </c>
      <c r="ACR8" s="19">
        <v>40471.913999999997</v>
      </c>
      <c r="ACS8" s="19">
        <v>41155.527000000002</v>
      </c>
      <c r="ACT8" s="19">
        <v>38763.440000000002</v>
      </c>
      <c r="ACU8" s="19">
        <v>40970.805</v>
      </c>
      <c r="ACV8" s="19">
        <v>41872.394999999997</v>
      </c>
      <c r="ACW8" s="49"/>
    </row>
    <row r="9" spans="1:777" x14ac:dyDescent="0.15">
      <c r="A9" s="16" t="s">
        <v>1</v>
      </c>
      <c r="B9" s="16" t="s">
        <v>14</v>
      </c>
      <c r="C9" s="16" t="s">
        <v>15</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c r="IY9" s="19"/>
      <c r="IZ9" s="19"/>
      <c r="JA9" s="19"/>
      <c r="JB9" s="19"/>
      <c r="JC9" s="19"/>
      <c r="JD9" s="19"/>
      <c r="JE9" s="19"/>
      <c r="JF9" s="19"/>
      <c r="JG9" s="19"/>
      <c r="JH9" s="19"/>
      <c r="JI9" s="19"/>
      <c r="JJ9" s="19"/>
      <c r="JK9" s="19"/>
      <c r="JL9" s="19"/>
      <c r="JM9" s="19"/>
      <c r="JN9" s="19"/>
      <c r="JO9" s="19"/>
      <c r="JP9" s="19"/>
      <c r="JQ9" s="19"/>
      <c r="JR9" s="19"/>
      <c r="JS9" s="19"/>
      <c r="JT9" s="19"/>
      <c r="JU9" s="19"/>
      <c r="JV9" s="19"/>
      <c r="JW9" s="19"/>
      <c r="JX9" s="19"/>
      <c r="JY9" s="19"/>
      <c r="JZ9" s="19"/>
      <c r="KA9" s="19"/>
      <c r="KB9" s="19"/>
      <c r="KC9" s="19"/>
      <c r="KD9" s="19"/>
      <c r="KE9" s="19"/>
      <c r="KF9" s="19"/>
      <c r="KG9" s="19"/>
      <c r="KH9" s="19"/>
      <c r="KI9" s="19"/>
      <c r="KJ9" s="19"/>
      <c r="KK9" s="19"/>
      <c r="KL9" s="19"/>
      <c r="KM9" s="19"/>
      <c r="KN9" s="19"/>
      <c r="KO9" s="19"/>
      <c r="KP9" s="19"/>
      <c r="KQ9" s="19"/>
      <c r="KR9" s="19"/>
      <c r="KS9" s="19"/>
      <c r="KT9" s="19"/>
      <c r="KU9" s="19"/>
      <c r="KV9" s="19"/>
      <c r="KW9" s="19"/>
      <c r="KX9" s="19"/>
      <c r="KY9" s="19"/>
      <c r="KZ9" s="19"/>
      <c r="LA9" s="19"/>
      <c r="LB9" s="19"/>
      <c r="LC9" s="19"/>
      <c r="LD9" s="19"/>
      <c r="LE9" s="19"/>
      <c r="LF9" s="19"/>
      <c r="LG9" s="19"/>
      <c r="LH9" s="19"/>
      <c r="LI9" s="19"/>
      <c r="LJ9" s="19"/>
      <c r="LK9" s="19"/>
      <c r="LL9" s="19"/>
      <c r="LM9" s="19"/>
      <c r="LN9" s="19"/>
      <c r="LO9" s="19"/>
      <c r="LP9" s="19"/>
      <c r="LQ9" s="19"/>
      <c r="LR9" s="19"/>
      <c r="LS9" s="19"/>
      <c r="LT9" s="19"/>
      <c r="LU9" s="19"/>
      <c r="LV9" s="19"/>
      <c r="LW9" s="19"/>
      <c r="LX9" s="19"/>
      <c r="LY9" s="19"/>
      <c r="LZ9" s="19"/>
      <c r="MA9" s="19"/>
      <c r="MB9" s="19"/>
      <c r="MC9" s="19"/>
      <c r="MD9" s="19"/>
      <c r="ME9" s="19"/>
      <c r="MF9" s="19"/>
      <c r="MG9" s="19"/>
      <c r="MH9" s="19"/>
      <c r="MI9" s="19"/>
      <c r="MJ9" s="19"/>
      <c r="MK9" s="19"/>
      <c r="ML9" s="19"/>
      <c r="MM9" s="19"/>
      <c r="MN9" s="19"/>
      <c r="MO9" s="19"/>
      <c r="MP9" s="19"/>
      <c r="MQ9" s="19"/>
      <c r="MR9" s="19"/>
      <c r="MS9" s="19"/>
      <c r="MT9" s="19"/>
      <c r="MU9" s="19"/>
      <c r="MV9" s="19"/>
      <c r="MW9" s="19"/>
      <c r="MX9" s="19"/>
      <c r="MY9" s="19"/>
      <c r="MZ9" s="19"/>
      <c r="NA9" s="19"/>
      <c r="NB9" s="19"/>
      <c r="NC9" s="19"/>
      <c r="ND9" s="19"/>
      <c r="NE9" s="19"/>
      <c r="NF9" s="19"/>
      <c r="NG9" s="19"/>
      <c r="NH9" s="19"/>
      <c r="NI9" s="19"/>
      <c r="NJ9" s="19"/>
      <c r="NK9" s="19"/>
      <c r="NL9" s="19"/>
      <c r="NM9" s="19"/>
      <c r="NN9" s="19"/>
      <c r="NO9" s="19"/>
      <c r="NP9" s="19"/>
      <c r="NQ9" s="19"/>
      <c r="NR9" s="19"/>
      <c r="NS9" s="19"/>
      <c r="NT9" s="19"/>
      <c r="NU9" s="19"/>
      <c r="NV9" s="19"/>
      <c r="NW9" s="19"/>
      <c r="NX9" s="19"/>
      <c r="NY9" s="19"/>
      <c r="NZ9" s="19"/>
      <c r="OA9" s="19"/>
      <c r="OB9" s="19"/>
      <c r="OC9" s="19"/>
      <c r="OD9" s="19"/>
      <c r="OE9" s="19"/>
      <c r="OF9" s="19"/>
      <c r="OG9" s="19"/>
      <c r="OH9" s="19"/>
      <c r="OI9" s="19"/>
      <c r="OJ9" s="19"/>
      <c r="OK9" s="19"/>
      <c r="OL9" s="19"/>
      <c r="OM9" s="19"/>
      <c r="ON9" s="19"/>
      <c r="OO9" s="19"/>
      <c r="OP9" s="19"/>
      <c r="OQ9" s="19"/>
      <c r="OR9" s="19"/>
      <c r="OS9" s="19"/>
      <c r="OT9" s="19"/>
      <c r="OU9" s="19"/>
      <c r="OV9" s="19"/>
      <c r="OW9" s="19"/>
      <c r="OX9" s="19"/>
      <c r="OY9" s="19"/>
      <c r="OZ9" s="19"/>
      <c r="PA9" s="19"/>
      <c r="PB9" s="19"/>
      <c r="PC9" s="19"/>
      <c r="PD9" s="19"/>
      <c r="PE9" s="19"/>
      <c r="PF9" s="19"/>
      <c r="PG9" s="19"/>
      <c r="PH9" s="19"/>
      <c r="PI9" s="19"/>
      <c r="PJ9" s="19"/>
      <c r="PK9" s="19"/>
      <c r="PL9" s="19"/>
      <c r="PM9" s="19"/>
      <c r="PN9" s="19"/>
      <c r="PO9" s="19"/>
      <c r="PP9" s="19"/>
      <c r="PQ9" s="19"/>
      <c r="PR9" s="19"/>
      <c r="PS9" s="19"/>
      <c r="PT9" s="19"/>
      <c r="PU9" s="19"/>
      <c r="PV9" s="19"/>
      <c r="PW9" s="19"/>
      <c r="PX9" s="19"/>
      <c r="PY9" s="19"/>
      <c r="PZ9" s="19"/>
      <c r="QA9" s="19"/>
      <c r="QB9" s="19"/>
      <c r="QC9" s="19"/>
      <c r="QD9" s="19"/>
      <c r="QE9" s="19"/>
      <c r="QF9" s="19"/>
      <c r="QG9" s="19"/>
      <c r="QH9" s="19"/>
      <c r="QI9" s="19"/>
      <c r="QJ9" s="19"/>
      <c r="QK9" s="19"/>
      <c r="QL9" s="19"/>
      <c r="QM9" s="19"/>
      <c r="QN9" s="19"/>
      <c r="QO9" s="19"/>
      <c r="QP9" s="19"/>
      <c r="QQ9" s="19"/>
      <c r="QR9" s="19"/>
      <c r="QS9" s="19"/>
      <c r="QT9" s="19"/>
      <c r="QU9" s="19"/>
      <c r="QV9" s="19"/>
      <c r="QW9" s="19"/>
      <c r="QX9" s="19"/>
      <c r="QY9" s="19"/>
      <c r="QZ9" s="19"/>
      <c r="RA9" s="19"/>
      <c r="RB9" s="19"/>
      <c r="RC9" s="19"/>
      <c r="RD9" s="19"/>
      <c r="RE9" s="19"/>
      <c r="RF9" s="19"/>
      <c r="RG9" s="19"/>
      <c r="RH9" s="19"/>
      <c r="RI9" s="19"/>
      <c r="RJ9" s="19"/>
      <c r="RK9" s="19"/>
      <c r="RL9" s="19"/>
      <c r="RM9" s="19"/>
      <c r="RN9" s="19"/>
      <c r="RO9" s="19"/>
      <c r="RP9" s="19"/>
      <c r="RQ9" s="19"/>
      <c r="RR9" s="19"/>
      <c r="RS9" s="19"/>
      <c r="RT9" s="19"/>
      <c r="RU9" s="19"/>
      <c r="RV9" s="19"/>
      <c r="RW9" s="19"/>
      <c r="RX9" s="19"/>
      <c r="RY9" s="19"/>
      <c r="RZ9" s="19"/>
      <c r="SA9" s="19"/>
      <c r="SB9" s="19"/>
      <c r="SC9" s="19"/>
      <c r="SD9" s="19"/>
      <c r="SE9" s="19"/>
      <c r="SF9" s="19"/>
      <c r="SG9" s="19"/>
      <c r="SH9" s="19"/>
      <c r="SI9" s="19"/>
      <c r="SJ9" s="19"/>
      <c r="SK9" s="19"/>
      <c r="SL9" s="19"/>
      <c r="SM9" s="19"/>
      <c r="SN9" s="19"/>
      <c r="SO9" s="19"/>
      <c r="SP9" s="19"/>
      <c r="SQ9" s="19"/>
      <c r="SR9" s="19"/>
      <c r="SS9" s="19"/>
      <c r="ST9" s="19"/>
      <c r="SU9" s="19"/>
      <c r="SV9" s="19"/>
      <c r="SW9" s="19"/>
      <c r="SX9" s="19"/>
      <c r="SY9" s="19"/>
      <c r="SZ9" s="19"/>
      <c r="TA9" s="19"/>
      <c r="TB9" s="19"/>
      <c r="TC9" s="19"/>
      <c r="TD9" s="19"/>
      <c r="TE9" s="19"/>
      <c r="TF9" s="19"/>
      <c r="TG9" s="19"/>
      <c r="TH9" s="19"/>
      <c r="TI9" s="19"/>
      <c r="TJ9" s="19"/>
      <c r="TK9" s="19"/>
      <c r="TL9" s="19"/>
      <c r="TM9" s="19"/>
      <c r="TN9" s="19"/>
      <c r="TO9" s="19"/>
      <c r="TP9" s="19"/>
      <c r="TQ9" s="19"/>
      <c r="TR9" s="19"/>
      <c r="TS9" s="19"/>
      <c r="TT9" s="19"/>
      <c r="TU9" s="19"/>
      <c r="TV9" s="19"/>
      <c r="TW9" s="19"/>
      <c r="TX9" s="19"/>
      <c r="TY9" s="19"/>
      <c r="TZ9" s="19"/>
      <c r="UA9" s="19"/>
      <c r="UB9" s="19"/>
      <c r="UC9" s="19"/>
      <c r="UD9" s="19"/>
      <c r="UE9" s="19"/>
      <c r="UF9" s="19"/>
      <c r="UG9" s="19"/>
      <c r="UH9" s="19"/>
      <c r="UI9" s="19"/>
      <c r="UJ9" s="19"/>
      <c r="UK9" s="19"/>
      <c r="UL9" s="19"/>
      <c r="UM9" s="19"/>
      <c r="UN9" s="19"/>
      <c r="UO9" s="19"/>
      <c r="UP9" s="19"/>
      <c r="UQ9" s="19"/>
      <c r="UR9" s="19"/>
      <c r="US9" s="19"/>
      <c r="UT9" s="19"/>
      <c r="UU9" s="19"/>
      <c r="UV9" s="19"/>
      <c r="UW9" s="19"/>
      <c r="UX9" s="19"/>
      <c r="UY9" s="19"/>
      <c r="UZ9" s="19"/>
      <c r="VA9" s="19"/>
      <c r="VB9" s="19">
        <v>2031</v>
      </c>
      <c r="VC9" s="19">
        <v>2104</v>
      </c>
      <c r="VD9" s="19">
        <v>2115</v>
      </c>
      <c r="VE9" s="19">
        <v>2085</v>
      </c>
      <c r="VF9" s="19">
        <v>2117</v>
      </c>
      <c r="VG9" s="19">
        <v>2107</v>
      </c>
      <c r="VH9" s="19">
        <v>2110</v>
      </c>
      <c r="VI9" s="19">
        <v>2150</v>
      </c>
      <c r="VJ9" s="19">
        <v>2163</v>
      </c>
      <c r="VK9" s="19">
        <v>2110</v>
      </c>
      <c r="VL9" s="19">
        <v>2120</v>
      </c>
      <c r="VM9" s="19">
        <v>2101</v>
      </c>
      <c r="VN9" s="19">
        <v>2158</v>
      </c>
      <c r="VO9" s="19">
        <v>2130</v>
      </c>
      <c r="VP9" s="19">
        <v>2227</v>
      </c>
      <c r="VQ9" s="19">
        <v>2195</v>
      </c>
      <c r="VR9" s="19">
        <v>2179</v>
      </c>
      <c r="VS9" s="19">
        <v>2219</v>
      </c>
      <c r="VT9" s="19">
        <v>2216</v>
      </c>
      <c r="VU9" s="19">
        <v>2224</v>
      </c>
      <c r="VV9" s="19">
        <v>2276</v>
      </c>
      <c r="VW9" s="19">
        <v>2254</v>
      </c>
      <c r="VX9" s="19">
        <v>2243</v>
      </c>
      <c r="VY9" s="19">
        <v>2353</v>
      </c>
      <c r="VZ9" s="19">
        <v>2434</v>
      </c>
      <c r="WA9" s="19">
        <v>2472</v>
      </c>
      <c r="WB9" s="19">
        <v>2501</v>
      </c>
      <c r="WC9" s="19">
        <v>2466</v>
      </c>
      <c r="WD9" s="19">
        <v>2570</v>
      </c>
      <c r="WE9" s="19">
        <v>2695</v>
      </c>
      <c r="WF9" s="19">
        <v>2817</v>
      </c>
      <c r="WG9" s="19">
        <v>2649</v>
      </c>
      <c r="WH9" s="19">
        <v>2713</v>
      </c>
      <c r="WI9" s="19">
        <v>2697</v>
      </c>
      <c r="WJ9" s="19">
        <v>2679</v>
      </c>
      <c r="WK9" s="19">
        <v>2938</v>
      </c>
      <c r="WL9" s="19">
        <v>2735</v>
      </c>
      <c r="WM9" s="19">
        <v>2745</v>
      </c>
      <c r="WN9" s="19">
        <v>2691</v>
      </c>
      <c r="WO9" s="19">
        <v>2834</v>
      </c>
      <c r="WP9" s="19">
        <v>2775</v>
      </c>
      <c r="WQ9" s="19">
        <v>2785</v>
      </c>
      <c r="WR9" s="19">
        <v>2836</v>
      </c>
      <c r="WS9" s="19">
        <v>2979</v>
      </c>
      <c r="WT9" s="19">
        <v>2922</v>
      </c>
      <c r="WU9" s="19">
        <v>2989</v>
      </c>
      <c r="WV9" s="19">
        <v>2963</v>
      </c>
      <c r="WW9" s="19">
        <v>2933</v>
      </c>
      <c r="WX9" s="19">
        <v>2954</v>
      </c>
      <c r="WY9" s="19">
        <v>3092</v>
      </c>
      <c r="WZ9" s="19">
        <v>3193</v>
      </c>
      <c r="XA9" s="19">
        <v>3177</v>
      </c>
      <c r="XB9" s="19">
        <v>3327</v>
      </c>
      <c r="XC9" s="19">
        <v>3279</v>
      </c>
      <c r="XD9" s="19">
        <v>3341</v>
      </c>
      <c r="XE9" s="19">
        <v>3366</v>
      </c>
      <c r="XF9" s="19">
        <v>3395</v>
      </c>
      <c r="XG9" s="19">
        <v>3261</v>
      </c>
      <c r="XH9" s="19">
        <v>3351</v>
      </c>
      <c r="XI9" s="19">
        <v>3425</v>
      </c>
      <c r="XJ9" s="19">
        <v>3476</v>
      </c>
      <c r="XK9" s="19">
        <v>3480</v>
      </c>
      <c r="XL9" s="19">
        <v>3571</v>
      </c>
      <c r="XM9" s="19">
        <v>3665</v>
      </c>
      <c r="XN9" s="19">
        <v>3642</v>
      </c>
      <c r="XO9" s="19">
        <v>3625</v>
      </c>
      <c r="XP9" s="19">
        <v>3724</v>
      </c>
      <c r="XQ9" s="19">
        <v>3818</v>
      </c>
      <c r="XR9" s="19">
        <v>3808</v>
      </c>
      <c r="XS9" s="19">
        <v>3826</v>
      </c>
      <c r="XT9" s="19">
        <v>4022</v>
      </c>
      <c r="XU9" s="19">
        <v>4073</v>
      </c>
      <c r="XV9" s="19">
        <v>4141</v>
      </c>
      <c r="XW9" s="19">
        <v>4191</v>
      </c>
      <c r="XX9" s="19">
        <v>4235</v>
      </c>
      <c r="XY9" s="19">
        <v>4415</v>
      </c>
      <c r="XZ9" s="19">
        <v>4521</v>
      </c>
      <c r="YA9" s="19">
        <v>4564</v>
      </c>
      <c r="YB9" s="19">
        <v>4575</v>
      </c>
      <c r="YC9" s="19">
        <v>4705</v>
      </c>
      <c r="YD9" s="19">
        <v>4809</v>
      </c>
      <c r="YE9" s="19">
        <v>4948</v>
      </c>
      <c r="YF9" s="19">
        <v>5007</v>
      </c>
      <c r="YG9" s="19">
        <v>5244</v>
      </c>
      <c r="YH9" s="19">
        <v>5302</v>
      </c>
      <c r="YI9" s="19">
        <v>5333</v>
      </c>
      <c r="YJ9" s="19">
        <v>5423</v>
      </c>
      <c r="YK9" s="19">
        <v>5557</v>
      </c>
      <c r="YL9" s="19">
        <v>5662</v>
      </c>
      <c r="YM9" s="19">
        <v>5807</v>
      </c>
      <c r="YN9" s="19">
        <v>5906</v>
      </c>
      <c r="YO9" s="19">
        <v>6148</v>
      </c>
      <c r="YP9" s="19">
        <v>6076</v>
      </c>
      <c r="YQ9" s="19">
        <v>6236</v>
      </c>
      <c r="YR9" s="19">
        <v>6551</v>
      </c>
      <c r="YS9" s="19">
        <v>6022</v>
      </c>
      <c r="YT9" s="19">
        <v>6202</v>
      </c>
      <c r="YU9" s="19">
        <v>5765</v>
      </c>
      <c r="YV9" s="19">
        <v>5514</v>
      </c>
      <c r="YW9" s="19">
        <v>6153</v>
      </c>
      <c r="YX9" s="19">
        <v>6363</v>
      </c>
      <c r="YY9" s="19">
        <v>6099</v>
      </c>
      <c r="YZ9" s="19">
        <v>6641</v>
      </c>
      <c r="ZA9" s="19">
        <v>7267</v>
      </c>
      <c r="ZB9" s="19">
        <v>7218</v>
      </c>
      <c r="ZC9" s="19">
        <v>6978</v>
      </c>
      <c r="ZD9" s="19">
        <v>7329</v>
      </c>
      <c r="ZE9" s="19">
        <v>7425</v>
      </c>
      <c r="ZF9" s="19">
        <v>7627</v>
      </c>
      <c r="ZG9" s="19">
        <v>8089</v>
      </c>
      <c r="ZH9" s="19">
        <v>8513</v>
      </c>
      <c r="ZI9" s="19">
        <v>8542</v>
      </c>
      <c r="ZJ9" s="19">
        <v>8239</v>
      </c>
      <c r="ZK9" s="19">
        <v>8434</v>
      </c>
      <c r="ZL9" s="19">
        <v>8611</v>
      </c>
      <c r="ZM9" s="19">
        <v>8735</v>
      </c>
      <c r="ZN9" s="19">
        <v>8886</v>
      </c>
      <c r="ZO9" s="19">
        <v>9035</v>
      </c>
      <c r="ZP9" s="19">
        <v>9185</v>
      </c>
      <c r="ZQ9" s="19">
        <v>9553</v>
      </c>
      <c r="ZR9" s="19">
        <v>8155</v>
      </c>
      <c r="ZS9" s="19">
        <v>7291</v>
      </c>
      <c r="ZT9" s="19">
        <v>7379</v>
      </c>
      <c r="ZU9" s="19">
        <v>8097</v>
      </c>
      <c r="ZV9" s="19">
        <v>8835</v>
      </c>
      <c r="ZW9" s="19">
        <v>8075</v>
      </c>
      <c r="ZX9" s="19">
        <v>9208</v>
      </c>
      <c r="ZY9" s="19">
        <v>9620</v>
      </c>
      <c r="ZZ9" s="19">
        <v>9776</v>
      </c>
      <c r="AAA9" s="19">
        <v>10351</v>
      </c>
      <c r="AAB9" s="19">
        <v>11067</v>
      </c>
      <c r="AAC9" s="19">
        <v>11056</v>
      </c>
      <c r="AAD9" s="19">
        <v>11086</v>
      </c>
      <c r="AAE9" s="19">
        <v>11623</v>
      </c>
      <c r="AAF9" s="19">
        <v>11749</v>
      </c>
      <c r="AAG9" s="19">
        <v>11788</v>
      </c>
      <c r="AAH9" s="19">
        <v>11858</v>
      </c>
      <c r="AAI9" s="19">
        <v>12696</v>
      </c>
      <c r="AAJ9" s="19">
        <v>12903</v>
      </c>
      <c r="AAK9" s="19">
        <v>13767</v>
      </c>
      <c r="AAL9" s="19">
        <v>14046</v>
      </c>
      <c r="AAM9" s="19">
        <v>14843</v>
      </c>
      <c r="AAN9" s="19">
        <v>15537</v>
      </c>
      <c r="AAO9" s="19">
        <v>15513</v>
      </c>
      <c r="AAP9" s="19">
        <v>16832</v>
      </c>
      <c r="AAQ9" s="19">
        <v>17459</v>
      </c>
      <c r="AAR9" s="19">
        <v>17789</v>
      </c>
      <c r="AAS9" s="19">
        <v>18230</v>
      </c>
      <c r="AAT9" s="19">
        <v>18868</v>
      </c>
      <c r="AAU9" s="19">
        <v>19974</v>
      </c>
      <c r="AAV9" s="19">
        <v>20221</v>
      </c>
      <c r="AAW9" s="19">
        <v>20617</v>
      </c>
      <c r="AAX9" s="19">
        <v>21579</v>
      </c>
      <c r="AAY9" s="19">
        <v>22228</v>
      </c>
      <c r="AAZ9" s="19">
        <v>21919</v>
      </c>
      <c r="ABA9" s="19">
        <v>21712</v>
      </c>
      <c r="ABB9" s="19">
        <v>23059</v>
      </c>
      <c r="ABC9" s="19">
        <v>23360</v>
      </c>
      <c r="ABD9" s="19">
        <v>23632</v>
      </c>
      <c r="ABE9" s="19">
        <v>24409</v>
      </c>
      <c r="ABF9" s="19">
        <v>24272</v>
      </c>
      <c r="ABG9" s="19">
        <v>24063</v>
      </c>
      <c r="ABH9" s="19">
        <v>24807</v>
      </c>
      <c r="ABI9" s="19">
        <v>25450</v>
      </c>
      <c r="ABJ9" s="19">
        <v>26581</v>
      </c>
      <c r="ABK9" s="19">
        <v>27710</v>
      </c>
      <c r="ABL9" s="19">
        <v>28681</v>
      </c>
      <c r="ABM9" s="19">
        <v>28728</v>
      </c>
      <c r="ABN9" s="19">
        <v>29049</v>
      </c>
      <c r="ABO9" s="19">
        <v>29108</v>
      </c>
      <c r="ABP9" s="19">
        <v>29412</v>
      </c>
      <c r="ABQ9" s="19">
        <v>29915.447</v>
      </c>
      <c r="ABR9" s="19">
        <v>30573.574000000001</v>
      </c>
      <c r="ABS9" s="19">
        <v>30649.537</v>
      </c>
      <c r="ABT9" s="19">
        <v>32359.296999999999</v>
      </c>
      <c r="ABU9" s="19">
        <v>33356.14</v>
      </c>
      <c r="ABV9" s="19">
        <v>34325.440000000002</v>
      </c>
      <c r="ABW9" s="19">
        <v>35499.061999999998</v>
      </c>
      <c r="ABX9" s="19">
        <v>36361.230000000003</v>
      </c>
      <c r="ABY9" s="19">
        <v>37523.425999999999</v>
      </c>
      <c r="ABZ9" s="19">
        <v>39021.175999999999</v>
      </c>
      <c r="ACA9" s="19">
        <v>39425.862999999998</v>
      </c>
      <c r="ACB9" s="19">
        <v>39709.370000000003</v>
      </c>
      <c r="ACC9" s="19">
        <v>39983.144999999997</v>
      </c>
      <c r="ACD9" s="19">
        <v>41178.561999999998</v>
      </c>
      <c r="ACE9" s="19">
        <v>42264.63</v>
      </c>
      <c r="ACF9" s="19">
        <v>44025.483999999997</v>
      </c>
      <c r="ACG9" s="19">
        <v>44481.47</v>
      </c>
      <c r="ACH9" s="19">
        <v>44246.400000000001</v>
      </c>
      <c r="ACI9" s="19">
        <v>42090.17</v>
      </c>
      <c r="ACJ9" s="19">
        <v>42932.4</v>
      </c>
      <c r="ACK9" s="19">
        <v>43575</v>
      </c>
      <c r="ACL9" s="19">
        <v>43509.612999999998</v>
      </c>
      <c r="ACM9" s="19">
        <v>43743.61</v>
      </c>
      <c r="ACN9" s="19">
        <v>44215.633000000002</v>
      </c>
      <c r="ACO9" s="19">
        <v>44940.887000000002</v>
      </c>
      <c r="ACP9" s="19">
        <v>46018.983999999997</v>
      </c>
      <c r="ACQ9" s="19">
        <v>47022.01</v>
      </c>
      <c r="ACR9" s="19">
        <v>47717.457000000002</v>
      </c>
      <c r="ACS9" s="19">
        <v>48238.656000000003</v>
      </c>
      <c r="ACT9" s="19">
        <v>47171.086000000003</v>
      </c>
      <c r="ACU9" s="19">
        <v>49258.75</v>
      </c>
      <c r="ACV9" s="19">
        <v>50689.68</v>
      </c>
      <c r="ACW9" s="49"/>
    </row>
    <row r="10" spans="1:777" x14ac:dyDescent="0.15">
      <c r="A10" s="16" t="s">
        <v>1</v>
      </c>
      <c r="B10" s="16" t="s">
        <v>18</v>
      </c>
      <c r="C10" s="16" t="s">
        <v>19</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c r="IX10" s="19"/>
      <c r="IY10" s="19"/>
      <c r="IZ10" s="19"/>
      <c r="JA10" s="19"/>
      <c r="JB10" s="19"/>
      <c r="JC10" s="19"/>
      <c r="JD10" s="19"/>
      <c r="JE10" s="19"/>
      <c r="JF10" s="19"/>
      <c r="JG10" s="19"/>
      <c r="JH10" s="19"/>
      <c r="JI10" s="19"/>
      <c r="JJ10" s="19"/>
      <c r="JK10" s="19"/>
      <c r="JL10" s="19"/>
      <c r="JM10" s="19"/>
      <c r="JN10" s="19"/>
      <c r="JO10" s="19"/>
      <c r="JP10" s="19"/>
      <c r="JQ10" s="19"/>
      <c r="JR10" s="19"/>
      <c r="JS10" s="19"/>
      <c r="JT10" s="19"/>
      <c r="JU10" s="19"/>
      <c r="JV10" s="19"/>
      <c r="JW10" s="19"/>
      <c r="JX10" s="19"/>
      <c r="JY10" s="19"/>
      <c r="JZ10" s="19"/>
      <c r="KA10" s="19"/>
      <c r="KB10" s="19"/>
      <c r="KC10" s="19"/>
      <c r="KD10" s="19"/>
      <c r="KE10" s="19"/>
      <c r="KF10" s="19"/>
      <c r="KG10" s="19"/>
      <c r="KH10" s="19"/>
      <c r="KI10" s="19"/>
      <c r="KJ10" s="19"/>
      <c r="KK10" s="19"/>
      <c r="KL10" s="19"/>
      <c r="KM10" s="19"/>
      <c r="KN10" s="19"/>
      <c r="KO10" s="19"/>
      <c r="KP10" s="19"/>
      <c r="KQ10" s="19"/>
      <c r="KR10" s="19"/>
      <c r="KS10" s="19"/>
      <c r="KT10" s="19"/>
      <c r="KU10" s="19"/>
      <c r="KV10" s="19"/>
      <c r="KW10" s="19"/>
      <c r="KX10" s="19"/>
      <c r="KY10" s="19"/>
      <c r="KZ10" s="19"/>
      <c r="LA10" s="19"/>
      <c r="LB10" s="19"/>
      <c r="LC10" s="19"/>
      <c r="LD10" s="19"/>
      <c r="LE10" s="19"/>
      <c r="LF10" s="19"/>
      <c r="LG10" s="19"/>
      <c r="LH10" s="19"/>
      <c r="LI10" s="19"/>
      <c r="LJ10" s="19"/>
      <c r="LK10" s="19"/>
      <c r="LL10" s="19"/>
      <c r="LM10" s="19"/>
      <c r="LN10" s="19"/>
      <c r="LO10" s="19"/>
      <c r="LP10" s="19"/>
      <c r="LQ10" s="19"/>
      <c r="LR10" s="19"/>
      <c r="LS10" s="19"/>
      <c r="LT10" s="19"/>
      <c r="LU10" s="19"/>
      <c r="LV10" s="19"/>
      <c r="LW10" s="19"/>
      <c r="LX10" s="19"/>
      <c r="LY10" s="19"/>
      <c r="LZ10" s="19"/>
      <c r="MA10" s="19"/>
      <c r="MB10" s="19"/>
      <c r="MC10" s="19"/>
      <c r="MD10" s="19"/>
      <c r="ME10" s="19"/>
      <c r="MF10" s="19"/>
      <c r="MG10" s="19"/>
      <c r="MH10" s="19"/>
      <c r="MI10" s="19"/>
      <c r="MJ10" s="19"/>
      <c r="MK10" s="19"/>
      <c r="ML10" s="19"/>
      <c r="MM10" s="19"/>
      <c r="MN10" s="19"/>
      <c r="MO10" s="19"/>
      <c r="MP10" s="19">
        <v>1191</v>
      </c>
      <c r="MQ10" s="19"/>
      <c r="MR10" s="19"/>
      <c r="MS10" s="19"/>
      <c r="MT10" s="19"/>
      <c r="MU10" s="19"/>
      <c r="MV10" s="19"/>
      <c r="MW10" s="19"/>
      <c r="MX10" s="19"/>
      <c r="MY10" s="19"/>
      <c r="MZ10" s="19"/>
      <c r="NA10" s="19"/>
      <c r="NB10" s="19"/>
      <c r="NC10" s="19"/>
      <c r="ND10" s="19"/>
      <c r="NE10" s="19"/>
      <c r="NF10" s="19"/>
      <c r="NG10" s="19"/>
      <c r="NH10" s="19"/>
      <c r="NI10" s="19"/>
      <c r="NJ10" s="19"/>
      <c r="NK10" s="19"/>
      <c r="NL10" s="19"/>
      <c r="NM10" s="19"/>
      <c r="NN10" s="19"/>
      <c r="NO10" s="19"/>
      <c r="NP10" s="19"/>
      <c r="NQ10" s="19"/>
      <c r="NR10" s="19"/>
      <c r="NS10" s="19"/>
      <c r="NT10" s="19"/>
      <c r="NU10" s="19"/>
      <c r="NV10" s="19"/>
      <c r="NW10" s="19"/>
      <c r="NX10" s="19"/>
      <c r="NY10" s="19"/>
      <c r="NZ10" s="19"/>
      <c r="OA10" s="19"/>
      <c r="OB10" s="19"/>
      <c r="OC10" s="19"/>
      <c r="OD10" s="19"/>
      <c r="OE10" s="19"/>
      <c r="OF10" s="19"/>
      <c r="OG10" s="19"/>
      <c r="OH10" s="19"/>
      <c r="OI10" s="19"/>
      <c r="OJ10" s="19"/>
      <c r="OK10" s="19"/>
      <c r="OL10" s="19"/>
      <c r="OM10" s="19"/>
      <c r="ON10" s="19">
        <v>1246</v>
      </c>
      <c r="OO10" s="19"/>
      <c r="OP10" s="19"/>
      <c r="OQ10" s="19"/>
      <c r="OR10" s="19"/>
      <c r="OS10" s="19"/>
      <c r="OT10" s="19"/>
      <c r="OU10" s="19"/>
      <c r="OV10" s="19"/>
      <c r="OW10" s="19"/>
      <c r="OX10" s="19"/>
      <c r="OY10" s="19"/>
      <c r="OZ10" s="19"/>
      <c r="PA10" s="19"/>
      <c r="PB10" s="19"/>
      <c r="PC10" s="19"/>
      <c r="PD10" s="19"/>
      <c r="PE10" s="19"/>
      <c r="PF10" s="19"/>
      <c r="PG10" s="19"/>
      <c r="PH10" s="19"/>
      <c r="PI10" s="19"/>
      <c r="PJ10" s="19"/>
      <c r="PK10" s="19"/>
      <c r="PL10" s="19"/>
      <c r="PM10" s="19"/>
      <c r="PN10" s="19"/>
      <c r="PO10" s="19"/>
      <c r="PP10" s="19"/>
      <c r="PQ10" s="19"/>
      <c r="PR10" s="19"/>
      <c r="PS10" s="19"/>
      <c r="PT10" s="19"/>
      <c r="PU10" s="19"/>
      <c r="PV10" s="19"/>
      <c r="PW10" s="19"/>
      <c r="PX10" s="19"/>
      <c r="PY10" s="19"/>
      <c r="PZ10" s="19"/>
      <c r="QA10" s="19"/>
      <c r="QB10" s="19"/>
      <c r="QC10" s="19"/>
      <c r="QD10" s="19"/>
      <c r="QE10" s="19"/>
      <c r="QF10" s="19"/>
      <c r="QG10" s="19"/>
      <c r="QH10" s="19"/>
      <c r="QI10" s="19"/>
      <c r="QJ10" s="19"/>
      <c r="QK10" s="19"/>
      <c r="QL10" s="19">
        <v>1331</v>
      </c>
      <c r="QM10" s="19"/>
      <c r="QN10" s="19"/>
      <c r="QO10" s="19"/>
      <c r="QP10" s="19"/>
      <c r="QQ10" s="19"/>
      <c r="QR10" s="19"/>
      <c r="QS10" s="19"/>
      <c r="QT10" s="19"/>
      <c r="QU10" s="19"/>
      <c r="QV10" s="19"/>
      <c r="QW10" s="19"/>
      <c r="QX10" s="19"/>
      <c r="QY10" s="19"/>
      <c r="QZ10" s="19"/>
      <c r="RA10" s="19"/>
      <c r="RB10" s="19"/>
      <c r="RC10" s="19"/>
      <c r="RD10" s="19"/>
      <c r="RE10" s="19"/>
      <c r="RF10" s="19"/>
      <c r="RG10" s="19"/>
      <c r="RH10" s="19"/>
      <c r="RI10" s="19"/>
      <c r="RJ10" s="19"/>
      <c r="RK10" s="19"/>
      <c r="RL10" s="19"/>
      <c r="RM10" s="19"/>
      <c r="RN10" s="19"/>
      <c r="RO10" s="19"/>
      <c r="RP10" s="19"/>
      <c r="RQ10" s="19"/>
      <c r="RR10" s="19"/>
      <c r="RS10" s="19"/>
      <c r="RT10" s="19"/>
      <c r="RU10" s="19"/>
      <c r="RV10" s="19"/>
      <c r="RW10" s="19"/>
      <c r="RX10" s="19"/>
      <c r="RY10" s="19"/>
      <c r="RZ10" s="19"/>
      <c r="SA10" s="19"/>
      <c r="SB10" s="19"/>
      <c r="SC10" s="19"/>
      <c r="SD10" s="19"/>
      <c r="SE10" s="19"/>
      <c r="SF10" s="19"/>
      <c r="SG10" s="19"/>
      <c r="SH10" s="19"/>
      <c r="SI10" s="19"/>
      <c r="SJ10" s="19">
        <v>1486</v>
      </c>
      <c r="SK10" s="19"/>
      <c r="SL10" s="19"/>
      <c r="SM10" s="19"/>
      <c r="SN10" s="19"/>
      <c r="SO10" s="19"/>
      <c r="SP10" s="19"/>
      <c r="SQ10" s="19"/>
      <c r="SR10" s="19"/>
      <c r="SS10" s="19"/>
      <c r="ST10" s="19"/>
      <c r="SU10" s="19"/>
      <c r="SV10" s="19"/>
      <c r="SW10" s="19"/>
      <c r="SX10" s="19"/>
      <c r="SY10" s="19"/>
      <c r="SZ10" s="19"/>
      <c r="TA10" s="19"/>
      <c r="TB10" s="19"/>
      <c r="TC10" s="19"/>
      <c r="TD10" s="19"/>
      <c r="TE10" s="19"/>
      <c r="TF10" s="19"/>
      <c r="TG10" s="19"/>
      <c r="TH10" s="19"/>
      <c r="TI10" s="19"/>
      <c r="TJ10" s="19"/>
      <c r="TK10" s="19"/>
      <c r="TL10" s="19"/>
      <c r="TM10" s="19"/>
      <c r="TN10" s="19"/>
      <c r="TO10" s="19"/>
      <c r="TP10" s="19"/>
      <c r="TQ10" s="19"/>
      <c r="TR10" s="19"/>
      <c r="TS10" s="19"/>
      <c r="TT10" s="19"/>
      <c r="TU10" s="19"/>
      <c r="TV10" s="19"/>
      <c r="TW10" s="19"/>
      <c r="TX10" s="19"/>
      <c r="TY10" s="19"/>
      <c r="TZ10" s="19"/>
      <c r="UA10" s="19"/>
      <c r="UB10" s="19"/>
      <c r="UC10" s="19"/>
      <c r="UD10" s="19"/>
      <c r="UE10" s="19"/>
      <c r="UF10" s="19"/>
      <c r="UG10" s="19"/>
      <c r="UH10" s="19">
        <v>1213</v>
      </c>
      <c r="UI10" s="19"/>
      <c r="UJ10" s="19"/>
      <c r="UK10" s="19"/>
      <c r="UL10" s="19"/>
      <c r="UM10" s="19"/>
      <c r="UN10" s="19"/>
      <c r="UO10" s="19"/>
      <c r="UP10" s="19"/>
      <c r="UQ10" s="19"/>
      <c r="UR10" s="19"/>
      <c r="US10" s="19"/>
      <c r="UT10" s="19"/>
      <c r="UU10" s="19"/>
      <c r="UV10" s="19"/>
      <c r="UW10" s="19"/>
      <c r="UX10" s="19"/>
      <c r="UY10" s="19"/>
      <c r="UZ10" s="19"/>
      <c r="VA10" s="19"/>
      <c r="VB10" s="19">
        <v>1313</v>
      </c>
      <c r="VC10" s="19"/>
      <c r="VD10" s="19"/>
      <c r="VE10" s="19"/>
      <c r="VF10" s="19"/>
      <c r="VG10" s="19"/>
      <c r="VH10" s="19"/>
      <c r="VI10" s="19"/>
      <c r="VJ10" s="19"/>
      <c r="VK10" s="19"/>
      <c r="VL10" s="19"/>
      <c r="VM10" s="19"/>
      <c r="VN10" s="19"/>
      <c r="VO10" s="19"/>
      <c r="VP10" s="19"/>
      <c r="VQ10" s="19"/>
      <c r="VR10" s="19"/>
      <c r="VS10" s="19"/>
      <c r="VT10" s="19"/>
      <c r="VU10" s="19"/>
      <c r="VV10" s="19"/>
      <c r="VW10" s="19"/>
      <c r="VX10" s="19"/>
      <c r="VY10" s="19"/>
      <c r="VZ10" s="19"/>
      <c r="WA10" s="19"/>
      <c r="WB10" s="19"/>
      <c r="WC10" s="19"/>
      <c r="WD10" s="19"/>
      <c r="WE10" s="19"/>
      <c r="WF10" s="19">
        <v>1519</v>
      </c>
      <c r="WG10" s="19"/>
      <c r="WH10" s="19"/>
      <c r="WI10" s="19"/>
      <c r="WJ10" s="19"/>
      <c r="WK10" s="19"/>
      <c r="WL10" s="19"/>
      <c r="WM10" s="19"/>
      <c r="WN10" s="19"/>
      <c r="WO10" s="19"/>
      <c r="WP10" s="19">
        <v>1522</v>
      </c>
      <c r="WQ10" s="19">
        <v>1527</v>
      </c>
      <c r="WR10" s="19">
        <v>1428</v>
      </c>
      <c r="WS10" s="19">
        <v>1527</v>
      </c>
      <c r="WT10" s="19">
        <v>1545</v>
      </c>
      <c r="WU10" s="19">
        <v>1516</v>
      </c>
      <c r="WV10" s="19">
        <v>1527</v>
      </c>
      <c r="WW10" s="19">
        <v>1412</v>
      </c>
      <c r="WX10" s="19">
        <v>1599</v>
      </c>
      <c r="WY10" s="19">
        <v>1755</v>
      </c>
      <c r="WZ10" s="19">
        <v>1817</v>
      </c>
      <c r="XA10" s="19">
        <v>1796</v>
      </c>
      <c r="XB10" s="19">
        <v>1825</v>
      </c>
      <c r="XC10" s="19">
        <v>1902</v>
      </c>
      <c r="XD10" s="19">
        <v>1919</v>
      </c>
      <c r="XE10" s="19">
        <v>1930</v>
      </c>
      <c r="XF10" s="19">
        <v>2007</v>
      </c>
      <c r="XG10" s="19">
        <v>1930</v>
      </c>
      <c r="XH10" s="19">
        <v>1870</v>
      </c>
      <c r="XI10" s="19">
        <v>1860</v>
      </c>
      <c r="XJ10" s="19">
        <v>1841</v>
      </c>
      <c r="XK10" s="19">
        <v>1769</v>
      </c>
      <c r="XL10" s="19">
        <v>1918</v>
      </c>
      <c r="XM10" s="19">
        <v>1961</v>
      </c>
      <c r="XN10" s="19">
        <v>1943</v>
      </c>
      <c r="XO10" s="19">
        <v>1962</v>
      </c>
      <c r="XP10" s="19">
        <v>2034</v>
      </c>
      <c r="XQ10" s="19">
        <v>2034</v>
      </c>
      <c r="XR10" s="19">
        <v>2075</v>
      </c>
      <c r="XS10" s="19">
        <v>2115</v>
      </c>
      <c r="XT10" s="19">
        <v>2201</v>
      </c>
      <c r="XU10" s="19">
        <v>2152</v>
      </c>
      <c r="XV10" s="19">
        <v>2040</v>
      </c>
      <c r="XW10" s="19">
        <v>2138</v>
      </c>
      <c r="XX10" s="19">
        <v>2230</v>
      </c>
      <c r="XY10" s="19">
        <v>2378</v>
      </c>
      <c r="XZ10" s="19">
        <v>2503</v>
      </c>
      <c r="YA10" s="19">
        <v>2589</v>
      </c>
      <c r="YB10" s="19">
        <v>2659</v>
      </c>
      <c r="YC10" s="19">
        <v>2562</v>
      </c>
      <c r="YD10" s="19">
        <v>2659</v>
      </c>
      <c r="YE10" s="19">
        <v>2608</v>
      </c>
      <c r="YF10" s="19">
        <v>2536</v>
      </c>
      <c r="YG10" s="19">
        <v>2687</v>
      </c>
      <c r="YH10" s="19">
        <v>2759</v>
      </c>
      <c r="YI10" s="19">
        <v>2777</v>
      </c>
      <c r="YJ10" s="19">
        <v>2860</v>
      </c>
      <c r="YK10" s="19">
        <v>2923</v>
      </c>
      <c r="YL10" s="19">
        <v>2915</v>
      </c>
      <c r="YM10" s="19">
        <v>3003</v>
      </c>
      <c r="YN10" s="19">
        <v>3038</v>
      </c>
      <c r="YO10" s="19">
        <v>3091</v>
      </c>
      <c r="YP10" s="19">
        <v>3223</v>
      </c>
      <c r="YQ10" s="19">
        <v>3365</v>
      </c>
      <c r="YR10" s="19">
        <v>3190</v>
      </c>
      <c r="YS10" s="19">
        <v>3000</v>
      </c>
      <c r="YT10" s="19">
        <v>3017</v>
      </c>
      <c r="YU10" s="19">
        <v>2520</v>
      </c>
      <c r="YV10" s="19">
        <v>2184</v>
      </c>
      <c r="YW10" s="19">
        <v>2643</v>
      </c>
      <c r="YX10" s="19">
        <v>2942</v>
      </c>
      <c r="YY10" s="19">
        <v>3003</v>
      </c>
      <c r="YZ10" s="19">
        <v>3280</v>
      </c>
      <c r="ZA10" s="19">
        <v>3486</v>
      </c>
      <c r="ZB10" s="19">
        <v>3545</v>
      </c>
      <c r="ZC10" s="19">
        <v>3711</v>
      </c>
      <c r="ZD10" s="19">
        <v>3813</v>
      </c>
      <c r="ZE10" s="19">
        <v>4076</v>
      </c>
      <c r="ZF10" s="19">
        <v>4315</v>
      </c>
      <c r="ZG10" s="19">
        <v>4331</v>
      </c>
      <c r="ZH10" s="19">
        <v>4250</v>
      </c>
      <c r="ZI10" s="19">
        <v>4114</v>
      </c>
      <c r="ZJ10" s="19">
        <v>4065</v>
      </c>
      <c r="ZK10" s="19">
        <v>4307</v>
      </c>
      <c r="ZL10" s="19">
        <v>4763</v>
      </c>
      <c r="ZM10" s="19">
        <v>4930</v>
      </c>
      <c r="ZN10" s="19">
        <v>5227</v>
      </c>
      <c r="ZO10" s="19">
        <v>5485</v>
      </c>
      <c r="ZP10" s="19">
        <v>5721</v>
      </c>
      <c r="ZQ10" s="19">
        <v>5432</v>
      </c>
      <c r="ZR10" s="19">
        <v>5133</v>
      </c>
      <c r="ZS10" s="19">
        <v>5295</v>
      </c>
      <c r="ZT10" s="19">
        <v>5303</v>
      </c>
      <c r="ZU10" s="19">
        <v>5893</v>
      </c>
      <c r="ZV10" s="19">
        <v>5874</v>
      </c>
      <c r="ZW10" s="19">
        <v>5499</v>
      </c>
      <c r="ZX10" s="19">
        <v>5871</v>
      </c>
      <c r="ZY10" s="19">
        <v>5925</v>
      </c>
      <c r="ZZ10" s="19">
        <v>6307</v>
      </c>
      <c r="AAA10" s="19">
        <v>6604</v>
      </c>
      <c r="AAB10" s="19">
        <v>6779</v>
      </c>
      <c r="AAC10" s="19">
        <v>7286</v>
      </c>
      <c r="AAD10" s="19">
        <v>7450</v>
      </c>
      <c r="AAE10" s="19">
        <v>7415</v>
      </c>
      <c r="AAF10" s="19">
        <v>7973</v>
      </c>
      <c r="AAG10" s="19">
        <v>8284</v>
      </c>
      <c r="AAH10" s="19">
        <v>8440</v>
      </c>
      <c r="AAI10" s="19">
        <v>8751</v>
      </c>
      <c r="AAJ10" s="19">
        <v>8725</v>
      </c>
      <c r="AAK10" s="19">
        <v>9172</v>
      </c>
      <c r="AAL10" s="19">
        <v>9931</v>
      </c>
      <c r="AAM10" s="19">
        <v>10613</v>
      </c>
      <c r="AAN10" s="19">
        <v>10869</v>
      </c>
      <c r="AAO10" s="19">
        <v>11148</v>
      </c>
      <c r="AAP10" s="19">
        <v>11647</v>
      </c>
      <c r="AAQ10" s="19">
        <v>12226</v>
      </c>
      <c r="AAR10" s="19">
        <v>12471</v>
      </c>
      <c r="AAS10" s="19">
        <v>12667</v>
      </c>
      <c r="AAT10" s="19">
        <v>12900</v>
      </c>
      <c r="AAU10" s="19">
        <v>14151</v>
      </c>
      <c r="AAV10" s="19">
        <v>15266</v>
      </c>
      <c r="AAW10" s="19">
        <v>15565</v>
      </c>
      <c r="AAX10" s="19">
        <v>16654</v>
      </c>
      <c r="AAY10" s="19">
        <v>17669</v>
      </c>
      <c r="AAZ10" s="19">
        <v>18109</v>
      </c>
      <c r="ABA10" s="19">
        <v>18237</v>
      </c>
      <c r="ABB10" s="19">
        <v>18104</v>
      </c>
      <c r="ABC10" s="19">
        <v>18100</v>
      </c>
      <c r="ABD10" s="19">
        <v>18425</v>
      </c>
      <c r="ABE10" s="19">
        <v>19657</v>
      </c>
      <c r="ABF10" s="19">
        <v>20640</v>
      </c>
      <c r="ABG10" s="19">
        <v>20935</v>
      </c>
      <c r="ABH10" s="19">
        <v>21495</v>
      </c>
      <c r="ABI10" s="19">
        <v>21944</v>
      </c>
      <c r="ABJ10" s="19">
        <v>22486</v>
      </c>
      <c r="ABK10" s="19">
        <v>23148</v>
      </c>
      <c r="ABL10" s="19">
        <v>23621</v>
      </c>
      <c r="ABM10" s="19">
        <v>24519</v>
      </c>
      <c r="ABN10" s="19">
        <v>25644</v>
      </c>
      <c r="ABO10" s="19">
        <v>27012</v>
      </c>
      <c r="ABP10" s="19">
        <v>26884</v>
      </c>
      <c r="ABQ10" s="19">
        <v>25174.898000000001</v>
      </c>
      <c r="ABR10" s="19">
        <v>24219.759999999998</v>
      </c>
      <c r="ABS10" s="19">
        <v>23943.743999999999</v>
      </c>
      <c r="ABT10" s="19">
        <v>24797.66</v>
      </c>
      <c r="ABU10" s="19">
        <v>25761.625</v>
      </c>
      <c r="ABV10" s="19">
        <v>26637.266</v>
      </c>
      <c r="ABW10" s="19">
        <v>28239.875</v>
      </c>
      <c r="ABX10" s="19">
        <v>29715.342000000001</v>
      </c>
      <c r="ABY10" s="19">
        <v>30986.888999999999</v>
      </c>
      <c r="ABZ10" s="19">
        <v>32689.77</v>
      </c>
      <c r="ACA10" s="19">
        <v>33481.68</v>
      </c>
      <c r="ACB10" s="19">
        <v>33986.555</v>
      </c>
      <c r="ACC10" s="19">
        <v>34607.22</v>
      </c>
      <c r="ACD10" s="19">
        <v>35888.612999999998</v>
      </c>
      <c r="ACE10" s="19">
        <v>36787.258000000002</v>
      </c>
      <c r="ACF10" s="19">
        <v>38160.703000000001</v>
      </c>
      <c r="ACG10" s="19">
        <v>39998.523000000001</v>
      </c>
      <c r="ACH10" s="19">
        <v>40129.652000000002</v>
      </c>
      <c r="ACI10" s="19">
        <v>36662.612999999998</v>
      </c>
      <c r="ACJ10" s="19">
        <v>37615.112999999998</v>
      </c>
      <c r="ACK10" s="19">
        <v>38432</v>
      </c>
      <c r="ACL10" s="19">
        <v>37715.01</v>
      </c>
      <c r="ACM10" s="19">
        <v>37203.144999999997</v>
      </c>
      <c r="ACN10" s="19">
        <v>36907.919999999998</v>
      </c>
      <c r="ACO10" s="19">
        <v>36986.699999999997</v>
      </c>
      <c r="ACP10" s="19">
        <v>37924.152000000002</v>
      </c>
      <c r="ACQ10" s="19">
        <v>39043.19</v>
      </c>
      <c r="ACR10" s="19">
        <v>39430.906000000003</v>
      </c>
      <c r="ACS10" s="19">
        <v>39874.800000000003</v>
      </c>
      <c r="ACT10" s="19">
        <v>38871.703000000001</v>
      </c>
      <c r="ACU10" s="19">
        <v>39977.855000000003</v>
      </c>
      <c r="ACV10" s="19">
        <v>40701.464999999997</v>
      </c>
      <c r="ACW10" s="49"/>
    </row>
    <row r="11" spans="1:777" x14ac:dyDescent="0.15">
      <c r="A11" s="16" t="s">
        <v>1</v>
      </c>
      <c r="B11" s="16" t="s">
        <v>20</v>
      </c>
      <c r="C11" s="16" t="s">
        <v>21</v>
      </c>
      <c r="D11" s="19">
        <v>956</v>
      </c>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v>1366.393</v>
      </c>
      <c r="AE11" s="19">
        <v>1417.4048</v>
      </c>
      <c r="AF11" s="19">
        <v>1319.0684000000001</v>
      </c>
      <c r="AG11" s="19">
        <v>1316.7462</v>
      </c>
      <c r="AH11" s="19">
        <v>1311.8417999999999</v>
      </c>
      <c r="AI11" s="19">
        <v>1285.5690999999999</v>
      </c>
      <c r="AJ11" s="19">
        <v>1382.7443000000001</v>
      </c>
      <c r="AK11" s="19">
        <v>1376.4802999999999</v>
      </c>
      <c r="AL11" s="19">
        <v>1367.2249999999999</v>
      </c>
      <c r="AM11" s="19">
        <v>1122.3462</v>
      </c>
      <c r="AN11" s="19">
        <v>1237.4888000000001</v>
      </c>
      <c r="AO11" s="19">
        <v>1395.5033000000001</v>
      </c>
      <c r="AP11" s="19">
        <v>1302.7339999999999</v>
      </c>
      <c r="AQ11" s="19">
        <v>1364.1765</v>
      </c>
      <c r="AR11" s="19">
        <v>1275.3016</v>
      </c>
      <c r="AS11" s="19">
        <v>1255.8231000000001</v>
      </c>
      <c r="AT11" s="19">
        <v>1136.3077000000001</v>
      </c>
      <c r="AU11" s="19">
        <v>1040.3223</v>
      </c>
      <c r="AV11" s="19">
        <v>1082.6333</v>
      </c>
      <c r="AW11" s="19">
        <v>1290.9218000000001</v>
      </c>
      <c r="AX11" s="19">
        <v>1301.7876000000001</v>
      </c>
      <c r="AY11" s="19">
        <v>1375.4855</v>
      </c>
      <c r="AZ11" s="19">
        <v>1316.5111999999999</v>
      </c>
      <c r="BA11" s="19">
        <v>1181.7693999999999</v>
      </c>
      <c r="BB11" s="19">
        <v>1268.3297</v>
      </c>
      <c r="BC11" s="19">
        <v>1256.8409999999999</v>
      </c>
      <c r="BD11" s="19">
        <v>1608.3954000000001</v>
      </c>
      <c r="BE11" s="19">
        <v>1506.4077</v>
      </c>
      <c r="BF11" s="19">
        <v>1190.4598000000001</v>
      </c>
      <c r="BG11" s="19">
        <v>1404.7817</v>
      </c>
      <c r="BH11" s="19">
        <v>1167.3869999999999</v>
      </c>
      <c r="BI11" s="19">
        <v>1354.6461999999999</v>
      </c>
      <c r="BJ11" s="19">
        <v>1580.1969999999999</v>
      </c>
      <c r="BK11" s="19">
        <v>1522.1387999999999</v>
      </c>
      <c r="BL11" s="19">
        <v>1548.0424</v>
      </c>
      <c r="BM11" s="19">
        <v>1299.5130999999999</v>
      </c>
      <c r="BN11" s="19">
        <v>1360.4386</v>
      </c>
      <c r="BO11" s="19">
        <v>1385.6504</v>
      </c>
      <c r="BP11" s="19">
        <v>1360.3514</v>
      </c>
      <c r="BQ11" s="19">
        <v>1228.4558</v>
      </c>
      <c r="BR11" s="19">
        <v>959.82479999999998</v>
      </c>
      <c r="BS11" s="19">
        <v>1372.8257000000001</v>
      </c>
      <c r="BT11" s="19">
        <v>1369.3145999999999</v>
      </c>
      <c r="BU11" s="19">
        <v>1298.3457000000001</v>
      </c>
      <c r="BV11" s="19">
        <v>1129.8586</v>
      </c>
      <c r="BW11" s="19">
        <v>1198.1992</v>
      </c>
      <c r="BX11" s="19">
        <v>1158.3602000000001</v>
      </c>
      <c r="BY11" s="19">
        <v>1339.0160000000001</v>
      </c>
      <c r="BZ11" s="19">
        <v>1168.028</v>
      </c>
      <c r="CA11" s="19">
        <v>1282.1124</v>
      </c>
      <c r="CB11" s="19">
        <v>1310.6654000000001</v>
      </c>
      <c r="CC11" s="19">
        <v>1358.0781999999999</v>
      </c>
      <c r="CD11" s="19">
        <v>1410.5416</v>
      </c>
      <c r="CE11" s="19">
        <v>1343.4960000000001</v>
      </c>
      <c r="CF11" s="19">
        <v>1382.605</v>
      </c>
      <c r="CG11" s="19">
        <v>1443.1237000000001</v>
      </c>
      <c r="CH11" s="19">
        <v>1526.4474</v>
      </c>
      <c r="CI11" s="19">
        <v>1348.6603</v>
      </c>
      <c r="CJ11" s="19">
        <v>1482.9583</v>
      </c>
      <c r="CK11" s="19">
        <v>1611.2674999999999</v>
      </c>
      <c r="CL11" s="19">
        <v>1502.9459999999999</v>
      </c>
      <c r="CM11" s="19">
        <v>1446.2878000000001</v>
      </c>
      <c r="CN11" s="19">
        <v>1467.6849999999999</v>
      </c>
      <c r="CO11" s="19">
        <v>1373.2986000000001</v>
      </c>
      <c r="CP11" s="19">
        <v>1521.1095</v>
      </c>
      <c r="CQ11" s="19">
        <v>1749.1069</v>
      </c>
      <c r="CR11" s="19">
        <v>1391.4028000000001</v>
      </c>
      <c r="CS11" s="19">
        <v>1485.6179999999999</v>
      </c>
      <c r="CT11" s="19">
        <v>1566.6233</v>
      </c>
      <c r="CU11" s="19">
        <v>1572.8996999999999</v>
      </c>
      <c r="CV11" s="19">
        <v>1439.847</v>
      </c>
      <c r="CW11" s="19">
        <v>1525.5688</v>
      </c>
      <c r="CX11" s="19">
        <v>1414.8728000000001</v>
      </c>
      <c r="CY11" s="19">
        <v>1394.1803</v>
      </c>
      <c r="CZ11" s="19">
        <v>1420.8379</v>
      </c>
      <c r="DA11" s="19">
        <v>1112.5127</v>
      </c>
      <c r="DB11" s="19">
        <v>1342.3987</v>
      </c>
      <c r="DC11" s="19">
        <v>1414.7095999999999</v>
      </c>
      <c r="DD11" s="19">
        <v>1445.2820999999999</v>
      </c>
      <c r="DE11" s="19">
        <v>1366.8961999999999</v>
      </c>
      <c r="DF11" s="19">
        <v>1659.0170000000001</v>
      </c>
      <c r="DG11" s="19">
        <v>2087.4535999999998</v>
      </c>
      <c r="DH11" s="19">
        <v>1602.5197000000001</v>
      </c>
      <c r="DI11" s="19">
        <v>1453.3741</v>
      </c>
      <c r="DJ11" s="19">
        <v>1543.3520000000001</v>
      </c>
      <c r="DK11" s="19">
        <v>1544.2973999999999</v>
      </c>
      <c r="DL11" s="19">
        <v>2006.9365</v>
      </c>
      <c r="DM11" s="19">
        <v>1751.1243999999999</v>
      </c>
      <c r="DN11" s="19">
        <v>1491.4227000000001</v>
      </c>
      <c r="DO11" s="19">
        <v>1946.4096999999999</v>
      </c>
      <c r="DP11" s="19">
        <v>1787.7166</v>
      </c>
      <c r="DQ11" s="19">
        <v>1767.5509999999999</v>
      </c>
      <c r="DR11" s="19">
        <v>1712.4961000000001</v>
      </c>
      <c r="DS11" s="19">
        <v>1496.12</v>
      </c>
      <c r="DT11" s="19">
        <v>1409.6755000000001</v>
      </c>
      <c r="DU11" s="19">
        <v>1590.5075999999999</v>
      </c>
      <c r="DV11" s="19">
        <v>2092.9245999999998</v>
      </c>
      <c r="DW11" s="19">
        <v>1804.6511</v>
      </c>
      <c r="DX11" s="19">
        <v>1797.0912000000001</v>
      </c>
      <c r="DY11" s="19">
        <v>1703.7012</v>
      </c>
      <c r="DZ11" s="19">
        <v>1646.0917999999999</v>
      </c>
      <c r="EA11" s="19">
        <v>1698.6867999999999</v>
      </c>
      <c r="EB11" s="19">
        <v>1637.3561</v>
      </c>
      <c r="EC11" s="19">
        <v>1617.4108000000001</v>
      </c>
      <c r="ED11" s="19">
        <v>1723.1216999999999</v>
      </c>
      <c r="EE11" s="19">
        <v>1444.6709000000001</v>
      </c>
      <c r="EF11" s="19">
        <v>1690.7242000000001</v>
      </c>
      <c r="EG11" s="19">
        <v>1799.0862</v>
      </c>
      <c r="EH11" s="19">
        <v>1898.6614999999999</v>
      </c>
      <c r="EI11" s="19">
        <v>1854.0755999999999</v>
      </c>
      <c r="EJ11" s="19">
        <v>1674.8042</v>
      </c>
      <c r="EK11" s="19">
        <v>1692.5248999999999</v>
      </c>
      <c r="EL11" s="19">
        <v>1602.5410999999999</v>
      </c>
      <c r="EM11" s="19">
        <v>1595.3966</v>
      </c>
      <c r="EN11" s="19">
        <v>1501.1135999999999</v>
      </c>
      <c r="EO11" s="19">
        <v>1431.9095</v>
      </c>
      <c r="EP11" s="19">
        <v>1478.654</v>
      </c>
      <c r="EQ11" s="19">
        <v>1716.1790000000001</v>
      </c>
      <c r="ER11" s="19">
        <v>1609.4425000000001</v>
      </c>
      <c r="ES11" s="19">
        <v>1698.7153000000001</v>
      </c>
      <c r="ET11" s="19">
        <v>1456.8472999999999</v>
      </c>
      <c r="EU11" s="19">
        <v>1631.7134000000001</v>
      </c>
      <c r="EV11" s="19">
        <v>1721.0736999999999</v>
      </c>
      <c r="EW11" s="19">
        <v>1628.7185999999999</v>
      </c>
      <c r="EX11" s="19">
        <v>1611.8852999999999</v>
      </c>
      <c r="EY11" s="19">
        <v>1519.6133</v>
      </c>
      <c r="EZ11" s="19">
        <v>1546.2438999999999</v>
      </c>
      <c r="FA11" s="19">
        <v>1584.7471</v>
      </c>
      <c r="FB11" s="19">
        <v>1691.2551000000001</v>
      </c>
      <c r="FC11" s="19">
        <v>1587.8978</v>
      </c>
      <c r="FD11" s="19">
        <v>1610.8809000000001</v>
      </c>
      <c r="FE11" s="19">
        <v>1597.8732</v>
      </c>
      <c r="FF11" s="19">
        <v>1571.952</v>
      </c>
      <c r="FG11" s="19">
        <v>1594.0382</v>
      </c>
      <c r="FH11" s="19">
        <v>1553.2002</v>
      </c>
      <c r="FI11" s="19">
        <v>1614.0564999999999</v>
      </c>
      <c r="FJ11" s="19">
        <v>1574.7443000000001</v>
      </c>
      <c r="FK11" s="19">
        <v>1610.0718999999999</v>
      </c>
      <c r="FL11" s="19">
        <v>1739.5382</v>
      </c>
      <c r="FM11" s="19">
        <v>1651.0266999999999</v>
      </c>
      <c r="FN11" s="19">
        <v>1540.1729</v>
      </c>
      <c r="FO11" s="19">
        <v>1624.4562000000001</v>
      </c>
      <c r="FP11" s="19">
        <v>1606.3206</v>
      </c>
      <c r="FQ11" s="19">
        <v>1521.9713999999999</v>
      </c>
      <c r="FR11" s="19">
        <v>1599.623</v>
      </c>
      <c r="FS11" s="19">
        <v>1631.2628</v>
      </c>
      <c r="FT11" s="19">
        <v>1605.1510000000001</v>
      </c>
      <c r="FU11" s="19">
        <v>1666.8602000000001</v>
      </c>
      <c r="FV11" s="19">
        <v>1683.731</v>
      </c>
      <c r="FW11" s="19">
        <v>1509.5111999999999</v>
      </c>
      <c r="FX11" s="19">
        <v>1597.3833</v>
      </c>
      <c r="FY11" s="19">
        <v>1645.7385999999999</v>
      </c>
      <c r="FZ11" s="19">
        <v>1615.9477999999999</v>
      </c>
      <c r="GA11" s="19">
        <v>1384.59</v>
      </c>
      <c r="GB11" s="19">
        <v>1618.2633000000001</v>
      </c>
      <c r="GC11" s="19">
        <v>1552.9746</v>
      </c>
      <c r="GD11" s="19">
        <v>1490.0718999999999</v>
      </c>
      <c r="GE11" s="19">
        <v>1480.4269999999999</v>
      </c>
      <c r="GF11" s="19">
        <v>1497.6248000000001</v>
      </c>
      <c r="GG11" s="19">
        <v>1491.1783</v>
      </c>
      <c r="GH11" s="19">
        <v>1501.2125000000001</v>
      </c>
      <c r="GI11" s="19">
        <v>1343.7804000000001</v>
      </c>
      <c r="GJ11" s="19">
        <v>1181.6656</v>
      </c>
      <c r="GK11" s="19">
        <v>1289.6831999999999</v>
      </c>
      <c r="GL11" s="19">
        <v>1416.7845</v>
      </c>
      <c r="GM11" s="19">
        <v>1539.0103999999999</v>
      </c>
      <c r="GN11" s="19">
        <v>1419.0769</v>
      </c>
      <c r="GO11" s="19">
        <v>1519.7860000000001</v>
      </c>
      <c r="GP11" s="19">
        <v>1706.4083000000001</v>
      </c>
      <c r="GQ11" s="19">
        <v>1641.9417000000001</v>
      </c>
      <c r="GR11" s="19">
        <v>1479.6384</v>
      </c>
      <c r="GS11" s="19">
        <v>1517.4811</v>
      </c>
      <c r="GT11" s="19">
        <v>1575.4348</v>
      </c>
      <c r="GU11" s="19">
        <v>1704.5755999999999</v>
      </c>
      <c r="GV11" s="19">
        <v>1522.1066000000001</v>
      </c>
      <c r="GW11" s="19">
        <v>1698.8483000000001</v>
      </c>
      <c r="GX11" s="19">
        <v>1674.1461999999999</v>
      </c>
      <c r="GY11" s="19">
        <v>1844.6185</v>
      </c>
      <c r="GZ11" s="19">
        <v>1772.4021</v>
      </c>
      <c r="HA11" s="19">
        <v>1451.9694999999999</v>
      </c>
      <c r="HB11" s="19">
        <v>1358.3412000000001</v>
      </c>
      <c r="HC11" s="19">
        <v>1357.8759</v>
      </c>
      <c r="HD11" s="19">
        <v>1420.5773999999999</v>
      </c>
      <c r="HE11" s="19">
        <v>1393.5494000000001</v>
      </c>
      <c r="HF11" s="19">
        <v>1272.9296999999999</v>
      </c>
      <c r="HG11" s="19">
        <v>1451.2091</v>
      </c>
      <c r="HH11" s="19">
        <v>1619.3983000000001</v>
      </c>
      <c r="HI11" s="19">
        <v>1674.1931</v>
      </c>
      <c r="HJ11" s="19">
        <v>1625.6165000000001</v>
      </c>
      <c r="HK11" s="19">
        <v>1618.585</v>
      </c>
      <c r="HL11" s="19">
        <v>1624.7766999999999</v>
      </c>
      <c r="HM11" s="19">
        <v>1732.5518999999999</v>
      </c>
      <c r="HN11" s="19">
        <v>1730.6943000000001</v>
      </c>
      <c r="HO11" s="19">
        <v>1777.7446</v>
      </c>
      <c r="HP11" s="19">
        <v>1724.3056999999999</v>
      </c>
      <c r="HQ11" s="19">
        <v>1577.6975</v>
      </c>
      <c r="HR11" s="19">
        <v>1707.5236</v>
      </c>
      <c r="HS11" s="19">
        <v>1563.0340000000001</v>
      </c>
      <c r="HT11" s="19">
        <v>1630.7373</v>
      </c>
      <c r="HU11" s="19">
        <v>1571.1837</v>
      </c>
      <c r="HV11" s="19">
        <v>1549.7596000000001</v>
      </c>
      <c r="HW11" s="19">
        <v>1505.4513999999999</v>
      </c>
      <c r="HX11" s="19">
        <v>1441.7799</v>
      </c>
      <c r="HY11" s="19">
        <v>1467.8086000000001</v>
      </c>
      <c r="HZ11" s="19">
        <v>1574.1465000000001</v>
      </c>
      <c r="IA11" s="19">
        <v>1408.6857</v>
      </c>
      <c r="IB11" s="19">
        <v>1287.963</v>
      </c>
      <c r="IC11" s="19">
        <v>1280.2374</v>
      </c>
      <c r="ID11" s="19">
        <v>1552.6895</v>
      </c>
      <c r="IE11" s="19">
        <v>1515.3033</v>
      </c>
      <c r="IF11" s="19">
        <v>1439.2651000000001</v>
      </c>
      <c r="IG11" s="19">
        <v>1528.5011</v>
      </c>
      <c r="IH11" s="19">
        <v>1442.1527000000001</v>
      </c>
      <c r="II11" s="19">
        <v>1417.5791999999999</v>
      </c>
      <c r="IJ11" s="19">
        <v>1484.6577</v>
      </c>
      <c r="IK11" s="19">
        <v>1492.3996999999999</v>
      </c>
      <c r="IL11" s="19">
        <v>1469.6289999999999</v>
      </c>
      <c r="IM11" s="19">
        <v>1407.8547000000001</v>
      </c>
      <c r="IN11" s="19">
        <v>1547.5465999999999</v>
      </c>
      <c r="IO11" s="19">
        <v>1687.2539999999999</v>
      </c>
      <c r="IP11" s="19">
        <v>1692.6815999999999</v>
      </c>
      <c r="IQ11" s="19">
        <v>1620.6035999999999</v>
      </c>
      <c r="IR11" s="19">
        <v>1533.2257999999999</v>
      </c>
      <c r="IS11" s="19">
        <v>1566.758</v>
      </c>
      <c r="IT11" s="19">
        <v>1669.8368</v>
      </c>
      <c r="IU11" s="19">
        <v>1501.1251</v>
      </c>
      <c r="IV11" s="19">
        <v>1398.8720000000001</v>
      </c>
      <c r="IW11" s="19">
        <v>1479.0093999999999</v>
      </c>
      <c r="IX11" s="19">
        <v>1397.7340999999999</v>
      </c>
      <c r="IY11" s="19">
        <v>1355.2059999999999</v>
      </c>
      <c r="IZ11" s="19">
        <v>1513.0354</v>
      </c>
      <c r="JA11" s="19">
        <v>1502.7952</v>
      </c>
      <c r="JB11" s="19">
        <v>1448.6397999999999</v>
      </c>
      <c r="JC11" s="19">
        <v>1584.4226000000001</v>
      </c>
      <c r="JD11" s="19">
        <v>1589.5966000000001</v>
      </c>
      <c r="JE11" s="19">
        <v>1588.7809</v>
      </c>
      <c r="JF11" s="19">
        <v>1411.0060000000001</v>
      </c>
      <c r="JG11" s="19">
        <v>1424.7446</v>
      </c>
      <c r="JH11" s="19">
        <v>1524.3861999999999</v>
      </c>
      <c r="JI11" s="19">
        <v>1458.8869999999999</v>
      </c>
      <c r="JJ11" s="19">
        <v>1331.3101999999999</v>
      </c>
      <c r="JK11" s="19">
        <v>1360.3234</v>
      </c>
      <c r="JL11" s="19">
        <v>1430.6858999999999</v>
      </c>
      <c r="JM11" s="19">
        <v>1410.4637</v>
      </c>
      <c r="JN11" s="19">
        <v>1338.2412999999999</v>
      </c>
      <c r="JO11" s="19">
        <v>1340.4131</v>
      </c>
      <c r="JP11" s="19">
        <v>1375.1813</v>
      </c>
      <c r="JQ11" s="19">
        <v>1441.6855</v>
      </c>
      <c r="JR11" s="19">
        <v>1366.9486999999999</v>
      </c>
      <c r="JS11" s="19">
        <v>1414.6318000000001</v>
      </c>
      <c r="JT11" s="19">
        <v>1525.9703</v>
      </c>
      <c r="JU11" s="19">
        <v>1417.1279</v>
      </c>
      <c r="JV11" s="19">
        <v>1303.4187999999999</v>
      </c>
      <c r="JW11" s="19">
        <v>1343.0624</v>
      </c>
      <c r="JX11" s="19">
        <v>1329.1914999999999</v>
      </c>
      <c r="JY11" s="19">
        <v>1238.6921</v>
      </c>
      <c r="JZ11" s="19">
        <v>1342.5453</v>
      </c>
      <c r="KA11" s="19">
        <v>1497.3652</v>
      </c>
      <c r="KB11" s="19">
        <v>1408.1527000000001</v>
      </c>
      <c r="KC11" s="19">
        <v>1537.9564</v>
      </c>
      <c r="KD11" s="19">
        <v>1557.1813999999999</v>
      </c>
      <c r="KE11" s="19">
        <v>1647.0706</v>
      </c>
      <c r="KF11" s="19">
        <v>1506.0486000000001</v>
      </c>
      <c r="KG11" s="19">
        <v>1486.3503000000001</v>
      </c>
      <c r="KH11" s="19">
        <v>1501.6132</v>
      </c>
      <c r="KI11" s="19">
        <v>1579.6840999999999</v>
      </c>
      <c r="KJ11" s="19">
        <v>1616.8887999999999</v>
      </c>
      <c r="KK11" s="19">
        <v>1520.5988</v>
      </c>
      <c r="KL11" s="19">
        <v>1426.3351</v>
      </c>
      <c r="KM11" s="19">
        <v>1205.8086000000001</v>
      </c>
      <c r="KN11" s="19">
        <v>1346.4753000000001</v>
      </c>
      <c r="KO11" s="19">
        <v>1614.9983999999999</v>
      </c>
      <c r="KP11" s="19">
        <v>1556.4996000000001</v>
      </c>
      <c r="KQ11" s="19">
        <v>1375.8206</v>
      </c>
      <c r="KR11" s="19">
        <v>1431.7344000000001</v>
      </c>
      <c r="KS11" s="19">
        <v>1335.9976999999999</v>
      </c>
      <c r="KT11" s="19">
        <v>1330.0944</v>
      </c>
      <c r="KU11" s="19">
        <v>1376.5054</v>
      </c>
      <c r="KV11" s="19">
        <v>1375.9304</v>
      </c>
      <c r="KW11" s="19">
        <v>1388.4755</v>
      </c>
      <c r="KX11" s="19">
        <v>1263.3158000000001</v>
      </c>
      <c r="KY11" s="19">
        <v>1289.7416000000001</v>
      </c>
      <c r="KZ11" s="19">
        <v>1362.336</v>
      </c>
      <c r="LA11" s="19">
        <v>1353.2431999999999</v>
      </c>
      <c r="LB11" s="19">
        <v>1290.4822999999999</v>
      </c>
      <c r="LC11" s="19">
        <v>1278.8489999999999</v>
      </c>
      <c r="LD11" s="19">
        <v>1269.5237999999999</v>
      </c>
      <c r="LE11" s="19">
        <v>1316.4513999999999</v>
      </c>
      <c r="LF11" s="19">
        <v>1328.61</v>
      </c>
      <c r="LG11" s="19">
        <v>1308.9203</v>
      </c>
      <c r="LH11" s="19">
        <v>1177.7274</v>
      </c>
      <c r="LI11" s="19">
        <v>1316.2607</v>
      </c>
      <c r="LJ11" s="19">
        <v>1422.421</v>
      </c>
      <c r="LK11" s="19">
        <v>1528.0809999999999</v>
      </c>
      <c r="LL11" s="19">
        <v>1386.3135</v>
      </c>
      <c r="LM11" s="19">
        <v>1240.7745</v>
      </c>
      <c r="LN11" s="19">
        <v>1233.6935000000001</v>
      </c>
      <c r="LO11" s="19">
        <v>1167.307</v>
      </c>
      <c r="LP11" s="19">
        <v>1191.0795000000001</v>
      </c>
      <c r="LQ11" s="19">
        <v>1304.0891999999999</v>
      </c>
      <c r="LR11" s="19">
        <v>1382.1284000000001</v>
      </c>
      <c r="LS11" s="19">
        <v>1383.7860000000001</v>
      </c>
      <c r="LT11" s="19">
        <v>1463.1628000000001</v>
      </c>
      <c r="LU11" s="19">
        <v>1345.3119999999999</v>
      </c>
      <c r="LV11" s="19">
        <v>1288.0772999999999</v>
      </c>
      <c r="LW11" s="19">
        <v>1445.0612000000001</v>
      </c>
      <c r="LX11" s="19">
        <v>1367.2292</v>
      </c>
      <c r="LY11" s="19">
        <v>1345.8705</v>
      </c>
      <c r="LZ11" s="19">
        <v>1357.5755999999999</v>
      </c>
      <c r="MA11" s="19">
        <v>1399.5740000000001</v>
      </c>
      <c r="MB11" s="19">
        <v>1116.3335</v>
      </c>
      <c r="MC11" s="19">
        <v>1116.6212</v>
      </c>
      <c r="MD11" s="19">
        <v>1325.5208</v>
      </c>
      <c r="ME11" s="19">
        <v>1372.0208</v>
      </c>
      <c r="MF11" s="19">
        <v>1390.0759</v>
      </c>
      <c r="MG11" s="19">
        <v>1258.5271</v>
      </c>
      <c r="MH11" s="19">
        <v>1223.8526999999999</v>
      </c>
      <c r="MI11" s="19">
        <v>1255.2606000000001</v>
      </c>
      <c r="MJ11" s="19">
        <v>1532.2882</v>
      </c>
      <c r="MK11" s="19">
        <v>1529.3214</v>
      </c>
      <c r="ML11" s="19">
        <v>1508.5372</v>
      </c>
      <c r="MM11" s="19">
        <v>1221.6857</v>
      </c>
      <c r="MN11" s="19">
        <v>1439.0449000000001</v>
      </c>
      <c r="MO11" s="19">
        <v>1446.0906</v>
      </c>
      <c r="MP11" s="19">
        <v>1575.7119</v>
      </c>
      <c r="MQ11" s="19">
        <v>1571.2476999999999</v>
      </c>
      <c r="MR11" s="19">
        <v>1637.4760000000001</v>
      </c>
      <c r="MS11" s="19">
        <v>1561.2797</v>
      </c>
      <c r="MT11" s="19">
        <v>1739.3207</v>
      </c>
      <c r="MU11" s="19">
        <v>1583.6287</v>
      </c>
      <c r="MV11" s="19">
        <v>1578.0879</v>
      </c>
      <c r="MW11" s="19">
        <v>1487.4752000000001</v>
      </c>
      <c r="MX11" s="19">
        <v>1501.5748000000001</v>
      </c>
      <c r="MY11" s="19">
        <v>1582.3751</v>
      </c>
      <c r="MZ11" s="19">
        <v>1666.4531999999999</v>
      </c>
      <c r="NA11" s="19">
        <v>1704.075</v>
      </c>
      <c r="NB11" s="19">
        <v>1572.817</v>
      </c>
      <c r="NC11" s="19">
        <v>1674.8518999999999</v>
      </c>
      <c r="ND11" s="19">
        <v>1541.0413000000001</v>
      </c>
      <c r="NE11" s="19">
        <v>1508.7526</v>
      </c>
      <c r="NF11" s="19">
        <v>1494.1551999999999</v>
      </c>
      <c r="NG11" s="19">
        <v>1699.6509000000001</v>
      </c>
      <c r="NH11" s="19">
        <v>1582.0576000000001</v>
      </c>
      <c r="NI11" s="19">
        <v>1493.7488000000001</v>
      </c>
      <c r="NJ11" s="19">
        <v>1741.8516</v>
      </c>
      <c r="NK11" s="19">
        <v>1612.0006000000001</v>
      </c>
      <c r="NL11" s="19">
        <v>1777.3511000000001</v>
      </c>
      <c r="NM11" s="19">
        <v>1568.0292999999999</v>
      </c>
      <c r="NN11" s="19">
        <v>1768.2288000000001</v>
      </c>
      <c r="NO11" s="19">
        <v>1724.6862000000001</v>
      </c>
      <c r="NP11" s="19">
        <v>1423.2003999999999</v>
      </c>
      <c r="NQ11" s="19">
        <v>1494.4549999999999</v>
      </c>
      <c r="NR11" s="19">
        <v>1415.2936999999999</v>
      </c>
      <c r="NS11" s="19">
        <v>1471.4777999999999</v>
      </c>
      <c r="NT11" s="19">
        <v>1457.03</v>
      </c>
      <c r="NU11" s="19">
        <v>1406.8788999999999</v>
      </c>
      <c r="NV11" s="19">
        <v>1472.0535</v>
      </c>
      <c r="NW11" s="19">
        <v>1471.385</v>
      </c>
      <c r="NX11" s="19">
        <v>1675.4584</v>
      </c>
      <c r="NY11" s="19">
        <v>1481.1901</v>
      </c>
      <c r="NZ11" s="19">
        <v>1444.4214999999999</v>
      </c>
      <c r="OA11" s="19">
        <v>1345.8063</v>
      </c>
      <c r="OB11" s="19">
        <v>1505.8352</v>
      </c>
      <c r="OC11" s="19">
        <v>1503.9141</v>
      </c>
      <c r="OD11" s="19">
        <v>1561.9038</v>
      </c>
      <c r="OE11" s="19">
        <v>1489.9661000000001</v>
      </c>
      <c r="OF11" s="19">
        <v>1650.1327000000001</v>
      </c>
      <c r="OG11" s="19">
        <v>1452.4084</v>
      </c>
      <c r="OH11" s="19">
        <v>1397.7030999999999</v>
      </c>
      <c r="OI11" s="19">
        <v>1562.2952</v>
      </c>
      <c r="OJ11" s="19">
        <v>1695.9005</v>
      </c>
      <c r="OK11" s="19">
        <v>1714.0844999999999</v>
      </c>
      <c r="OL11" s="19">
        <v>1611.9829</v>
      </c>
      <c r="OM11" s="19">
        <v>1486.0232000000001</v>
      </c>
      <c r="ON11" s="19">
        <v>1559.0818999999999</v>
      </c>
      <c r="OO11" s="19">
        <v>1611.761</v>
      </c>
      <c r="OP11" s="19">
        <v>1548.9780000000001</v>
      </c>
      <c r="OQ11" s="19">
        <v>1733.5989999999999</v>
      </c>
      <c r="OR11" s="19">
        <v>1609.462</v>
      </c>
      <c r="OS11" s="19">
        <v>1739.3148000000001</v>
      </c>
      <c r="OT11" s="19">
        <v>1886.9993999999999</v>
      </c>
      <c r="OU11" s="19">
        <v>1903.5540000000001</v>
      </c>
      <c r="OV11" s="19">
        <v>1730.9274</v>
      </c>
      <c r="OW11" s="19">
        <v>1798.2192</v>
      </c>
      <c r="OX11" s="19">
        <v>1878.45</v>
      </c>
      <c r="OY11" s="19">
        <v>1917.3323</v>
      </c>
      <c r="OZ11" s="19">
        <v>1806.3756000000001</v>
      </c>
      <c r="PA11" s="19">
        <v>1807.5619999999999</v>
      </c>
      <c r="PB11" s="19">
        <v>1975.1116</v>
      </c>
      <c r="PC11" s="19">
        <v>1944.4132999999999</v>
      </c>
      <c r="PD11" s="19">
        <v>2075.6527999999998</v>
      </c>
      <c r="PE11" s="19">
        <v>2043.6355000000001</v>
      </c>
      <c r="PF11" s="19">
        <v>2166.9866000000002</v>
      </c>
      <c r="PG11" s="19">
        <v>2157.9506999999999</v>
      </c>
      <c r="PH11" s="19">
        <v>2019.7247</v>
      </c>
      <c r="PI11" s="19">
        <v>2181.3031999999998</v>
      </c>
      <c r="PJ11" s="19">
        <v>1933.4052999999999</v>
      </c>
      <c r="PK11" s="19">
        <v>2144.2779999999998</v>
      </c>
      <c r="PL11" s="19">
        <v>1937.4893999999999</v>
      </c>
      <c r="PM11" s="19">
        <v>1950.5101</v>
      </c>
      <c r="PN11" s="19">
        <v>1934.4109000000001</v>
      </c>
      <c r="PO11" s="19">
        <v>1763.4662000000001</v>
      </c>
      <c r="PP11" s="19">
        <v>1798.4114</v>
      </c>
      <c r="PQ11" s="19">
        <v>1742.883</v>
      </c>
      <c r="PR11" s="19">
        <v>1837.1229000000001</v>
      </c>
      <c r="PS11" s="19">
        <v>1769.9313999999999</v>
      </c>
      <c r="PT11" s="19">
        <v>1917.1437000000001</v>
      </c>
      <c r="PU11" s="19">
        <v>1953.9238</v>
      </c>
      <c r="PV11" s="19">
        <v>1820.2832000000001</v>
      </c>
      <c r="PW11" s="19">
        <v>1705.9518</v>
      </c>
      <c r="PX11" s="19">
        <v>1750.2732000000001</v>
      </c>
      <c r="PY11" s="19">
        <v>1851.6473000000001</v>
      </c>
      <c r="PZ11" s="19">
        <v>1941.835</v>
      </c>
      <c r="QA11" s="19">
        <v>1940.819</v>
      </c>
      <c r="QB11" s="19">
        <v>1800.2869000000001</v>
      </c>
      <c r="QC11" s="19">
        <v>1723.5845999999999</v>
      </c>
      <c r="QD11" s="19">
        <v>1565.6835000000001</v>
      </c>
      <c r="QE11" s="19">
        <v>1517.6545000000001</v>
      </c>
      <c r="QF11" s="19">
        <v>1623.4885999999999</v>
      </c>
      <c r="QG11" s="19">
        <v>1673.7211</v>
      </c>
      <c r="QH11" s="19">
        <v>1829.0471</v>
      </c>
      <c r="QI11" s="19">
        <v>1720.3715999999999</v>
      </c>
      <c r="QJ11" s="19">
        <v>1636.5406</v>
      </c>
      <c r="QK11" s="19">
        <v>1516.8198</v>
      </c>
      <c r="QL11" s="19">
        <v>1757.9169999999999</v>
      </c>
      <c r="QM11" s="19">
        <v>1776.4618</v>
      </c>
      <c r="QN11" s="19">
        <v>1708.6582000000001</v>
      </c>
      <c r="QO11" s="19">
        <v>1778.6198999999999</v>
      </c>
      <c r="QP11" s="19">
        <v>1907.8227999999999</v>
      </c>
      <c r="QQ11" s="19">
        <v>1848.7836</v>
      </c>
      <c r="QR11" s="19">
        <v>1961.0417</v>
      </c>
      <c r="QS11" s="19">
        <v>1998.7808</v>
      </c>
      <c r="QT11" s="19">
        <v>1796.769</v>
      </c>
      <c r="QU11" s="19">
        <v>1301.2716</v>
      </c>
      <c r="QV11" s="19">
        <v>1504.354</v>
      </c>
      <c r="QW11" s="19">
        <v>1702.3843999999999</v>
      </c>
      <c r="QX11" s="19">
        <v>1654.9577999999999</v>
      </c>
      <c r="QY11" s="19">
        <v>1569.4812999999999</v>
      </c>
      <c r="QZ11" s="19">
        <v>1658.5327</v>
      </c>
      <c r="RA11" s="19">
        <v>1931.9983999999999</v>
      </c>
      <c r="RB11" s="19">
        <v>2068.1921000000002</v>
      </c>
      <c r="RC11" s="19">
        <v>2362.0158999999999</v>
      </c>
      <c r="RD11" s="19">
        <v>1995.6525999999999</v>
      </c>
      <c r="RE11" s="19">
        <v>1965.826</v>
      </c>
      <c r="RF11" s="19">
        <v>1859.1780000000001</v>
      </c>
      <c r="RG11" s="19">
        <v>2055.8035</v>
      </c>
      <c r="RH11" s="19">
        <v>1856.6220000000001</v>
      </c>
      <c r="RI11" s="19">
        <v>1792.9893</v>
      </c>
      <c r="RJ11" s="19">
        <v>1718.9618</v>
      </c>
      <c r="RK11" s="19">
        <v>1772.6027999999999</v>
      </c>
      <c r="RL11" s="19">
        <v>1753.2370000000001</v>
      </c>
      <c r="RM11" s="19">
        <v>1879.8574000000001</v>
      </c>
      <c r="RN11" s="19">
        <v>1896.1257000000001</v>
      </c>
      <c r="RO11" s="19">
        <v>1892.0420999999999</v>
      </c>
      <c r="RP11" s="19">
        <v>1885.0882999999999</v>
      </c>
      <c r="RQ11" s="19">
        <v>1898.201</v>
      </c>
      <c r="RR11" s="19">
        <v>1957.0159000000001</v>
      </c>
      <c r="RS11" s="19">
        <v>2006.0576000000001</v>
      </c>
      <c r="RT11" s="19">
        <v>1947.6866</v>
      </c>
      <c r="RU11" s="19">
        <v>1897.8805</v>
      </c>
      <c r="RV11" s="19">
        <v>1866.6646000000001</v>
      </c>
      <c r="RW11" s="19">
        <v>1864.1233</v>
      </c>
      <c r="RX11" s="19">
        <v>1838.4174</v>
      </c>
      <c r="RY11" s="19">
        <v>1766.1866</v>
      </c>
      <c r="RZ11" s="19">
        <v>1667.4412</v>
      </c>
      <c r="SA11" s="19">
        <v>1641.1106</v>
      </c>
      <c r="SB11" s="19">
        <v>1789.5206000000001</v>
      </c>
      <c r="SC11" s="19">
        <v>1974.6587999999999</v>
      </c>
      <c r="SD11" s="19">
        <v>2044.9848999999999</v>
      </c>
      <c r="SE11" s="19">
        <v>1925.0576000000001</v>
      </c>
      <c r="SF11" s="19">
        <v>1856.5691999999999</v>
      </c>
      <c r="SG11" s="19">
        <v>1798.3672999999999</v>
      </c>
      <c r="SH11" s="19">
        <v>1696.9666999999999</v>
      </c>
      <c r="SI11" s="19">
        <v>1704.6578</v>
      </c>
      <c r="SJ11" s="19">
        <v>1743.4982</v>
      </c>
      <c r="SK11" s="19">
        <v>1752.8531</v>
      </c>
      <c r="SL11" s="19">
        <v>1727.1702</v>
      </c>
      <c r="SM11" s="19">
        <v>1932.1813999999999</v>
      </c>
      <c r="SN11" s="19">
        <v>1819.1097</v>
      </c>
      <c r="SO11" s="19">
        <v>1940.9264000000001</v>
      </c>
      <c r="SP11" s="19">
        <v>1971.7366999999999</v>
      </c>
      <c r="SQ11" s="19">
        <v>1871.1880000000001</v>
      </c>
      <c r="SR11" s="19">
        <v>1837.1747</v>
      </c>
      <c r="SS11" s="19">
        <v>1799.9042999999999</v>
      </c>
      <c r="ST11" s="19">
        <v>1843.0281</v>
      </c>
      <c r="SU11" s="19">
        <v>1912.1754000000001</v>
      </c>
      <c r="SV11" s="19">
        <v>2020.1149</v>
      </c>
      <c r="SW11" s="19">
        <v>2002.9077</v>
      </c>
      <c r="SX11" s="19">
        <v>1884.9619</v>
      </c>
      <c r="SY11" s="19">
        <v>1831.7266999999999</v>
      </c>
      <c r="SZ11" s="19">
        <v>1848.9745</v>
      </c>
      <c r="TA11" s="19">
        <v>1778.1849</v>
      </c>
      <c r="TB11" s="19">
        <v>1726.5978</v>
      </c>
      <c r="TC11" s="19">
        <v>1690.6312</v>
      </c>
      <c r="TD11" s="19">
        <v>1578.4601</v>
      </c>
      <c r="TE11" s="19">
        <v>1596.489</v>
      </c>
      <c r="TF11" s="19">
        <v>1679.0604000000001</v>
      </c>
      <c r="TG11" s="19">
        <v>1729.9088999999999</v>
      </c>
      <c r="TH11" s="19">
        <v>1805.2689</v>
      </c>
      <c r="TI11" s="19">
        <v>1745.3429000000001</v>
      </c>
      <c r="TJ11" s="19">
        <v>1853.3687</v>
      </c>
      <c r="TK11" s="19">
        <v>1811.2681</v>
      </c>
      <c r="TL11" s="19">
        <v>1795.7003</v>
      </c>
      <c r="TM11" s="19">
        <v>1905.6895</v>
      </c>
      <c r="TN11" s="19">
        <v>1979.3510000000001</v>
      </c>
      <c r="TO11" s="19">
        <v>1920.4523999999999</v>
      </c>
      <c r="TP11" s="19">
        <v>1954.6962000000001</v>
      </c>
      <c r="TQ11" s="19">
        <v>1875.7897</v>
      </c>
      <c r="TR11" s="19">
        <v>1888.5302999999999</v>
      </c>
      <c r="TS11" s="19">
        <v>1889.9576</v>
      </c>
      <c r="TT11" s="19">
        <v>1934.0798</v>
      </c>
      <c r="TU11" s="19">
        <v>1974.7498000000001</v>
      </c>
      <c r="TV11" s="19">
        <v>2016.1776</v>
      </c>
      <c r="TW11" s="19">
        <v>1698.0147999999999</v>
      </c>
      <c r="TX11" s="19">
        <v>1763.7655</v>
      </c>
      <c r="TY11" s="19">
        <v>1765.8439000000001</v>
      </c>
      <c r="TZ11" s="19">
        <v>1618.2173</v>
      </c>
      <c r="UA11" s="19">
        <v>1601.7512999999999</v>
      </c>
      <c r="UB11" s="19">
        <v>1593.6379999999999</v>
      </c>
      <c r="UC11" s="19">
        <v>1597.6545000000001</v>
      </c>
      <c r="UD11" s="19">
        <v>1633.3368</v>
      </c>
      <c r="UE11" s="19">
        <v>1652.1222</v>
      </c>
      <c r="UF11" s="19">
        <v>1706.1676</v>
      </c>
      <c r="UG11" s="19">
        <v>1737.0355999999999</v>
      </c>
      <c r="UH11" s="19">
        <v>1659.6478</v>
      </c>
      <c r="UI11" s="19">
        <v>1579.5900999999999</v>
      </c>
      <c r="UJ11" s="19">
        <v>1583.4694</v>
      </c>
      <c r="UK11" s="19">
        <v>1737.1415999999999</v>
      </c>
      <c r="UL11" s="19">
        <v>2008.143</v>
      </c>
      <c r="UM11" s="19">
        <v>1891.7369000000001</v>
      </c>
      <c r="UN11" s="19">
        <v>1861.9405999999999</v>
      </c>
      <c r="UO11" s="19">
        <v>1812.0725</v>
      </c>
      <c r="UP11" s="19">
        <v>2022.1609000000001</v>
      </c>
      <c r="UQ11" s="19">
        <v>2010.8484000000001</v>
      </c>
      <c r="UR11" s="19">
        <v>1916.6487</v>
      </c>
      <c r="US11" s="19">
        <v>1765.3041000000001</v>
      </c>
      <c r="UT11" s="19">
        <v>1601.3053</v>
      </c>
      <c r="UU11" s="19">
        <v>1858.498</v>
      </c>
      <c r="UV11" s="19">
        <v>1990.3742999999999</v>
      </c>
      <c r="UW11" s="19">
        <v>1786.3486</v>
      </c>
      <c r="UX11" s="19">
        <v>1583.7054000000001</v>
      </c>
      <c r="UY11" s="19">
        <v>1433.1451</v>
      </c>
      <c r="UZ11" s="19">
        <v>1605.58</v>
      </c>
      <c r="VA11" s="19">
        <v>1660.4761000000001</v>
      </c>
      <c r="VB11" s="19">
        <v>1809.1044999999999</v>
      </c>
      <c r="VC11" s="19">
        <v>1951.8643999999999</v>
      </c>
      <c r="VD11" s="19">
        <v>1874.7687000000001</v>
      </c>
      <c r="VE11" s="19">
        <v>1933.7329999999999</v>
      </c>
      <c r="VF11" s="19">
        <v>1985.8119999999999</v>
      </c>
      <c r="VG11" s="19">
        <v>1898.2639999999999</v>
      </c>
      <c r="VH11" s="19">
        <v>1948.8734999999999</v>
      </c>
      <c r="VI11" s="19">
        <v>1908.201</v>
      </c>
      <c r="VJ11" s="19">
        <v>1896.1697999999999</v>
      </c>
      <c r="VK11" s="19">
        <v>1945.748</v>
      </c>
      <c r="VL11" s="19">
        <v>1898.1507999999999</v>
      </c>
      <c r="VM11" s="19">
        <v>1924.7240999999999</v>
      </c>
      <c r="VN11" s="19">
        <v>2091.7204999999999</v>
      </c>
      <c r="VO11" s="19">
        <v>2052.4140000000002</v>
      </c>
      <c r="VP11" s="19">
        <v>2055.4949000000001</v>
      </c>
      <c r="VQ11" s="19">
        <v>2124.2775999999999</v>
      </c>
      <c r="VR11" s="19">
        <v>2089.4760000000001</v>
      </c>
      <c r="VS11" s="19">
        <v>2118.7669999999998</v>
      </c>
      <c r="VT11" s="19">
        <v>2210.6439999999998</v>
      </c>
      <c r="VU11" s="19">
        <v>2128.7824999999998</v>
      </c>
      <c r="VV11" s="19">
        <v>2275.7523999999999</v>
      </c>
      <c r="VW11" s="19">
        <v>2320.7622000000001</v>
      </c>
      <c r="VX11" s="19">
        <v>2259.9558000000002</v>
      </c>
      <c r="VY11" s="19">
        <v>2369.6716000000001</v>
      </c>
      <c r="VZ11" s="19">
        <v>2444.2429999999999</v>
      </c>
      <c r="WA11" s="19">
        <v>2358.9245999999998</v>
      </c>
      <c r="WB11" s="19">
        <v>2356.3036999999999</v>
      </c>
      <c r="WC11" s="19">
        <v>2606.6997000000001</v>
      </c>
      <c r="WD11" s="19">
        <v>2437.9539</v>
      </c>
      <c r="WE11" s="19">
        <v>2505.5587999999998</v>
      </c>
      <c r="WF11" s="19">
        <v>2545.0275999999999</v>
      </c>
      <c r="WG11" s="19">
        <v>2498.8429999999998</v>
      </c>
      <c r="WH11" s="19">
        <v>2652.94</v>
      </c>
      <c r="WI11" s="19">
        <v>2515.0432000000001</v>
      </c>
      <c r="WJ11" s="19">
        <v>2626.9683</v>
      </c>
      <c r="WK11" s="19">
        <v>2577.9906999999998</v>
      </c>
      <c r="WL11" s="19">
        <v>2686.8047000000001</v>
      </c>
      <c r="WM11" s="19">
        <v>2835.7172999999998</v>
      </c>
      <c r="WN11" s="19">
        <v>3028.6493999999998</v>
      </c>
      <c r="WO11" s="19">
        <v>2826.9218999999998</v>
      </c>
      <c r="WP11" s="19">
        <v>3016</v>
      </c>
      <c r="WQ11" s="19">
        <v>2820</v>
      </c>
      <c r="WR11" s="19">
        <v>3051</v>
      </c>
      <c r="WS11" s="19">
        <v>3145</v>
      </c>
      <c r="WT11" s="19">
        <v>3169</v>
      </c>
      <c r="WU11" s="19">
        <v>3067</v>
      </c>
      <c r="WV11" s="19">
        <v>3083</v>
      </c>
      <c r="WW11" s="19">
        <v>2890</v>
      </c>
      <c r="WX11" s="19">
        <v>3159</v>
      </c>
      <c r="WY11" s="19">
        <v>3198</v>
      </c>
      <c r="WZ11" s="19">
        <v>2990</v>
      </c>
      <c r="XA11" s="19">
        <v>3027</v>
      </c>
      <c r="XB11" s="19">
        <v>3312</v>
      </c>
      <c r="XC11" s="19">
        <v>3064</v>
      </c>
      <c r="XD11" s="19">
        <v>3438</v>
      </c>
      <c r="XE11" s="19">
        <v>3537</v>
      </c>
      <c r="XF11" s="19">
        <v>3233</v>
      </c>
      <c r="XG11" s="19">
        <v>3390</v>
      </c>
      <c r="XH11" s="19">
        <v>3333</v>
      </c>
      <c r="XI11" s="19">
        <v>3113</v>
      </c>
      <c r="XJ11" s="19">
        <v>3379</v>
      </c>
      <c r="XK11" s="19">
        <v>3497</v>
      </c>
      <c r="XL11" s="19">
        <v>3647</v>
      </c>
      <c r="XM11" s="19">
        <v>3647</v>
      </c>
      <c r="XN11" s="19">
        <v>3591</v>
      </c>
      <c r="XO11" s="19">
        <v>3518</v>
      </c>
      <c r="XP11" s="19">
        <v>3566</v>
      </c>
      <c r="XQ11" s="19">
        <v>3585</v>
      </c>
      <c r="XR11" s="19">
        <v>3617</v>
      </c>
      <c r="XS11" s="19">
        <v>3701</v>
      </c>
      <c r="XT11" s="19">
        <v>3787</v>
      </c>
      <c r="XU11" s="19">
        <v>3877</v>
      </c>
      <c r="XV11" s="19">
        <v>3974</v>
      </c>
      <c r="XW11" s="19">
        <v>4041</v>
      </c>
      <c r="XX11" s="19">
        <v>4186</v>
      </c>
      <c r="XY11" s="19">
        <v>4095</v>
      </c>
      <c r="XZ11" s="19">
        <v>4280</v>
      </c>
      <c r="YA11" s="19">
        <v>4207</v>
      </c>
      <c r="YB11" s="19">
        <v>4399</v>
      </c>
      <c r="YC11" s="19">
        <v>4640</v>
      </c>
      <c r="YD11" s="19">
        <v>4584</v>
      </c>
      <c r="YE11" s="19">
        <v>4505</v>
      </c>
      <c r="YF11" s="19">
        <v>4423</v>
      </c>
      <c r="YG11" s="19">
        <v>4513</v>
      </c>
      <c r="YH11" s="19">
        <v>4538</v>
      </c>
      <c r="YI11" s="19">
        <v>4613</v>
      </c>
      <c r="YJ11" s="19">
        <v>4691</v>
      </c>
      <c r="YK11" s="19">
        <v>4894</v>
      </c>
      <c r="YL11" s="19">
        <v>4854</v>
      </c>
      <c r="YM11" s="19">
        <v>5048</v>
      </c>
      <c r="YN11" s="19">
        <v>4726</v>
      </c>
      <c r="YO11" s="19">
        <v>5180</v>
      </c>
      <c r="YP11" s="19">
        <v>5601</v>
      </c>
      <c r="YQ11" s="19">
        <v>5555</v>
      </c>
      <c r="YR11" s="19">
        <v>5158</v>
      </c>
      <c r="YS11" s="19">
        <v>5177</v>
      </c>
      <c r="YT11" s="19">
        <v>5520</v>
      </c>
      <c r="YU11" s="19">
        <v>4748</v>
      </c>
      <c r="YV11" s="19">
        <v>3819</v>
      </c>
      <c r="YW11" s="19">
        <v>4481</v>
      </c>
      <c r="YX11" s="19">
        <v>5144</v>
      </c>
      <c r="YY11" s="19">
        <v>4901</v>
      </c>
      <c r="YZ11" s="19">
        <v>5754</v>
      </c>
      <c r="ZA11" s="19">
        <v>5984</v>
      </c>
      <c r="ZB11" s="19">
        <v>6661</v>
      </c>
      <c r="ZC11" s="19">
        <v>6641</v>
      </c>
      <c r="ZD11" s="19">
        <v>6773</v>
      </c>
      <c r="ZE11" s="19">
        <v>6621</v>
      </c>
      <c r="ZF11" s="19">
        <v>7063</v>
      </c>
      <c r="ZG11" s="19">
        <v>7508</v>
      </c>
      <c r="ZH11" s="19">
        <v>7224</v>
      </c>
      <c r="ZI11" s="19">
        <v>6751</v>
      </c>
      <c r="ZJ11" s="19">
        <v>6311</v>
      </c>
      <c r="ZK11" s="19">
        <v>6757</v>
      </c>
      <c r="ZL11" s="19">
        <v>6682</v>
      </c>
      <c r="ZM11" s="19">
        <v>6513</v>
      </c>
      <c r="ZN11" s="19">
        <v>6765</v>
      </c>
      <c r="ZO11" s="19">
        <v>7152</v>
      </c>
      <c r="ZP11" s="19">
        <v>7119</v>
      </c>
      <c r="ZQ11" s="19">
        <v>7640</v>
      </c>
      <c r="ZR11" s="19">
        <v>6443</v>
      </c>
      <c r="ZS11" s="19">
        <v>5274</v>
      </c>
      <c r="ZT11" s="19">
        <v>4752</v>
      </c>
      <c r="ZU11" s="19">
        <v>4559</v>
      </c>
      <c r="ZV11" s="19">
        <v>3861</v>
      </c>
      <c r="ZW11" s="19">
        <v>4101</v>
      </c>
      <c r="ZX11" s="19">
        <v>6145</v>
      </c>
      <c r="ZY11" s="19">
        <v>6596</v>
      </c>
      <c r="ZZ11" s="19">
        <v>7002</v>
      </c>
      <c r="AAA11" s="19">
        <v>7884</v>
      </c>
      <c r="AAB11" s="19">
        <v>8266</v>
      </c>
      <c r="AAC11" s="19">
        <v>8705</v>
      </c>
      <c r="AAD11" s="19">
        <v>8869</v>
      </c>
      <c r="AAE11" s="19">
        <v>9060</v>
      </c>
      <c r="AAF11" s="19">
        <v>9428</v>
      </c>
      <c r="AAG11" s="19">
        <v>9881</v>
      </c>
      <c r="AAH11" s="19">
        <v>10278</v>
      </c>
      <c r="AAI11" s="19">
        <v>10779</v>
      </c>
      <c r="AAJ11" s="19">
        <v>10927</v>
      </c>
      <c r="AAK11" s="19">
        <v>11124</v>
      </c>
      <c r="AAL11" s="19">
        <v>11792</v>
      </c>
      <c r="AAM11" s="19">
        <v>12302</v>
      </c>
      <c r="AAN11" s="19">
        <v>12859</v>
      </c>
      <c r="AAO11" s="19">
        <v>13330</v>
      </c>
      <c r="AAP11" s="19">
        <v>14057</v>
      </c>
      <c r="AAQ11" s="19">
        <v>14609</v>
      </c>
      <c r="AAR11" s="19">
        <v>15213</v>
      </c>
      <c r="AAS11" s="19">
        <v>15792</v>
      </c>
      <c r="AAT11" s="19">
        <v>16365</v>
      </c>
      <c r="AAU11" s="19">
        <v>17352</v>
      </c>
      <c r="AAV11" s="19">
        <v>18187</v>
      </c>
      <c r="AAW11" s="19">
        <v>18881</v>
      </c>
      <c r="AAX11" s="19">
        <v>19549</v>
      </c>
      <c r="AAY11" s="19">
        <v>20441</v>
      </c>
      <c r="AAZ11" s="19">
        <v>20902</v>
      </c>
      <c r="ABA11" s="19">
        <v>20653</v>
      </c>
      <c r="ABB11" s="19">
        <v>21465</v>
      </c>
      <c r="ABC11" s="19">
        <v>22177</v>
      </c>
      <c r="ABD11" s="19">
        <v>22698</v>
      </c>
      <c r="ABE11" s="19">
        <v>23326</v>
      </c>
      <c r="ABF11" s="19">
        <v>23537</v>
      </c>
      <c r="ABG11" s="19">
        <v>23655</v>
      </c>
      <c r="ABH11" s="19">
        <v>24120</v>
      </c>
      <c r="ABI11" s="19">
        <v>24300</v>
      </c>
      <c r="ABJ11" s="19">
        <v>24519</v>
      </c>
      <c r="ABK11" s="19">
        <v>24755</v>
      </c>
      <c r="ABL11" s="19">
        <v>25238</v>
      </c>
      <c r="ABM11" s="19">
        <v>25756</v>
      </c>
      <c r="ABN11" s="19">
        <v>26763</v>
      </c>
      <c r="ABO11" s="19">
        <v>27576</v>
      </c>
      <c r="ABP11" s="19">
        <v>28129</v>
      </c>
      <c r="ABQ11" s="19">
        <v>28294.263999999999</v>
      </c>
      <c r="ABR11" s="19">
        <v>28619.805</v>
      </c>
      <c r="ABS11" s="19">
        <v>28336.16</v>
      </c>
      <c r="ABT11" s="19">
        <v>28907.976999999999</v>
      </c>
      <c r="ABU11" s="19">
        <v>29418.863000000001</v>
      </c>
      <c r="ABV11" s="19">
        <v>29736.645</v>
      </c>
      <c r="ABW11" s="19">
        <v>30341.807000000001</v>
      </c>
      <c r="ABX11" s="19">
        <v>31323.078000000001</v>
      </c>
      <c r="ABY11" s="19">
        <v>32284.611000000001</v>
      </c>
      <c r="ABZ11" s="19">
        <v>33409.68</v>
      </c>
      <c r="ACA11" s="19">
        <v>33920.097999999998</v>
      </c>
      <c r="ACB11" s="19">
        <v>34152.773000000001</v>
      </c>
      <c r="ACC11" s="19">
        <v>34292.03</v>
      </c>
      <c r="ACD11" s="19">
        <v>35093.824000000001</v>
      </c>
      <c r="ACE11" s="19">
        <v>35495.464999999997</v>
      </c>
      <c r="ACF11" s="19">
        <v>36166.160000000003</v>
      </c>
      <c r="ACG11" s="19">
        <v>36845.684000000001</v>
      </c>
      <c r="ACH11" s="19">
        <v>36761.792999999998</v>
      </c>
      <c r="ACI11" s="19">
        <v>35534.925999999999</v>
      </c>
      <c r="ACJ11" s="19">
        <v>36086.726999999999</v>
      </c>
      <c r="ACK11" s="19">
        <v>36691</v>
      </c>
      <c r="ACL11" s="19">
        <v>36625.925999999999</v>
      </c>
      <c r="ACM11" s="19">
        <v>36647.22</v>
      </c>
      <c r="ACN11" s="19">
        <v>36818.54</v>
      </c>
      <c r="ACO11" s="19">
        <v>37077.89</v>
      </c>
      <c r="ACP11" s="19">
        <v>37343.839999999997</v>
      </c>
      <c r="ACQ11" s="19">
        <v>38037.336000000003</v>
      </c>
      <c r="ACR11" s="19">
        <v>38555.464999999997</v>
      </c>
      <c r="ACS11" s="19">
        <v>39084.656000000003</v>
      </c>
      <c r="ACT11" s="19">
        <v>35913.82</v>
      </c>
      <c r="ACU11" s="19">
        <v>38242.133000000002</v>
      </c>
      <c r="ACV11" s="19">
        <v>39065.71</v>
      </c>
      <c r="ACW11" s="49"/>
    </row>
    <row r="12" spans="1:777" x14ac:dyDescent="0.15">
      <c r="A12" s="16" t="s">
        <v>1</v>
      </c>
      <c r="B12" s="16" t="s">
        <v>22</v>
      </c>
      <c r="C12" s="16" t="s">
        <v>23</v>
      </c>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v>1755.9738</v>
      </c>
      <c r="IU12" s="19">
        <v>1724.7797</v>
      </c>
      <c r="IV12" s="19">
        <v>1720.4808</v>
      </c>
      <c r="IW12" s="19">
        <v>1685.6225999999999</v>
      </c>
      <c r="IX12" s="19">
        <v>1736.3689999999999</v>
      </c>
      <c r="IY12" s="19">
        <v>1789.3280999999999</v>
      </c>
      <c r="IZ12" s="19">
        <v>1808.3454999999999</v>
      </c>
      <c r="JA12" s="19">
        <v>1826.3696</v>
      </c>
      <c r="JB12" s="19">
        <v>1804.6511</v>
      </c>
      <c r="JC12" s="19">
        <v>1816.9453000000001</v>
      </c>
      <c r="JD12" s="19">
        <v>1805.6370999999999</v>
      </c>
      <c r="JE12" s="19">
        <v>1757.3357000000001</v>
      </c>
      <c r="JF12" s="19">
        <v>1735.6704</v>
      </c>
      <c r="JG12" s="19">
        <v>1785.1626000000001</v>
      </c>
      <c r="JH12" s="19">
        <v>1739.028</v>
      </c>
      <c r="JI12" s="19">
        <v>1755.0385000000001</v>
      </c>
      <c r="JJ12" s="19">
        <v>1737.6512</v>
      </c>
      <c r="JK12" s="19">
        <v>1676.7551000000001</v>
      </c>
      <c r="JL12" s="19">
        <v>1709.999</v>
      </c>
      <c r="JM12" s="19">
        <v>1737.5056</v>
      </c>
      <c r="JN12" s="19">
        <v>1724.6379999999999</v>
      </c>
      <c r="JO12" s="19">
        <v>1730.2898</v>
      </c>
      <c r="JP12" s="19">
        <v>1712.2456</v>
      </c>
      <c r="JQ12" s="19">
        <v>1715.7937999999999</v>
      </c>
      <c r="JR12" s="19">
        <v>1724.9673</v>
      </c>
      <c r="JS12" s="19">
        <v>1734.8722</v>
      </c>
      <c r="JT12" s="19">
        <v>1750.9296999999999</v>
      </c>
      <c r="JU12" s="19">
        <v>1702.3058000000001</v>
      </c>
      <c r="JV12" s="19">
        <v>1668.7416000000001</v>
      </c>
      <c r="JW12" s="19">
        <v>1644.5831000000001</v>
      </c>
      <c r="JX12" s="19">
        <v>1625.5775000000001</v>
      </c>
      <c r="JY12" s="19">
        <v>1600.8914</v>
      </c>
      <c r="JZ12" s="19">
        <v>1662.3924999999999</v>
      </c>
      <c r="KA12" s="19">
        <v>1603.0050000000001</v>
      </c>
      <c r="KB12" s="19">
        <v>1615.1498999999999</v>
      </c>
      <c r="KC12" s="19">
        <v>1652.1368</v>
      </c>
      <c r="KD12" s="19">
        <v>1720.8008</v>
      </c>
      <c r="KE12" s="19">
        <v>1670.2998</v>
      </c>
      <c r="KF12" s="19">
        <v>1677.6107</v>
      </c>
      <c r="KG12" s="19">
        <v>1608.6866</v>
      </c>
      <c r="KH12" s="19">
        <v>1541.5655999999999</v>
      </c>
      <c r="KI12" s="19">
        <v>1576.2599</v>
      </c>
      <c r="KJ12" s="19">
        <v>1593.768</v>
      </c>
      <c r="KK12" s="19">
        <v>1541.2091</v>
      </c>
      <c r="KL12" s="19">
        <v>1570.155</v>
      </c>
      <c r="KM12" s="19">
        <v>1531.2811999999999</v>
      </c>
      <c r="KN12" s="19">
        <v>1479.8538000000001</v>
      </c>
      <c r="KO12" s="19">
        <v>1588.8876</v>
      </c>
      <c r="KP12" s="19">
        <v>1577.6205</v>
      </c>
      <c r="KQ12" s="19">
        <v>1551.5454</v>
      </c>
      <c r="KR12" s="19">
        <v>1500.4503999999999</v>
      </c>
      <c r="KS12" s="19">
        <v>1441.5123000000001</v>
      </c>
      <c r="KT12" s="19">
        <v>1439.1599000000001</v>
      </c>
      <c r="KU12" s="19">
        <v>1505.2671</v>
      </c>
      <c r="KV12" s="19">
        <v>1558.6564000000001</v>
      </c>
      <c r="KW12" s="19">
        <v>1561.2732000000001</v>
      </c>
      <c r="KX12" s="19">
        <v>1569.8970999999999</v>
      </c>
      <c r="KY12" s="19">
        <v>1553.5645999999999</v>
      </c>
      <c r="KZ12" s="19">
        <v>1582.3456000000001</v>
      </c>
      <c r="LA12" s="19">
        <v>1544.2969000000001</v>
      </c>
      <c r="LB12" s="19">
        <v>1537.6754000000001</v>
      </c>
      <c r="LC12" s="19">
        <v>1519.9193</v>
      </c>
      <c r="LD12" s="19">
        <v>1501.396</v>
      </c>
      <c r="LE12" s="19">
        <v>1515.9688000000001</v>
      </c>
      <c r="LF12" s="19">
        <v>1535.39</v>
      </c>
      <c r="LG12" s="19">
        <v>1539.4777999999999</v>
      </c>
      <c r="LH12" s="19">
        <v>1513.5374999999999</v>
      </c>
      <c r="LI12" s="19">
        <v>1510.395</v>
      </c>
      <c r="LJ12" s="19">
        <v>1507.6724999999999</v>
      </c>
      <c r="LK12" s="19">
        <v>1508.3188</v>
      </c>
      <c r="LL12" s="19">
        <v>1475.4695999999999</v>
      </c>
      <c r="LM12" s="19">
        <v>1439.6359</v>
      </c>
      <c r="LN12" s="19">
        <v>1464.3418999999999</v>
      </c>
      <c r="LO12" s="19">
        <v>1444.1178</v>
      </c>
      <c r="LP12" s="19">
        <v>1463.8561999999999</v>
      </c>
      <c r="LQ12" s="19">
        <v>1509.8666000000001</v>
      </c>
      <c r="LR12" s="19">
        <v>1613.3422</v>
      </c>
      <c r="LS12" s="19">
        <v>1594.6824999999999</v>
      </c>
      <c r="LT12" s="19">
        <v>1603.7302999999999</v>
      </c>
      <c r="LU12" s="19">
        <v>1540.3806</v>
      </c>
      <c r="LV12" s="19">
        <v>1492.5597</v>
      </c>
      <c r="LW12" s="19">
        <v>1509.6125</v>
      </c>
      <c r="LX12" s="19">
        <v>1539.8931</v>
      </c>
      <c r="LY12" s="19">
        <v>1542.2239999999999</v>
      </c>
      <c r="LZ12" s="19">
        <v>1517.7374</v>
      </c>
      <c r="MA12" s="19">
        <v>1502.748</v>
      </c>
      <c r="MB12" s="19">
        <v>1467.7635</v>
      </c>
      <c r="MC12" s="19">
        <v>1475.2964999999999</v>
      </c>
      <c r="MD12" s="19">
        <v>1473.9215999999999</v>
      </c>
      <c r="ME12" s="19">
        <v>1462.9306999999999</v>
      </c>
      <c r="MF12" s="19">
        <v>1428.905</v>
      </c>
      <c r="MG12" s="19">
        <v>1445.2130999999999</v>
      </c>
      <c r="MH12" s="19">
        <v>1485.7374</v>
      </c>
      <c r="MI12" s="19">
        <v>1471.9446</v>
      </c>
      <c r="MJ12" s="19">
        <v>1463.4268</v>
      </c>
      <c r="MK12" s="19">
        <v>1458.4031</v>
      </c>
      <c r="ML12" s="19">
        <v>1455.1442</v>
      </c>
      <c r="MM12" s="19">
        <v>1462.4666</v>
      </c>
      <c r="MN12" s="19">
        <v>1462.8483000000001</v>
      </c>
      <c r="MO12" s="19">
        <v>1445.1831</v>
      </c>
      <c r="MP12" s="19">
        <v>1492.4355</v>
      </c>
      <c r="MQ12" s="19">
        <v>1456.1047000000001</v>
      </c>
      <c r="MR12" s="19">
        <v>1502.3153</v>
      </c>
      <c r="MS12" s="19">
        <v>1501.0419999999999</v>
      </c>
      <c r="MT12" s="19">
        <v>1488.1533999999999</v>
      </c>
      <c r="MU12" s="19">
        <v>1571.6158</v>
      </c>
      <c r="MV12" s="19">
        <v>1574.6782000000001</v>
      </c>
      <c r="MW12" s="19">
        <v>1518.5251000000001</v>
      </c>
      <c r="MX12" s="19">
        <v>1520.7736</v>
      </c>
      <c r="MY12" s="19">
        <v>1518.0273</v>
      </c>
      <c r="MZ12" s="19">
        <v>1461.3932</v>
      </c>
      <c r="NA12" s="19">
        <v>1431.7040999999999</v>
      </c>
      <c r="NB12" s="19">
        <v>1425.8041000000001</v>
      </c>
      <c r="NC12" s="19">
        <v>1495.1547</v>
      </c>
      <c r="ND12" s="19">
        <v>1494.8616999999999</v>
      </c>
      <c r="NE12" s="19">
        <v>1473.8125</v>
      </c>
      <c r="NF12" s="19">
        <v>1502.1395</v>
      </c>
      <c r="NG12" s="19">
        <v>1506.4075</v>
      </c>
      <c r="NH12" s="19">
        <v>1507.2927</v>
      </c>
      <c r="NI12" s="19">
        <v>1571.0003999999999</v>
      </c>
      <c r="NJ12" s="19">
        <v>1641.2155</v>
      </c>
      <c r="NK12" s="19">
        <v>1613.7067999999999</v>
      </c>
      <c r="NL12" s="19">
        <v>1584.5239999999999</v>
      </c>
      <c r="NM12" s="19">
        <v>1431.8313000000001</v>
      </c>
      <c r="NN12" s="19">
        <v>1415.2260000000001</v>
      </c>
      <c r="NO12" s="19">
        <v>1403.6925000000001</v>
      </c>
      <c r="NP12" s="19">
        <v>1439.2826</v>
      </c>
      <c r="NQ12" s="19">
        <v>1486.1128000000001</v>
      </c>
      <c r="NR12" s="19">
        <v>1521.4199000000001</v>
      </c>
      <c r="NS12" s="19">
        <v>1474.0823</v>
      </c>
      <c r="NT12" s="19">
        <v>1469.4369999999999</v>
      </c>
      <c r="NU12" s="19">
        <v>1488.7289000000001</v>
      </c>
      <c r="NV12" s="19">
        <v>1500.9172000000001</v>
      </c>
      <c r="NW12" s="19">
        <v>1502.4603999999999</v>
      </c>
      <c r="NX12" s="19">
        <v>1438.7012999999999</v>
      </c>
      <c r="NY12" s="19">
        <v>1460.1222</v>
      </c>
      <c r="NZ12" s="19">
        <v>1438.4452000000001</v>
      </c>
      <c r="OA12" s="19">
        <v>1463.9530999999999</v>
      </c>
      <c r="OB12" s="19">
        <v>1452.4468999999999</v>
      </c>
      <c r="OC12" s="19">
        <v>1455.5238999999999</v>
      </c>
      <c r="OD12" s="19">
        <v>1551.0046</v>
      </c>
      <c r="OE12" s="19">
        <v>1556.5381</v>
      </c>
      <c r="OF12" s="19">
        <v>1526.4780000000001</v>
      </c>
      <c r="OG12" s="19">
        <v>1540.4674</v>
      </c>
      <c r="OH12" s="19">
        <v>1594.6818000000001</v>
      </c>
      <c r="OI12" s="19">
        <v>1583.5420999999999</v>
      </c>
      <c r="OJ12" s="19">
        <v>1598.1448</v>
      </c>
      <c r="OK12" s="19">
        <v>1597.5425</v>
      </c>
      <c r="OL12" s="19">
        <v>1555.8918000000001</v>
      </c>
      <c r="OM12" s="19">
        <v>1484.6813</v>
      </c>
      <c r="ON12" s="19">
        <v>1531.3812</v>
      </c>
      <c r="OO12" s="19">
        <v>1562.3783000000001</v>
      </c>
      <c r="OP12" s="19">
        <v>1581.8857</v>
      </c>
      <c r="OQ12" s="19">
        <v>1633.6826000000001</v>
      </c>
      <c r="OR12" s="19">
        <v>1696.5060000000001</v>
      </c>
      <c r="OS12" s="19">
        <v>1714.211</v>
      </c>
      <c r="OT12" s="19">
        <v>1698.8097</v>
      </c>
      <c r="OU12" s="19">
        <v>1689.8787</v>
      </c>
      <c r="OV12" s="19">
        <v>1674.77</v>
      </c>
      <c r="OW12" s="19">
        <v>1657.134</v>
      </c>
      <c r="OX12" s="19">
        <v>1615.8876</v>
      </c>
      <c r="OY12" s="19">
        <v>1588.5255</v>
      </c>
      <c r="OZ12" s="19">
        <v>1527.0074</v>
      </c>
      <c r="PA12" s="19">
        <v>1573.4094</v>
      </c>
      <c r="PB12" s="19">
        <v>1630.633</v>
      </c>
      <c r="PC12" s="19">
        <v>1647.096</v>
      </c>
      <c r="PD12" s="19">
        <v>1658.4808</v>
      </c>
      <c r="PE12" s="19">
        <v>1698.7037</v>
      </c>
      <c r="PF12" s="19">
        <v>1708.9491</v>
      </c>
      <c r="PG12" s="19">
        <v>1712.47</v>
      </c>
      <c r="PH12" s="19">
        <v>1734.0977</v>
      </c>
      <c r="PI12" s="19">
        <v>1714.4975999999999</v>
      </c>
      <c r="PJ12" s="19">
        <v>1701.5322000000001</v>
      </c>
      <c r="PK12" s="19">
        <v>1700.962</v>
      </c>
      <c r="PL12" s="19">
        <v>1642.2063000000001</v>
      </c>
      <c r="PM12" s="19">
        <v>1573.0773999999999</v>
      </c>
      <c r="PN12" s="19">
        <v>1558.5062</v>
      </c>
      <c r="PO12" s="19">
        <v>1608.2085</v>
      </c>
      <c r="PP12" s="19">
        <v>1632.5715</v>
      </c>
      <c r="PQ12" s="19">
        <v>1625.2520999999999</v>
      </c>
      <c r="PR12" s="19">
        <v>1644.0373999999999</v>
      </c>
      <c r="PS12" s="19">
        <v>1645.4824000000001</v>
      </c>
      <c r="PT12" s="19">
        <v>1669.5800999999999</v>
      </c>
      <c r="PU12" s="19">
        <v>1670.6370999999999</v>
      </c>
      <c r="PV12" s="19">
        <v>1629.7511999999999</v>
      </c>
      <c r="PW12" s="19">
        <v>1644.4594999999999</v>
      </c>
      <c r="PX12" s="19">
        <v>1679.5129999999999</v>
      </c>
      <c r="PY12" s="19">
        <v>1681.2949000000001</v>
      </c>
      <c r="PZ12" s="19">
        <v>1667.0884000000001</v>
      </c>
      <c r="QA12" s="19">
        <v>1657.4367999999999</v>
      </c>
      <c r="QB12" s="19">
        <v>1654.9114999999999</v>
      </c>
      <c r="QC12" s="19">
        <v>1637.8588999999999</v>
      </c>
      <c r="QD12" s="19">
        <v>1581.0740000000001</v>
      </c>
      <c r="QE12" s="19">
        <v>1529.7655</v>
      </c>
      <c r="QF12" s="19">
        <v>1549.2313999999999</v>
      </c>
      <c r="QG12" s="19">
        <v>1611.4259</v>
      </c>
      <c r="QH12" s="19">
        <v>1655.5702000000001</v>
      </c>
      <c r="QI12" s="19">
        <v>1640.2238</v>
      </c>
      <c r="QJ12" s="19">
        <v>1571.588</v>
      </c>
      <c r="QK12" s="19">
        <v>1485.7681</v>
      </c>
      <c r="QL12" s="19">
        <v>1511.1891000000001</v>
      </c>
      <c r="QM12" s="19">
        <v>1581.3479</v>
      </c>
      <c r="QN12" s="19">
        <v>1613.7688000000001</v>
      </c>
      <c r="QO12" s="19">
        <v>1631.2996000000001</v>
      </c>
      <c r="QP12" s="19">
        <v>1622.6595</v>
      </c>
      <c r="QQ12" s="19">
        <v>1638.9976999999999</v>
      </c>
      <c r="QR12" s="19">
        <v>1672.5271</v>
      </c>
      <c r="QS12" s="19">
        <v>1678.0659000000001</v>
      </c>
      <c r="QT12" s="19">
        <v>1662.5764999999999</v>
      </c>
      <c r="QU12" s="19">
        <v>1600.095</v>
      </c>
      <c r="QV12" s="19">
        <v>1593.7854</v>
      </c>
      <c r="QW12" s="19">
        <v>1618.5591999999999</v>
      </c>
      <c r="QX12" s="19">
        <v>1608.5338999999999</v>
      </c>
      <c r="QY12" s="19">
        <v>1612.942</v>
      </c>
      <c r="QZ12" s="19">
        <v>1633.6089999999999</v>
      </c>
      <c r="RA12" s="19">
        <v>1663.1766</v>
      </c>
      <c r="RB12" s="19">
        <v>1685.4961000000001</v>
      </c>
      <c r="RC12" s="19">
        <v>1678.1298999999999</v>
      </c>
      <c r="RD12" s="19">
        <v>1695.3597</v>
      </c>
      <c r="RE12" s="19">
        <v>1682.067</v>
      </c>
      <c r="RF12" s="19">
        <v>1669.4391000000001</v>
      </c>
      <c r="RG12" s="19">
        <v>1720.5381</v>
      </c>
      <c r="RH12" s="19">
        <v>1746.1176</v>
      </c>
      <c r="RI12" s="19">
        <v>1750.807</v>
      </c>
      <c r="RJ12" s="19">
        <v>1730.0114000000001</v>
      </c>
      <c r="RK12" s="19">
        <v>1706.8353999999999</v>
      </c>
      <c r="RL12" s="19">
        <v>1681.1938</v>
      </c>
      <c r="RM12" s="19">
        <v>1683.0835999999999</v>
      </c>
      <c r="RN12" s="19">
        <v>1716.6835000000001</v>
      </c>
      <c r="RO12" s="19">
        <v>1729.1094000000001</v>
      </c>
      <c r="RP12" s="19">
        <v>1758.0817</v>
      </c>
      <c r="RQ12" s="19">
        <v>1735.9102</v>
      </c>
      <c r="RR12" s="19">
        <v>1752.5530000000001</v>
      </c>
      <c r="RS12" s="19">
        <v>1771.7555</v>
      </c>
      <c r="RT12" s="19">
        <v>1752.4833000000001</v>
      </c>
      <c r="RU12" s="19">
        <v>1737.3729000000001</v>
      </c>
      <c r="RV12" s="19">
        <v>1712.1392000000001</v>
      </c>
      <c r="RW12" s="19">
        <v>1684.0205000000001</v>
      </c>
      <c r="RX12" s="19">
        <v>1706.8042</v>
      </c>
      <c r="RY12" s="19">
        <v>1710.5718999999999</v>
      </c>
      <c r="RZ12" s="19">
        <v>1653.3423</v>
      </c>
      <c r="SA12" s="19">
        <v>1626.2153000000001</v>
      </c>
      <c r="SB12" s="19">
        <v>1667.7041999999999</v>
      </c>
      <c r="SC12" s="19">
        <v>1713.0615</v>
      </c>
      <c r="SD12" s="19">
        <v>1726.3339000000001</v>
      </c>
      <c r="SE12" s="19">
        <v>1737.3284000000001</v>
      </c>
      <c r="SF12" s="19">
        <v>1688.7045000000001</v>
      </c>
      <c r="SG12" s="19">
        <v>1720.1537000000001</v>
      </c>
      <c r="SH12" s="19">
        <v>1729.1713999999999</v>
      </c>
      <c r="SI12" s="19">
        <v>1738.2494999999999</v>
      </c>
      <c r="SJ12" s="19">
        <v>1761.9381000000001</v>
      </c>
      <c r="SK12" s="19">
        <v>1785.4755</v>
      </c>
      <c r="SL12" s="19">
        <v>1786.8143</v>
      </c>
      <c r="SM12" s="19">
        <v>1777.4712999999999</v>
      </c>
      <c r="SN12" s="19">
        <v>1762.1642999999999</v>
      </c>
      <c r="SO12" s="19">
        <v>1770.2443000000001</v>
      </c>
      <c r="SP12" s="19">
        <v>1732.9695999999999</v>
      </c>
      <c r="SQ12" s="19">
        <v>1707.8639000000001</v>
      </c>
      <c r="SR12" s="19">
        <v>1709.4213999999999</v>
      </c>
      <c r="SS12" s="19">
        <v>1773.6427000000001</v>
      </c>
      <c r="ST12" s="19">
        <v>1773.7021</v>
      </c>
      <c r="SU12" s="19">
        <v>1755.046</v>
      </c>
      <c r="SV12" s="19">
        <v>1651.1967999999999</v>
      </c>
      <c r="SW12" s="19">
        <v>1683.4458</v>
      </c>
      <c r="SX12" s="19">
        <v>1731.1179</v>
      </c>
      <c r="SY12" s="19">
        <v>1719.3860999999999</v>
      </c>
      <c r="SZ12" s="19">
        <v>1746.6333</v>
      </c>
      <c r="TA12" s="19">
        <v>1764.5778</v>
      </c>
      <c r="TB12" s="19">
        <v>1770.3538000000001</v>
      </c>
      <c r="TC12" s="19">
        <v>1758.9304</v>
      </c>
      <c r="TD12" s="19">
        <v>1709.9960000000001</v>
      </c>
      <c r="TE12" s="19">
        <v>1595.9060999999999</v>
      </c>
      <c r="TF12" s="19">
        <v>1604.2036000000001</v>
      </c>
      <c r="TG12" s="19">
        <v>1707.9177999999999</v>
      </c>
      <c r="TH12" s="19">
        <v>1768.1804999999999</v>
      </c>
      <c r="TI12" s="19">
        <v>1758.8208999999999</v>
      </c>
      <c r="TJ12" s="19">
        <v>1778.6161</v>
      </c>
      <c r="TK12" s="19">
        <v>1782.3581999999999</v>
      </c>
      <c r="TL12" s="19">
        <v>1776.2602999999999</v>
      </c>
      <c r="TM12" s="19">
        <v>1798.5021999999999</v>
      </c>
      <c r="TN12" s="19">
        <v>1812.0632000000001</v>
      </c>
      <c r="TO12" s="19">
        <v>1780.3279</v>
      </c>
      <c r="TP12" s="19">
        <v>1776.6687999999999</v>
      </c>
      <c r="TQ12" s="19">
        <v>1794.4166</v>
      </c>
      <c r="TR12" s="19">
        <v>1793.6387999999999</v>
      </c>
      <c r="TS12" s="19">
        <v>1791.5961</v>
      </c>
      <c r="TT12" s="19">
        <v>1796.1755000000001</v>
      </c>
      <c r="TU12" s="19">
        <v>1778.0862999999999</v>
      </c>
      <c r="TV12" s="19">
        <v>1780.9387999999999</v>
      </c>
      <c r="TW12" s="19">
        <v>1761.9445000000001</v>
      </c>
      <c r="TX12" s="19">
        <v>1774.1470999999999</v>
      </c>
      <c r="TY12" s="19">
        <v>1808.8876</v>
      </c>
      <c r="TZ12" s="19">
        <v>1820.4911999999999</v>
      </c>
      <c r="UA12" s="19">
        <v>1800.3861999999999</v>
      </c>
      <c r="UB12" s="19">
        <v>1790.6515999999999</v>
      </c>
      <c r="UC12" s="19">
        <v>1777.8364999999999</v>
      </c>
      <c r="UD12" s="19">
        <v>1784.9218000000001</v>
      </c>
      <c r="UE12" s="19">
        <v>1836.4882</v>
      </c>
      <c r="UF12" s="19">
        <v>1821.0795000000001</v>
      </c>
      <c r="UG12" s="19">
        <v>1786.2535</v>
      </c>
      <c r="UH12" s="19">
        <v>1786.9177999999999</v>
      </c>
      <c r="UI12" s="19">
        <v>1780.7715000000001</v>
      </c>
      <c r="UJ12" s="19">
        <v>1796.5463</v>
      </c>
      <c r="UK12" s="19">
        <v>1802.9662000000001</v>
      </c>
      <c r="UL12" s="19">
        <v>1808.3966</v>
      </c>
      <c r="UM12" s="19">
        <v>1725.1097</v>
      </c>
      <c r="UN12" s="19">
        <v>1738.1777</v>
      </c>
      <c r="UO12" s="19">
        <v>1740.1249</v>
      </c>
      <c r="UP12" s="19">
        <v>1796.3077000000001</v>
      </c>
      <c r="UQ12" s="19">
        <v>1836.7467999999999</v>
      </c>
      <c r="UR12" s="19">
        <v>1920.2607</v>
      </c>
      <c r="US12" s="19">
        <v>1898.1327000000001</v>
      </c>
      <c r="UT12" s="19">
        <v>1842.7403999999999</v>
      </c>
      <c r="UU12" s="19">
        <v>1763.2545</v>
      </c>
      <c r="UV12" s="19">
        <v>1868.2655</v>
      </c>
      <c r="UW12" s="19">
        <v>1917.8317</v>
      </c>
      <c r="UX12" s="19">
        <v>1829.2746999999999</v>
      </c>
      <c r="UY12" s="19">
        <v>1746.289</v>
      </c>
      <c r="UZ12" s="19">
        <v>1867.8698999999999</v>
      </c>
      <c r="VA12" s="19">
        <v>1957.7445</v>
      </c>
      <c r="VB12" s="19">
        <v>2041.1141</v>
      </c>
      <c r="VC12" s="19">
        <v>2060.6280000000002</v>
      </c>
      <c r="VD12" s="19">
        <v>2045.6512</v>
      </c>
      <c r="VE12" s="19">
        <v>2028.8698999999999</v>
      </c>
      <c r="VF12" s="19">
        <v>2135.2433999999998</v>
      </c>
      <c r="VG12" s="19">
        <v>2141.0432000000001</v>
      </c>
      <c r="VH12" s="19">
        <v>2144.8384000000001</v>
      </c>
      <c r="VI12" s="19">
        <v>2100.2429999999999</v>
      </c>
      <c r="VJ12" s="19">
        <v>2046.0916</v>
      </c>
      <c r="VK12" s="19">
        <v>2069.0475999999999</v>
      </c>
      <c r="VL12" s="19">
        <v>2044.5804000000001</v>
      </c>
      <c r="VM12" s="19">
        <v>2029.0862</v>
      </c>
      <c r="VN12" s="19">
        <v>2073.2431999999999</v>
      </c>
      <c r="VO12" s="19">
        <v>2142.0349999999999</v>
      </c>
      <c r="VP12" s="19">
        <v>2168.9005999999999</v>
      </c>
      <c r="VQ12" s="19">
        <v>2170.5001999999999</v>
      </c>
      <c r="VR12" s="19">
        <v>2173.3818000000001</v>
      </c>
      <c r="VS12" s="19">
        <v>2169.2285000000002</v>
      </c>
      <c r="VT12" s="19">
        <v>2116.1455000000001</v>
      </c>
      <c r="VU12" s="19">
        <v>2119.0686000000001</v>
      </c>
      <c r="VV12" s="19">
        <v>2163.846</v>
      </c>
      <c r="VW12" s="19">
        <v>2230.6484</v>
      </c>
      <c r="VX12" s="19">
        <v>2192.6577000000002</v>
      </c>
      <c r="VY12" s="19">
        <v>2102.5639999999999</v>
      </c>
      <c r="VZ12" s="19">
        <v>2139.2788</v>
      </c>
      <c r="WA12" s="19">
        <v>2158.174</v>
      </c>
      <c r="WB12" s="19">
        <v>2086.6536000000001</v>
      </c>
      <c r="WC12" s="19">
        <v>2064.5083</v>
      </c>
      <c r="WD12" s="19">
        <v>2202.5587999999998</v>
      </c>
      <c r="WE12" s="19">
        <v>2288.2741999999998</v>
      </c>
      <c r="WF12" s="19">
        <v>2276</v>
      </c>
      <c r="WG12" s="19">
        <v>2244</v>
      </c>
      <c r="WH12" s="19">
        <v>2273</v>
      </c>
      <c r="WI12" s="19">
        <v>2252</v>
      </c>
      <c r="WJ12" s="19">
        <v>2300</v>
      </c>
      <c r="WK12" s="19">
        <v>2263</v>
      </c>
      <c r="WL12" s="19">
        <v>2440</v>
      </c>
      <c r="WM12" s="19">
        <v>2541</v>
      </c>
      <c r="WN12" s="19">
        <v>2509</v>
      </c>
      <c r="WO12" s="19">
        <v>2495</v>
      </c>
      <c r="WP12" s="19">
        <v>2613</v>
      </c>
      <c r="WQ12" s="19">
        <v>2523</v>
      </c>
      <c r="WR12" s="19">
        <v>2622</v>
      </c>
      <c r="WS12" s="19">
        <v>2788</v>
      </c>
      <c r="WT12" s="19">
        <v>2837</v>
      </c>
      <c r="WU12" s="19">
        <v>2821</v>
      </c>
      <c r="WV12" s="19">
        <v>2823</v>
      </c>
      <c r="WW12" s="19">
        <v>2815</v>
      </c>
      <c r="WX12" s="19">
        <v>2966</v>
      </c>
      <c r="WY12" s="19">
        <v>2965</v>
      </c>
      <c r="WZ12" s="19">
        <v>2931</v>
      </c>
      <c r="XA12" s="19">
        <v>2896</v>
      </c>
      <c r="XB12" s="19">
        <v>3078</v>
      </c>
      <c r="XC12" s="19">
        <v>3186</v>
      </c>
      <c r="XD12" s="19">
        <v>3386</v>
      </c>
      <c r="XE12" s="19">
        <v>3366</v>
      </c>
      <c r="XF12" s="19">
        <v>3301</v>
      </c>
      <c r="XG12" s="19">
        <v>3241</v>
      </c>
      <c r="XH12" s="19">
        <v>3352</v>
      </c>
      <c r="XI12" s="19">
        <v>3234</v>
      </c>
      <c r="XJ12" s="19">
        <v>3174</v>
      </c>
      <c r="XK12" s="19">
        <v>3228</v>
      </c>
      <c r="XL12" s="19">
        <v>3258</v>
      </c>
      <c r="XM12" s="19">
        <v>3416</v>
      </c>
      <c r="XN12" s="19">
        <v>3472</v>
      </c>
      <c r="XO12" s="19">
        <v>3532</v>
      </c>
      <c r="XP12" s="19">
        <v>3524</v>
      </c>
      <c r="XQ12" s="19">
        <v>3626</v>
      </c>
      <c r="XR12" s="19">
        <v>3732</v>
      </c>
      <c r="XS12" s="19">
        <v>3792</v>
      </c>
      <c r="XT12" s="19">
        <v>3870</v>
      </c>
      <c r="XU12" s="19">
        <v>3821</v>
      </c>
      <c r="XV12" s="19">
        <v>3936</v>
      </c>
      <c r="XW12" s="19">
        <v>4089</v>
      </c>
      <c r="XX12" s="19">
        <v>4141</v>
      </c>
      <c r="XY12" s="19">
        <v>4281</v>
      </c>
      <c r="XZ12" s="19">
        <v>4368</v>
      </c>
      <c r="YA12" s="19">
        <v>4423</v>
      </c>
      <c r="YB12" s="19">
        <v>4540</v>
      </c>
      <c r="YC12" s="19">
        <v>4631</v>
      </c>
      <c r="YD12" s="19">
        <v>4758</v>
      </c>
      <c r="YE12" s="19">
        <v>4576</v>
      </c>
      <c r="YF12" s="19">
        <v>4611</v>
      </c>
      <c r="YG12" s="19">
        <v>4795</v>
      </c>
      <c r="YH12" s="19">
        <v>4914</v>
      </c>
      <c r="YI12" s="19">
        <v>4948</v>
      </c>
      <c r="YJ12" s="19">
        <v>5024</v>
      </c>
      <c r="YK12" s="19">
        <v>5172</v>
      </c>
      <c r="YL12" s="19">
        <v>5187</v>
      </c>
      <c r="YM12" s="19">
        <v>5220</v>
      </c>
      <c r="YN12" s="19">
        <v>5337</v>
      </c>
      <c r="YO12" s="19">
        <v>5432</v>
      </c>
      <c r="YP12" s="19">
        <v>5617</v>
      </c>
      <c r="YQ12" s="19">
        <v>5815</v>
      </c>
      <c r="YR12" s="19">
        <v>4876</v>
      </c>
      <c r="YS12" s="19">
        <v>4621</v>
      </c>
      <c r="YT12" s="19">
        <v>4678</v>
      </c>
      <c r="YU12" s="19">
        <v>4705</v>
      </c>
      <c r="YV12" s="19">
        <v>4755</v>
      </c>
      <c r="YW12" s="19">
        <v>4122</v>
      </c>
      <c r="YX12" s="19">
        <v>4457</v>
      </c>
      <c r="YY12" s="19">
        <v>4906</v>
      </c>
      <c r="YZ12" s="19">
        <v>5310</v>
      </c>
      <c r="ZA12" s="19">
        <v>4383</v>
      </c>
      <c r="ZB12" s="19">
        <v>5099</v>
      </c>
      <c r="ZC12" s="19">
        <v>5630</v>
      </c>
      <c r="ZD12" s="19">
        <v>5746</v>
      </c>
      <c r="ZE12" s="19">
        <v>6282</v>
      </c>
      <c r="ZF12" s="19">
        <v>6519</v>
      </c>
      <c r="ZG12" s="19">
        <v>6457</v>
      </c>
      <c r="ZH12" s="19">
        <v>6333</v>
      </c>
      <c r="ZI12" s="19">
        <v>5821</v>
      </c>
      <c r="ZJ12" s="19">
        <v>5359</v>
      </c>
      <c r="ZK12" s="19">
        <v>5668</v>
      </c>
      <c r="ZL12" s="19">
        <v>6150</v>
      </c>
      <c r="ZM12" s="19">
        <v>6567</v>
      </c>
      <c r="ZN12" s="19">
        <v>7095</v>
      </c>
      <c r="ZO12" s="19">
        <v>7468</v>
      </c>
      <c r="ZP12" s="19">
        <v>7960</v>
      </c>
      <c r="ZQ12" s="19">
        <v>8617</v>
      </c>
      <c r="ZR12" s="19">
        <v>8612</v>
      </c>
      <c r="ZS12" s="19">
        <v>9103</v>
      </c>
      <c r="ZT12" s="19">
        <v>9149</v>
      </c>
      <c r="ZU12" s="19">
        <v>9389</v>
      </c>
      <c r="ZV12" s="19">
        <v>9698</v>
      </c>
      <c r="ZW12" s="19">
        <v>7195</v>
      </c>
      <c r="ZX12" s="19">
        <v>3534</v>
      </c>
      <c r="ZY12" s="19">
        <v>3883</v>
      </c>
      <c r="ZZ12" s="19">
        <v>4517</v>
      </c>
      <c r="AAA12" s="19">
        <v>5231</v>
      </c>
      <c r="AAB12" s="19">
        <v>6186</v>
      </c>
      <c r="AAC12" s="19">
        <v>6704</v>
      </c>
      <c r="AAD12" s="19">
        <v>7257</v>
      </c>
      <c r="AAE12" s="19">
        <v>7818</v>
      </c>
      <c r="AAF12" s="19">
        <v>8364</v>
      </c>
      <c r="AAG12" s="19">
        <v>9240</v>
      </c>
      <c r="AAH12" s="19">
        <v>9846</v>
      </c>
      <c r="AAI12" s="19">
        <v>10348</v>
      </c>
      <c r="AAJ12" s="19">
        <v>10739</v>
      </c>
      <c r="AAK12" s="19">
        <v>11440</v>
      </c>
      <c r="AAL12" s="19">
        <v>12282</v>
      </c>
      <c r="AAM12" s="19">
        <v>12675</v>
      </c>
      <c r="AAN12" s="19">
        <v>13106</v>
      </c>
      <c r="AAO12" s="19">
        <v>13367</v>
      </c>
      <c r="AAP12" s="19">
        <v>14062</v>
      </c>
      <c r="AAQ12" s="19">
        <v>14642</v>
      </c>
      <c r="AAR12" s="19">
        <v>14964</v>
      </c>
      <c r="AAS12" s="19">
        <v>14979</v>
      </c>
      <c r="AAT12" s="19">
        <v>15723</v>
      </c>
      <c r="AAU12" s="19">
        <v>16641</v>
      </c>
      <c r="AAV12" s="19">
        <v>17277</v>
      </c>
      <c r="AAW12" s="19">
        <v>17657</v>
      </c>
      <c r="AAX12" s="19">
        <v>18301</v>
      </c>
      <c r="AAY12" s="19">
        <v>19074</v>
      </c>
      <c r="AAZ12" s="19">
        <v>19228</v>
      </c>
      <c r="ABA12" s="19">
        <v>19193</v>
      </c>
      <c r="ABB12" s="19">
        <v>20218</v>
      </c>
      <c r="ABC12" s="19">
        <v>20837</v>
      </c>
      <c r="ABD12" s="19">
        <v>21447</v>
      </c>
      <c r="ABE12" s="19">
        <v>22305</v>
      </c>
      <c r="ABF12" s="19">
        <v>22497</v>
      </c>
      <c r="ABG12" s="19">
        <v>22553</v>
      </c>
      <c r="ABH12" s="19">
        <v>22380</v>
      </c>
      <c r="ABI12" s="19">
        <v>22840</v>
      </c>
      <c r="ABJ12" s="19">
        <v>23564</v>
      </c>
      <c r="ABK12" s="19">
        <v>24133</v>
      </c>
      <c r="ABL12" s="19">
        <v>24657</v>
      </c>
      <c r="ABM12" s="19">
        <v>25027</v>
      </c>
      <c r="ABN12" s="19">
        <v>25759</v>
      </c>
      <c r="ABO12" s="19">
        <v>26393</v>
      </c>
      <c r="ABP12" s="19">
        <v>25391</v>
      </c>
      <c r="ABQ12" s="19">
        <v>26769.96</v>
      </c>
      <c r="ABR12" s="19">
        <v>27385.055</v>
      </c>
      <c r="ABS12" s="19">
        <v>27250.701000000001</v>
      </c>
      <c r="ABT12" s="19">
        <v>28140.057000000001</v>
      </c>
      <c r="ABU12" s="19">
        <v>28868.945</v>
      </c>
      <c r="ABV12" s="19">
        <v>29349.982</v>
      </c>
      <c r="ABW12" s="19">
        <v>30186.945</v>
      </c>
      <c r="ABX12" s="19">
        <v>31129.583999999999</v>
      </c>
      <c r="ABY12" s="19">
        <v>32087.603999999999</v>
      </c>
      <c r="ABZ12" s="19">
        <v>33367.285000000003</v>
      </c>
      <c r="ACA12" s="19">
        <v>34260.29</v>
      </c>
      <c r="ACB12" s="19">
        <v>34590.93</v>
      </c>
      <c r="ACC12" s="19">
        <v>34716.44</v>
      </c>
      <c r="ACD12" s="19">
        <v>35528.714999999997</v>
      </c>
      <c r="ACE12" s="19">
        <v>36205.574000000001</v>
      </c>
      <c r="ACF12" s="19">
        <v>38014.137000000002</v>
      </c>
      <c r="ACG12" s="19">
        <v>39752.207000000002</v>
      </c>
      <c r="ACH12" s="19">
        <v>40715.434000000001</v>
      </c>
      <c r="ACI12" s="19">
        <v>38962.938000000002</v>
      </c>
      <c r="ACJ12" s="19">
        <v>41109.582000000002</v>
      </c>
      <c r="ACK12" s="19">
        <v>43189</v>
      </c>
      <c r="ACL12" s="19">
        <v>43288.32</v>
      </c>
      <c r="ACM12" s="19">
        <v>43359.137000000002</v>
      </c>
      <c r="ACN12" s="19">
        <v>44132.758000000002</v>
      </c>
      <c r="ACO12" s="19">
        <v>44405.167999999998</v>
      </c>
      <c r="ACP12" s="19">
        <v>45030.47</v>
      </c>
      <c r="ACQ12" s="19">
        <v>46065.1</v>
      </c>
      <c r="ACR12" s="19">
        <v>46377.39</v>
      </c>
      <c r="ACS12" s="19">
        <v>46761.945</v>
      </c>
      <c r="ACT12" s="19">
        <v>44996.43</v>
      </c>
      <c r="ACU12" s="19">
        <v>46159.05</v>
      </c>
      <c r="ACV12" s="19">
        <v>46647.792999999998</v>
      </c>
      <c r="ACW12" s="49"/>
    </row>
    <row r="13" spans="1:777" x14ac:dyDescent="0.15">
      <c r="A13" s="16" t="s">
        <v>1</v>
      </c>
      <c r="B13" s="16" t="s">
        <v>24</v>
      </c>
      <c r="C13" s="16" t="s">
        <v>25</v>
      </c>
      <c r="D13" s="19">
        <v>1275</v>
      </c>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c r="IY13" s="19"/>
      <c r="IZ13" s="19"/>
      <c r="JA13" s="19"/>
      <c r="JB13" s="19"/>
      <c r="JC13" s="19"/>
      <c r="JD13" s="19"/>
      <c r="JE13" s="19"/>
      <c r="JF13" s="19"/>
      <c r="JG13" s="19"/>
      <c r="JH13" s="19"/>
      <c r="JI13" s="19"/>
      <c r="JJ13" s="19"/>
      <c r="JK13" s="19"/>
      <c r="JL13" s="19"/>
      <c r="JM13" s="19"/>
      <c r="JN13" s="19"/>
      <c r="JO13" s="19"/>
      <c r="JP13" s="19"/>
      <c r="JQ13" s="19"/>
      <c r="JR13" s="19"/>
      <c r="JS13" s="19"/>
      <c r="JT13" s="19"/>
      <c r="JU13" s="19"/>
      <c r="JV13" s="19"/>
      <c r="JW13" s="19"/>
      <c r="JX13" s="19"/>
      <c r="JY13" s="19"/>
      <c r="JZ13" s="19"/>
      <c r="KA13" s="19"/>
      <c r="KB13" s="19"/>
      <c r="KC13" s="19"/>
      <c r="KD13" s="19"/>
      <c r="KE13" s="19"/>
      <c r="KF13" s="19"/>
      <c r="KG13" s="19"/>
      <c r="KH13" s="19"/>
      <c r="KI13" s="19"/>
      <c r="KJ13" s="19"/>
      <c r="KK13" s="19"/>
      <c r="KL13" s="19"/>
      <c r="KM13" s="19"/>
      <c r="KN13" s="19"/>
      <c r="KO13" s="19"/>
      <c r="KP13" s="19"/>
      <c r="KQ13" s="19"/>
      <c r="KR13" s="19"/>
      <c r="KS13" s="19"/>
      <c r="KT13" s="19"/>
      <c r="KU13" s="19"/>
      <c r="KV13" s="19"/>
      <c r="KW13" s="19"/>
      <c r="KX13" s="19"/>
      <c r="KY13" s="19"/>
      <c r="KZ13" s="19"/>
      <c r="LA13" s="19"/>
      <c r="LB13" s="19"/>
      <c r="LC13" s="19"/>
      <c r="LD13" s="19"/>
      <c r="LE13" s="19"/>
      <c r="LF13" s="19"/>
      <c r="LG13" s="19"/>
      <c r="LH13" s="19"/>
      <c r="LI13" s="19"/>
      <c r="LJ13" s="19"/>
      <c r="LK13" s="19"/>
      <c r="LL13" s="19"/>
      <c r="LM13" s="19"/>
      <c r="LN13" s="19"/>
      <c r="LO13" s="19"/>
      <c r="LP13" s="19"/>
      <c r="LQ13" s="19"/>
      <c r="LR13" s="19"/>
      <c r="LS13" s="19"/>
      <c r="LT13" s="19"/>
      <c r="LU13" s="19"/>
      <c r="LV13" s="19"/>
      <c r="LW13" s="19"/>
      <c r="LX13" s="19"/>
      <c r="LY13" s="19"/>
      <c r="LZ13" s="19"/>
      <c r="MA13" s="19"/>
      <c r="MB13" s="19"/>
      <c r="MC13" s="19"/>
      <c r="MD13" s="19"/>
      <c r="ME13" s="19"/>
      <c r="MF13" s="19"/>
      <c r="MG13" s="19"/>
      <c r="MH13" s="19"/>
      <c r="MI13" s="19"/>
      <c r="MJ13" s="19"/>
      <c r="MK13" s="19"/>
      <c r="ML13" s="19"/>
      <c r="MM13" s="19"/>
      <c r="MN13" s="19"/>
      <c r="MO13" s="19"/>
      <c r="MP13" s="19"/>
      <c r="MQ13" s="19"/>
      <c r="MR13" s="19"/>
      <c r="MS13" s="19"/>
      <c r="MT13" s="19"/>
      <c r="MU13" s="19"/>
      <c r="MV13" s="19"/>
      <c r="MW13" s="19"/>
      <c r="MX13" s="19"/>
      <c r="MY13" s="19"/>
      <c r="MZ13" s="19"/>
      <c r="NA13" s="19"/>
      <c r="NB13" s="19"/>
      <c r="NC13" s="19"/>
      <c r="ND13" s="19"/>
      <c r="NE13" s="19"/>
      <c r="NF13" s="19"/>
      <c r="NG13" s="19"/>
      <c r="NH13" s="19"/>
      <c r="NI13" s="19"/>
      <c r="NJ13" s="19"/>
      <c r="NK13" s="19"/>
      <c r="NL13" s="19"/>
      <c r="NM13" s="19"/>
      <c r="NN13" s="19"/>
      <c r="NO13" s="19"/>
      <c r="NP13" s="19"/>
      <c r="NQ13" s="19"/>
      <c r="NR13" s="19"/>
      <c r="NS13" s="19"/>
      <c r="NT13" s="19"/>
      <c r="NU13" s="19"/>
      <c r="NV13" s="19"/>
      <c r="NW13" s="19"/>
      <c r="NX13" s="19"/>
      <c r="NY13" s="19"/>
      <c r="NZ13" s="19"/>
      <c r="OA13" s="19"/>
      <c r="OB13" s="19"/>
      <c r="OC13" s="19"/>
      <c r="OD13" s="19"/>
      <c r="OE13" s="19"/>
      <c r="OF13" s="19"/>
      <c r="OG13" s="19"/>
      <c r="OH13" s="19"/>
      <c r="OI13" s="19"/>
      <c r="OJ13" s="19"/>
      <c r="OK13" s="19"/>
      <c r="OL13" s="19"/>
      <c r="OM13" s="19"/>
      <c r="ON13" s="19"/>
      <c r="OO13" s="19"/>
      <c r="OP13" s="19"/>
      <c r="OQ13" s="19"/>
      <c r="OR13" s="19"/>
      <c r="OS13" s="19"/>
      <c r="OT13" s="19"/>
      <c r="OU13" s="19"/>
      <c r="OV13" s="19"/>
      <c r="OW13" s="19"/>
      <c r="OX13" s="19"/>
      <c r="OY13" s="19"/>
      <c r="OZ13" s="19"/>
      <c r="PA13" s="19"/>
      <c r="PB13" s="19"/>
      <c r="PC13" s="19"/>
      <c r="PD13" s="19"/>
      <c r="PE13" s="19"/>
      <c r="PF13" s="19"/>
      <c r="PG13" s="19"/>
      <c r="PH13" s="19"/>
      <c r="PI13" s="19"/>
      <c r="PJ13" s="19"/>
      <c r="PK13" s="19"/>
      <c r="PL13" s="19"/>
      <c r="PM13" s="19"/>
      <c r="PN13" s="19"/>
      <c r="PO13" s="19"/>
      <c r="PP13" s="19"/>
      <c r="PQ13" s="19"/>
      <c r="PR13" s="19"/>
      <c r="PS13" s="19"/>
      <c r="PT13" s="19"/>
      <c r="PU13" s="19"/>
      <c r="PV13" s="19"/>
      <c r="PW13" s="19"/>
      <c r="PX13" s="19"/>
      <c r="PY13" s="19"/>
      <c r="PZ13" s="19"/>
      <c r="QA13" s="19"/>
      <c r="QB13" s="19"/>
      <c r="QC13" s="19"/>
      <c r="QD13" s="19"/>
      <c r="QE13" s="19"/>
      <c r="QF13" s="19"/>
      <c r="QG13" s="19"/>
      <c r="QH13" s="19"/>
      <c r="QI13" s="19"/>
      <c r="QJ13" s="19"/>
      <c r="QK13" s="19"/>
      <c r="QL13" s="19"/>
      <c r="QM13" s="19"/>
      <c r="QN13" s="19"/>
      <c r="QO13" s="19"/>
      <c r="QP13" s="19"/>
      <c r="QQ13" s="19"/>
      <c r="QR13" s="19"/>
      <c r="QS13" s="19"/>
      <c r="QT13" s="19"/>
      <c r="QU13" s="19"/>
      <c r="QV13" s="19"/>
      <c r="QW13" s="19"/>
      <c r="QX13" s="19"/>
      <c r="QY13" s="19"/>
      <c r="QZ13" s="19"/>
      <c r="RA13" s="19"/>
      <c r="RB13" s="19"/>
      <c r="RC13" s="19"/>
      <c r="RD13" s="19"/>
      <c r="RE13" s="19"/>
      <c r="RF13" s="19"/>
      <c r="RG13" s="19"/>
      <c r="RH13" s="19"/>
      <c r="RI13" s="19"/>
      <c r="RJ13" s="19"/>
      <c r="RK13" s="19"/>
      <c r="RL13" s="19"/>
      <c r="RM13" s="19"/>
      <c r="RN13" s="19"/>
      <c r="RO13" s="19"/>
      <c r="RP13" s="19"/>
      <c r="RQ13" s="19"/>
      <c r="RR13" s="19"/>
      <c r="RS13" s="19"/>
      <c r="RT13" s="19"/>
      <c r="RU13" s="19"/>
      <c r="RV13" s="19"/>
      <c r="RW13" s="19"/>
      <c r="RX13" s="19"/>
      <c r="RY13" s="19"/>
      <c r="RZ13" s="19"/>
      <c r="SA13" s="19"/>
      <c r="SB13" s="19"/>
      <c r="SC13" s="19"/>
      <c r="SD13" s="19"/>
      <c r="SE13" s="19"/>
      <c r="SF13" s="19"/>
      <c r="SG13" s="19"/>
      <c r="SH13" s="19"/>
      <c r="SI13" s="19"/>
      <c r="SJ13" s="19"/>
      <c r="SK13" s="19"/>
      <c r="SL13" s="19"/>
      <c r="SM13" s="19"/>
      <c r="SN13" s="19"/>
      <c r="SO13" s="19"/>
      <c r="SP13" s="19"/>
      <c r="SQ13" s="19"/>
      <c r="SR13" s="19"/>
      <c r="SS13" s="19"/>
      <c r="ST13" s="19"/>
      <c r="SU13" s="19"/>
      <c r="SV13" s="19"/>
      <c r="SW13" s="19"/>
      <c r="SX13" s="19"/>
      <c r="SY13" s="19"/>
      <c r="SZ13" s="19"/>
      <c r="TA13" s="19"/>
      <c r="TB13" s="19"/>
      <c r="TC13" s="19"/>
      <c r="TD13" s="19"/>
      <c r="TE13" s="19"/>
      <c r="TF13" s="19"/>
      <c r="TG13" s="19"/>
      <c r="TH13" s="19"/>
      <c r="TI13" s="19"/>
      <c r="TJ13" s="19"/>
      <c r="TK13" s="19"/>
      <c r="TL13" s="19"/>
      <c r="TM13" s="19"/>
      <c r="TN13" s="19"/>
      <c r="TO13" s="19"/>
      <c r="TP13" s="19"/>
      <c r="TQ13" s="19"/>
      <c r="TR13" s="19"/>
      <c r="TS13" s="19"/>
      <c r="TT13" s="19"/>
      <c r="TU13" s="19"/>
      <c r="TV13" s="19"/>
      <c r="TW13" s="19"/>
      <c r="TX13" s="19"/>
      <c r="TY13" s="19"/>
      <c r="TZ13" s="19"/>
      <c r="UA13" s="19"/>
      <c r="UB13" s="19"/>
      <c r="UC13" s="19"/>
      <c r="UD13" s="19"/>
      <c r="UE13" s="19"/>
      <c r="UF13" s="19"/>
      <c r="UG13" s="19"/>
      <c r="UH13" s="19"/>
      <c r="UI13" s="19"/>
      <c r="UJ13" s="19"/>
      <c r="UK13" s="19"/>
      <c r="UL13" s="19"/>
      <c r="UM13" s="19"/>
      <c r="UN13" s="19"/>
      <c r="UO13" s="19"/>
      <c r="UP13" s="19"/>
      <c r="UQ13" s="19"/>
      <c r="UR13" s="19"/>
      <c r="US13" s="19"/>
      <c r="UT13" s="19"/>
      <c r="UU13" s="19"/>
      <c r="UV13" s="19"/>
      <c r="UW13" s="19"/>
      <c r="UX13" s="19"/>
      <c r="UY13" s="19"/>
      <c r="UZ13" s="19"/>
      <c r="VA13" s="19"/>
      <c r="VB13" s="19"/>
      <c r="VC13" s="19"/>
      <c r="VD13" s="19"/>
      <c r="VE13" s="19"/>
      <c r="VF13" s="19"/>
      <c r="VG13" s="19"/>
      <c r="VH13" s="19"/>
      <c r="VI13" s="19"/>
      <c r="VJ13" s="19"/>
      <c r="VK13" s="19"/>
      <c r="VL13" s="19"/>
      <c r="VM13" s="19"/>
      <c r="VN13" s="19"/>
      <c r="VO13" s="19">
        <v>1537</v>
      </c>
      <c r="VP13" s="19">
        <v>1635</v>
      </c>
      <c r="VQ13" s="19">
        <v>2138</v>
      </c>
      <c r="VR13" s="19">
        <v>2067</v>
      </c>
      <c r="VS13" s="19">
        <v>2120</v>
      </c>
      <c r="VT13" s="19">
        <v>2230</v>
      </c>
      <c r="VU13" s="19">
        <v>2020</v>
      </c>
      <c r="VV13" s="19">
        <v>1932</v>
      </c>
      <c r="VW13" s="19">
        <v>1918</v>
      </c>
      <c r="VX13" s="19">
        <v>1959</v>
      </c>
      <c r="VY13" s="19">
        <v>1653</v>
      </c>
      <c r="VZ13" s="19">
        <v>1602</v>
      </c>
      <c r="WA13" s="19">
        <v>1543</v>
      </c>
      <c r="WB13" s="19">
        <v>1691</v>
      </c>
      <c r="WC13" s="19">
        <v>1441</v>
      </c>
      <c r="WD13" s="19">
        <v>1554</v>
      </c>
      <c r="WE13" s="19">
        <v>1591</v>
      </c>
      <c r="WF13" s="19">
        <v>1607</v>
      </c>
      <c r="WG13" s="19">
        <v>1969</v>
      </c>
      <c r="WH13" s="19">
        <v>1663</v>
      </c>
      <c r="WI13" s="19">
        <v>1822</v>
      </c>
      <c r="WJ13" s="19">
        <v>1908</v>
      </c>
      <c r="WK13" s="19">
        <v>2007</v>
      </c>
      <c r="WL13" s="19">
        <v>1757</v>
      </c>
      <c r="WM13" s="19">
        <v>2278</v>
      </c>
      <c r="WN13" s="19">
        <v>2197</v>
      </c>
      <c r="WO13" s="19">
        <v>2161</v>
      </c>
      <c r="WP13" s="19">
        <v>2125</v>
      </c>
      <c r="WQ13" s="19">
        <v>2262</v>
      </c>
      <c r="WR13" s="19">
        <v>2283</v>
      </c>
      <c r="WS13" s="19">
        <v>2039</v>
      </c>
      <c r="WT13" s="19">
        <v>1854</v>
      </c>
      <c r="WU13" s="19">
        <v>1981</v>
      </c>
      <c r="WV13" s="19">
        <v>1890</v>
      </c>
      <c r="WW13" s="19">
        <v>1997</v>
      </c>
      <c r="WX13" s="19">
        <v>2020</v>
      </c>
      <c r="WY13" s="19">
        <v>1992</v>
      </c>
      <c r="WZ13" s="19">
        <v>1938</v>
      </c>
      <c r="XA13" s="19">
        <v>1859</v>
      </c>
      <c r="XB13" s="19">
        <v>1806</v>
      </c>
      <c r="XC13" s="19">
        <v>2128</v>
      </c>
      <c r="XD13" s="19">
        <v>2013</v>
      </c>
      <c r="XE13" s="19">
        <v>1929</v>
      </c>
      <c r="XF13" s="19">
        <v>1921</v>
      </c>
      <c r="XG13" s="19">
        <v>1804</v>
      </c>
      <c r="XH13" s="19">
        <v>1985</v>
      </c>
      <c r="XI13" s="19">
        <v>2063</v>
      </c>
      <c r="XJ13" s="19">
        <v>2028</v>
      </c>
      <c r="XK13" s="19">
        <v>1970</v>
      </c>
      <c r="XL13" s="19">
        <v>2098</v>
      </c>
      <c r="XM13" s="19">
        <v>2091</v>
      </c>
      <c r="XN13" s="19">
        <v>2351</v>
      </c>
      <c r="XO13" s="19">
        <v>2536</v>
      </c>
      <c r="XP13" s="19">
        <v>2426</v>
      </c>
      <c r="XQ13" s="19">
        <v>2511</v>
      </c>
      <c r="XR13" s="19">
        <v>2566</v>
      </c>
      <c r="XS13" s="19">
        <v>2391</v>
      </c>
      <c r="XT13" s="19">
        <v>2257</v>
      </c>
      <c r="XU13" s="19">
        <v>1967</v>
      </c>
      <c r="XV13" s="19">
        <v>2053</v>
      </c>
      <c r="XW13" s="19">
        <v>2185</v>
      </c>
      <c r="XX13" s="19">
        <v>2233</v>
      </c>
      <c r="XY13" s="19">
        <v>2149</v>
      </c>
      <c r="XZ13" s="19">
        <v>2359</v>
      </c>
      <c r="YA13" s="19">
        <v>2004</v>
      </c>
      <c r="YB13" s="19">
        <v>2165</v>
      </c>
      <c r="YC13" s="19">
        <v>2209</v>
      </c>
      <c r="YD13" s="19">
        <v>1972</v>
      </c>
      <c r="YE13" s="19">
        <v>1890</v>
      </c>
      <c r="YF13" s="19">
        <v>2423</v>
      </c>
      <c r="YG13" s="19">
        <v>2367</v>
      </c>
      <c r="YH13" s="19">
        <v>2498</v>
      </c>
      <c r="YI13" s="19">
        <v>2560</v>
      </c>
      <c r="YJ13" s="19">
        <v>2530</v>
      </c>
      <c r="YK13" s="19">
        <v>2565</v>
      </c>
      <c r="YL13" s="19">
        <v>2550</v>
      </c>
      <c r="YM13" s="19">
        <v>2601</v>
      </c>
      <c r="YN13" s="19">
        <v>2592</v>
      </c>
      <c r="YO13" s="19">
        <v>3231</v>
      </c>
      <c r="YP13" s="19">
        <v>3135</v>
      </c>
      <c r="YQ13" s="19">
        <v>1876</v>
      </c>
      <c r="YR13" s="19">
        <v>2394</v>
      </c>
      <c r="YS13" s="19">
        <v>1822</v>
      </c>
      <c r="YT13" s="19">
        <v>1549</v>
      </c>
      <c r="YU13" s="19">
        <v>1352</v>
      </c>
      <c r="YV13" s="19">
        <v>2279</v>
      </c>
      <c r="YW13" s="19">
        <v>2031</v>
      </c>
      <c r="YX13" s="19">
        <v>2284</v>
      </c>
      <c r="YY13" s="19">
        <v>3057</v>
      </c>
      <c r="YZ13" s="19">
        <v>3129</v>
      </c>
      <c r="ZA13" s="19">
        <v>3169</v>
      </c>
      <c r="ZB13" s="19">
        <v>3279</v>
      </c>
      <c r="ZC13" s="19">
        <v>3411</v>
      </c>
      <c r="ZD13" s="19">
        <v>3475</v>
      </c>
      <c r="ZE13" s="19">
        <v>3539</v>
      </c>
      <c r="ZF13" s="19">
        <v>3561</v>
      </c>
      <c r="ZG13" s="19">
        <v>3733</v>
      </c>
      <c r="ZH13" s="19">
        <v>3599</v>
      </c>
      <c r="ZI13" s="19">
        <v>3402</v>
      </c>
      <c r="ZJ13" s="19">
        <v>3649</v>
      </c>
      <c r="ZK13" s="19">
        <v>3818</v>
      </c>
      <c r="ZL13" s="19">
        <v>3854</v>
      </c>
      <c r="ZM13" s="19">
        <v>3953</v>
      </c>
      <c r="ZN13" s="19">
        <v>3913</v>
      </c>
      <c r="ZO13" s="19">
        <v>4414</v>
      </c>
      <c r="ZP13" s="19">
        <v>4267</v>
      </c>
      <c r="ZQ13" s="19">
        <v>4205</v>
      </c>
      <c r="ZR13" s="19">
        <v>3543</v>
      </c>
      <c r="ZS13" s="19">
        <v>2987</v>
      </c>
      <c r="ZT13" s="19">
        <v>2517</v>
      </c>
      <c r="ZU13" s="19">
        <v>2115</v>
      </c>
      <c r="ZV13" s="19">
        <v>1779</v>
      </c>
      <c r="ZW13" s="19">
        <v>1495</v>
      </c>
      <c r="ZX13" s="19">
        <v>2209</v>
      </c>
      <c r="ZY13" s="19">
        <v>2810</v>
      </c>
      <c r="ZZ13" s="19">
        <v>2866</v>
      </c>
      <c r="AAA13" s="19">
        <v>2979</v>
      </c>
      <c r="AAB13" s="19">
        <v>3052</v>
      </c>
      <c r="AAC13" s="19">
        <v>3287</v>
      </c>
      <c r="AAD13" s="19">
        <v>3272</v>
      </c>
      <c r="AAE13" s="19">
        <v>3681</v>
      </c>
      <c r="AAF13" s="19">
        <v>3759</v>
      </c>
      <c r="AAG13" s="19">
        <v>4007</v>
      </c>
      <c r="AAH13" s="19">
        <v>4313</v>
      </c>
      <c r="AAI13" s="19">
        <v>4557</v>
      </c>
      <c r="AAJ13" s="19">
        <v>4723</v>
      </c>
      <c r="AAK13" s="19">
        <v>4846</v>
      </c>
      <c r="AAL13" s="19">
        <v>5015</v>
      </c>
      <c r="AAM13" s="19">
        <v>5408</v>
      </c>
      <c r="AAN13" s="19">
        <v>5577</v>
      </c>
      <c r="AAO13" s="19">
        <v>6122</v>
      </c>
      <c r="AAP13" s="19">
        <v>6601</v>
      </c>
      <c r="AAQ13" s="19">
        <v>7187</v>
      </c>
      <c r="AAR13" s="19">
        <v>7570</v>
      </c>
      <c r="AAS13" s="19">
        <v>7892</v>
      </c>
      <c r="AAT13" s="19">
        <v>8394</v>
      </c>
      <c r="AAU13" s="19">
        <v>9191</v>
      </c>
      <c r="AAV13" s="19">
        <v>9900</v>
      </c>
      <c r="AAW13" s="19">
        <v>10559</v>
      </c>
      <c r="AAX13" s="19">
        <v>11795</v>
      </c>
      <c r="AAY13" s="19">
        <v>12202</v>
      </c>
      <c r="AAZ13" s="19">
        <v>11716</v>
      </c>
      <c r="ABA13" s="19">
        <v>12309</v>
      </c>
      <c r="ABB13" s="19">
        <v>12919</v>
      </c>
      <c r="ABC13" s="19">
        <v>13158</v>
      </c>
      <c r="ABD13" s="19">
        <v>13860</v>
      </c>
      <c r="ABE13" s="19">
        <v>14193</v>
      </c>
      <c r="ABF13" s="19">
        <v>14300</v>
      </c>
      <c r="ABG13" s="19">
        <v>14180</v>
      </c>
      <c r="ABH13" s="19">
        <v>14153</v>
      </c>
      <c r="ABI13" s="19">
        <v>14132</v>
      </c>
      <c r="ABJ13" s="19">
        <v>14453</v>
      </c>
      <c r="ABK13" s="19">
        <v>14850</v>
      </c>
      <c r="ABL13" s="19">
        <v>15047</v>
      </c>
      <c r="ABM13" s="19">
        <v>14944</v>
      </c>
      <c r="ABN13" s="19">
        <v>15596</v>
      </c>
      <c r="ABO13" s="19">
        <v>16117</v>
      </c>
      <c r="ABP13" s="19">
        <v>15964</v>
      </c>
      <c r="ABQ13" s="19">
        <v>16409.689999999999</v>
      </c>
      <c r="ABR13" s="19">
        <v>16545.963</v>
      </c>
      <c r="ABS13" s="19">
        <v>16331.314</v>
      </c>
      <c r="ABT13" s="19">
        <v>16724.287</v>
      </c>
      <c r="ABU13" s="19">
        <v>17148.197</v>
      </c>
      <c r="ABV13" s="19">
        <v>17719.557000000001</v>
      </c>
      <c r="ABW13" s="19">
        <v>18588.294999999998</v>
      </c>
      <c r="ABX13" s="19">
        <v>19378.708999999999</v>
      </c>
      <c r="ABY13" s="19">
        <v>20076.559000000001</v>
      </c>
      <c r="ABZ13" s="19">
        <v>20965.331999999999</v>
      </c>
      <c r="ACA13" s="19">
        <v>21913.796999999999</v>
      </c>
      <c r="ACB13" s="19">
        <v>22893.958999999999</v>
      </c>
      <c r="ACC13" s="19">
        <v>24380.065999999999</v>
      </c>
      <c r="ACD13" s="19">
        <v>25780.384999999998</v>
      </c>
      <c r="ACE13" s="19">
        <v>26091.523000000001</v>
      </c>
      <c r="ACF13" s="19">
        <v>27731.111000000001</v>
      </c>
      <c r="ACG13" s="19">
        <v>28822.916000000001</v>
      </c>
      <c r="ACH13" s="19">
        <v>28907.925999999999</v>
      </c>
      <c r="ACI13" s="19">
        <v>27839.898000000001</v>
      </c>
      <c r="ACJ13" s="19">
        <v>26517.465</v>
      </c>
      <c r="ACK13" s="19">
        <v>24349</v>
      </c>
      <c r="ACL13" s="19">
        <v>22746.206999999999</v>
      </c>
      <c r="ACM13" s="19">
        <v>22335.27</v>
      </c>
      <c r="ACN13" s="19">
        <v>22591.598000000002</v>
      </c>
      <c r="ACO13" s="19">
        <v>22696.203000000001</v>
      </c>
      <c r="ACP13" s="19">
        <v>22679.81</v>
      </c>
      <c r="ACQ13" s="19">
        <v>22972.888999999999</v>
      </c>
      <c r="ACR13" s="19">
        <v>23403.611000000001</v>
      </c>
      <c r="ACS13" s="19">
        <v>23869.793000000001</v>
      </c>
      <c r="ACT13" s="19">
        <v>21767.22</v>
      </c>
      <c r="ACU13" s="19">
        <v>23732.201000000001</v>
      </c>
      <c r="ACV13" s="19">
        <v>25283.905999999999</v>
      </c>
      <c r="ACW13" s="49"/>
    </row>
    <row r="14" spans="1:777" x14ac:dyDescent="0.15">
      <c r="A14" s="16" t="s">
        <v>1</v>
      </c>
      <c r="B14" s="16" t="s">
        <v>28</v>
      </c>
      <c r="C14" s="16" t="s">
        <v>29</v>
      </c>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c r="IY14" s="19"/>
      <c r="IZ14" s="19"/>
      <c r="JA14" s="19"/>
      <c r="JB14" s="19"/>
      <c r="JC14" s="19"/>
      <c r="JD14" s="19"/>
      <c r="JE14" s="19"/>
      <c r="JF14" s="19"/>
      <c r="JG14" s="19"/>
      <c r="JH14" s="19"/>
      <c r="JI14" s="19"/>
      <c r="JJ14" s="19"/>
      <c r="JK14" s="19"/>
      <c r="JL14" s="19"/>
      <c r="JM14" s="19"/>
      <c r="JN14" s="19"/>
      <c r="JO14" s="19"/>
      <c r="JP14" s="19"/>
      <c r="JQ14" s="19"/>
      <c r="JR14" s="19"/>
      <c r="JS14" s="19"/>
      <c r="JT14" s="19"/>
      <c r="JU14" s="19"/>
      <c r="JV14" s="19"/>
      <c r="JW14" s="19"/>
      <c r="JX14" s="19"/>
      <c r="JY14" s="19"/>
      <c r="JZ14" s="19"/>
      <c r="KA14" s="19"/>
      <c r="KB14" s="19"/>
      <c r="KC14" s="19"/>
      <c r="KD14" s="19"/>
      <c r="KE14" s="19"/>
      <c r="KF14" s="19"/>
      <c r="KG14" s="19"/>
      <c r="KH14" s="19"/>
      <c r="KI14" s="19"/>
      <c r="KJ14" s="19"/>
      <c r="KK14" s="19"/>
      <c r="KL14" s="19"/>
      <c r="KM14" s="19"/>
      <c r="KN14" s="19"/>
      <c r="KO14" s="19"/>
      <c r="KP14" s="19"/>
      <c r="KQ14" s="19"/>
      <c r="KR14" s="19"/>
      <c r="KS14" s="19"/>
      <c r="KT14" s="19"/>
      <c r="KU14" s="19"/>
      <c r="KV14" s="19"/>
      <c r="KW14" s="19"/>
      <c r="KX14" s="19"/>
      <c r="KY14" s="19"/>
      <c r="KZ14" s="19"/>
      <c r="LA14" s="19"/>
      <c r="LB14" s="19"/>
      <c r="LC14" s="19"/>
      <c r="LD14" s="19"/>
      <c r="LE14" s="19"/>
      <c r="LF14" s="19"/>
      <c r="LG14" s="19"/>
      <c r="LH14" s="19"/>
      <c r="LI14" s="19"/>
      <c r="LJ14" s="19"/>
      <c r="LK14" s="19"/>
      <c r="LL14" s="19"/>
      <c r="LM14" s="19"/>
      <c r="LN14" s="19"/>
      <c r="LO14" s="19"/>
      <c r="LP14" s="19"/>
      <c r="LQ14" s="19"/>
      <c r="LR14" s="19"/>
      <c r="LS14" s="19"/>
      <c r="LT14" s="19"/>
      <c r="LU14" s="19"/>
      <c r="LV14" s="19"/>
      <c r="LW14" s="19"/>
      <c r="LX14" s="19"/>
      <c r="LY14" s="19"/>
      <c r="LZ14" s="19"/>
      <c r="MA14" s="19"/>
      <c r="MB14" s="19"/>
      <c r="MC14" s="19"/>
      <c r="MD14" s="19"/>
      <c r="ME14" s="19"/>
      <c r="MF14" s="19"/>
      <c r="MG14" s="19"/>
      <c r="MH14" s="19"/>
      <c r="MI14" s="19"/>
      <c r="MJ14" s="19"/>
      <c r="MK14" s="19"/>
      <c r="ML14" s="19"/>
      <c r="MM14" s="19"/>
      <c r="MN14" s="19"/>
      <c r="MO14" s="19"/>
      <c r="MP14" s="19"/>
      <c r="MQ14" s="19"/>
      <c r="MR14" s="19"/>
      <c r="MS14" s="19"/>
      <c r="MT14" s="19"/>
      <c r="MU14" s="19"/>
      <c r="MV14" s="19"/>
      <c r="MW14" s="19"/>
      <c r="MX14" s="19"/>
      <c r="MY14" s="19"/>
      <c r="MZ14" s="19"/>
      <c r="NA14" s="19"/>
      <c r="NB14" s="19"/>
      <c r="NC14" s="19"/>
      <c r="ND14" s="19"/>
      <c r="NE14" s="19"/>
      <c r="NF14" s="19"/>
      <c r="NG14" s="19"/>
      <c r="NH14" s="19"/>
      <c r="NI14" s="19"/>
      <c r="NJ14" s="19"/>
      <c r="NK14" s="19"/>
      <c r="NL14" s="19"/>
      <c r="NM14" s="19"/>
      <c r="NN14" s="19"/>
      <c r="NO14" s="19"/>
      <c r="NP14" s="19"/>
      <c r="NQ14" s="19"/>
      <c r="NR14" s="19"/>
      <c r="NS14" s="19"/>
      <c r="NT14" s="19"/>
      <c r="NU14" s="19"/>
      <c r="NV14" s="19"/>
      <c r="NW14" s="19"/>
      <c r="NX14" s="19"/>
      <c r="NY14" s="19"/>
      <c r="NZ14" s="19"/>
      <c r="OA14" s="19"/>
      <c r="OB14" s="19"/>
      <c r="OC14" s="19"/>
      <c r="OD14" s="19"/>
      <c r="OE14" s="19"/>
      <c r="OF14" s="19"/>
      <c r="OG14" s="19"/>
      <c r="OH14" s="19"/>
      <c r="OI14" s="19"/>
      <c r="OJ14" s="19"/>
      <c r="OK14" s="19"/>
      <c r="OL14" s="19"/>
      <c r="OM14" s="19"/>
      <c r="ON14" s="19"/>
      <c r="OO14" s="19"/>
      <c r="OP14" s="19"/>
      <c r="OQ14" s="19"/>
      <c r="OR14" s="19"/>
      <c r="OS14" s="19"/>
      <c r="OT14" s="19"/>
      <c r="OU14" s="19"/>
      <c r="OV14" s="19"/>
      <c r="OW14" s="19"/>
      <c r="OX14" s="19"/>
      <c r="OY14" s="19"/>
      <c r="OZ14" s="19"/>
      <c r="PA14" s="19"/>
      <c r="PB14" s="19"/>
      <c r="PC14" s="19"/>
      <c r="PD14" s="19"/>
      <c r="PE14" s="19"/>
      <c r="PF14" s="19"/>
      <c r="PG14" s="19"/>
      <c r="PH14" s="19"/>
      <c r="PI14" s="19"/>
      <c r="PJ14" s="19"/>
      <c r="PK14" s="19"/>
      <c r="PL14" s="19"/>
      <c r="PM14" s="19"/>
      <c r="PN14" s="19"/>
      <c r="PO14" s="19"/>
      <c r="PP14" s="19"/>
      <c r="PQ14" s="19"/>
      <c r="PR14" s="19"/>
      <c r="PS14" s="19"/>
      <c r="PT14" s="19"/>
      <c r="PU14" s="19"/>
      <c r="PV14" s="19"/>
      <c r="PW14" s="19"/>
      <c r="PX14" s="19"/>
      <c r="PY14" s="19"/>
      <c r="PZ14" s="19"/>
      <c r="QA14" s="19"/>
      <c r="QB14" s="19"/>
      <c r="QC14" s="19"/>
      <c r="QD14" s="19"/>
      <c r="QE14" s="19"/>
      <c r="QF14" s="19"/>
      <c r="QG14" s="19"/>
      <c r="QH14" s="19"/>
      <c r="QI14" s="19"/>
      <c r="QJ14" s="19"/>
      <c r="QK14" s="19"/>
      <c r="QL14" s="19"/>
      <c r="QM14" s="19"/>
      <c r="QN14" s="19"/>
      <c r="QO14" s="19"/>
      <c r="QP14" s="19"/>
      <c r="QQ14" s="19"/>
      <c r="QR14" s="19"/>
      <c r="QS14" s="19"/>
      <c r="QT14" s="19"/>
      <c r="QU14" s="19"/>
      <c r="QV14" s="19"/>
      <c r="QW14" s="19"/>
      <c r="QX14" s="19"/>
      <c r="QY14" s="19"/>
      <c r="QZ14" s="19"/>
      <c r="RA14" s="19"/>
      <c r="RB14" s="19"/>
      <c r="RC14" s="19"/>
      <c r="RD14" s="19"/>
      <c r="RE14" s="19"/>
      <c r="RF14" s="19"/>
      <c r="RG14" s="19"/>
      <c r="RH14" s="19"/>
      <c r="RI14" s="19"/>
      <c r="RJ14" s="19"/>
      <c r="RK14" s="19"/>
      <c r="RL14" s="19"/>
      <c r="RM14" s="19"/>
      <c r="RN14" s="19"/>
      <c r="RO14" s="19"/>
      <c r="RP14" s="19"/>
      <c r="RQ14" s="19"/>
      <c r="RR14" s="19"/>
      <c r="RS14" s="19"/>
      <c r="RT14" s="19"/>
      <c r="RU14" s="19"/>
      <c r="RV14" s="19"/>
      <c r="RW14" s="19"/>
      <c r="RX14" s="19"/>
      <c r="RY14" s="19"/>
      <c r="RZ14" s="19"/>
      <c r="SA14" s="19"/>
      <c r="SB14" s="19"/>
      <c r="SC14" s="19"/>
      <c r="SD14" s="19"/>
      <c r="SE14" s="19"/>
      <c r="SF14" s="19"/>
      <c r="SG14" s="19"/>
      <c r="SH14" s="19"/>
      <c r="SI14" s="19"/>
      <c r="SJ14" s="19"/>
      <c r="SK14" s="19"/>
      <c r="SL14" s="19"/>
      <c r="SM14" s="19"/>
      <c r="SN14" s="19"/>
      <c r="SO14" s="19"/>
      <c r="SP14" s="19"/>
      <c r="SQ14" s="19"/>
      <c r="SR14" s="19"/>
      <c r="SS14" s="19"/>
      <c r="ST14" s="19"/>
      <c r="SU14" s="19"/>
      <c r="SV14" s="19"/>
      <c r="SW14" s="19"/>
      <c r="SX14" s="19"/>
      <c r="SY14" s="19"/>
      <c r="SZ14" s="19"/>
      <c r="TA14" s="19"/>
      <c r="TB14" s="19"/>
      <c r="TC14" s="19"/>
      <c r="TD14" s="19"/>
      <c r="TE14" s="19"/>
      <c r="TF14" s="19"/>
      <c r="TG14" s="19"/>
      <c r="TH14" s="19"/>
      <c r="TI14" s="19"/>
      <c r="TJ14" s="19"/>
      <c r="TK14" s="19"/>
      <c r="TL14" s="19"/>
      <c r="TM14" s="19"/>
      <c r="TN14" s="19"/>
      <c r="TO14" s="19"/>
      <c r="TP14" s="19"/>
      <c r="TQ14" s="19"/>
      <c r="TR14" s="19"/>
      <c r="TS14" s="19"/>
      <c r="TT14" s="19"/>
      <c r="TU14" s="19"/>
      <c r="TV14" s="19"/>
      <c r="TW14" s="19"/>
      <c r="TX14" s="19"/>
      <c r="TY14" s="19"/>
      <c r="TZ14" s="19"/>
      <c r="UA14" s="19"/>
      <c r="UB14" s="19"/>
      <c r="UC14" s="19"/>
      <c r="UD14" s="19"/>
      <c r="UE14" s="19"/>
      <c r="UF14" s="19"/>
      <c r="UG14" s="19"/>
      <c r="UH14" s="19"/>
      <c r="UI14" s="19"/>
      <c r="UJ14" s="19"/>
      <c r="UK14" s="19"/>
      <c r="UL14" s="19"/>
      <c r="UM14" s="19"/>
      <c r="UN14" s="19"/>
      <c r="UO14" s="19"/>
      <c r="UP14" s="19"/>
      <c r="UQ14" s="19"/>
      <c r="UR14" s="19"/>
      <c r="US14" s="19"/>
      <c r="UT14" s="19"/>
      <c r="UU14" s="19"/>
      <c r="UV14" s="19"/>
      <c r="UW14" s="19"/>
      <c r="UX14" s="19"/>
      <c r="UY14" s="19"/>
      <c r="UZ14" s="19"/>
      <c r="VA14" s="19"/>
      <c r="VB14" s="19"/>
      <c r="VC14" s="19"/>
      <c r="VD14" s="19"/>
      <c r="VE14" s="19"/>
      <c r="VF14" s="19"/>
      <c r="VG14" s="19"/>
      <c r="VH14" s="19"/>
      <c r="VI14" s="19"/>
      <c r="VJ14" s="19"/>
      <c r="VK14" s="19"/>
      <c r="VL14" s="19"/>
      <c r="VM14" s="19"/>
      <c r="VN14" s="19"/>
      <c r="VO14" s="19"/>
      <c r="VP14" s="19"/>
      <c r="VQ14" s="19"/>
      <c r="VR14" s="19"/>
      <c r="VS14" s="19"/>
      <c r="VT14" s="19"/>
      <c r="VU14" s="19"/>
      <c r="VV14" s="19"/>
      <c r="VW14" s="19"/>
      <c r="VX14" s="19"/>
      <c r="VY14" s="19"/>
      <c r="VZ14" s="19"/>
      <c r="WA14" s="19"/>
      <c r="WB14" s="19"/>
      <c r="WC14" s="19"/>
      <c r="WD14" s="19"/>
      <c r="WE14" s="19"/>
      <c r="WF14" s="19"/>
      <c r="WG14" s="19"/>
      <c r="WH14" s="19"/>
      <c r="WI14" s="19"/>
      <c r="WJ14" s="19"/>
      <c r="WK14" s="19"/>
      <c r="WL14" s="19"/>
      <c r="WM14" s="19"/>
      <c r="WN14" s="19"/>
      <c r="WO14" s="19"/>
      <c r="WP14" s="19"/>
      <c r="WQ14" s="19"/>
      <c r="WR14" s="19"/>
      <c r="WS14" s="19"/>
      <c r="WT14" s="19"/>
      <c r="WU14" s="19"/>
      <c r="WV14" s="19"/>
      <c r="WW14" s="19"/>
      <c r="WX14" s="19"/>
      <c r="WY14" s="19"/>
      <c r="WZ14" s="19">
        <v>1563.4024999999999</v>
      </c>
      <c r="XA14" s="19">
        <v>1591.018</v>
      </c>
      <c r="XB14" s="19">
        <v>1585.4081000000001</v>
      </c>
      <c r="XC14" s="19">
        <v>1657.2225000000001</v>
      </c>
      <c r="XD14" s="19">
        <v>1707.3716999999999</v>
      </c>
      <c r="XE14" s="19">
        <v>1699.8375000000001</v>
      </c>
      <c r="XF14" s="19">
        <v>1672.1128000000001</v>
      </c>
      <c r="XG14" s="19">
        <v>1707.6581000000001</v>
      </c>
      <c r="XH14" s="19">
        <v>1771.3690999999999</v>
      </c>
      <c r="XI14" s="19">
        <v>1874.6492000000001</v>
      </c>
      <c r="XJ14" s="19">
        <v>1986.2583</v>
      </c>
      <c r="XK14" s="19">
        <v>1990.0473999999999</v>
      </c>
      <c r="XL14" s="19">
        <v>1776.3136999999999</v>
      </c>
      <c r="XM14" s="19">
        <v>1708.1365000000001</v>
      </c>
      <c r="XN14" s="19">
        <v>1728.5359000000001</v>
      </c>
      <c r="XO14" s="19">
        <v>1765.3725999999999</v>
      </c>
      <c r="XP14" s="19">
        <v>1771.2716</v>
      </c>
      <c r="XQ14" s="19">
        <v>1741.4335000000001</v>
      </c>
      <c r="XR14" s="19">
        <v>1801.7098000000001</v>
      </c>
      <c r="XS14" s="19">
        <v>1878.5945999999999</v>
      </c>
      <c r="XT14" s="19">
        <v>1957.9549999999999</v>
      </c>
      <c r="XU14" s="19">
        <v>2005.0107</v>
      </c>
      <c r="XV14" s="19">
        <v>2133.1963000000001</v>
      </c>
      <c r="XW14" s="19">
        <v>2271.4684999999999</v>
      </c>
      <c r="XX14" s="19">
        <v>2296.5273000000002</v>
      </c>
      <c r="XY14" s="19">
        <v>2246.9114</v>
      </c>
      <c r="XZ14" s="19">
        <v>2291.2606999999998</v>
      </c>
      <c r="YA14" s="19">
        <v>2276.3166999999999</v>
      </c>
      <c r="YB14" s="19">
        <v>2207.9602</v>
      </c>
      <c r="YC14" s="19">
        <v>2205.3681999999999</v>
      </c>
      <c r="YD14" s="19">
        <v>2289.4733999999999</v>
      </c>
      <c r="YE14" s="19">
        <v>2391.6581999999999</v>
      </c>
      <c r="YF14" s="19">
        <v>2447.6419999999998</v>
      </c>
      <c r="YG14" s="19">
        <v>2445.6538</v>
      </c>
      <c r="YH14" s="19">
        <v>2460.797</v>
      </c>
      <c r="YI14" s="19">
        <v>2623.7150000000001</v>
      </c>
      <c r="YJ14" s="19">
        <v>2682.6044999999999</v>
      </c>
      <c r="YK14" s="19">
        <v>2780.3991999999998</v>
      </c>
      <c r="YL14" s="19">
        <v>2766.6390000000001</v>
      </c>
      <c r="YM14" s="19">
        <v>2739.8944999999999</v>
      </c>
      <c r="YN14" s="19">
        <v>2920.3022000000001</v>
      </c>
      <c r="YO14" s="19">
        <v>3037.1959999999999</v>
      </c>
      <c r="YP14" s="19">
        <v>3067.8557000000001</v>
      </c>
      <c r="YQ14" s="19">
        <v>3211.54</v>
      </c>
      <c r="YR14" s="19">
        <v>3139.0825</v>
      </c>
      <c r="YS14" s="19">
        <v>3074.8152</v>
      </c>
      <c r="YT14" s="19">
        <v>2716.3971999999999</v>
      </c>
      <c r="YU14" s="19">
        <v>2662.7654000000002</v>
      </c>
      <c r="YV14" s="19">
        <v>2496.6999999999998</v>
      </c>
      <c r="YW14" s="19">
        <v>2889.7415000000001</v>
      </c>
      <c r="YX14" s="19">
        <v>2450.5056</v>
      </c>
      <c r="YY14" s="19">
        <v>2683.5315000000001</v>
      </c>
      <c r="YZ14" s="19">
        <v>3011.732</v>
      </c>
      <c r="ZA14" s="19">
        <v>2851.3991999999998</v>
      </c>
      <c r="ZB14" s="19">
        <v>3028.7258000000002</v>
      </c>
      <c r="ZC14" s="19">
        <v>3037.0515</v>
      </c>
      <c r="ZD14" s="19">
        <v>3258.5617999999999</v>
      </c>
      <c r="ZE14" s="19">
        <v>3575.7673</v>
      </c>
      <c r="ZF14" s="19">
        <v>3706.4621999999999</v>
      </c>
      <c r="ZG14" s="19">
        <v>3918.6664999999998</v>
      </c>
      <c r="ZH14" s="19">
        <v>4337.2075000000004</v>
      </c>
      <c r="ZI14" s="19">
        <v>4251.3413</v>
      </c>
      <c r="ZJ14" s="19">
        <v>4068.9983000000002</v>
      </c>
      <c r="ZK14" s="19">
        <v>4475.0005000000001</v>
      </c>
      <c r="ZL14" s="19">
        <v>4500.2839999999997</v>
      </c>
      <c r="ZM14" s="19">
        <v>4331.8509999999997</v>
      </c>
      <c r="ZN14" s="19">
        <v>4312.9750000000004</v>
      </c>
      <c r="ZO14" s="19">
        <v>4479.1904000000004</v>
      </c>
      <c r="ZP14" s="19">
        <v>4483.7676000000001</v>
      </c>
      <c r="ZQ14" s="19">
        <v>4980.0405000000001</v>
      </c>
      <c r="ZR14" s="19">
        <v>5235.0190000000002</v>
      </c>
      <c r="ZS14" s="19">
        <v>5916.1530000000002</v>
      </c>
      <c r="ZT14" s="19">
        <v>6832.1396000000004</v>
      </c>
      <c r="ZU14" s="19">
        <v>7198.4535999999998</v>
      </c>
      <c r="ZV14" s="19">
        <v>7775.6356999999998</v>
      </c>
      <c r="ZW14" s="19">
        <v>8282.08</v>
      </c>
      <c r="ZX14" s="19">
        <v>8490.2880000000005</v>
      </c>
      <c r="ZY14" s="19">
        <v>9230.5859999999993</v>
      </c>
      <c r="ZZ14" s="19">
        <v>9215.1630000000005</v>
      </c>
      <c r="AAA14" s="19">
        <v>8868.1479999999992</v>
      </c>
      <c r="AAB14" s="19">
        <v>8498</v>
      </c>
      <c r="AAC14" s="19">
        <v>8080</v>
      </c>
      <c r="AAD14" s="19">
        <v>8823</v>
      </c>
      <c r="AAE14" s="19">
        <v>8886</v>
      </c>
      <c r="AAF14" s="19">
        <v>9446</v>
      </c>
      <c r="AAG14" s="19">
        <v>10096</v>
      </c>
      <c r="AAH14" s="19">
        <v>10323</v>
      </c>
      <c r="AAI14" s="19">
        <v>10079</v>
      </c>
      <c r="AAJ14" s="19">
        <v>10568</v>
      </c>
      <c r="AAK14" s="19">
        <v>10702</v>
      </c>
      <c r="AAL14" s="19">
        <v>10959</v>
      </c>
      <c r="AAM14" s="19">
        <v>10728</v>
      </c>
      <c r="AAN14" s="19">
        <v>11435</v>
      </c>
      <c r="AAO14" s="19">
        <v>12366</v>
      </c>
      <c r="AAP14" s="19">
        <v>13386</v>
      </c>
      <c r="AAQ14" s="19">
        <v>14100</v>
      </c>
      <c r="AAR14" s="19">
        <v>15058</v>
      </c>
      <c r="AAS14" s="19">
        <v>14642</v>
      </c>
      <c r="AAT14" s="19">
        <v>13648</v>
      </c>
      <c r="AAU14" s="19">
        <v>13880</v>
      </c>
      <c r="AAV14" s="19">
        <v>14830</v>
      </c>
      <c r="AAW14" s="19">
        <v>16606</v>
      </c>
      <c r="AAX14" s="19">
        <v>17366</v>
      </c>
      <c r="AAY14" s="19">
        <v>18277</v>
      </c>
      <c r="AAZ14" s="19">
        <v>19054</v>
      </c>
      <c r="ABA14" s="19">
        <v>18935</v>
      </c>
      <c r="ABB14" s="19">
        <v>19877</v>
      </c>
      <c r="ABC14" s="19">
        <v>21465</v>
      </c>
      <c r="ABD14" s="19">
        <v>22579</v>
      </c>
      <c r="ABE14" s="19">
        <v>23443</v>
      </c>
      <c r="ABF14" s="19">
        <v>24528</v>
      </c>
      <c r="ABG14" s="19">
        <v>25284</v>
      </c>
      <c r="ABH14" s="19">
        <v>25477</v>
      </c>
      <c r="ABI14" s="19">
        <v>24605</v>
      </c>
      <c r="ABJ14" s="19">
        <v>25357</v>
      </c>
      <c r="ABK14" s="19">
        <v>25990</v>
      </c>
      <c r="ABL14" s="19">
        <v>27439</v>
      </c>
      <c r="ABM14" s="19">
        <v>29576</v>
      </c>
      <c r="ABN14" s="19">
        <v>28934</v>
      </c>
      <c r="ABO14" s="19">
        <v>28652</v>
      </c>
      <c r="ABP14" s="19">
        <v>28760</v>
      </c>
      <c r="ABQ14" s="19">
        <v>28258.018</v>
      </c>
      <c r="ABR14" s="19">
        <v>26859.280999999999</v>
      </c>
      <c r="ABS14" s="19">
        <v>26833.8</v>
      </c>
      <c r="ABT14" s="19">
        <v>27457.807000000001</v>
      </c>
      <c r="ABU14" s="19">
        <v>27235.833999999999</v>
      </c>
      <c r="ABV14" s="19">
        <v>28277.787</v>
      </c>
      <c r="ABW14" s="19">
        <v>29939.143</v>
      </c>
      <c r="ABX14" s="19">
        <v>31444.615000000002</v>
      </c>
      <c r="ABY14" s="19">
        <v>32186.932000000001</v>
      </c>
      <c r="ABZ14" s="19">
        <v>33108.29</v>
      </c>
      <c r="ACA14" s="19">
        <v>33794.453000000001</v>
      </c>
      <c r="ACB14" s="19">
        <v>33470.495999999999</v>
      </c>
      <c r="ACC14" s="19">
        <v>33920.707000000002</v>
      </c>
      <c r="ACD14" s="19">
        <v>36209.241999999998</v>
      </c>
      <c r="ACE14" s="19">
        <v>37884.06</v>
      </c>
      <c r="ACF14" s="19">
        <v>38707.214999999997</v>
      </c>
      <c r="ACG14" s="19">
        <v>41111.156000000003</v>
      </c>
      <c r="ACH14" s="19">
        <v>40810.230000000003</v>
      </c>
      <c r="ACI14" s="19">
        <v>37701.85</v>
      </c>
      <c r="ACJ14" s="19">
        <v>36272.688000000002</v>
      </c>
      <c r="ACK14" s="19">
        <v>36740</v>
      </c>
      <c r="ACL14" s="19">
        <v>36933.894999999997</v>
      </c>
      <c r="ACM14" s="19">
        <v>38245.495999999999</v>
      </c>
      <c r="ACN14" s="19">
        <v>38463.027000000002</v>
      </c>
      <c r="ACO14" s="19">
        <v>39756.527000000002</v>
      </c>
      <c r="ACP14" s="19">
        <v>41682.866999999998</v>
      </c>
      <c r="ACQ14" s="19">
        <v>42419.383000000002</v>
      </c>
      <c r="ACR14" s="19">
        <v>43321.061999999998</v>
      </c>
      <c r="ACS14" s="19">
        <v>43136.605000000003</v>
      </c>
      <c r="ACT14" s="19">
        <v>39368.400000000001</v>
      </c>
      <c r="ACU14" s="19">
        <v>40412.616999999998</v>
      </c>
      <c r="ACV14" s="19">
        <v>42145.593999999997</v>
      </c>
      <c r="ACW14" s="49"/>
    </row>
    <row r="15" spans="1:777" x14ac:dyDescent="0.15">
      <c r="A15" s="16" t="s">
        <v>1</v>
      </c>
      <c r="B15" s="16" t="s">
        <v>30</v>
      </c>
      <c r="C15" s="16" t="s">
        <v>31</v>
      </c>
      <c r="D15" s="19">
        <v>1407</v>
      </c>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v>2529.9917</v>
      </c>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v>2549.0698000000002</v>
      </c>
      <c r="IV15" s="19"/>
      <c r="IW15" s="19"/>
      <c r="IX15" s="19"/>
      <c r="IY15" s="19"/>
      <c r="IZ15" s="19"/>
      <c r="JA15" s="19"/>
      <c r="JB15" s="19"/>
      <c r="JC15" s="19"/>
      <c r="JD15" s="19"/>
      <c r="JE15" s="19"/>
      <c r="JF15" s="19"/>
      <c r="JG15" s="19"/>
      <c r="JH15" s="19"/>
      <c r="JI15" s="19"/>
      <c r="JJ15" s="19"/>
      <c r="JK15" s="19"/>
      <c r="JL15" s="19"/>
      <c r="JM15" s="19"/>
      <c r="JN15" s="19"/>
      <c r="JO15" s="19"/>
      <c r="JP15" s="19"/>
      <c r="JQ15" s="19"/>
      <c r="JR15" s="19"/>
      <c r="JS15" s="19"/>
      <c r="JT15" s="19"/>
      <c r="JU15" s="19"/>
      <c r="JV15" s="19"/>
      <c r="JW15" s="19"/>
      <c r="JX15" s="19"/>
      <c r="JY15" s="19"/>
      <c r="JZ15" s="19"/>
      <c r="KA15" s="19"/>
      <c r="KB15" s="19"/>
      <c r="KC15" s="19"/>
      <c r="KD15" s="19"/>
      <c r="KE15" s="19"/>
      <c r="KF15" s="19"/>
      <c r="KG15" s="19"/>
      <c r="KH15" s="19"/>
      <c r="KI15" s="19"/>
      <c r="KJ15" s="19"/>
      <c r="KK15" s="19"/>
      <c r="KL15" s="19"/>
      <c r="KM15" s="19"/>
      <c r="KN15" s="19"/>
      <c r="KO15" s="19"/>
      <c r="KP15" s="19"/>
      <c r="KQ15" s="19"/>
      <c r="KR15" s="19"/>
      <c r="KS15" s="19">
        <v>2340.2687999999998</v>
      </c>
      <c r="KT15" s="19"/>
      <c r="KU15" s="19"/>
      <c r="KV15" s="19"/>
      <c r="KW15" s="19"/>
      <c r="KX15" s="19"/>
      <c r="KY15" s="19"/>
      <c r="KZ15" s="19"/>
      <c r="LA15" s="19"/>
      <c r="LB15" s="19"/>
      <c r="LC15" s="19"/>
      <c r="LD15" s="19"/>
      <c r="LE15" s="19"/>
      <c r="LF15" s="19"/>
      <c r="LG15" s="19"/>
      <c r="LH15" s="19"/>
      <c r="LI15" s="19"/>
      <c r="LJ15" s="19"/>
      <c r="LK15" s="19"/>
      <c r="LL15" s="19"/>
      <c r="LM15" s="19"/>
      <c r="LN15" s="19"/>
      <c r="LO15" s="19"/>
      <c r="LP15" s="19"/>
      <c r="LQ15" s="19"/>
      <c r="LR15" s="19"/>
      <c r="LS15" s="19"/>
      <c r="LT15" s="19"/>
      <c r="LU15" s="19"/>
      <c r="LV15" s="19"/>
      <c r="LW15" s="19"/>
      <c r="LX15" s="19"/>
      <c r="LY15" s="19"/>
      <c r="LZ15" s="19"/>
      <c r="MA15" s="19"/>
      <c r="MB15" s="19"/>
      <c r="MC15" s="19"/>
      <c r="MD15" s="19"/>
      <c r="ME15" s="19"/>
      <c r="MF15" s="19"/>
      <c r="MG15" s="19"/>
      <c r="MH15" s="19"/>
      <c r="MI15" s="19"/>
      <c r="MJ15" s="19"/>
      <c r="MK15" s="19"/>
      <c r="ML15" s="19"/>
      <c r="MM15" s="19"/>
      <c r="MN15" s="19"/>
      <c r="MO15" s="19"/>
      <c r="MP15" s="19"/>
      <c r="MQ15" s="19">
        <v>2542.7103999999999</v>
      </c>
      <c r="MR15" s="19"/>
      <c r="MS15" s="19"/>
      <c r="MT15" s="19"/>
      <c r="MU15" s="19"/>
      <c r="MV15" s="19"/>
      <c r="MW15" s="19"/>
      <c r="MX15" s="19"/>
      <c r="MY15" s="19"/>
      <c r="MZ15" s="19"/>
      <c r="NA15" s="19"/>
      <c r="NB15" s="19"/>
      <c r="NC15" s="19"/>
      <c r="ND15" s="19"/>
      <c r="NE15" s="19"/>
      <c r="NF15" s="19"/>
      <c r="NG15" s="19"/>
      <c r="NH15" s="19"/>
      <c r="NI15" s="19"/>
      <c r="NJ15" s="19"/>
      <c r="NK15" s="19"/>
      <c r="NL15" s="19"/>
      <c r="NM15" s="19"/>
      <c r="NN15" s="19"/>
      <c r="NO15" s="19"/>
      <c r="NP15" s="19"/>
      <c r="NQ15" s="19"/>
      <c r="NR15" s="19"/>
      <c r="NS15" s="19"/>
      <c r="NT15" s="19"/>
      <c r="NU15" s="19"/>
      <c r="NV15" s="19"/>
      <c r="NW15" s="19"/>
      <c r="NX15" s="19"/>
      <c r="NY15" s="19"/>
      <c r="NZ15" s="19"/>
      <c r="OA15" s="19"/>
      <c r="OB15" s="19"/>
      <c r="OC15" s="19"/>
      <c r="OD15" s="19"/>
      <c r="OE15" s="19"/>
      <c r="OF15" s="19"/>
      <c r="OG15" s="19"/>
      <c r="OH15" s="19"/>
      <c r="OI15" s="19"/>
      <c r="OJ15" s="19"/>
      <c r="OK15" s="19"/>
      <c r="OL15" s="19"/>
      <c r="OM15" s="19"/>
      <c r="ON15" s="19"/>
      <c r="OO15" s="19">
        <v>2396.4436000000001</v>
      </c>
      <c r="OP15" s="19"/>
      <c r="OQ15" s="19"/>
      <c r="OR15" s="19"/>
      <c r="OS15" s="19"/>
      <c r="OT15" s="19"/>
      <c r="OU15" s="19"/>
      <c r="OV15" s="19"/>
      <c r="OW15" s="19"/>
      <c r="OX15" s="19"/>
      <c r="OY15" s="19"/>
      <c r="OZ15" s="19"/>
      <c r="PA15" s="19"/>
      <c r="PB15" s="19"/>
      <c r="PC15" s="19"/>
      <c r="PD15" s="19"/>
      <c r="PE15" s="19"/>
      <c r="PF15" s="19"/>
      <c r="PG15" s="19"/>
      <c r="PH15" s="19"/>
      <c r="PI15" s="19"/>
      <c r="PJ15" s="19"/>
      <c r="PK15" s="19"/>
      <c r="PL15" s="19"/>
      <c r="PM15" s="19"/>
      <c r="PN15" s="19"/>
      <c r="PO15" s="19"/>
      <c r="PP15" s="19"/>
      <c r="PQ15" s="19"/>
      <c r="PR15" s="19"/>
      <c r="PS15" s="19"/>
      <c r="PT15" s="19"/>
      <c r="PU15" s="19"/>
      <c r="PV15" s="19"/>
      <c r="PW15" s="19"/>
      <c r="PX15" s="19"/>
      <c r="PY15" s="19"/>
      <c r="PZ15" s="19"/>
      <c r="QA15" s="19"/>
      <c r="QB15" s="19"/>
      <c r="QC15" s="19"/>
      <c r="QD15" s="19"/>
      <c r="QE15" s="19"/>
      <c r="QF15" s="19"/>
      <c r="QG15" s="19"/>
      <c r="QH15" s="19"/>
      <c r="QI15" s="19"/>
      <c r="QJ15" s="19"/>
      <c r="QK15" s="19"/>
      <c r="QL15" s="19"/>
      <c r="QM15" s="19">
        <v>2468.5173</v>
      </c>
      <c r="QN15" s="19"/>
      <c r="QO15" s="19"/>
      <c r="QP15" s="19"/>
      <c r="QQ15" s="19"/>
      <c r="QR15" s="19"/>
      <c r="QS15" s="19"/>
      <c r="QT15" s="19"/>
      <c r="QU15" s="19"/>
      <c r="QV15" s="19"/>
      <c r="QW15" s="19"/>
      <c r="QX15" s="19"/>
      <c r="QY15" s="19"/>
      <c r="QZ15" s="19"/>
      <c r="RA15" s="19"/>
      <c r="RB15" s="19"/>
      <c r="RC15" s="19"/>
      <c r="RD15" s="19"/>
      <c r="RE15" s="19"/>
      <c r="RF15" s="19"/>
      <c r="RG15" s="19"/>
      <c r="RH15" s="19"/>
      <c r="RI15" s="19"/>
      <c r="RJ15" s="19"/>
      <c r="RK15" s="19"/>
      <c r="RL15" s="19"/>
      <c r="RM15" s="19"/>
      <c r="RN15" s="19"/>
      <c r="RO15" s="19"/>
      <c r="RP15" s="19"/>
      <c r="RQ15" s="19"/>
      <c r="RR15" s="19"/>
      <c r="RS15" s="19"/>
      <c r="RT15" s="19"/>
      <c r="RU15" s="19"/>
      <c r="RV15" s="19"/>
      <c r="RW15" s="19"/>
      <c r="RX15" s="19"/>
      <c r="RY15" s="19"/>
      <c r="RZ15" s="19"/>
      <c r="SA15" s="19"/>
      <c r="SB15" s="19"/>
      <c r="SC15" s="19"/>
      <c r="SD15" s="19"/>
      <c r="SE15" s="19"/>
      <c r="SF15" s="19"/>
      <c r="SG15" s="19"/>
      <c r="SH15" s="19"/>
      <c r="SI15" s="19"/>
      <c r="SJ15" s="19"/>
      <c r="SK15" s="19">
        <v>2485.4756000000002</v>
      </c>
      <c r="SL15" s="19"/>
      <c r="SM15" s="19"/>
      <c r="SN15" s="19"/>
      <c r="SO15" s="19"/>
      <c r="SP15" s="19"/>
      <c r="SQ15" s="19"/>
      <c r="SR15" s="19"/>
      <c r="SS15" s="19"/>
      <c r="ST15" s="19"/>
      <c r="SU15" s="19"/>
      <c r="SV15" s="19"/>
      <c r="SW15" s="19"/>
      <c r="SX15" s="19"/>
      <c r="SY15" s="19"/>
      <c r="SZ15" s="19"/>
      <c r="TA15" s="19"/>
      <c r="TB15" s="19"/>
      <c r="TC15" s="19"/>
      <c r="TD15" s="19"/>
      <c r="TE15" s="19"/>
      <c r="TF15" s="19"/>
      <c r="TG15" s="19"/>
      <c r="TH15" s="19"/>
      <c r="TI15" s="19"/>
      <c r="TJ15" s="19"/>
      <c r="TK15" s="19"/>
      <c r="TL15" s="19"/>
      <c r="TM15" s="19"/>
      <c r="TN15" s="19"/>
      <c r="TO15" s="19"/>
      <c r="TP15" s="19"/>
      <c r="TQ15" s="19"/>
      <c r="TR15" s="19"/>
      <c r="TS15" s="19"/>
      <c r="TT15" s="19"/>
      <c r="TU15" s="19"/>
      <c r="TV15" s="19"/>
      <c r="TW15" s="19"/>
      <c r="TX15" s="19"/>
      <c r="TY15" s="19"/>
      <c r="TZ15" s="19"/>
      <c r="UA15" s="19"/>
      <c r="UB15" s="19"/>
      <c r="UC15" s="19"/>
      <c r="UD15" s="19"/>
      <c r="UE15" s="19"/>
      <c r="UF15" s="19"/>
      <c r="UG15" s="19"/>
      <c r="UH15" s="19"/>
      <c r="UI15" s="19">
        <v>2515.1529999999998</v>
      </c>
      <c r="UJ15" s="19">
        <v>2510.9133000000002</v>
      </c>
      <c r="UK15" s="19">
        <v>2517.2727</v>
      </c>
      <c r="UL15" s="19">
        <v>2523.6323000000002</v>
      </c>
      <c r="UM15" s="19">
        <v>2524.6921000000002</v>
      </c>
      <c r="UN15" s="19">
        <v>2523.6323000000002</v>
      </c>
      <c r="UO15" s="19">
        <v>2524.6921000000002</v>
      </c>
      <c r="UP15" s="19">
        <v>2519.3926000000001</v>
      </c>
      <c r="UQ15" s="19">
        <v>2514.0929999999998</v>
      </c>
      <c r="UR15" s="19">
        <v>2509.8535000000002</v>
      </c>
      <c r="US15" s="19">
        <v>2503.4940999999999</v>
      </c>
      <c r="UT15" s="19">
        <v>2503.4940999999999</v>
      </c>
      <c r="UU15" s="19">
        <v>2501.3742999999999</v>
      </c>
      <c r="UV15" s="19">
        <v>2503.4940999999999</v>
      </c>
      <c r="UW15" s="19">
        <v>2504.5540000000001</v>
      </c>
      <c r="UX15" s="19">
        <v>2499.2543999999998</v>
      </c>
      <c r="UY15" s="19">
        <v>2505.6138000000001</v>
      </c>
      <c r="UZ15" s="19">
        <v>2524.6921000000002</v>
      </c>
      <c r="VA15" s="19">
        <v>2526.8119999999999</v>
      </c>
      <c r="VB15" s="19">
        <v>2522.5722999999998</v>
      </c>
      <c r="VC15" s="19">
        <v>2521.5124999999998</v>
      </c>
      <c r="VD15" s="19">
        <v>2521.5124999999998</v>
      </c>
      <c r="VE15" s="19">
        <v>2520.4526000000001</v>
      </c>
      <c r="VF15" s="19">
        <v>2532.1116000000002</v>
      </c>
      <c r="VG15" s="19">
        <v>2541.6505999999999</v>
      </c>
      <c r="VH15" s="19">
        <v>2537.4110000000001</v>
      </c>
      <c r="VI15" s="19">
        <v>2529.9917</v>
      </c>
      <c r="VJ15" s="19">
        <v>2523.6323000000002</v>
      </c>
      <c r="VK15" s="19">
        <v>2516.2130000000002</v>
      </c>
      <c r="VL15" s="19">
        <v>2513.0331999999999</v>
      </c>
      <c r="VM15" s="19">
        <v>2510.9133000000002</v>
      </c>
      <c r="VN15" s="19">
        <v>2506.6738</v>
      </c>
      <c r="VO15" s="19">
        <v>2513.0331999999999</v>
      </c>
      <c r="VP15" s="19">
        <v>2520.4526000000001</v>
      </c>
      <c r="VQ15" s="19">
        <v>2531.0515</v>
      </c>
      <c r="VR15" s="19">
        <v>2524.6921000000002</v>
      </c>
      <c r="VS15" s="19">
        <v>2525.752</v>
      </c>
      <c r="VT15" s="19">
        <v>2514.0929999999998</v>
      </c>
      <c r="VU15" s="19">
        <v>2511.9733999999999</v>
      </c>
      <c r="VV15" s="19">
        <v>2513.0331999999999</v>
      </c>
      <c r="VW15" s="19">
        <v>2514.0929999999998</v>
      </c>
      <c r="VX15" s="19">
        <v>2506.6738</v>
      </c>
      <c r="VY15" s="19">
        <v>2507.7336</v>
      </c>
      <c r="VZ15" s="19">
        <v>2540.5907999999999</v>
      </c>
      <c r="WA15" s="19">
        <v>2542.7103999999999</v>
      </c>
      <c r="WB15" s="19">
        <v>2538.471</v>
      </c>
      <c r="WC15" s="19">
        <v>2536.3510000000001</v>
      </c>
      <c r="WD15" s="19">
        <v>2536.3510000000001</v>
      </c>
      <c r="WE15" s="19">
        <v>2538.471</v>
      </c>
      <c r="WF15" s="19">
        <v>2540.5907999999999</v>
      </c>
      <c r="WG15" s="19">
        <v>2542.7103999999999</v>
      </c>
      <c r="WH15" s="19">
        <v>2540.5907999999999</v>
      </c>
      <c r="WI15" s="19">
        <v>2549.0698000000002</v>
      </c>
      <c r="WJ15" s="19">
        <v>2548.0100000000002</v>
      </c>
      <c r="WK15" s="19">
        <v>2570.268</v>
      </c>
      <c r="WL15" s="19">
        <v>2562.8485999999998</v>
      </c>
      <c r="WM15" s="19">
        <v>2557.549</v>
      </c>
      <c r="WN15" s="19">
        <v>2551.1896999999999</v>
      </c>
      <c r="WO15" s="19">
        <v>2544.8303000000001</v>
      </c>
      <c r="WP15" s="19">
        <v>2538.471</v>
      </c>
      <c r="WQ15" s="19">
        <v>2558</v>
      </c>
      <c r="WR15" s="19">
        <v>2634.3525</v>
      </c>
      <c r="WS15" s="19">
        <v>2688.1147000000001</v>
      </c>
      <c r="WT15" s="19">
        <v>2642.0327000000002</v>
      </c>
      <c r="WU15" s="19">
        <v>2780.2788</v>
      </c>
      <c r="WV15" s="19">
        <v>2588.2705000000001</v>
      </c>
      <c r="WW15" s="19">
        <v>2611.3114999999998</v>
      </c>
      <c r="WX15" s="19">
        <v>2626.672</v>
      </c>
      <c r="WY15" s="19">
        <v>2695.7952</v>
      </c>
      <c r="WZ15" s="19">
        <v>2826.3606</v>
      </c>
      <c r="XA15" s="19">
        <v>2811.12</v>
      </c>
      <c r="XB15" s="19">
        <v>2593</v>
      </c>
      <c r="XC15" s="19">
        <v>2581</v>
      </c>
      <c r="XD15" s="19">
        <v>2715</v>
      </c>
      <c r="XE15" s="19">
        <v>2727</v>
      </c>
      <c r="XF15" s="19">
        <v>2662</v>
      </c>
      <c r="XG15" s="19">
        <v>2678</v>
      </c>
      <c r="XH15" s="19">
        <v>2745</v>
      </c>
      <c r="XI15" s="19">
        <v>2753</v>
      </c>
      <c r="XJ15" s="19">
        <v>2796</v>
      </c>
      <c r="XK15" s="19">
        <v>2880</v>
      </c>
      <c r="XL15" s="19">
        <v>2915</v>
      </c>
      <c r="XM15" s="19">
        <v>2942</v>
      </c>
      <c r="XN15" s="19">
        <v>2898</v>
      </c>
      <c r="XO15" s="19">
        <v>2941</v>
      </c>
      <c r="XP15" s="19">
        <v>3005</v>
      </c>
      <c r="XQ15" s="19">
        <v>3081</v>
      </c>
      <c r="XR15" s="19">
        <v>3065</v>
      </c>
      <c r="XS15" s="19">
        <v>2971</v>
      </c>
      <c r="XT15" s="19">
        <v>2974</v>
      </c>
      <c r="XU15" s="19">
        <v>3014</v>
      </c>
      <c r="XV15" s="19">
        <v>3017</v>
      </c>
      <c r="XW15" s="19">
        <v>3064</v>
      </c>
      <c r="XX15" s="19">
        <v>3081</v>
      </c>
      <c r="XY15" s="19">
        <v>3107</v>
      </c>
      <c r="XZ15" s="19">
        <v>3153</v>
      </c>
      <c r="YA15" s="19">
        <v>3158</v>
      </c>
      <c r="YB15" s="19">
        <v>3145</v>
      </c>
      <c r="YC15" s="19">
        <v>3180</v>
      </c>
      <c r="YD15" s="19">
        <v>3264</v>
      </c>
      <c r="YE15" s="19">
        <v>3317</v>
      </c>
      <c r="YF15" s="19">
        <v>3371</v>
      </c>
      <c r="YG15" s="19">
        <v>3402</v>
      </c>
      <c r="YH15" s="19">
        <v>3461</v>
      </c>
      <c r="YI15" s="19">
        <v>3532</v>
      </c>
      <c r="YJ15" s="19">
        <v>3652</v>
      </c>
      <c r="YK15" s="19">
        <v>3716</v>
      </c>
      <c r="YL15" s="19">
        <v>3795</v>
      </c>
      <c r="YM15" s="19">
        <v>3826</v>
      </c>
      <c r="YN15" s="19">
        <v>3829</v>
      </c>
      <c r="YO15" s="19">
        <v>3870</v>
      </c>
      <c r="YP15" s="19">
        <v>3875</v>
      </c>
      <c r="YQ15" s="19">
        <v>4057</v>
      </c>
      <c r="YR15" s="19">
        <v>3835</v>
      </c>
      <c r="YS15" s="19">
        <v>3642</v>
      </c>
      <c r="YT15" s="19">
        <v>3942</v>
      </c>
      <c r="YU15" s="19">
        <v>3955</v>
      </c>
      <c r="YV15" s="19">
        <v>3856</v>
      </c>
      <c r="YW15" s="19">
        <v>3701</v>
      </c>
      <c r="YX15" s="19">
        <v>3789</v>
      </c>
      <c r="YY15" s="19">
        <v>3660</v>
      </c>
      <c r="YZ15" s="19">
        <v>3928</v>
      </c>
      <c r="ZA15" s="19">
        <v>4248</v>
      </c>
      <c r="ZB15" s="19">
        <v>4324</v>
      </c>
      <c r="ZC15" s="19">
        <v>4580</v>
      </c>
      <c r="ZD15" s="19">
        <v>4576</v>
      </c>
      <c r="ZE15" s="19">
        <v>4454</v>
      </c>
      <c r="ZF15" s="19">
        <v>4693</v>
      </c>
      <c r="ZG15" s="19">
        <v>4889</v>
      </c>
      <c r="ZH15" s="19">
        <v>4631</v>
      </c>
      <c r="ZI15" s="19">
        <v>4538</v>
      </c>
      <c r="ZJ15" s="19">
        <v>4602</v>
      </c>
      <c r="ZK15" s="19">
        <v>4514</v>
      </c>
      <c r="ZL15" s="19">
        <v>4466</v>
      </c>
      <c r="ZM15" s="19">
        <v>4670</v>
      </c>
      <c r="ZN15" s="19">
        <v>4471</v>
      </c>
      <c r="ZO15" s="19">
        <v>4879</v>
      </c>
      <c r="ZP15" s="19">
        <v>4981</v>
      </c>
      <c r="ZQ15" s="19">
        <v>5246</v>
      </c>
      <c r="ZR15" s="19">
        <v>5099</v>
      </c>
      <c r="ZS15" s="19">
        <v>4967</v>
      </c>
      <c r="ZT15" s="19">
        <v>4661</v>
      </c>
      <c r="ZU15" s="19">
        <v>3931</v>
      </c>
      <c r="ZV15" s="19">
        <v>3162</v>
      </c>
      <c r="ZW15" s="19">
        <v>2831</v>
      </c>
      <c r="ZX15" s="19">
        <v>3805</v>
      </c>
      <c r="ZY15" s="19">
        <v>4498</v>
      </c>
      <c r="ZZ15" s="19">
        <v>4814</v>
      </c>
      <c r="AAA15" s="19">
        <v>5188</v>
      </c>
      <c r="AAB15" s="19">
        <v>5582</v>
      </c>
      <c r="AAC15" s="19">
        <v>5958</v>
      </c>
      <c r="AAD15" s="19">
        <v>6371</v>
      </c>
      <c r="AAE15" s="19">
        <v>6790</v>
      </c>
      <c r="AAF15" s="19">
        <v>7092</v>
      </c>
      <c r="AAG15" s="19">
        <v>7453</v>
      </c>
      <c r="AAH15" s="19">
        <v>7745</v>
      </c>
      <c r="AAI15" s="19">
        <v>8158</v>
      </c>
      <c r="AAJ15" s="19">
        <v>8544</v>
      </c>
      <c r="AAK15" s="19">
        <v>9011</v>
      </c>
      <c r="AAL15" s="19">
        <v>9430</v>
      </c>
      <c r="AAM15" s="19">
        <v>10158</v>
      </c>
      <c r="AAN15" s="19">
        <v>10882</v>
      </c>
      <c r="AAO15" s="19">
        <v>11576</v>
      </c>
      <c r="AAP15" s="19">
        <v>11934</v>
      </c>
      <c r="AAQ15" s="19">
        <v>12111</v>
      </c>
      <c r="AAR15" s="19">
        <v>12659</v>
      </c>
      <c r="AAS15" s="19">
        <v>13476</v>
      </c>
      <c r="AAT15" s="19">
        <v>14513</v>
      </c>
      <c r="AAU15" s="19">
        <v>15248</v>
      </c>
      <c r="AAV15" s="19">
        <v>15492</v>
      </c>
      <c r="AAW15" s="19">
        <v>15683</v>
      </c>
      <c r="AAX15" s="19">
        <v>16035</v>
      </c>
      <c r="AAY15" s="19">
        <v>16950</v>
      </c>
      <c r="AAZ15" s="19">
        <v>17607</v>
      </c>
      <c r="ABA15" s="19">
        <v>17123</v>
      </c>
      <c r="ABB15" s="19">
        <v>18147</v>
      </c>
      <c r="ABC15" s="19">
        <v>18599</v>
      </c>
      <c r="ABD15" s="19">
        <v>19230</v>
      </c>
      <c r="ABE15" s="19">
        <v>20275</v>
      </c>
      <c r="ABF15" s="19">
        <v>20959</v>
      </c>
      <c r="ABG15" s="19">
        <v>21041</v>
      </c>
      <c r="ABH15" s="19">
        <v>21123</v>
      </c>
      <c r="ABI15" s="19">
        <v>21345</v>
      </c>
      <c r="ABJ15" s="19">
        <v>21868</v>
      </c>
      <c r="ABK15" s="19">
        <v>22469</v>
      </c>
      <c r="ABL15" s="19">
        <v>23106</v>
      </c>
      <c r="ABM15" s="19">
        <v>23824</v>
      </c>
      <c r="ABN15" s="19">
        <v>24743</v>
      </c>
      <c r="ABO15" s="19">
        <v>25454</v>
      </c>
      <c r="ABP15" s="19">
        <v>26003</v>
      </c>
      <c r="ABQ15" s="19">
        <v>26570.363000000001</v>
      </c>
      <c r="ABR15" s="19">
        <v>26960.611000000001</v>
      </c>
      <c r="ABS15" s="19">
        <v>26902.398000000001</v>
      </c>
      <c r="ABT15" s="19">
        <v>27668.258000000002</v>
      </c>
      <c r="ABU15" s="19">
        <v>28666.351999999999</v>
      </c>
      <c r="ABV15" s="19">
        <v>29231.275000000001</v>
      </c>
      <c r="ABW15" s="19">
        <v>29960.7</v>
      </c>
      <c r="ABX15" s="19">
        <v>30649.629000000001</v>
      </c>
      <c r="ABY15" s="19">
        <v>31340.48</v>
      </c>
      <c r="ABZ15" s="19">
        <v>32716.98</v>
      </c>
      <c r="ACA15" s="19">
        <v>33511.434000000001</v>
      </c>
      <c r="ACB15" s="19">
        <v>33780.055</v>
      </c>
      <c r="ACC15" s="19">
        <v>33917.800000000003</v>
      </c>
      <c r="ACD15" s="19">
        <v>34472.129999999997</v>
      </c>
      <c r="ACE15" s="19">
        <v>34872.125</v>
      </c>
      <c r="ACF15" s="19">
        <v>35713.805</v>
      </c>
      <c r="ACG15" s="19">
        <v>36310.733999999997</v>
      </c>
      <c r="ACH15" s="19">
        <v>35942.938000000002</v>
      </c>
      <c r="ACI15" s="19">
        <v>34055.226999999999</v>
      </c>
      <c r="ACJ15" s="19">
        <v>34765.938000000002</v>
      </c>
      <c r="ACK15" s="19">
        <v>35151</v>
      </c>
      <c r="ACL15" s="19">
        <v>34010.035000000003</v>
      </c>
      <c r="ACM15" s="19">
        <v>33317.241999999998</v>
      </c>
      <c r="ACN15" s="19">
        <v>33310.703000000001</v>
      </c>
      <c r="ACO15" s="19">
        <v>33620.741999999998</v>
      </c>
      <c r="ACP15" s="19">
        <v>34120.42</v>
      </c>
      <c r="ACQ15" s="19">
        <v>34754.769999999997</v>
      </c>
      <c r="ACR15" s="19">
        <v>35149.824000000001</v>
      </c>
      <c r="ACS15" s="19">
        <v>35407.241999999998</v>
      </c>
      <c r="ACT15" s="19">
        <v>32385.326000000001</v>
      </c>
      <c r="ACU15" s="19">
        <v>34827.137000000002</v>
      </c>
      <c r="ACV15" s="19">
        <v>36224.292999999998</v>
      </c>
      <c r="ACW15" s="49"/>
    </row>
    <row r="16" spans="1:777" x14ac:dyDescent="0.15">
      <c r="A16" s="16" t="s">
        <v>1</v>
      </c>
      <c r="B16" s="16" t="s">
        <v>36</v>
      </c>
      <c r="C16" s="16" t="s">
        <v>37</v>
      </c>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c r="IY16" s="19"/>
      <c r="IZ16" s="19"/>
      <c r="JA16" s="19"/>
      <c r="JB16" s="19"/>
      <c r="JC16" s="19"/>
      <c r="JD16" s="19"/>
      <c r="JE16" s="19"/>
      <c r="JF16" s="19"/>
      <c r="JG16" s="19"/>
      <c r="JH16" s="19"/>
      <c r="JI16" s="19"/>
      <c r="JJ16" s="19"/>
      <c r="JK16" s="19"/>
      <c r="JL16" s="19"/>
      <c r="JM16" s="19"/>
      <c r="JN16" s="19"/>
      <c r="JO16" s="19"/>
      <c r="JP16" s="19"/>
      <c r="JQ16" s="19"/>
      <c r="JR16" s="19"/>
      <c r="JS16" s="19"/>
      <c r="JT16" s="19"/>
      <c r="JU16" s="19"/>
      <c r="JV16" s="19"/>
      <c r="JW16" s="19"/>
      <c r="JX16" s="19"/>
      <c r="JY16" s="19"/>
      <c r="JZ16" s="19"/>
      <c r="KA16" s="19"/>
      <c r="KB16" s="19"/>
      <c r="KC16" s="19"/>
      <c r="KD16" s="19"/>
      <c r="KE16" s="19"/>
      <c r="KF16" s="19"/>
      <c r="KG16" s="19"/>
      <c r="KH16" s="19"/>
      <c r="KI16" s="19"/>
      <c r="KJ16" s="19"/>
      <c r="KK16" s="19"/>
      <c r="KL16" s="19"/>
      <c r="KM16" s="19"/>
      <c r="KN16" s="19"/>
      <c r="KO16" s="19"/>
      <c r="KP16" s="19"/>
      <c r="KQ16" s="19"/>
      <c r="KR16" s="19"/>
      <c r="KS16" s="19"/>
      <c r="KT16" s="19"/>
      <c r="KU16" s="19"/>
      <c r="KV16" s="19"/>
      <c r="KW16" s="19"/>
      <c r="KX16" s="19"/>
      <c r="KY16" s="19"/>
      <c r="KZ16" s="19"/>
      <c r="LA16" s="19"/>
      <c r="LB16" s="19"/>
      <c r="LC16" s="19"/>
      <c r="LD16" s="19"/>
      <c r="LE16" s="19"/>
      <c r="LF16" s="19"/>
      <c r="LG16" s="19"/>
      <c r="LH16" s="19"/>
      <c r="LI16" s="19"/>
      <c r="LJ16" s="19"/>
      <c r="LK16" s="19"/>
      <c r="LL16" s="19"/>
      <c r="LM16" s="19"/>
      <c r="LN16" s="19"/>
      <c r="LO16" s="19"/>
      <c r="LP16" s="19"/>
      <c r="LQ16" s="19"/>
      <c r="LR16" s="19"/>
      <c r="LS16" s="19"/>
      <c r="LT16" s="19"/>
      <c r="LU16" s="19"/>
      <c r="LV16" s="19"/>
      <c r="LW16" s="19"/>
      <c r="LX16" s="19"/>
      <c r="LY16" s="19"/>
      <c r="LZ16" s="19"/>
      <c r="MA16" s="19"/>
      <c r="MB16" s="19"/>
      <c r="MC16" s="19"/>
      <c r="MD16" s="19"/>
      <c r="ME16" s="19"/>
      <c r="MF16" s="19"/>
      <c r="MG16" s="19"/>
      <c r="MH16" s="19"/>
      <c r="MI16" s="19"/>
      <c r="MJ16" s="19"/>
      <c r="MK16" s="19"/>
      <c r="ML16" s="19"/>
      <c r="MM16" s="19"/>
      <c r="MN16" s="19"/>
      <c r="MO16" s="19"/>
      <c r="MP16" s="19"/>
      <c r="MQ16" s="19"/>
      <c r="MR16" s="19"/>
      <c r="MS16" s="19"/>
      <c r="MT16" s="19"/>
      <c r="MU16" s="19"/>
      <c r="MV16" s="19"/>
      <c r="MW16" s="19"/>
      <c r="MX16" s="19"/>
      <c r="MY16" s="19"/>
      <c r="MZ16" s="19"/>
      <c r="NA16" s="19"/>
      <c r="NB16" s="19"/>
      <c r="NC16" s="19"/>
      <c r="ND16" s="19"/>
      <c r="NE16" s="19"/>
      <c r="NF16" s="19"/>
      <c r="NG16" s="19"/>
      <c r="NH16" s="19"/>
      <c r="NI16" s="19"/>
      <c r="NJ16" s="19"/>
      <c r="NK16" s="19"/>
      <c r="NL16" s="19"/>
      <c r="NM16" s="19"/>
      <c r="NN16" s="19"/>
      <c r="NO16" s="19"/>
      <c r="NP16" s="19"/>
      <c r="NQ16" s="19"/>
      <c r="NR16" s="19"/>
      <c r="NS16" s="19"/>
      <c r="NT16" s="19"/>
      <c r="NU16" s="19"/>
      <c r="NV16" s="19"/>
      <c r="NW16" s="19"/>
      <c r="NX16" s="19"/>
      <c r="NY16" s="19"/>
      <c r="NZ16" s="19"/>
      <c r="OA16" s="19"/>
      <c r="OB16" s="19"/>
      <c r="OC16" s="19"/>
      <c r="OD16" s="19"/>
      <c r="OE16" s="19"/>
      <c r="OF16" s="19"/>
      <c r="OG16" s="19"/>
      <c r="OH16" s="19"/>
      <c r="OI16" s="19"/>
      <c r="OJ16" s="19"/>
      <c r="OK16" s="19"/>
      <c r="OL16" s="19"/>
      <c r="OM16" s="19"/>
      <c r="ON16" s="19"/>
      <c r="OO16" s="19"/>
      <c r="OP16" s="19"/>
      <c r="OQ16" s="19"/>
      <c r="OR16" s="19"/>
      <c r="OS16" s="19"/>
      <c r="OT16" s="19"/>
      <c r="OU16" s="19"/>
      <c r="OV16" s="19"/>
      <c r="OW16" s="19"/>
      <c r="OX16" s="19"/>
      <c r="OY16" s="19"/>
      <c r="OZ16" s="19"/>
      <c r="PA16" s="19"/>
      <c r="PB16" s="19"/>
      <c r="PC16" s="19"/>
      <c r="PD16" s="19"/>
      <c r="PE16" s="19"/>
      <c r="PF16" s="19"/>
      <c r="PG16" s="19"/>
      <c r="PH16" s="19"/>
      <c r="PI16" s="19"/>
      <c r="PJ16" s="19"/>
      <c r="PK16" s="19"/>
      <c r="PL16" s="19"/>
      <c r="PM16" s="19"/>
      <c r="PN16" s="19"/>
      <c r="PO16" s="19"/>
      <c r="PP16" s="19"/>
      <c r="PQ16" s="19"/>
      <c r="PR16" s="19"/>
      <c r="PS16" s="19"/>
      <c r="PT16" s="19"/>
      <c r="PU16" s="19"/>
      <c r="PV16" s="19"/>
      <c r="PW16" s="19"/>
      <c r="PX16" s="19"/>
      <c r="PY16" s="19"/>
      <c r="PZ16" s="19"/>
      <c r="QA16" s="19"/>
      <c r="QB16" s="19"/>
      <c r="QC16" s="19"/>
      <c r="QD16" s="19"/>
      <c r="QE16" s="19"/>
      <c r="QF16" s="19"/>
      <c r="QG16" s="19"/>
      <c r="QH16" s="19"/>
      <c r="QI16" s="19"/>
      <c r="QJ16" s="19"/>
      <c r="QK16" s="19"/>
      <c r="QL16" s="19"/>
      <c r="QM16" s="19"/>
      <c r="QN16" s="19"/>
      <c r="QO16" s="19"/>
      <c r="QP16" s="19"/>
      <c r="QQ16" s="19"/>
      <c r="QR16" s="19"/>
      <c r="QS16" s="19"/>
      <c r="QT16" s="19"/>
      <c r="QU16" s="19"/>
      <c r="QV16" s="19"/>
      <c r="QW16" s="19"/>
      <c r="QX16" s="19"/>
      <c r="QY16" s="19"/>
      <c r="QZ16" s="19"/>
      <c r="RA16" s="19"/>
      <c r="RB16" s="19"/>
      <c r="RC16" s="19"/>
      <c r="RD16" s="19"/>
      <c r="RE16" s="19"/>
      <c r="RF16" s="19"/>
      <c r="RG16" s="19"/>
      <c r="RH16" s="19"/>
      <c r="RI16" s="19"/>
      <c r="RJ16" s="19"/>
      <c r="RK16" s="19"/>
      <c r="RL16" s="19"/>
      <c r="RM16" s="19"/>
      <c r="RN16" s="19"/>
      <c r="RO16" s="19"/>
      <c r="RP16" s="19"/>
      <c r="RQ16" s="19"/>
      <c r="RR16" s="19"/>
      <c r="RS16" s="19"/>
      <c r="RT16" s="19"/>
      <c r="RU16" s="19"/>
      <c r="RV16" s="19"/>
      <c r="RW16" s="19"/>
      <c r="RX16" s="19"/>
      <c r="RY16" s="19"/>
      <c r="RZ16" s="19"/>
      <c r="SA16" s="19"/>
      <c r="SB16" s="19"/>
      <c r="SC16" s="19"/>
      <c r="SD16" s="19"/>
      <c r="SE16" s="19"/>
      <c r="SF16" s="19"/>
      <c r="SG16" s="19"/>
      <c r="SH16" s="19"/>
      <c r="SI16" s="19"/>
      <c r="SJ16" s="19"/>
      <c r="SK16" s="19"/>
      <c r="SL16" s="19"/>
      <c r="SM16" s="19"/>
      <c r="SN16" s="19"/>
      <c r="SO16" s="19"/>
      <c r="SP16" s="19"/>
      <c r="SQ16" s="19"/>
      <c r="SR16" s="19"/>
      <c r="SS16" s="19"/>
      <c r="ST16" s="19"/>
      <c r="SU16" s="19"/>
      <c r="SV16" s="19"/>
      <c r="SW16" s="19"/>
      <c r="SX16" s="19"/>
      <c r="SY16" s="19"/>
      <c r="SZ16" s="19"/>
      <c r="TA16" s="19"/>
      <c r="TB16" s="19"/>
      <c r="TC16" s="19"/>
      <c r="TD16" s="19"/>
      <c r="TE16" s="19"/>
      <c r="TF16" s="19"/>
      <c r="TG16" s="19"/>
      <c r="TH16" s="19"/>
      <c r="TI16" s="19"/>
      <c r="TJ16" s="19"/>
      <c r="TK16" s="19"/>
      <c r="TL16" s="19"/>
      <c r="TM16" s="19"/>
      <c r="TN16" s="19"/>
      <c r="TO16" s="19"/>
      <c r="TP16" s="19"/>
      <c r="TQ16" s="19"/>
      <c r="TR16" s="19"/>
      <c r="TS16" s="19"/>
      <c r="TT16" s="19"/>
      <c r="TU16" s="19"/>
      <c r="TV16" s="19"/>
      <c r="TW16" s="19"/>
      <c r="TX16" s="19"/>
      <c r="TY16" s="19"/>
      <c r="TZ16" s="19"/>
      <c r="UA16" s="19"/>
      <c r="UB16" s="19"/>
      <c r="UC16" s="19"/>
      <c r="UD16" s="19"/>
      <c r="UE16" s="19"/>
      <c r="UF16" s="19"/>
      <c r="UG16" s="19"/>
      <c r="UH16" s="19"/>
      <c r="UI16" s="19"/>
      <c r="UJ16" s="19"/>
      <c r="UK16" s="19"/>
      <c r="UL16" s="19"/>
      <c r="UM16" s="19"/>
      <c r="UN16" s="19"/>
      <c r="UO16" s="19"/>
      <c r="UP16" s="19"/>
      <c r="UQ16" s="19"/>
      <c r="UR16" s="19"/>
      <c r="US16" s="19"/>
      <c r="UT16" s="19"/>
      <c r="UU16" s="19"/>
      <c r="UV16" s="19"/>
      <c r="UW16" s="19"/>
      <c r="UX16" s="19"/>
      <c r="UY16" s="19"/>
      <c r="UZ16" s="19"/>
      <c r="VA16" s="19"/>
      <c r="VB16" s="19"/>
      <c r="VC16" s="19"/>
      <c r="VD16" s="19"/>
      <c r="VE16" s="19"/>
      <c r="VF16" s="19"/>
      <c r="VG16" s="19"/>
      <c r="VH16" s="19"/>
      <c r="VI16" s="19"/>
      <c r="VJ16" s="19"/>
      <c r="VK16" s="19"/>
      <c r="VL16" s="19"/>
      <c r="VM16" s="19"/>
      <c r="VN16" s="19"/>
      <c r="VO16" s="19"/>
      <c r="VP16" s="19"/>
      <c r="VQ16" s="19"/>
      <c r="VR16" s="19"/>
      <c r="VS16" s="19"/>
      <c r="VT16" s="19"/>
      <c r="VU16" s="19"/>
      <c r="VV16" s="19"/>
      <c r="VW16" s="19"/>
      <c r="VX16" s="19"/>
      <c r="VY16" s="19"/>
      <c r="VZ16" s="19"/>
      <c r="WA16" s="19"/>
      <c r="WB16" s="19"/>
      <c r="WC16" s="19"/>
      <c r="WD16" s="19"/>
      <c r="WE16" s="19"/>
      <c r="WF16" s="19"/>
      <c r="WG16" s="19"/>
      <c r="WH16" s="19"/>
      <c r="WI16" s="19"/>
      <c r="WJ16" s="19"/>
      <c r="WK16" s="19"/>
      <c r="WL16" s="19"/>
      <c r="WM16" s="19"/>
      <c r="WN16" s="19"/>
      <c r="WO16" s="19"/>
      <c r="WP16" s="19"/>
      <c r="WQ16" s="19"/>
      <c r="WR16" s="19"/>
      <c r="WS16" s="19"/>
      <c r="WT16" s="19"/>
      <c r="WU16" s="19"/>
      <c r="WV16" s="19"/>
      <c r="WW16" s="19"/>
      <c r="WX16" s="19"/>
      <c r="WY16" s="19"/>
      <c r="WZ16" s="19"/>
      <c r="XA16" s="19"/>
      <c r="XB16" s="19"/>
      <c r="XC16" s="19"/>
      <c r="XD16" s="19"/>
      <c r="XE16" s="19"/>
      <c r="XF16" s="19"/>
      <c r="XG16" s="19"/>
      <c r="XH16" s="19"/>
      <c r="XI16" s="19"/>
      <c r="XJ16" s="19"/>
      <c r="XK16" s="19"/>
      <c r="XL16" s="19"/>
      <c r="XM16" s="19"/>
      <c r="XN16" s="19"/>
      <c r="XO16" s="19"/>
      <c r="XP16" s="19"/>
      <c r="XQ16" s="19"/>
      <c r="XR16" s="19"/>
      <c r="XS16" s="19"/>
      <c r="XT16" s="19"/>
      <c r="XU16" s="19"/>
      <c r="XV16" s="19"/>
      <c r="XW16" s="19"/>
      <c r="XX16" s="19"/>
      <c r="XY16" s="19"/>
      <c r="XZ16" s="19"/>
      <c r="YA16" s="19"/>
      <c r="YB16" s="19"/>
      <c r="YC16" s="19"/>
      <c r="YD16" s="19"/>
      <c r="YE16" s="19"/>
      <c r="YF16" s="19"/>
      <c r="YG16" s="19"/>
      <c r="YH16" s="19"/>
      <c r="YI16" s="19"/>
      <c r="YJ16" s="19"/>
      <c r="YK16" s="19"/>
      <c r="YL16" s="19"/>
      <c r="YM16" s="19"/>
      <c r="YN16" s="19"/>
      <c r="YO16" s="19"/>
      <c r="YP16" s="19"/>
      <c r="YQ16" s="19"/>
      <c r="YR16" s="19"/>
      <c r="YS16" s="19"/>
      <c r="YT16" s="19"/>
      <c r="YU16" s="19"/>
      <c r="YV16" s="19"/>
      <c r="YW16" s="19"/>
      <c r="YX16" s="19"/>
      <c r="YY16" s="19"/>
      <c r="YZ16" s="19"/>
      <c r="ZA16" s="19"/>
      <c r="ZB16" s="19"/>
      <c r="ZC16" s="19"/>
      <c r="ZD16" s="19"/>
      <c r="ZE16" s="19"/>
      <c r="ZF16" s="19"/>
      <c r="ZG16" s="19"/>
      <c r="ZH16" s="19"/>
      <c r="ZI16" s="19"/>
      <c r="ZJ16" s="19"/>
      <c r="ZK16" s="19"/>
      <c r="ZL16" s="19"/>
      <c r="ZM16" s="19"/>
      <c r="ZN16" s="19"/>
      <c r="ZO16" s="19"/>
      <c r="ZP16" s="19"/>
      <c r="ZQ16" s="19"/>
      <c r="ZR16" s="19"/>
      <c r="ZS16" s="19"/>
      <c r="ZT16" s="19"/>
      <c r="ZU16" s="19"/>
      <c r="ZV16" s="19"/>
      <c r="ZW16" s="19"/>
      <c r="ZX16" s="19"/>
      <c r="ZY16" s="19"/>
      <c r="ZZ16" s="19"/>
      <c r="AAA16" s="19"/>
      <c r="AAB16" s="19">
        <v>13378</v>
      </c>
      <c r="AAC16" s="19">
        <v>12337</v>
      </c>
      <c r="AAD16" s="19">
        <v>13162</v>
      </c>
      <c r="AAE16" s="19">
        <v>13256</v>
      </c>
      <c r="AAF16" s="19">
        <v>13238</v>
      </c>
      <c r="AAG16" s="19">
        <v>13818</v>
      </c>
      <c r="AAH16" s="19">
        <v>14343</v>
      </c>
      <c r="AAI16" s="19">
        <v>14961</v>
      </c>
      <c r="AAJ16" s="19">
        <v>15093</v>
      </c>
      <c r="AAK16" s="19">
        <v>15382</v>
      </c>
      <c r="AAL16" s="19">
        <v>15870</v>
      </c>
      <c r="AAM16" s="19">
        <v>16349</v>
      </c>
      <c r="AAN16" s="19">
        <v>16370</v>
      </c>
      <c r="AAO16" s="19">
        <v>16766</v>
      </c>
      <c r="AAP16" s="19">
        <v>17864</v>
      </c>
      <c r="AAQ16" s="19">
        <v>18002</v>
      </c>
      <c r="AAR16" s="19">
        <v>18084</v>
      </c>
      <c r="AAS16" s="19">
        <v>18066</v>
      </c>
      <c r="AAT16" s="19">
        <v>18774</v>
      </c>
      <c r="AAU16" s="19">
        <v>20516</v>
      </c>
      <c r="AAV16" s="19">
        <v>20763</v>
      </c>
      <c r="AAW16" s="19">
        <v>21117</v>
      </c>
      <c r="AAX16" s="19">
        <v>22236</v>
      </c>
      <c r="AAY16" s="19">
        <v>23820</v>
      </c>
      <c r="AAZ16" s="19">
        <v>24503</v>
      </c>
      <c r="ABA16" s="19">
        <v>22643</v>
      </c>
      <c r="ABB16" s="19">
        <v>23100</v>
      </c>
      <c r="ABC16" s="19">
        <v>23417</v>
      </c>
      <c r="ABD16" s="19">
        <v>24331</v>
      </c>
      <c r="ABE16" s="19">
        <v>24836</v>
      </c>
      <c r="ABF16" s="19">
        <v>24951</v>
      </c>
      <c r="ABG16" s="19">
        <v>25136</v>
      </c>
      <c r="ABH16" s="19">
        <v>25005</v>
      </c>
      <c r="ABI16" s="19">
        <v>25738</v>
      </c>
      <c r="ABJ16" s="19">
        <v>27303</v>
      </c>
      <c r="ABK16" s="19">
        <v>28032</v>
      </c>
      <c r="ABL16" s="19">
        <v>30051</v>
      </c>
      <c r="ABM16" s="19">
        <v>30533</v>
      </c>
      <c r="ABN16" s="19">
        <v>33351</v>
      </c>
      <c r="ABO16" s="19">
        <v>36442</v>
      </c>
      <c r="ABP16" s="19">
        <v>36706</v>
      </c>
      <c r="ABQ16" s="19">
        <v>39198.300000000003</v>
      </c>
      <c r="ABR16" s="19">
        <v>39231.593999999997</v>
      </c>
      <c r="ABS16" s="19">
        <v>40179.495999999999</v>
      </c>
      <c r="ABT16" s="19">
        <v>40990.71</v>
      </c>
      <c r="ABU16" s="19">
        <v>40838.565999999999</v>
      </c>
      <c r="ABV16" s="19">
        <v>40687.902000000002</v>
      </c>
      <c r="ABW16" s="19">
        <v>42311.343999999997</v>
      </c>
      <c r="ABX16" s="19">
        <v>44142.559999999998</v>
      </c>
      <c r="ABY16" s="19">
        <v>47061.11</v>
      </c>
      <c r="ABZ16" s="19">
        <v>50063.824000000001</v>
      </c>
      <c r="ACA16" s="19">
        <v>50527.663999999997</v>
      </c>
      <c r="ACB16" s="19">
        <v>51709.733999999997</v>
      </c>
      <c r="ACC16" s="19">
        <v>51717.03</v>
      </c>
      <c r="ACD16" s="19">
        <v>52624.163999999997</v>
      </c>
      <c r="ACE16" s="19">
        <v>53262.093999999997</v>
      </c>
      <c r="ACF16" s="19">
        <v>54920.81</v>
      </c>
      <c r="ACG16" s="19">
        <v>58369.703000000001</v>
      </c>
      <c r="ACH16" s="19">
        <v>56383.19</v>
      </c>
      <c r="ACI16" s="19">
        <v>52731.39</v>
      </c>
      <c r="ACJ16" s="19">
        <v>54086.336000000003</v>
      </c>
      <c r="ACK16" s="19">
        <v>54031</v>
      </c>
      <c r="ACL16" s="19">
        <v>53675.46</v>
      </c>
      <c r="ACM16" s="19">
        <v>53973.394999999997</v>
      </c>
      <c r="ACN16" s="19">
        <v>54100.086000000003</v>
      </c>
      <c r="ACO16" s="19">
        <v>54251.45</v>
      </c>
      <c r="ACP16" s="19">
        <v>55516.097999999998</v>
      </c>
      <c r="ACQ16" s="19">
        <v>55037.188000000002</v>
      </c>
      <c r="ACR16" s="19">
        <v>54625.96</v>
      </c>
      <c r="ACS16" s="19">
        <v>54751.6</v>
      </c>
      <c r="ACT16" s="19">
        <v>53489.332000000002</v>
      </c>
      <c r="ACU16" s="19">
        <v>55346.675999999999</v>
      </c>
      <c r="ACV16" s="19">
        <v>55484.777000000002</v>
      </c>
      <c r="ACW16" s="49"/>
    </row>
    <row r="17" spans="1:777" x14ac:dyDescent="0.15">
      <c r="A17" s="16" t="s">
        <v>1</v>
      </c>
      <c r="B17" s="16" t="s">
        <v>40</v>
      </c>
      <c r="C17" s="16" t="s">
        <v>41</v>
      </c>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v>1404.6344999999999</v>
      </c>
      <c r="CY17" s="19">
        <v>1459.8931</v>
      </c>
      <c r="CZ17" s="19">
        <v>1631.0160000000001</v>
      </c>
      <c r="DA17" s="19">
        <v>1713.9037000000001</v>
      </c>
      <c r="DB17" s="19">
        <v>1646.1676</v>
      </c>
      <c r="DC17" s="19">
        <v>1654.1890000000001</v>
      </c>
      <c r="DD17" s="19">
        <v>1655.0802000000001</v>
      </c>
      <c r="DE17" s="19">
        <v>1682.7094999999999</v>
      </c>
      <c r="DF17" s="19">
        <v>1742.4241999999999</v>
      </c>
      <c r="DG17" s="19">
        <v>1745.9893</v>
      </c>
      <c r="DH17" s="19">
        <v>1744.2067999999999</v>
      </c>
      <c r="DI17" s="19">
        <v>1766.4884</v>
      </c>
      <c r="DJ17" s="19">
        <v>1739.7505000000001</v>
      </c>
      <c r="DK17" s="19">
        <v>1780.7487000000001</v>
      </c>
      <c r="DL17" s="19">
        <v>1778.0748000000001</v>
      </c>
      <c r="DM17" s="19">
        <v>1749.5543</v>
      </c>
      <c r="DN17" s="19">
        <v>1726.3815</v>
      </c>
      <c r="DO17" s="19">
        <v>1729.0553</v>
      </c>
      <c r="DP17" s="19">
        <v>1765.5971999999999</v>
      </c>
      <c r="DQ17" s="19">
        <v>1901.9608000000001</v>
      </c>
      <c r="DR17" s="19">
        <v>1892.1569</v>
      </c>
      <c r="DS17" s="19">
        <v>2097.1480000000001</v>
      </c>
      <c r="DT17" s="19">
        <v>2132.7986000000001</v>
      </c>
      <c r="DU17" s="19">
        <v>1942.9590000000001</v>
      </c>
      <c r="DV17" s="19">
        <v>1896.6132</v>
      </c>
      <c r="DW17" s="19">
        <v>1926.9163000000001</v>
      </c>
      <c r="DX17" s="19">
        <v>1765.5971999999999</v>
      </c>
      <c r="DY17" s="19">
        <v>1903.7433000000001</v>
      </c>
      <c r="DZ17" s="19">
        <v>1954.5454</v>
      </c>
      <c r="EA17" s="19">
        <v>1975.9358</v>
      </c>
      <c r="EB17" s="19">
        <v>2030.3030000000001</v>
      </c>
      <c r="EC17" s="19">
        <v>1980.3922</v>
      </c>
      <c r="ED17" s="19">
        <v>2055.2584999999999</v>
      </c>
      <c r="EE17" s="19">
        <v>1950.0890999999999</v>
      </c>
      <c r="EF17" s="19">
        <v>2010.6952000000001</v>
      </c>
      <c r="EG17" s="19">
        <v>2144.3850000000002</v>
      </c>
      <c r="EH17" s="19">
        <v>2297.6826000000001</v>
      </c>
      <c r="EI17" s="19">
        <v>2123.886</v>
      </c>
      <c r="EJ17" s="19">
        <v>2248.663</v>
      </c>
      <c r="EK17" s="19">
        <v>2072.1925999999999</v>
      </c>
      <c r="EL17" s="19">
        <v>2108.7343999999998</v>
      </c>
      <c r="EM17" s="19">
        <v>2365.4189999999999</v>
      </c>
      <c r="EN17" s="19">
        <v>2265.5972000000002</v>
      </c>
      <c r="EO17" s="19">
        <v>2169.3406</v>
      </c>
      <c r="EP17" s="19">
        <v>2228.1640000000002</v>
      </c>
      <c r="EQ17" s="19">
        <v>2283.4223999999999</v>
      </c>
      <c r="ER17" s="19">
        <v>2203.2085000000002</v>
      </c>
      <c r="ES17" s="19">
        <v>2188.9481999999998</v>
      </c>
      <c r="ET17" s="19">
        <v>2066.8449999999998</v>
      </c>
      <c r="EU17" s="19">
        <v>1977.7184</v>
      </c>
      <c r="EV17" s="19">
        <v>2138.1462000000001</v>
      </c>
      <c r="EW17" s="19">
        <v>2017.8253</v>
      </c>
      <c r="EX17" s="19">
        <v>1917.1123</v>
      </c>
      <c r="EY17" s="19">
        <v>1943.8502000000001</v>
      </c>
      <c r="EZ17" s="19">
        <v>1880.5704000000001</v>
      </c>
      <c r="FA17" s="19">
        <v>1957.2192</v>
      </c>
      <c r="FB17" s="19">
        <v>2167.5578999999998</v>
      </c>
      <c r="FC17" s="19">
        <v>2043.672</v>
      </c>
      <c r="FD17" s="19">
        <v>2079.3227999999999</v>
      </c>
      <c r="FE17" s="19">
        <v>2021.3904</v>
      </c>
      <c r="FF17" s="19">
        <v>2058.8235</v>
      </c>
      <c r="FG17" s="19">
        <v>1897.5045</v>
      </c>
      <c r="FH17" s="19">
        <v>1966.1320000000001</v>
      </c>
      <c r="FI17" s="19">
        <v>2063.2797999999998</v>
      </c>
      <c r="FJ17" s="19">
        <v>1950.9802999999999</v>
      </c>
      <c r="FK17" s="19">
        <v>1861.8539000000001</v>
      </c>
      <c r="FL17" s="19">
        <v>2098.9304000000002</v>
      </c>
      <c r="FM17" s="19">
        <v>1932.2637999999999</v>
      </c>
      <c r="FN17" s="19">
        <v>1890.3743999999999</v>
      </c>
      <c r="FO17" s="19">
        <v>1900.1782000000001</v>
      </c>
      <c r="FP17" s="19">
        <v>1912.6559999999999</v>
      </c>
      <c r="FQ17" s="19">
        <v>1913.5472</v>
      </c>
      <c r="FR17" s="19">
        <v>1924.2424000000001</v>
      </c>
      <c r="FS17" s="19">
        <v>1824.4206999999999</v>
      </c>
      <c r="FT17" s="19">
        <v>1897.5045</v>
      </c>
      <c r="FU17" s="19">
        <v>1920.6774</v>
      </c>
      <c r="FV17" s="19">
        <v>2072.1925999999999</v>
      </c>
      <c r="FW17" s="19">
        <v>1917.1123</v>
      </c>
      <c r="FX17" s="19">
        <v>2093.5830000000001</v>
      </c>
      <c r="FY17" s="19">
        <v>2267.3796000000002</v>
      </c>
      <c r="FZ17" s="19">
        <v>1880.5704000000001</v>
      </c>
      <c r="GA17" s="19">
        <v>1909.0909999999999</v>
      </c>
      <c r="GB17" s="19">
        <v>1914.4385</v>
      </c>
      <c r="GC17" s="19">
        <v>1955.4367999999999</v>
      </c>
      <c r="GD17" s="19">
        <v>2229.0551999999998</v>
      </c>
      <c r="GE17" s="19">
        <v>2165.7754</v>
      </c>
      <c r="GF17" s="19">
        <v>2239.7505000000001</v>
      </c>
      <c r="GG17" s="19">
        <v>2319.9643999999998</v>
      </c>
      <c r="GH17" s="19">
        <v>2135.4724000000001</v>
      </c>
      <c r="GI17" s="19">
        <v>2177.3618000000001</v>
      </c>
      <c r="GJ17" s="19">
        <v>2133.69</v>
      </c>
      <c r="GK17" s="19">
        <v>1982.1747</v>
      </c>
      <c r="GL17" s="19">
        <v>2081.1052</v>
      </c>
      <c r="GM17" s="19">
        <v>2131.0160000000001</v>
      </c>
      <c r="GN17" s="19">
        <v>1996.4349</v>
      </c>
      <c r="GO17" s="19">
        <v>2141.7112000000002</v>
      </c>
      <c r="GP17" s="19">
        <v>2280.7487999999998</v>
      </c>
      <c r="GQ17" s="19">
        <v>2150.6237999999998</v>
      </c>
      <c r="GR17" s="19">
        <v>2158.6453000000001</v>
      </c>
      <c r="GS17" s="19">
        <v>2114.0819999999999</v>
      </c>
      <c r="GT17" s="19">
        <v>2159.5365999999999</v>
      </c>
      <c r="GU17" s="19">
        <v>2179.1442999999999</v>
      </c>
      <c r="GV17" s="19">
        <v>2201.4259999999999</v>
      </c>
      <c r="GW17" s="19">
        <v>2392.1570000000002</v>
      </c>
      <c r="GX17" s="19">
        <v>2276.2921999999999</v>
      </c>
      <c r="GY17" s="19">
        <v>2367.2013999999999</v>
      </c>
      <c r="GZ17" s="19">
        <v>2420.6772000000001</v>
      </c>
      <c r="HA17" s="19">
        <v>2295.009</v>
      </c>
      <c r="HB17" s="19">
        <v>2249.5544</v>
      </c>
      <c r="HC17" s="19">
        <v>2209.4475000000002</v>
      </c>
      <c r="HD17" s="19">
        <v>2248.663</v>
      </c>
      <c r="HE17" s="19">
        <v>2304.8126999999999</v>
      </c>
      <c r="HF17" s="19">
        <v>2321.7467999999999</v>
      </c>
      <c r="HG17" s="19">
        <v>2262.0320000000002</v>
      </c>
      <c r="HH17" s="19">
        <v>2368.9839999999999</v>
      </c>
      <c r="HI17" s="19">
        <v>2362.7449999999999</v>
      </c>
      <c r="HJ17" s="19">
        <v>2357.3975</v>
      </c>
      <c r="HK17" s="19">
        <v>2438.5027</v>
      </c>
      <c r="HL17" s="19">
        <v>2338.681</v>
      </c>
      <c r="HM17" s="19">
        <v>2292.3352</v>
      </c>
      <c r="HN17" s="19">
        <v>2248.663</v>
      </c>
      <c r="HO17" s="19">
        <v>2278.0749999999998</v>
      </c>
      <c r="HP17" s="19">
        <v>2279.8573999999999</v>
      </c>
      <c r="HQ17" s="19">
        <v>2237.9679999999998</v>
      </c>
      <c r="HR17" s="19">
        <v>2335.116</v>
      </c>
      <c r="HS17" s="19">
        <v>2358.2887999999998</v>
      </c>
      <c r="HT17" s="19">
        <v>2352.9412000000002</v>
      </c>
      <c r="HU17" s="19">
        <v>2279.8573999999999</v>
      </c>
      <c r="HV17" s="19">
        <v>2301.2478000000001</v>
      </c>
      <c r="HW17" s="19">
        <v>2352.0497999999998</v>
      </c>
      <c r="HX17" s="19">
        <v>2330.6594</v>
      </c>
      <c r="HY17" s="19">
        <v>2272.7273</v>
      </c>
      <c r="HZ17" s="19">
        <v>2302.1390000000001</v>
      </c>
      <c r="IA17" s="19">
        <v>2272.7273</v>
      </c>
      <c r="IB17" s="19">
        <v>2200.5347000000002</v>
      </c>
      <c r="IC17" s="19">
        <v>2197.8609999999999</v>
      </c>
      <c r="ID17" s="19">
        <v>2252.2283000000002</v>
      </c>
      <c r="IE17" s="19">
        <v>2222.8164000000002</v>
      </c>
      <c r="IF17" s="19">
        <v>2235.2941999999998</v>
      </c>
      <c r="IG17" s="19">
        <v>2239.7505000000001</v>
      </c>
      <c r="IH17" s="19">
        <v>2248.663</v>
      </c>
      <c r="II17" s="19">
        <v>2214.7950000000001</v>
      </c>
      <c r="IJ17" s="19">
        <v>2272.7273</v>
      </c>
      <c r="IK17" s="19">
        <v>2240.6415999999999</v>
      </c>
      <c r="IL17" s="19">
        <v>2251.337</v>
      </c>
      <c r="IM17" s="19">
        <v>2241.5329999999999</v>
      </c>
      <c r="IN17" s="19">
        <v>2324.4207000000001</v>
      </c>
      <c r="IO17" s="19">
        <v>2307.4866000000002</v>
      </c>
      <c r="IP17" s="19">
        <v>2278.0749999999998</v>
      </c>
      <c r="IQ17" s="19">
        <v>2309.2689999999998</v>
      </c>
      <c r="IR17" s="19">
        <v>2327.0945000000002</v>
      </c>
      <c r="IS17" s="19">
        <v>2360.0713000000001</v>
      </c>
      <c r="IT17" s="19">
        <v>2332.4421000000002</v>
      </c>
      <c r="IU17" s="19">
        <v>2418.8948</v>
      </c>
      <c r="IV17" s="19">
        <v>2329.7683000000002</v>
      </c>
      <c r="IW17" s="19">
        <v>2332.4421000000002</v>
      </c>
      <c r="IX17" s="19">
        <v>2480.3919999999998</v>
      </c>
      <c r="IY17" s="19">
        <v>2311.0518000000002</v>
      </c>
      <c r="IZ17" s="19">
        <v>2307.4866000000002</v>
      </c>
      <c r="JA17" s="19">
        <v>2314.6167</v>
      </c>
      <c r="JB17" s="19">
        <v>2461.6754999999998</v>
      </c>
      <c r="JC17" s="19">
        <v>2505.3476999999998</v>
      </c>
      <c r="JD17" s="19">
        <v>2439.3939999999998</v>
      </c>
      <c r="JE17" s="19">
        <v>2508.0214999999998</v>
      </c>
      <c r="JF17" s="19">
        <v>2585.5614999999998</v>
      </c>
      <c r="JG17" s="19">
        <v>2667.5578999999998</v>
      </c>
      <c r="JH17" s="19">
        <v>2795.9000999999998</v>
      </c>
      <c r="JI17" s="19">
        <v>2931.3726000000001</v>
      </c>
      <c r="JJ17" s="19">
        <v>2635.4724000000001</v>
      </c>
      <c r="JK17" s="19">
        <v>2721.9250000000002</v>
      </c>
      <c r="JL17" s="19">
        <v>2736.1853000000001</v>
      </c>
      <c r="JM17" s="19">
        <v>2802.1390000000001</v>
      </c>
      <c r="JN17" s="19">
        <v>3010.6950000000002</v>
      </c>
      <c r="JO17" s="19">
        <v>3180.9270000000001</v>
      </c>
      <c r="JP17" s="19">
        <v>2936.7202000000002</v>
      </c>
      <c r="JQ17" s="19">
        <v>2894.8305999999998</v>
      </c>
      <c r="JR17" s="19">
        <v>2937.6113</v>
      </c>
      <c r="JS17" s="19">
        <v>2789.6614</v>
      </c>
      <c r="JT17" s="19">
        <v>2740.6415999999999</v>
      </c>
      <c r="JU17" s="19">
        <v>2854.7235999999998</v>
      </c>
      <c r="JV17" s="19">
        <v>2539.2156</v>
      </c>
      <c r="JW17" s="19">
        <v>3213.9038</v>
      </c>
      <c r="JX17" s="19">
        <v>3388.5918000000001</v>
      </c>
      <c r="JY17" s="19">
        <v>3441.1765</v>
      </c>
      <c r="JZ17" s="19">
        <v>3222.8164000000002</v>
      </c>
      <c r="KA17" s="19">
        <v>2835.116</v>
      </c>
      <c r="KB17" s="19">
        <v>2998.2175000000002</v>
      </c>
      <c r="KC17" s="19">
        <v>3110.5167999999999</v>
      </c>
      <c r="KD17" s="19">
        <v>3453.6543000000001</v>
      </c>
      <c r="KE17" s="19">
        <v>2778.9659999999999</v>
      </c>
      <c r="KF17" s="19">
        <v>2916.221</v>
      </c>
      <c r="KG17" s="19">
        <v>2645.2764000000002</v>
      </c>
      <c r="KH17" s="19">
        <v>2403.7433999999998</v>
      </c>
      <c r="KI17" s="19">
        <v>2213.9038</v>
      </c>
      <c r="KJ17" s="19">
        <v>2390.3742999999999</v>
      </c>
      <c r="KK17" s="19">
        <v>2299.4652999999998</v>
      </c>
      <c r="KL17" s="19">
        <v>2426.0250000000001</v>
      </c>
      <c r="KM17" s="19">
        <v>2595.3654999999999</v>
      </c>
      <c r="KN17" s="19">
        <v>2190.7310000000002</v>
      </c>
      <c r="KO17" s="19">
        <v>2721.0340000000001</v>
      </c>
      <c r="KP17" s="19">
        <v>2614.9731000000002</v>
      </c>
      <c r="KQ17" s="19">
        <v>2666.6667000000002</v>
      </c>
      <c r="KR17" s="19">
        <v>2884.1354999999999</v>
      </c>
      <c r="KS17" s="19">
        <v>2632.7986000000001</v>
      </c>
      <c r="KT17" s="19">
        <v>3045.4546</v>
      </c>
      <c r="KU17" s="19">
        <v>2557.9324000000001</v>
      </c>
      <c r="KV17" s="19">
        <v>2741.5329999999999</v>
      </c>
      <c r="KW17" s="19">
        <v>3078.4313999999999</v>
      </c>
      <c r="KX17" s="19">
        <v>3499.1086</v>
      </c>
      <c r="KY17" s="19">
        <v>3218.36</v>
      </c>
      <c r="KZ17" s="19">
        <v>3295.9000999999998</v>
      </c>
      <c r="LA17" s="19">
        <v>2940.2851999999998</v>
      </c>
      <c r="LB17" s="19">
        <v>3083.779</v>
      </c>
      <c r="LC17" s="19">
        <v>3457.2192</v>
      </c>
      <c r="LD17" s="19">
        <v>3827.0945000000002</v>
      </c>
      <c r="LE17" s="19">
        <v>3490.1959999999999</v>
      </c>
      <c r="LF17" s="19">
        <v>3520.4989999999998</v>
      </c>
      <c r="LG17" s="19">
        <v>3655.9713999999999</v>
      </c>
      <c r="LH17" s="19">
        <v>3084.6702</v>
      </c>
      <c r="LI17" s="19">
        <v>3965.2406999999998</v>
      </c>
      <c r="LJ17" s="19">
        <v>4090.9092000000001</v>
      </c>
      <c r="LK17" s="19">
        <v>2434.0464000000002</v>
      </c>
      <c r="LL17" s="19">
        <v>2297.6826000000001</v>
      </c>
      <c r="LM17" s="19">
        <v>2456.328</v>
      </c>
      <c r="LN17" s="19">
        <v>2056.1496999999999</v>
      </c>
      <c r="LO17" s="19">
        <v>2258.4670000000001</v>
      </c>
      <c r="LP17" s="19">
        <v>2659.5365999999999</v>
      </c>
      <c r="LQ17" s="19">
        <v>2924.2424000000001</v>
      </c>
      <c r="LR17" s="19">
        <v>2860.0713000000001</v>
      </c>
      <c r="LS17" s="19">
        <v>3838.681</v>
      </c>
      <c r="LT17" s="19">
        <v>4064.1711</v>
      </c>
      <c r="LU17" s="19">
        <v>3180.9270000000001</v>
      </c>
      <c r="LV17" s="19">
        <v>3292.3352</v>
      </c>
      <c r="LW17" s="19">
        <v>3433.1550000000002</v>
      </c>
      <c r="LX17" s="19">
        <v>3567.7359999999999</v>
      </c>
      <c r="LY17" s="19">
        <v>3432.2640000000001</v>
      </c>
      <c r="LZ17" s="19">
        <v>3886.8092999999999</v>
      </c>
      <c r="MA17" s="19">
        <v>3380.5702999999999</v>
      </c>
      <c r="MB17" s="19">
        <v>3450.0889999999999</v>
      </c>
      <c r="MC17" s="19">
        <v>3987.5221999999999</v>
      </c>
      <c r="MD17" s="19">
        <v>3659.5365999999999</v>
      </c>
      <c r="ME17" s="19">
        <v>3982.1747999999998</v>
      </c>
      <c r="MF17" s="19">
        <v>4050.8022000000001</v>
      </c>
      <c r="MG17" s="19">
        <v>3933.1550000000002</v>
      </c>
      <c r="MH17" s="19">
        <v>3838.681</v>
      </c>
      <c r="MI17" s="19">
        <v>3656.8627999999999</v>
      </c>
      <c r="MJ17" s="19">
        <v>3887.7004000000002</v>
      </c>
      <c r="MK17" s="19">
        <v>4207.665</v>
      </c>
      <c r="ML17" s="19">
        <v>4006.2388000000001</v>
      </c>
      <c r="MM17" s="19">
        <v>4490.1962999999996</v>
      </c>
      <c r="MN17" s="19">
        <v>3957.2192</v>
      </c>
      <c r="MO17" s="19">
        <v>4152.4062000000004</v>
      </c>
      <c r="MP17" s="19">
        <v>4270.0537000000004</v>
      </c>
      <c r="MQ17" s="19">
        <v>3790.5524999999998</v>
      </c>
      <c r="MR17" s="19">
        <v>3265.5972000000002</v>
      </c>
      <c r="MS17" s="19">
        <v>3849.3762000000002</v>
      </c>
      <c r="MT17" s="19">
        <v>3924.2424000000001</v>
      </c>
      <c r="MU17" s="19">
        <v>3278.0749999999998</v>
      </c>
      <c r="MV17" s="19">
        <v>3622.1033000000002</v>
      </c>
      <c r="MW17" s="19">
        <v>3196.0783999999999</v>
      </c>
      <c r="MX17" s="19">
        <v>4798.5739999999996</v>
      </c>
      <c r="MY17" s="19">
        <v>4054.3672000000001</v>
      </c>
      <c r="MZ17" s="19">
        <v>3365.4189999999999</v>
      </c>
      <c r="NA17" s="19">
        <v>3567.7359999999999</v>
      </c>
      <c r="NB17" s="19">
        <v>3383.2440999999999</v>
      </c>
      <c r="NC17" s="19">
        <v>3217.4688000000001</v>
      </c>
      <c r="ND17" s="19">
        <v>3391.2656000000002</v>
      </c>
      <c r="NE17" s="19">
        <v>3064.1711</v>
      </c>
      <c r="NF17" s="19">
        <v>3269.1619999999998</v>
      </c>
      <c r="NG17" s="19">
        <v>3360.9625999999998</v>
      </c>
      <c r="NH17" s="19">
        <v>5117.6469999999999</v>
      </c>
      <c r="NI17" s="19">
        <v>4620.3209999999999</v>
      </c>
      <c r="NJ17" s="19">
        <v>3492.8699000000001</v>
      </c>
      <c r="NK17" s="19">
        <v>4185.3833000000004</v>
      </c>
      <c r="NL17" s="19">
        <v>4450.9804999999997</v>
      </c>
      <c r="NM17" s="19">
        <v>3940.2851999999998</v>
      </c>
      <c r="NN17" s="19">
        <v>3659.5365999999999</v>
      </c>
      <c r="NO17" s="19">
        <v>3312.8341999999998</v>
      </c>
      <c r="NP17" s="19">
        <v>4233.5117</v>
      </c>
      <c r="NQ17" s="19">
        <v>3380.5702999999999</v>
      </c>
      <c r="NR17" s="19">
        <v>3441.1765</v>
      </c>
      <c r="NS17" s="19">
        <v>3287.8789999999999</v>
      </c>
      <c r="NT17" s="19">
        <v>3197.8609999999999</v>
      </c>
      <c r="NU17" s="19">
        <v>4188.0569999999998</v>
      </c>
      <c r="NV17" s="19">
        <v>3853.8325</v>
      </c>
      <c r="NW17" s="19">
        <v>4184.4920000000002</v>
      </c>
      <c r="NX17" s="19">
        <v>4006.2388000000001</v>
      </c>
      <c r="NY17" s="19">
        <v>4372.549</v>
      </c>
      <c r="NZ17" s="19">
        <v>4093.5830000000001</v>
      </c>
      <c r="OA17" s="19">
        <v>3502.6738</v>
      </c>
      <c r="OB17" s="19">
        <v>3916.221</v>
      </c>
      <c r="OC17" s="19">
        <v>3852.0497999999998</v>
      </c>
      <c r="OD17" s="19">
        <v>3532.0853999999999</v>
      </c>
      <c r="OE17" s="19">
        <v>3919.7860999999998</v>
      </c>
      <c r="OF17" s="19">
        <v>4047.2370000000001</v>
      </c>
      <c r="OG17" s="19">
        <v>3913.547</v>
      </c>
      <c r="OH17" s="19">
        <v>4307.4870000000001</v>
      </c>
      <c r="OI17" s="19">
        <v>3952.7629999999999</v>
      </c>
      <c r="OJ17" s="19">
        <v>3878.7878000000001</v>
      </c>
      <c r="OK17" s="19">
        <v>3964.3494000000001</v>
      </c>
      <c r="OL17" s="19">
        <v>4202.3173999999999</v>
      </c>
      <c r="OM17" s="19">
        <v>4055.2584999999999</v>
      </c>
      <c r="ON17" s="19">
        <v>4316.3994000000002</v>
      </c>
      <c r="OO17" s="19">
        <v>3987.5221999999999</v>
      </c>
      <c r="OP17" s="19">
        <v>3392.1570000000002</v>
      </c>
      <c r="OQ17" s="19">
        <v>3630.1248000000001</v>
      </c>
      <c r="OR17" s="19">
        <v>3420.6772000000001</v>
      </c>
      <c r="OS17" s="19">
        <v>3524.9553000000001</v>
      </c>
      <c r="OT17" s="19">
        <v>3349.3762000000002</v>
      </c>
      <c r="OU17" s="19">
        <v>3033.8681999999999</v>
      </c>
      <c r="OV17" s="19">
        <v>3070.41</v>
      </c>
      <c r="OW17" s="19">
        <v>3097.1480000000001</v>
      </c>
      <c r="OX17" s="19">
        <v>3168.4492</v>
      </c>
      <c r="OY17" s="19">
        <v>3172.9054999999998</v>
      </c>
      <c r="OZ17" s="19">
        <v>3561.4973</v>
      </c>
      <c r="PA17" s="19">
        <v>3811.0518000000002</v>
      </c>
      <c r="PB17" s="19">
        <v>3411.7646</v>
      </c>
      <c r="PC17" s="19">
        <v>3265.5972000000002</v>
      </c>
      <c r="PD17" s="19">
        <v>3176.4706999999999</v>
      </c>
      <c r="PE17" s="19">
        <v>3401.9607000000001</v>
      </c>
      <c r="PF17" s="19">
        <v>3671.123</v>
      </c>
      <c r="PG17" s="19">
        <v>3448.3065999999999</v>
      </c>
      <c r="PH17" s="19">
        <v>3475.9358000000002</v>
      </c>
      <c r="PI17" s="19">
        <v>3235.2941999999998</v>
      </c>
      <c r="PJ17" s="19">
        <v>2923.3510000000001</v>
      </c>
      <c r="PK17" s="19">
        <v>3171.123</v>
      </c>
      <c r="PL17" s="19">
        <v>3522.2817</v>
      </c>
      <c r="PM17" s="19">
        <v>3472.3708000000001</v>
      </c>
      <c r="PN17" s="19">
        <v>3409.0907999999999</v>
      </c>
      <c r="PO17" s="19">
        <v>3144.3850000000002</v>
      </c>
      <c r="PP17" s="19">
        <v>3385.0268999999998</v>
      </c>
      <c r="PQ17" s="19">
        <v>3208.5562</v>
      </c>
      <c r="PR17" s="19">
        <v>3549.0194999999999</v>
      </c>
      <c r="PS17" s="19">
        <v>3376.114</v>
      </c>
      <c r="PT17" s="19">
        <v>3368.9839999999999</v>
      </c>
      <c r="PU17" s="19">
        <v>3346.7024000000001</v>
      </c>
      <c r="PV17" s="19">
        <v>3290.5524999999998</v>
      </c>
      <c r="PW17" s="19">
        <v>3609.6257000000001</v>
      </c>
      <c r="PX17" s="19">
        <v>3684.4920000000002</v>
      </c>
      <c r="PY17" s="19">
        <v>3630.1248000000001</v>
      </c>
      <c r="PZ17" s="19">
        <v>3817.2905000000001</v>
      </c>
      <c r="QA17" s="19">
        <v>3741.5329999999999</v>
      </c>
      <c r="QB17" s="19">
        <v>3915.3298</v>
      </c>
      <c r="QC17" s="19">
        <v>3840.4634000000001</v>
      </c>
      <c r="QD17" s="19">
        <v>3653.2975999999999</v>
      </c>
      <c r="QE17" s="19">
        <v>4092.6916999999999</v>
      </c>
      <c r="QF17" s="19">
        <v>3673.7968999999998</v>
      </c>
      <c r="QG17" s="19">
        <v>3786.0962</v>
      </c>
      <c r="QH17" s="19">
        <v>3429.59</v>
      </c>
      <c r="QI17" s="19">
        <v>3653.2975999999999</v>
      </c>
      <c r="QJ17" s="19">
        <v>3612.2995999999998</v>
      </c>
      <c r="QK17" s="19">
        <v>3967.9146000000001</v>
      </c>
      <c r="QL17" s="19">
        <v>3377.0054</v>
      </c>
      <c r="QM17" s="19">
        <v>3745.9893000000002</v>
      </c>
      <c r="QN17" s="19">
        <v>4270.9449999999997</v>
      </c>
      <c r="QO17" s="19">
        <v>3342.2460000000001</v>
      </c>
      <c r="QP17" s="19">
        <v>3580.2139000000002</v>
      </c>
      <c r="QQ17" s="19">
        <v>4224.5990000000002</v>
      </c>
      <c r="QR17" s="19">
        <v>3912.6559999999999</v>
      </c>
      <c r="QS17" s="19">
        <v>4073.9749999999999</v>
      </c>
      <c r="QT17" s="19">
        <v>3879.6792</v>
      </c>
      <c r="QU17" s="19">
        <v>4131.0159999999996</v>
      </c>
      <c r="QV17" s="19">
        <v>4221.9252999999999</v>
      </c>
      <c r="QW17" s="19">
        <v>3957.2192</v>
      </c>
      <c r="QX17" s="19">
        <v>4064.1711</v>
      </c>
      <c r="QY17" s="19">
        <v>4254.902</v>
      </c>
      <c r="QZ17" s="19">
        <v>4165.7754000000004</v>
      </c>
      <c r="RA17" s="19">
        <v>3793.2262999999998</v>
      </c>
      <c r="RB17" s="19">
        <v>3406.4169999999999</v>
      </c>
      <c r="RC17" s="19">
        <v>3663.1016</v>
      </c>
      <c r="RD17" s="19">
        <v>3778.0749999999998</v>
      </c>
      <c r="RE17" s="19">
        <v>3451.8715999999999</v>
      </c>
      <c r="RF17" s="19">
        <v>3516.0427</v>
      </c>
      <c r="RG17" s="19">
        <v>3409.0907999999999</v>
      </c>
      <c r="RH17" s="19">
        <v>3397.5043999999998</v>
      </c>
      <c r="RI17" s="19">
        <v>3539.2156</v>
      </c>
      <c r="RJ17" s="19">
        <v>3591.8002999999999</v>
      </c>
      <c r="RK17" s="19">
        <v>3721.0340000000001</v>
      </c>
      <c r="RL17" s="19">
        <v>3817.2905000000001</v>
      </c>
      <c r="RM17" s="19">
        <v>3762.0320000000002</v>
      </c>
      <c r="RN17" s="19">
        <v>3776.2921999999999</v>
      </c>
      <c r="RO17" s="19">
        <v>3960.7844</v>
      </c>
      <c r="RP17" s="19">
        <v>3693.4045000000001</v>
      </c>
      <c r="RQ17" s="19">
        <v>3518.7166000000002</v>
      </c>
      <c r="RR17" s="19">
        <v>3540.9983000000002</v>
      </c>
      <c r="RS17" s="19">
        <v>3523.1729</v>
      </c>
      <c r="RT17" s="19">
        <v>3643.4937</v>
      </c>
      <c r="RU17" s="19">
        <v>3639.0374000000002</v>
      </c>
      <c r="RV17" s="19">
        <v>3507.1300999999999</v>
      </c>
      <c r="RW17" s="19">
        <v>3463.4580000000001</v>
      </c>
      <c r="RX17" s="19">
        <v>3490.1959999999999</v>
      </c>
      <c r="RY17" s="19">
        <v>3491.9785000000002</v>
      </c>
      <c r="RZ17" s="19">
        <v>3465.2406999999998</v>
      </c>
      <c r="SA17" s="19">
        <v>3441.1765</v>
      </c>
      <c r="SB17" s="19">
        <v>3650.6237999999998</v>
      </c>
      <c r="SC17" s="19">
        <v>3701.4259999999999</v>
      </c>
      <c r="SD17" s="19">
        <v>4132.7983000000004</v>
      </c>
      <c r="SE17" s="19">
        <v>3601.6042000000002</v>
      </c>
      <c r="SF17" s="19">
        <v>3976.8271</v>
      </c>
      <c r="SG17" s="19">
        <v>4557.0410000000002</v>
      </c>
      <c r="SH17" s="19">
        <v>4393.0483000000004</v>
      </c>
      <c r="SI17" s="19">
        <v>3844.9196999999999</v>
      </c>
      <c r="SJ17" s="19">
        <v>3777.1835999999998</v>
      </c>
      <c r="SK17" s="19">
        <v>4046.3456999999999</v>
      </c>
      <c r="SL17" s="19">
        <v>3885.0268999999998</v>
      </c>
      <c r="SM17" s="19">
        <v>4217.4687999999996</v>
      </c>
      <c r="SN17" s="19">
        <v>4048.1284000000001</v>
      </c>
      <c r="SO17" s="19">
        <v>3920.6772000000001</v>
      </c>
      <c r="SP17" s="19">
        <v>3578.4313999999999</v>
      </c>
      <c r="SQ17" s="19">
        <v>3984.8483999999999</v>
      </c>
      <c r="SR17" s="19">
        <v>3887.7004000000002</v>
      </c>
      <c r="SS17" s="19">
        <v>3786.0962</v>
      </c>
      <c r="ST17" s="19">
        <v>3963.4580000000001</v>
      </c>
      <c r="SU17" s="19">
        <v>3975.9358000000002</v>
      </c>
      <c r="SV17" s="19">
        <v>4032.9767999999999</v>
      </c>
      <c r="SW17" s="19">
        <v>4311.9430000000002</v>
      </c>
      <c r="SX17" s="19">
        <v>4327.0940000000001</v>
      </c>
      <c r="SY17" s="19">
        <v>4880.5703000000003</v>
      </c>
      <c r="SZ17" s="19">
        <v>4359.18</v>
      </c>
      <c r="TA17" s="19">
        <v>4188.0569999999998</v>
      </c>
      <c r="TB17" s="19">
        <v>4307.4870000000001</v>
      </c>
      <c r="TC17" s="19">
        <v>4553.4759999999997</v>
      </c>
      <c r="TD17" s="19">
        <v>4340.4633999999996</v>
      </c>
      <c r="TE17" s="19">
        <v>4721.0337</v>
      </c>
      <c r="TF17" s="19">
        <v>4799.4652999999998</v>
      </c>
      <c r="TG17" s="19">
        <v>4561.4975999999997</v>
      </c>
      <c r="TH17" s="19">
        <v>4573.0839999999998</v>
      </c>
      <c r="TI17" s="19">
        <v>4485.7397000000001</v>
      </c>
      <c r="TJ17" s="19">
        <v>4431.3725999999997</v>
      </c>
      <c r="TK17" s="19">
        <v>4578.4309999999996</v>
      </c>
      <c r="TL17" s="19">
        <v>4497.326</v>
      </c>
      <c r="TM17" s="19">
        <v>4254.0106999999998</v>
      </c>
      <c r="TN17" s="19">
        <v>4552.5844999999999</v>
      </c>
      <c r="TO17" s="19">
        <v>4108.7344000000003</v>
      </c>
      <c r="TP17" s="19">
        <v>4336.8984</v>
      </c>
      <c r="TQ17" s="19">
        <v>4195.1869999999999</v>
      </c>
      <c r="TR17" s="19">
        <v>4213.0127000000002</v>
      </c>
      <c r="TS17" s="19">
        <v>4169.3402999999998</v>
      </c>
      <c r="TT17" s="19">
        <v>3768.2710000000002</v>
      </c>
      <c r="TU17" s="19">
        <v>3950.9805000000001</v>
      </c>
      <c r="TV17" s="19">
        <v>3726.3813</v>
      </c>
      <c r="TW17" s="19">
        <v>3876.114</v>
      </c>
      <c r="TX17" s="19">
        <v>4198.7524000000003</v>
      </c>
      <c r="TY17" s="19">
        <v>4246.8804</v>
      </c>
      <c r="TZ17" s="19">
        <v>4398.3954999999996</v>
      </c>
      <c r="UA17" s="19">
        <v>4480.3919999999998</v>
      </c>
      <c r="UB17" s="19">
        <v>4665.7754000000004</v>
      </c>
      <c r="UC17" s="19">
        <v>3846.7024000000001</v>
      </c>
      <c r="UD17" s="19">
        <v>4506.2389999999996</v>
      </c>
      <c r="UE17" s="19">
        <v>4661.3190000000004</v>
      </c>
      <c r="UF17" s="19">
        <v>4725.49</v>
      </c>
      <c r="UG17" s="19">
        <v>4332.442</v>
      </c>
      <c r="UH17" s="19">
        <v>4184.4920000000002</v>
      </c>
      <c r="UI17" s="19">
        <v>4110.5169999999998</v>
      </c>
      <c r="UJ17" s="19">
        <v>4337.7896000000001</v>
      </c>
      <c r="UK17" s="19">
        <v>4244.2065000000002</v>
      </c>
      <c r="UL17" s="19">
        <v>4445.6329999999998</v>
      </c>
      <c r="UM17" s="19">
        <v>4184.4920000000002</v>
      </c>
      <c r="UN17" s="19">
        <v>4215.6859999999997</v>
      </c>
      <c r="UO17" s="19">
        <v>3862.7449999999999</v>
      </c>
      <c r="UP17" s="19">
        <v>2632</v>
      </c>
      <c r="UQ17" s="19"/>
      <c r="UR17" s="19"/>
      <c r="US17" s="19"/>
      <c r="UT17" s="19"/>
      <c r="UU17" s="19"/>
      <c r="UV17" s="19"/>
      <c r="UW17" s="19">
        <v>3011</v>
      </c>
      <c r="UX17" s="19">
        <v>2869</v>
      </c>
      <c r="UY17" s="19">
        <v>2898</v>
      </c>
      <c r="UZ17" s="19">
        <v>2942</v>
      </c>
      <c r="VA17" s="19">
        <v>2807</v>
      </c>
      <c r="VB17" s="19">
        <v>3006</v>
      </c>
      <c r="VC17" s="19">
        <v>2947</v>
      </c>
      <c r="VD17" s="19">
        <v>2974</v>
      </c>
      <c r="VE17" s="19">
        <v>3121</v>
      </c>
      <c r="VF17" s="19">
        <v>3100</v>
      </c>
      <c r="VG17" s="19">
        <v>3022</v>
      </c>
      <c r="VH17" s="19">
        <v>3068</v>
      </c>
      <c r="VI17" s="19">
        <v>3250</v>
      </c>
      <c r="VJ17" s="19">
        <v>3319</v>
      </c>
      <c r="VK17" s="19">
        <v>3325</v>
      </c>
      <c r="VL17" s="19">
        <v>3038</v>
      </c>
      <c r="VM17" s="19">
        <v>3264</v>
      </c>
      <c r="VN17" s="19">
        <v>3417</v>
      </c>
      <c r="VO17" s="19">
        <v>3341</v>
      </c>
      <c r="VP17" s="19">
        <v>3370</v>
      </c>
      <c r="VQ17" s="19">
        <v>3360</v>
      </c>
      <c r="VR17" s="19">
        <v>3472</v>
      </c>
      <c r="VS17" s="19">
        <v>3553</v>
      </c>
      <c r="VT17" s="19">
        <v>3590</v>
      </c>
      <c r="VU17" s="19">
        <v>3588</v>
      </c>
      <c r="VV17" s="19">
        <v>3623</v>
      </c>
      <c r="VW17" s="19">
        <v>3658</v>
      </c>
      <c r="VX17" s="19">
        <v>3569</v>
      </c>
      <c r="VY17" s="19">
        <v>3507</v>
      </c>
      <c r="VZ17" s="19">
        <v>3540</v>
      </c>
      <c r="WA17" s="19">
        <v>3515</v>
      </c>
      <c r="WB17" s="19">
        <v>3521</v>
      </c>
      <c r="WC17" s="19">
        <v>3545</v>
      </c>
      <c r="WD17" s="19">
        <v>3602</v>
      </c>
      <c r="WE17" s="19">
        <v>3709</v>
      </c>
      <c r="WF17" s="19">
        <v>3779</v>
      </c>
      <c r="WG17" s="19">
        <v>3834</v>
      </c>
      <c r="WH17" s="19">
        <v>3790</v>
      </c>
      <c r="WI17" s="19">
        <v>3704</v>
      </c>
      <c r="WJ17" s="19">
        <v>3931</v>
      </c>
      <c r="WK17" s="19">
        <v>3824</v>
      </c>
      <c r="WL17" s="19">
        <v>3977</v>
      </c>
      <c r="WM17" s="19">
        <v>3907</v>
      </c>
      <c r="WN17" s="19">
        <v>3800</v>
      </c>
      <c r="WO17" s="19">
        <v>3665</v>
      </c>
      <c r="WP17" s="19">
        <v>3840</v>
      </c>
      <c r="WQ17" s="19">
        <v>3735</v>
      </c>
      <c r="WR17" s="19">
        <v>3881</v>
      </c>
      <c r="WS17" s="19">
        <v>3953</v>
      </c>
      <c r="WT17" s="19">
        <v>4111</v>
      </c>
      <c r="WU17" s="19">
        <v>4117</v>
      </c>
      <c r="WV17" s="19">
        <v>4272</v>
      </c>
      <c r="WW17" s="19">
        <v>4127</v>
      </c>
      <c r="WX17" s="19">
        <v>4152</v>
      </c>
      <c r="WY17" s="19">
        <v>4286</v>
      </c>
      <c r="WZ17" s="19">
        <v>4422</v>
      </c>
      <c r="XA17" s="19">
        <v>4364</v>
      </c>
      <c r="XB17" s="19">
        <v>4414</v>
      </c>
      <c r="XC17" s="19">
        <v>4503</v>
      </c>
      <c r="XD17" s="19">
        <v>4337</v>
      </c>
      <c r="XE17" s="19">
        <v>4584</v>
      </c>
      <c r="XF17" s="19">
        <v>4595</v>
      </c>
      <c r="XG17" s="19">
        <v>4651</v>
      </c>
      <c r="XH17" s="19">
        <v>4637</v>
      </c>
      <c r="XI17" s="19">
        <v>4414</v>
      </c>
      <c r="XJ17" s="19">
        <v>4666</v>
      </c>
      <c r="XK17" s="19">
        <v>4694</v>
      </c>
      <c r="XL17" s="19">
        <v>4758</v>
      </c>
      <c r="XM17" s="19">
        <v>5053</v>
      </c>
      <c r="XN17" s="19">
        <v>5085</v>
      </c>
      <c r="XO17" s="19">
        <v>5137</v>
      </c>
      <c r="XP17" s="19">
        <v>5157</v>
      </c>
      <c r="XQ17" s="19">
        <v>5223</v>
      </c>
      <c r="XR17" s="19">
        <v>5231</v>
      </c>
      <c r="XS17" s="19">
        <v>5349</v>
      </c>
      <c r="XT17" s="19">
        <v>5078</v>
      </c>
      <c r="XU17" s="19">
        <v>5035</v>
      </c>
      <c r="XV17" s="19">
        <v>5131</v>
      </c>
      <c r="XW17" s="19">
        <v>5019</v>
      </c>
      <c r="XX17" s="19">
        <v>5247</v>
      </c>
      <c r="XY17" s="19">
        <v>5212</v>
      </c>
      <c r="XZ17" s="19">
        <v>5359</v>
      </c>
      <c r="YA17" s="19">
        <v>5421</v>
      </c>
      <c r="YB17" s="19">
        <v>5431</v>
      </c>
      <c r="YC17" s="19">
        <v>5435</v>
      </c>
      <c r="YD17" s="19">
        <v>5306</v>
      </c>
      <c r="YE17" s="19">
        <v>5483</v>
      </c>
      <c r="YF17" s="19">
        <v>5630</v>
      </c>
      <c r="YG17" s="19">
        <v>5544</v>
      </c>
      <c r="YH17" s="19">
        <v>5541</v>
      </c>
      <c r="YI17" s="19">
        <v>5735</v>
      </c>
      <c r="YJ17" s="19">
        <v>5770</v>
      </c>
      <c r="YK17" s="19">
        <v>5592</v>
      </c>
      <c r="YL17" s="19">
        <v>5628</v>
      </c>
      <c r="YM17" s="19">
        <v>5852</v>
      </c>
      <c r="YN17" s="19">
        <v>6030</v>
      </c>
      <c r="YO17" s="19">
        <v>6158</v>
      </c>
      <c r="YP17" s="19">
        <v>6245</v>
      </c>
      <c r="YQ17" s="19">
        <v>6454</v>
      </c>
      <c r="YR17" s="19">
        <v>6166</v>
      </c>
      <c r="YS17" s="19">
        <v>6258</v>
      </c>
      <c r="YT17" s="19">
        <v>6306</v>
      </c>
      <c r="YU17" s="19">
        <v>5781</v>
      </c>
      <c r="YV17" s="19">
        <v>5343</v>
      </c>
      <c r="YW17" s="19">
        <v>6570</v>
      </c>
      <c r="YX17" s="19">
        <v>6727</v>
      </c>
      <c r="YY17" s="19">
        <v>7063</v>
      </c>
      <c r="YZ17" s="19">
        <v>7331</v>
      </c>
      <c r="ZA17" s="19">
        <v>7388</v>
      </c>
      <c r="ZB17" s="19">
        <v>7803</v>
      </c>
      <c r="ZC17" s="19">
        <v>8019</v>
      </c>
      <c r="ZD17" s="19">
        <v>8541</v>
      </c>
      <c r="ZE17" s="19">
        <v>8773</v>
      </c>
      <c r="ZF17" s="19">
        <v>9118</v>
      </c>
      <c r="ZG17" s="19">
        <v>9068</v>
      </c>
      <c r="ZH17" s="19">
        <v>8931</v>
      </c>
      <c r="ZI17" s="19">
        <v>8265</v>
      </c>
      <c r="ZJ17" s="19">
        <v>8026</v>
      </c>
      <c r="ZK17" s="19">
        <v>7900</v>
      </c>
      <c r="ZL17" s="19">
        <v>7659</v>
      </c>
      <c r="ZM17" s="19">
        <v>7857</v>
      </c>
      <c r="ZN17" s="19">
        <v>8273</v>
      </c>
      <c r="ZO17" s="19">
        <v>8660</v>
      </c>
      <c r="ZP17" s="19">
        <v>8368</v>
      </c>
      <c r="ZQ17" s="19">
        <v>8837</v>
      </c>
      <c r="ZR17" s="19">
        <v>7701</v>
      </c>
      <c r="ZS17" s="19">
        <v>7222</v>
      </c>
      <c r="ZT17" s="19">
        <v>6546</v>
      </c>
      <c r="ZU17" s="19">
        <v>6346</v>
      </c>
      <c r="ZV17" s="19">
        <v>4222</v>
      </c>
      <c r="ZW17" s="19">
        <v>4281</v>
      </c>
      <c r="ZX17" s="19">
        <v>7104</v>
      </c>
      <c r="ZY17" s="19">
        <v>8046</v>
      </c>
      <c r="ZZ17" s="19">
        <v>8751</v>
      </c>
      <c r="AAA17" s="19">
        <v>9373</v>
      </c>
      <c r="AAB17" s="19">
        <v>9558</v>
      </c>
      <c r="AAC17" s="19">
        <v>9615</v>
      </c>
      <c r="AAD17" s="19">
        <v>9698</v>
      </c>
      <c r="AAE17" s="19">
        <v>10429</v>
      </c>
      <c r="AAF17" s="19">
        <v>11010</v>
      </c>
      <c r="AAG17" s="19">
        <v>11678</v>
      </c>
      <c r="AAH17" s="19">
        <v>11953</v>
      </c>
      <c r="AAI17" s="19">
        <v>12137</v>
      </c>
      <c r="AAJ17" s="19">
        <v>11926</v>
      </c>
      <c r="AAK17" s="19">
        <v>12333</v>
      </c>
      <c r="AAL17" s="19">
        <v>13209</v>
      </c>
      <c r="AAM17" s="19">
        <v>13074</v>
      </c>
      <c r="AAN17" s="19">
        <v>13770</v>
      </c>
      <c r="AAO17" s="19">
        <v>14078</v>
      </c>
      <c r="AAP17" s="19">
        <v>15042</v>
      </c>
      <c r="AAQ17" s="19">
        <v>15618</v>
      </c>
      <c r="AAR17" s="19">
        <v>15838</v>
      </c>
      <c r="AAS17" s="19">
        <v>16483</v>
      </c>
      <c r="AAT17" s="19">
        <v>17365</v>
      </c>
      <c r="AAU17" s="19">
        <v>18270</v>
      </c>
      <c r="AAV17" s="19">
        <v>19075</v>
      </c>
      <c r="AAW17" s="19">
        <v>19636</v>
      </c>
      <c r="AAX17" s="19">
        <v>20079</v>
      </c>
      <c r="AAY17" s="19">
        <v>20851</v>
      </c>
      <c r="AAZ17" s="19">
        <v>21514</v>
      </c>
      <c r="ABA17" s="19">
        <v>21318</v>
      </c>
      <c r="ABB17" s="19">
        <v>22132</v>
      </c>
      <c r="ABC17" s="19">
        <v>22598</v>
      </c>
      <c r="ABD17" s="19">
        <v>22992</v>
      </c>
      <c r="ABE17" s="19">
        <v>23347</v>
      </c>
      <c r="ABF17" s="19">
        <v>23438</v>
      </c>
      <c r="ABG17" s="19">
        <v>23153</v>
      </c>
      <c r="ABH17" s="19">
        <v>22780</v>
      </c>
      <c r="ABI17" s="19">
        <v>23086</v>
      </c>
      <c r="ABJ17" s="19">
        <v>23750</v>
      </c>
      <c r="ABK17" s="19">
        <v>24361</v>
      </c>
      <c r="ABL17" s="19">
        <v>24893</v>
      </c>
      <c r="ABM17" s="19">
        <v>25085</v>
      </c>
      <c r="ABN17" s="19">
        <v>25574</v>
      </c>
      <c r="ABO17" s="19">
        <v>26612</v>
      </c>
      <c r="ABP17" s="19">
        <v>27515</v>
      </c>
      <c r="ABQ17" s="19">
        <v>28126.780999999999</v>
      </c>
      <c r="ABR17" s="19">
        <v>28555.732</v>
      </c>
      <c r="ABS17" s="19">
        <v>28879.995999999999</v>
      </c>
      <c r="ABT17" s="19">
        <v>29727.557000000001</v>
      </c>
      <c r="ABU17" s="19">
        <v>30680.348000000002</v>
      </c>
      <c r="ABV17" s="19">
        <v>31811.738000000001</v>
      </c>
      <c r="ABW17" s="19">
        <v>33199.633000000002</v>
      </c>
      <c r="ABX17" s="19">
        <v>34688.550000000003</v>
      </c>
      <c r="ABY17" s="19">
        <v>36409.08</v>
      </c>
      <c r="ABZ17" s="19">
        <v>37899.949999999997</v>
      </c>
      <c r="ACA17" s="19">
        <v>38636.222999999998</v>
      </c>
      <c r="ACB17" s="19">
        <v>38653.125</v>
      </c>
      <c r="ACC17" s="19">
        <v>38803.957000000002</v>
      </c>
      <c r="ACD17" s="19">
        <v>39682.375</v>
      </c>
      <c r="ACE17" s="19">
        <v>40679.49</v>
      </c>
      <c r="ACF17" s="19">
        <v>42286.51</v>
      </c>
      <c r="ACG17" s="19">
        <v>44008.75</v>
      </c>
      <c r="ACH17" s="19">
        <v>44840.71</v>
      </c>
      <c r="ACI17" s="19">
        <v>43178.508000000002</v>
      </c>
      <c r="ACJ17" s="19">
        <v>43812.347999999998</v>
      </c>
      <c r="ACK17" s="19">
        <v>44591</v>
      </c>
      <c r="ACL17" s="19">
        <v>43968.254000000001</v>
      </c>
      <c r="ACM17" s="19">
        <v>43782.97</v>
      </c>
      <c r="ACN17" s="19">
        <v>44245.56</v>
      </c>
      <c r="ACO17" s="19">
        <v>44912.663999999997</v>
      </c>
      <c r="ACP17" s="19">
        <v>45654.47</v>
      </c>
      <c r="ACQ17" s="19">
        <v>46706.438000000002</v>
      </c>
      <c r="ACR17" s="19">
        <v>47528.902000000002</v>
      </c>
      <c r="ACS17" s="19">
        <v>48142.67</v>
      </c>
      <c r="ACT17" s="19">
        <v>46014.483999999997</v>
      </c>
      <c r="ACU17" s="19">
        <v>48001.84</v>
      </c>
      <c r="ACV17" s="19">
        <v>49669.866999999998</v>
      </c>
      <c r="ACW17" s="49"/>
    </row>
    <row r="18" spans="1:777" x14ac:dyDescent="0.15">
      <c r="A18" s="16" t="s">
        <v>1</v>
      </c>
      <c r="B18" s="16" t="s">
        <v>42</v>
      </c>
      <c r="C18" s="16" t="s">
        <v>43</v>
      </c>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c r="IX18" s="19"/>
      <c r="IY18" s="19"/>
      <c r="IZ18" s="19"/>
      <c r="JA18" s="19"/>
      <c r="JB18" s="19"/>
      <c r="JC18" s="19"/>
      <c r="JD18" s="19"/>
      <c r="JE18" s="19"/>
      <c r="JF18" s="19"/>
      <c r="JG18" s="19"/>
      <c r="JH18" s="19"/>
      <c r="JI18" s="19"/>
      <c r="JJ18" s="19"/>
      <c r="JK18" s="19"/>
      <c r="JL18" s="19"/>
      <c r="JM18" s="19"/>
      <c r="JN18" s="19"/>
      <c r="JO18" s="19"/>
      <c r="JP18" s="19"/>
      <c r="JQ18" s="19"/>
      <c r="JR18" s="19"/>
      <c r="JS18" s="19"/>
      <c r="JT18" s="19"/>
      <c r="JU18" s="19"/>
      <c r="JV18" s="19"/>
      <c r="JW18" s="19"/>
      <c r="JX18" s="19"/>
      <c r="JY18" s="19"/>
      <c r="JZ18" s="19"/>
      <c r="KA18" s="19"/>
      <c r="KB18" s="19"/>
      <c r="KC18" s="19"/>
      <c r="KD18" s="19"/>
      <c r="KE18" s="19"/>
      <c r="KF18" s="19"/>
      <c r="KG18" s="19"/>
      <c r="KH18" s="19"/>
      <c r="KI18" s="19"/>
      <c r="KJ18" s="19"/>
      <c r="KK18" s="19"/>
      <c r="KL18" s="19"/>
      <c r="KM18" s="19"/>
      <c r="KN18" s="19"/>
      <c r="KO18" s="19"/>
      <c r="KP18" s="19"/>
      <c r="KQ18" s="19"/>
      <c r="KR18" s="19"/>
      <c r="KS18" s="19"/>
      <c r="KT18" s="19"/>
      <c r="KU18" s="19"/>
      <c r="KV18" s="19"/>
      <c r="KW18" s="19"/>
      <c r="KX18" s="19"/>
      <c r="KY18" s="19"/>
      <c r="KZ18" s="19"/>
      <c r="LA18" s="19"/>
      <c r="LB18" s="19"/>
      <c r="LC18" s="19"/>
      <c r="LD18" s="19"/>
      <c r="LE18" s="19"/>
      <c r="LF18" s="19"/>
      <c r="LG18" s="19"/>
      <c r="LH18" s="19"/>
      <c r="LI18" s="19"/>
      <c r="LJ18" s="19"/>
      <c r="LK18" s="19"/>
      <c r="LL18" s="19"/>
      <c r="LM18" s="19"/>
      <c r="LN18" s="19"/>
      <c r="LO18" s="19"/>
      <c r="LP18" s="19"/>
      <c r="LQ18" s="19"/>
      <c r="LR18" s="19"/>
      <c r="LS18" s="19"/>
      <c r="LT18" s="19"/>
      <c r="LU18" s="19"/>
      <c r="LV18" s="19"/>
      <c r="LW18" s="19"/>
      <c r="LX18" s="19"/>
      <c r="LY18" s="19"/>
      <c r="LZ18" s="19"/>
      <c r="MA18" s="19"/>
      <c r="MB18" s="19"/>
      <c r="MC18" s="19"/>
      <c r="MD18" s="19"/>
      <c r="ME18" s="19"/>
      <c r="MF18" s="19"/>
      <c r="MG18" s="19"/>
      <c r="MH18" s="19"/>
      <c r="MI18" s="19"/>
      <c r="MJ18" s="19"/>
      <c r="MK18" s="19"/>
      <c r="ML18" s="19"/>
      <c r="MM18" s="19"/>
      <c r="MN18" s="19"/>
      <c r="MO18" s="19"/>
      <c r="MP18" s="19"/>
      <c r="MQ18" s="19"/>
      <c r="MR18" s="19"/>
      <c r="MS18" s="19"/>
      <c r="MT18" s="19"/>
      <c r="MU18" s="19"/>
      <c r="MV18" s="19"/>
      <c r="MW18" s="19"/>
      <c r="MX18" s="19"/>
      <c r="MY18" s="19"/>
      <c r="MZ18" s="19"/>
      <c r="NA18" s="19"/>
      <c r="NB18" s="19"/>
      <c r="NC18" s="19"/>
      <c r="ND18" s="19"/>
      <c r="NE18" s="19"/>
      <c r="NF18" s="19"/>
      <c r="NG18" s="19"/>
      <c r="NH18" s="19"/>
      <c r="NI18" s="19"/>
      <c r="NJ18" s="19"/>
      <c r="NK18" s="19"/>
      <c r="NL18" s="19"/>
      <c r="NM18" s="19"/>
      <c r="NN18" s="19"/>
      <c r="NO18" s="19"/>
      <c r="NP18" s="19"/>
      <c r="NQ18" s="19"/>
      <c r="NR18" s="19"/>
      <c r="NS18" s="19"/>
      <c r="NT18" s="19"/>
      <c r="NU18" s="19"/>
      <c r="NV18" s="19"/>
      <c r="NW18" s="19"/>
      <c r="NX18" s="19"/>
      <c r="NY18" s="19"/>
      <c r="NZ18" s="19"/>
      <c r="OA18" s="19"/>
      <c r="OB18" s="19"/>
      <c r="OC18" s="19"/>
      <c r="OD18" s="19"/>
      <c r="OE18" s="19"/>
      <c r="OF18" s="19"/>
      <c r="OG18" s="19"/>
      <c r="OH18" s="19"/>
      <c r="OI18" s="19"/>
      <c r="OJ18" s="19"/>
      <c r="OK18" s="19"/>
      <c r="OL18" s="19"/>
      <c r="OM18" s="19"/>
      <c r="ON18" s="19"/>
      <c r="OO18" s="19"/>
      <c r="OP18" s="19"/>
      <c r="OQ18" s="19"/>
      <c r="OR18" s="19"/>
      <c r="OS18" s="19"/>
      <c r="OT18" s="19"/>
      <c r="OU18" s="19"/>
      <c r="OV18" s="19"/>
      <c r="OW18" s="19"/>
      <c r="OX18" s="19"/>
      <c r="OY18" s="19"/>
      <c r="OZ18" s="19"/>
      <c r="PA18" s="19"/>
      <c r="PB18" s="19"/>
      <c r="PC18" s="19"/>
      <c r="PD18" s="19"/>
      <c r="PE18" s="19"/>
      <c r="PF18" s="19"/>
      <c r="PG18" s="19"/>
      <c r="PH18" s="19"/>
      <c r="PI18" s="19"/>
      <c r="PJ18" s="19"/>
      <c r="PK18" s="19"/>
      <c r="PL18" s="19"/>
      <c r="PM18" s="19"/>
      <c r="PN18" s="19"/>
      <c r="PO18" s="19"/>
      <c r="PP18" s="19"/>
      <c r="PQ18" s="19"/>
      <c r="PR18" s="19"/>
      <c r="PS18" s="19"/>
      <c r="PT18" s="19"/>
      <c r="PU18" s="19"/>
      <c r="PV18" s="19"/>
      <c r="PW18" s="19"/>
      <c r="PX18" s="19"/>
      <c r="PY18" s="19"/>
      <c r="PZ18" s="19"/>
      <c r="QA18" s="19"/>
      <c r="QB18" s="19"/>
      <c r="QC18" s="19"/>
      <c r="QD18" s="19"/>
      <c r="QE18" s="19"/>
      <c r="QF18" s="19"/>
      <c r="QG18" s="19"/>
      <c r="QH18" s="19"/>
      <c r="QI18" s="19"/>
      <c r="QJ18" s="19"/>
      <c r="QK18" s="19"/>
      <c r="QL18" s="19"/>
      <c r="QM18" s="19"/>
      <c r="QN18" s="19"/>
      <c r="QO18" s="19"/>
      <c r="QP18" s="19"/>
      <c r="QQ18" s="19"/>
      <c r="QR18" s="19"/>
      <c r="QS18" s="19"/>
      <c r="QT18" s="19"/>
      <c r="QU18" s="19"/>
      <c r="QV18" s="19"/>
      <c r="QW18" s="19"/>
      <c r="QX18" s="19"/>
      <c r="QY18" s="19"/>
      <c r="QZ18" s="19"/>
      <c r="RA18" s="19"/>
      <c r="RB18" s="19"/>
      <c r="RC18" s="19"/>
      <c r="RD18" s="19"/>
      <c r="RE18" s="19"/>
      <c r="RF18" s="19"/>
      <c r="RG18" s="19"/>
      <c r="RH18" s="19"/>
      <c r="RI18" s="19"/>
      <c r="RJ18" s="19"/>
      <c r="RK18" s="19"/>
      <c r="RL18" s="19"/>
      <c r="RM18" s="19"/>
      <c r="RN18" s="19"/>
      <c r="RO18" s="19"/>
      <c r="RP18" s="19"/>
      <c r="RQ18" s="19"/>
      <c r="RR18" s="19"/>
      <c r="RS18" s="19"/>
      <c r="RT18" s="19"/>
      <c r="RU18" s="19"/>
      <c r="RV18" s="19"/>
      <c r="RW18" s="19"/>
      <c r="RX18" s="19"/>
      <c r="RY18" s="19"/>
      <c r="RZ18" s="19"/>
      <c r="SA18" s="19"/>
      <c r="SB18" s="19"/>
      <c r="SC18" s="19"/>
      <c r="SD18" s="19"/>
      <c r="SE18" s="19"/>
      <c r="SF18" s="19"/>
      <c r="SG18" s="19"/>
      <c r="SH18" s="19"/>
      <c r="SI18" s="19"/>
      <c r="SJ18" s="19"/>
      <c r="SK18" s="19"/>
      <c r="SL18" s="19"/>
      <c r="SM18" s="19"/>
      <c r="SN18" s="19"/>
      <c r="SO18" s="19"/>
      <c r="SP18" s="19"/>
      <c r="SQ18" s="19"/>
      <c r="SR18" s="19"/>
      <c r="SS18" s="19"/>
      <c r="ST18" s="19"/>
      <c r="SU18" s="19"/>
      <c r="SV18" s="19"/>
      <c r="SW18" s="19"/>
      <c r="SX18" s="19"/>
      <c r="SY18" s="19"/>
      <c r="SZ18" s="19"/>
      <c r="TA18" s="19"/>
      <c r="TB18" s="19"/>
      <c r="TC18" s="19"/>
      <c r="TD18" s="19"/>
      <c r="TE18" s="19"/>
      <c r="TF18" s="19"/>
      <c r="TG18" s="19"/>
      <c r="TH18" s="19"/>
      <c r="TI18" s="19"/>
      <c r="TJ18" s="19"/>
      <c r="TK18" s="19"/>
      <c r="TL18" s="19"/>
      <c r="TM18" s="19"/>
      <c r="TN18" s="19"/>
      <c r="TO18" s="19"/>
      <c r="TP18" s="19"/>
      <c r="TQ18" s="19"/>
      <c r="TR18" s="19"/>
      <c r="TS18" s="19"/>
      <c r="TT18" s="19"/>
      <c r="TU18" s="19"/>
      <c r="TV18" s="19"/>
      <c r="TW18" s="19"/>
      <c r="TX18" s="19"/>
      <c r="TY18" s="19"/>
      <c r="TZ18" s="19"/>
      <c r="UA18" s="19"/>
      <c r="UB18" s="19"/>
      <c r="UC18" s="19"/>
      <c r="UD18" s="19"/>
      <c r="UE18" s="19"/>
      <c r="UF18" s="19"/>
      <c r="UG18" s="19"/>
      <c r="UH18" s="19"/>
      <c r="UI18" s="19"/>
      <c r="UJ18" s="19"/>
      <c r="UK18" s="19"/>
      <c r="UL18" s="19"/>
      <c r="UM18" s="19"/>
      <c r="UN18" s="19"/>
      <c r="UO18" s="19"/>
      <c r="UP18" s="19"/>
      <c r="UQ18" s="19"/>
      <c r="UR18" s="19"/>
      <c r="US18" s="19"/>
      <c r="UT18" s="19"/>
      <c r="UU18" s="19"/>
      <c r="UV18" s="19"/>
      <c r="UW18" s="19"/>
      <c r="UX18" s="19"/>
      <c r="UY18" s="19"/>
      <c r="UZ18" s="19"/>
      <c r="VA18" s="19"/>
      <c r="VB18" s="19">
        <v>1384</v>
      </c>
      <c r="VC18" s="19"/>
      <c r="VD18" s="19"/>
      <c r="VE18" s="19"/>
      <c r="VF18" s="19"/>
      <c r="VG18" s="19"/>
      <c r="VH18" s="19"/>
      <c r="VI18" s="19"/>
      <c r="VJ18" s="19"/>
      <c r="VK18" s="19"/>
      <c r="VL18" s="19">
        <v>1441</v>
      </c>
      <c r="VM18" s="19">
        <v>1355</v>
      </c>
      <c r="VN18" s="19">
        <v>1393</v>
      </c>
      <c r="VO18" s="19">
        <v>1508</v>
      </c>
      <c r="VP18" s="19">
        <v>1527</v>
      </c>
      <c r="VQ18" s="19">
        <v>1503</v>
      </c>
      <c r="VR18" s="19">
        <v>1466</v>
      </c>
      <c r="VS18" s="19">
        <v>1463</v>
      </c>
      <c r="VT18" s="19">
        <v>1482</v>
      </c>
      <c r="VU18" s="19">
        <v>1495</v>
      </c>
      <c r="VV18" s="19">
        <v>1607</v>
      </c>
      <c r="VW18" s="19">
        <v>1592</v>
      </c>
      <c r="VX18" s="19">
        <v>1580</v>
      </c>
      <c r="VY18" s="19">
        <v>1521</v>
      </c>
      <c r="VZ18" s="19">
        <v>1567</v>
      </c>
      <c r="WA18" s="19">
        <v>1631</v>
      </c>
      <c r="WB18" s="19">
        <v>1619</v>
      </c>
      <c r="WC18" s="19">
        <v>1670</v>
      </c>
      <c r="WD18" s="19">
        <v>1533</v>
      </c>
      <c r="WE18" s="19">
        <v>1559</v>
      </c>
      <c r="WF18" s="19">
        <v>1623</v>
      </c>
      <c r="WG18" s="19">
        <v>1663</v>
      </c>
      <c r="WH18" s="19">
        <v>1686</v>
      </c>
      <c r="WI18" s="19">
        <v>1776</v>
      </c>
      <c r="WJ18" s="19">
        <v>1859</v>
      </c>
      <c r="WK18" s="19">
        <v>1897</v>
      </c>
      <c r="WL18" s="19">
        <v>1860</v>
      </c>
      <c r="WM18" s="19">
        <v>1763</v>
      </c>
      <c r="WN18" s="19">
        <v>1865</v>
      </c>
      <c r="WO18" s="19">
        <v>1817</v>
      </c>
      <c r="WP18" s="19">
        <v>1887</v>
      </c>
      <c r="WQ18" s="19">
        <v>1879</v>
      </c>
      <c r="WR18" s="19">
        <v>2007</v>
      </c>
      <c r="WS18" s="19">
        <v>1959</v>
      </c>
      <c r="WT18" s="19">
        <v>1986</v>
      </c>
      <c r="WU18" s="19">
        <v>2077</v>
      </c>
      <c r="WV18" s="19">
        <v>1975</v>
      </c>
      <c r="WW18" s="19">
        <v>1991</v>
      </c>
      <c r="WX18" s="19">
        <v>1975</v>
      </c>
      <c r="WY18" s="19">
        <v>2079</v>
      </c>
      <c r="WZ18" s="19">
        <v>2177</v>
      </c>
      <c r="XA18" s="19">
        <v>2276</v>
      </c>
      <c r="XB18" s="19">
        <v>2342</v>
      </c>
      <c r="XC18" s="19">
        <v>2421</v>
      </c>
      <c r="XD18" s="19">
        <v>2348</v>
      </c>
      <c r="XE18" s="19">
        <v>2410</v>
      </c>
      <c r="XF18" s="19">
        <v>2477</v>
      </c>
      <c r="XG18" s="19">
        <v>2450</v>
      </c>
      <c r="XH18" s="19">
        <v>2337</v>
      </c>
      <c r="XI18" s="19">
        <v>2429</v>
      </c>
      <c r="XJ18" s="19">
        <v>2503</v>
      </c>
      <c r="XK18" s="19">
        <v>2439</v>
      </c>
      <c r="XL18" s="19">
        <v>2528</v>
      </c>
      <c r="XM18" s="19">
        <v>2582</v>
      </c>
      <c r="XN18" s="19">
        <v>2518</v>
      </c>
      <c r="XO18" s="19">
        <v>2499</v>
      </c>
      <c r="XP18" s="19">
        <v>2528</v>
      </c>
      <c r="XQ18" s="19">
        <v>2570</v>
      </c>
      <c r="XR18" s="19">
        <v>2692</v>
      </c>
      <c r="XS18" s="19">
        <v>2775</v>
      </c>
      <c r="XT18" s="19">
        <v>2769</v>
      </c>
      <c r="XU18" s="19">
        <v>2762</v>
      </c>
      <c r="XV18" s="19">
        <v>2748</v>
      </c>
      <c r="XW18" s="19">
        <v>2820</v>
      </c>
      <c r="XX18" s="19">
        <v>2935</v>
      </c>
      <c r="XY18" s="19">
        <v>3052</v>
      </c>
      <c r="XZ18" s="19">
        <v>3102</v>
      </c>
      <c r="YA18" s="19">
        <v>3218</v>
      </c>
      <c r="YB18" s="19">
        <v>3266</v>
      </c>
      <c r="YC18" s="19">
        <v>3244</v>
      </c>
      <c r="YD18" s="19">
        <v>3249</v>
      </c>
      <c r="YE18" s="19">
        <v>3271</v>
      </c>
      <c r="YF18" s="19">
        <v>3268</v>
      </c>
      <c r="YG18" s="19">
        <v>3290</v>
      </c>
      <c r="YH18" s="19">
        <v>3288</v>
      </c>
      <c r="YI18" s="19">
        <v>3322</v>
      </c>
      <c r="YJ18" s="19">
        <v>3496</v>
      </c>
      <c r="YK18" s="19">
        <v>3537</v>
      </c>
      <c r="YL18" s="19">
        <v>3612</v>
      </c>
      <c r="YM18" s="19">
        <v>3642</v>
      </c>
      <c r="YN18" s="19">
        <v>3826</v>
      </c>
      <c r="YO18" s="19">
        <v>3947</v>
      </c>
      <c r="YP18" s="19">
        <v>4050</v>
      </c>
      <c r="YQ18" s="19">
        <v>4415</v>
      </c>
      <c r="YR18" s="19">
        <v>4336</v>
      </c>
      <c r="YS18" s="19">
        <v>4407</v>
      </c>
      <c r="YT18" s="19">
        <v>4803</v>
      </c>
      <c r="YU18" s="19">
        <v>4286</v>
      </c>
      <c r="YV18" s="19">
        <v>4023</v>
      </c>
      <c r="YW18" s="19">
        <v>4605</v>
      </c>
      <c r="YX18" s="19">
        <v>4739</v>
      </c>
      <c r="YY18" s="19">
        <v>4222</v>
      </c>
      <c r="YZ18" s="19">
        <v>4570</v>
      </c>
      <c r="ZA18" s="19">
        <v>4870</v>
      </c>
      <c r="ZB18" s="19">
        <v>4787</v>
      </c>
      <c r="ZC18" s="19">
        <v>4733</v>
      </c>
      <c r="ZD18" s="19">
        <v>4750</v>
      </c>
      <c r="ZE18" s="19">
        <v>4992</v>
      </c>
      <c r="ZF18" s="19">
        <v>5241</v>
      </c>
      <c r="ZG18" s="19">
        <v>5581</v>
      </c>
      <c r="ZH18" s="19">
        <v>5781</v>
      </c>
      <c r="ZI18" s="19">
        <v>5297</v>
      </c>
      <c r="ZJ18" s="19">
        <v>5526</v>
      </c>
      <c r="ZK18" s="19">
        <v>5633</v>
      </c>
      <c r="ZL18" s="19">
        <v>5799</v>
      </c>
      <c r="ZM18" s="19">
        <v>6057</v>
      </c>
      <c r="ZN18" s="19">
        <v>6432</v>
      </c>
      <c r="ZO18" s="19">
        <v>6684</v>
      </c>
      <c r="ZP18" s="19">
        <v>6794</v>
      </c>
      <c r="ZQ18" s="19">
        <v>7079</v>
      </c>
      <c r="ZR18" s="19">
        <v>6437</v>
      </c>
      <c r="ZS18" s="19">
        <v>6554</v>
      </c>
      <c r="ZT18" s="19">
        <v>6261</v>
      </c>
      <c r="ZU18" s="19">
        <v>6089</v>
      </c>
      <c r="ZV18" s="19">
        <v>5719</v>
      </c>
      <c r="ZW18" s="19">
        <v>6344</v>
      </c>
      <c r="ZX18" s="19">
        <v>6910</v>
      </c>
      <c r="ZY18" s="19">
        <v>7753</v>
      </c>
      <c r="ZZ18" s="19">
        <v>8199</v>
      </c>
      <c r="AAA18" s="19">
        <v>8332</v>
      </c>
      <c r="AAB18" s="19">
        <v>8655</v>
      </c>
      <c r="AAC18" s="19">
        <v>9038</v>
      </c>
      <c r="AAD18" s="19">
        <v>9267</v>
      </c>
      <c r="AAE18" s="19">
        <v>9540</v>
      </c>
      <c r="AAF18" s="19">
        <v>9923</v>
      </c>
      <c r="AAG18" s="19">
        <v>10044</v>
      </c>
      <c r="AAH18" s="19">
        <v>10480</v>
      </c>
      <c r="AAI18" s="19">
        <v>10697</v>
      </c>
      <c r="AAJ18" s="19">
        <v>10603</v>
      </c>
      <c r="AAK18" s="19">
        <v>10957</v>
      </c>
      <c r="AAL18" s="19">
        <v>11483</v>
      </c>
      <c r="AAM18" s="19">
        <v>12106</v>
      </c>
      <c r="AAN18" s="19">
        <v>12347</v>
      </c>
      <c r="AAO18" s="19">
        <v>12723</v>
      </c>
      <c r="AAP18" s="19">
        <v>13256</v>
      </c>
      <c r="AAQ18" s="19">
        <v>13852</v>
      </c>
      <c r="AAR18" s="19">
        <v>14258</v>
      </c>
      <c r="AAS18" s="19">
        <v>15020</v>
      </c>
      <c r="AAT18" s="19">
        <v>15224</v>
      </c>
      <c r="AAU18" s="19">
        <v>15779</v>
      </c>
      <c r="AAV18" s="19">
        <v>15983</v>
      </c>
      <c r="AAW18" s="19">
        <v>16692</v>
      </c>
      <c r="AAX18" s="19">
        <v>17409</v>
      </c>
      <c r="AAY18" s="19">
        <v>18050</v>
      </c>
      <c r="AAZ18" s="19">
        <v>18691</v>
      </c>
      <c r="ABA18" s="19">
        <v>19560</v>
      </c>
      <c r="ABB18" s="19">
        <v>20610</v>
      </c>
      <c r="ABC18" s="19">
        <v>21399</v>
      </c>
      <c r="ABD18" s="19">
        <v>22061</v>
      </c>
      <c r="ABE18" s="19">
        <v>22971</v>
      </c>
      <c r="ABF18" s="19">
        <v>24031</v>
      </c>
      <c r="ABG18" s="19">
        <v>24179</v>
      </c>
      <c r="ABH18" s="19">
        <v>24141</v>
      </c>
      <c r="ABI18" s="19">
        <v>24924</v>
      </c>
      <c r="ABJ18" s="19">
        <v>26321</v>
      </c>
      <c r="ABK18" s="19">
        <v>27608</v>
      </c>
      <c r="ABL18" s="19">
        <v>28504</v>
      </c>
      <c r="ABM18" s="19">
        <v>28953</v>
      </c>
      <c r="ABN18" s="19">
        <v>28786</v>
      </c>
      <c r="ABO18" s="19">
        <v>28942</v>
      </c>
      <c r="ABP18" s="19">
        <v>29434</v>
      </c>
      <c r="ABQ18" s="19">
        <v>31127.675999999999</v>
      </c>
      <c r="ABR18" s="19">
        <v>33041.207000000002</v>
      </c>
      <c r="ABS18" s="19">
        <v>34819.516000000003</v>
      </c>
      <c r="ABT18" s="19">
        <v>37492.836000000003</v>
      </c>
      <c r="ABU18" s="19">
        <v>40043.796999999999</v>
      </c>
      <c r="ABV18" s="19">
        <v>43133.144999999997</v>
      </c>
      <c r="ABW18" s="19">
        <v>46556.480000000003</v>
      </c>
      <c r="ABX18" s="19">
        <v>48956.73</v>
      </c>
      <c r="ABY18" s="19">
        <v>51129.184000000001</v>
      </c>
      <c r="ABZ18" s="19">
        <v>54039.96</v>
      </c>
      <c r="ACA18" s="19">
        <v>56578.38</v>
      </c>
      <c r="ACB18" s="19">
        <v>58840.413999999997</v>
      </c>
      <c r="ACC18" s="19">
        <v>60852.258000000002</v>
      </c>
      <c r="ACD18" s="19">
        <v>64824.144999999997</v>
      </c>
      <c r="ACE18" s="19">
        <v>68108.554999999993</v>
      </c>
      <c r="ACF18" s="19">
        <v>71310.53</v>
      </c>
      <c r="ACG18" s="19">
        <v>74879.81</v>
      </c>
      <c r="ACH18" s="19">
        <v>76522.06</v>
      </c>
      <c r="ACI18" s="19">
        <v>76625.63</v>
      </c>
      <c r="ACJ18" s="19">
        <v>78476.149999999994</v>
      </c>
      <c r="ACK18" s="19">
        <v>80623</v>
      </c>
      <c r="ACL18" s="19">
        <v>81725.22</v>
      </c>
      <c r="ACM18" s="19">
        <v>81564.3</v>
      </c>
      <c r="ACN18" s="19">
        <v>82311.33</v>
      </c>
      <c r="ACO18" s="19">
        <v>82983.990000000005</v>
      </c>
      <c r="ACP18" s="19">
        <v>83213.016000000003</v>
      </c>
      <c r="ACQ18" s="19">
        <v>84600.71</v>
      </c>
      <c r="ACR18" s="19">
        <v>84739.92</v>
      </c>
      <c r="ACS18" s="19">
        <v>85115.32</v>
      </c>
      <c r="ACT18" s="19">
        <v>83543.100000000006</v>
      </c>
      <c r="ACU18" s="19">
        <v>86334.59</v>
      </c>
      <c r="ACV18" s="19">
        <v>88366.22</v>
      </c>
      <c r="ACW18" s="49"/>
    </row>
    <row r="19" spans="1:777" x14ac:dyDescent="0.15">
      <c r="A19" s="16" t="s">
        <v>1</v>
      </c>
      <c r="B19" s="16" t="s">
        <v>44</v>
      </c>
      <c r="C19" s="16" t="s">
        <v>45</v>
      </c>
      <c r="D19" s="19">
        <v>956</v>
      </c>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c r="IX19" s="19"/>
      <c r="IY19" s="19"/>
      <c r="IZ19" s="19"/>
      <c r="JA19" s="19"/>
      <c r="JB19" s="19"/>
      <c r="JC19" s="19"/>
      <c r="JD19" s="19"/>
      <c r="JE19" s="19"/>
      <c r="JF19" s="19"/>
      <c r="JG19" s="19"/>
      <c r="JH19" s="19"/>
      <c r="JI19" s="19"/>
      <c r="JJ19" s="19"/>
      <c r="JK19" s="19"/>
      <c r="JL19" s="19"/>
      <c r="JM19" s="19"/>
      <c r="JN19" s="19"/>
      <c r="JO19" s="19"/>
      <c r="JP19" s="19"/>
      <c r="JQ19" s="19"/>
      <c r="JR19" s="19"/>
      <c r="JS19" s="19"/>
      <c r="JT19" s="19"/>
      <c r="JU19" s="19"/>
      <c r="JV19" s="19"/>
      <c r="JW19" s="19"/>
      <c r="JX19" s="19">
        <v>1281.1161999999999</v>
      </c>
      <c r="JY19" s="19">
        <v>1382.3549</v>
      </c>
      <c r="JZ19" s="19">
        <v>1416.7593999999999</v>
      </c>
      <c r="KA19" s="19">
        <v>1461.5328</v>
      </c>
      <c r="KB19" s="19">
        <v>1360.8868</v>
      </c>
      <c r="KC19" s="19">
        <v>1289.7028</v>
      </c>
      <c r="KD19" s="19">
        <v>1355.8561999999999</v>
      </c>
      <c r="KE19" s="19">
        <v>1274.8594000000001</v>
      </c>
      <c r="KF19" s="19">
        <v>1209.8751</v>
      </c>
      <c r="KG19" s="19">
        <v>1247.6124</v>
      </c>
      <c r="KH19" s="19">
        <v>1217.8507999999999</v>
      </c>
      <c r="KI19" s="19">
        <v>1260.7366999999999</v>
      </c>
      <c r="KJ19" s="19">
        <v>1282.046</v>
      </c>
      <c r="KK19" s="19">
        <v>1301.0337999999999</v>
      </c>
      <c r="KL19" s="19">
        <v>1274.0546999999999</v>
      </c>
      <c r="KM19" s="19">
        <v>1267.1521</v>
      </c>
      <c r="KN19" s="19">
        <v>1351.9358</v>
      </c>
      <c r="KO19" s="19">
        <v>1384.6626000000001</v>
      </c>
      <c r="KP19" s="19">
        <v>1396.7185999999999</v>
      </c>
      <c r="KQ19" s="19">
        <v>1361.9049</v>
      </c>
      <c r="KR19" s="19">
        <v>1330.7799</v>
      </c>
      <c r="KS19" s="19">
        <v>1310.0496000000001</v>
      </c>
      <c r="KT19" s="19">
        <v>1413.9132</v>
      </c>
      <c r="KU19" s="19">
        <v>1630.6813999999999</v>
      </c>
      <c r="KV19" s="19">
        <v>1518.4259</v>
      </c>
      <c r="KW19" s="19">
        <v>1347.5032000000001</v>
      </c>
      <c r="KX19" s="19">
        <v>1221.4297999999999</v>
      </c>
      <c r="KY19" s="19">
        <v>1235.0554999999999</v>
      </c>
      <c r="KZ19" s="19">
        <v>1320.7571</v>
      </c>
      <c r="LA19" s="19">
        <v>1353.8069</v>
      </c>
      <c r="LB19" s="19">
        <v>1564.7277999999999</v>
      </c>
      <c r="LC19" s="19">
        <v>1390.4708000000001</v>
      </c>
      <c r="LD19" s="19">
        <v>1385.8916999999999</v>
      </c>
      <c r="LE19" s="19">
        <v>1389.1425999999999</v>
      </c>
      <c r="LF19" s="19">
        <v>1454.1081999999999</v>
      </c>
      <c r="LG19" s="19">
        <v>1474.5426</v>
      </c>
      <c r="LH19" s="19">
        <v>1422.1393</v>
      </c>
      <c r="LI19" s="19">
        <v>1456.6747</v>
      </c>
      <c r="LJ19" s="19">
        <v>1424.5054</v>
      </c>
      <c r="LK19" s="19">
        <v>1376.2887000000001</v>
      </c>
      <c r="LL19" s="19">
        <v>1433.4099000000001</v>
      </c>
      <c r="LM19" s="19">
        <v>1549.3176000000001</v>
      </c>
      <c r="LN19" s="19">
        <v>1573.9391000000001</v>
      </c>
      <c r="LO19" s="19">
        <v>1703.2444</v>
      </c>
      <c r="LP19" s="19">
        <v>1632.6614999999999</v>
      </c>
      <c r="LQ19" s="19">
        <v>1344.5824</v>
      </c>
      <c r="LR19" s="19">
        <v>1236.9227000000001</v>
      </c>
      <c r="LS19" s="19">
        <v>1222.8674000000001</v>
      </c>
      <c r="LT19" s="19">
        <v>1325.8010999999999</v>
      </c>
      <c r="LU19" s="19">
        <v>1334.9070999999999</v>
      </c>
      <c r="LV19" s="19">
        <v>1154.7009</v>
      </c>
      <c r="LW19" s="19">
        <v>1204.5853999999999</v>
      </c>
      <c r="LX19" s="19">
        <v>1221.2695000000001</v>
      </c>
      <c r="LY19" s="19">
        <v>1256.7972</v>
      </c>
      <c r="LZ19" s="19">
        <v>1308.1804999999999</v>
      </c>
      <c r="MA19" s="19">
        <v>1242.3644999999999</v>
      </c>
      <c r="MB19" s="19">
        <v>1385.9348</v>
      </c>
      <c r="MC19" s="19">
        <v>1367.0257999999999</v>
      </c>
      <c r="MD19" s="19">
        <v>1286.6111000000001</v>
      </c>
      <c r="ME19" s="19">
        <v>1208.4927</v>
      </c>
      <c r="MF19" s="19">
        <v>1312.7738999999999</v>
      </c>
      <c r="MG19" s="19">
        <v>1163.4255000000001</v>
      </c>
      <c r="MH19" s="19">
        <v>1265.222</v>
      </c>
      <c r="MI19" s="19">
        <v>1321.0945999999999</v>
      </c>
      <c r="MJ19" s="19">
        <v>1425.423</v>
      </c>
      <c r="MK19" s="19">
        <v>1420.2252000000001</v>
      </c>
      <c r="ML19" s="19">
        <v>1204.8690999999999</v>
      </c>
      <c r="MM19" s="19">
        <v>1081.1184000000001</v>
      </c>
      <c r="MN19" s="19">
        <v>1041.8306</v>
      </c>
      <c r="MO19" s="19">
        <v>1049.3429000000001</v>
      </c>
      <c r="MP19" s="19">
        <v>1258.481</v>
      </c>
      <c r="MQ19" s="19">
        <v>1393.8262999999999</v>
      </c>
      <c r="MR19" s="19">
        <v>1445.7689</v>
      </c>
      <c r="MS19" s="19">
        <v>1299.7489</v>
      </c>
      <c r="MT19" s="19">
        <v>1281.9594</v>
      </c>
      <c r="MU19" s="19">
        <v>1365.5426</v>
      </c>
      <c r="MV19" s="19">
        <v>1385.2304999999999</v>
      </c>
      <c r="MW19" s="19">
        <v>1350.318</v>
      </c>
      <c r="MX19" s="19">
        <v>1281.2501</v>
      </c>
      <c r="MY19" s="19">
        <v>1312.6178</v>
      </c>
      <c r="MZ19" s="19">
        <v>1471.3887</v>
      </c>
      <c r="NA19" s="19">
        <v>1429.3345999999999</v>
      </c>
      <c r="NB19" s="19">
        <v>1349.0803000000001</v>
      </c>
      <c r="NC19" s="19">
        <v>1306.5477000000001</v>
      </c>
      <c r="ND19" s="19">
        <v>1352.7376999999999</v>
      </c>
      <c r="NE19" s="19">
        <v>1423.83</v>
      </c>
      <c r="NF19" s="19">
        <v>1462.5920000000001</v>
      </c>
      <c r="NG19" s="19">
        <v>1369.6223</v>
      </c>
      <c r="NH19" s="19">
        <v>1283.2391</v>
      </c>
      <c r="NI19" s="19">
        <v>1283.5174999999999</v>
      </c>
      <c r="NJ19" s="19">
        <v>1445.8651</v>
      </c>
      <c r="NK19" s="19">
        <v>1445.6977999999999</v>
      </c>
      <c r="NL19" s="19">
        <v>1406.8526999999999</v>
      </c>
      <c r="NM19" s="19">
        <v>1341.2974999999999</v>
      </c>
      <c r="NN19" s="19">
        <v>1411.8477</v>
      </c>
      <c r="NO19" s="19">
        <v>1529.9684999999999</v>
      </c>
      <c r="NP19" s="19">
        <v>1428.7302</v>
      </c>
      <c r="NQ19" s="19">
        <v>1328.1239</v>
      </c>
      <c r="NR19" s="19">
        <v>1255.3981000000001</v>
      </c>
      <c r="NS19" s="19">
        <v>1310.0499</v>
      </c>
      <c r="NT19" s="19">
        <v>1250.8389999999999</v>
      </c>
      <c r="NU19" s="19">
        <v>1146.3422</v>
      </c>
      <c r="NV19" s="19">
        <v>1116.4607000000001</v>
      </c>
      <c r="NW19" s="19">
        <v>1230.1346000000001</v>
      </c>
      <c r="NX19" s="19">
        <v>1405.2449999999999</v>
      </c>
      <c r="NY19" s="19">
        <v>1307.7892999999999</v>
      </c>
      <c r="NZ19" s="19">
        <v>1128.9446</v>
      </c>
      <c r="OA19" s="19">
        <v>1184.1442</v>
      </c>
      <c r="OB19" s="19">
        <v>1333.5887</v>
      </c>
      <c r="OC19" s="19">
        <v>1435.5364</v>
      </c>
      <c r="OD19" s="19">
        <v>1424.6605999999999</v>
      </c>
      <c r="OE19" s="19">
        <v>1612.2251000000001</v>
      </c>
      <c r="OF19" s="19">
        <v>1503.7963999999999</v>
      </c>
      <c r="OG19" s="19">
        <v>1597.559</v>
      </c>
      <c r="OH19" s="19">
        <v>1538.7201</v>
      </c>
      <c r="OI19" s="19">
        <v>1575.9459999999999</v>
      </c>
      <c r="OJ19" s="19">
        <v>1511.3849</v>
      </c>
      <c r="OK19" s="19">
        <v>1500.4031</v>
      </c>
      <c r="OL19" s="19">
        <v>1478.9494999999999</v>
      </c>
      <c r="OM19" s="19">
        <v>1447.5732</v>
      </c>
      <c r="ON19" s="19">
        <v>1321.6974</v>
      </c>
      <c r="OO19" s="19">
        <v>1258.9450999999999</v>
      </c>
      <c r="OP19" s="19">
        <v>1349.4718</v>
      </c>
      <c r="OQ19" s="19">
        <v>1389.3818000000001</v>
      </c>
      <c r="OR19" s="19">
        <v>1485.2719999999999</v>
      </c>
      <c r="OS19" s="19">
        <v>1436.3356000000001</v>
      </c>
      <c r="OT19" s="19">
        <v>1436.2274</v>
      </c>
      <c r="OU19" s="19">
        <v>1489.8244999999999</v>
      </c>
      <c r="OV19" s="19">
        <v>1462.0239999999999</v>
      </c>
      <c r="OW19" s="19">
        <v>1431.7715000000001</v>
      </c>
      <c r="OX19" s="19">
        <v>1459.6068</v>
      </c>
      <c r="OY19" s="19">
        <v>1490.3543999999999</v>
      </c>
      <c r="OZ19" s="19">
        <v>1347.6525999999999</v>
      </c>
      <c r="PA19" s="19">
        <v>1522.2898</v>
      </c>
      <c r="PB19" s="19">
        <v>1613.3933999999999</v>
      </c>
      <c r="PC19" s="19">
        <v>1522.8510000000001</v>
      </c>
      <c r="PD19" s="19">
        <v>1483.3859</v>
      </c>
      <c r="PE19" s="19">
        <v>1404.9984999999999</v>
      </c>
      <c r="PF19" s="19">
        <v>1575.9170999999999</v>
      </c>
      <c r="PG19" s="19">
        <v>1747.1312</v>
      </c>
      <c r="PH19" s="19">
        <v>1717.8158000000001</v>
      </c>
      <c r="PI19" s="19">
        <v>1640.4888000000001</v>
      </c>
      <c r="PJ19" s="19">
        <v>1692.7722000000001</v>
      </c>
      <c r="PK19" s="19">
        <v>1692.3783000000001</v>
      </c>
      <c r="PL19" s="19">
        <v>1684.9672</v>
      </c>
      <c r="PM19" s="19">
        <v>1692.9855</v>
      </c>
      <c r="PN19" s="19">
        <v>1744.1333</v>
      </c>
      <c r="PO19" s="19">
        <v>1742.3318999999999</v>
      </c>
      <c r="PP19" s="19">
        <v>1700.3842</v>
      </c>
      <c r="PQ19" s="19">
        <v>1561.5953</v>
      </c>
      <c r="PR19" s="19">
        <v>1609.2981</v>
      </c>
      <c r="PS19" s="19">
        <v>1531.5703000000001</v>
      </c>
      <c r="PT19" s="19">
        <v>1682.4630999999999</v>
      </c>
      <c r="PU19" s="19">
        <v>1673.673</v>
      </c>
      <c r="PV19" s="19">
        <v>1662.8430000000001</v>
      </c>
      <c r="PW19" s="19">
        <v>1468.7439999999999</v>
      </c>
      <c r="PX19" s="19">
        <v>1545.4060999999999</v>
      </c>
      <c r="PY19" s="19">
        <v>1672.3683000000001</v>
      </c>
      <c r="PZ19" s="19">
        <v>2071.1457999999998</v>
      </c>
      <c r="QA19" s="19">
        <v>2114.4594999999999</v>
      </c>
      <c r="QB19" s="19">
        <v>1954.2257999999999</v>
      </c>
      <c r="QC19" s="19">
        <v>1968.0953</v>
      </c>
      <c r="QD19" s="19">
        <v>2009.2727</v>
      </c>
      <c r="QE19" s="19">
        <v>1871.89</v>
      </c>
      <c r="QF19" s="19">
        <v>1866.7155</v>
      </c>
      <c r="QG19" s="19">
        <v>1574.4135000000001</v>
      </c>
      <c r="QH19" s="19">
        <v>1559.6093000000001</v>
      </c>
      <c r="QI19" s="19">
        <v>1742.655</v>
      </c>
      <c r="QJ19" s="19">
        <v>1745.5795000000001</v>
      </c>
      <c r="QK19" s="19">
        <v>1495.7660000000001</v>
      </c>
      <c r="QL19" s="19">
        <v>1572.1237000000001</v>
      </c>
      <c r="QM19" s="19">
        <v>1790.6337000000001</v>
      </c>
      <c r="QN19" s="19">
        <v>1706.9287999999999</v>
      </c>
      <c r="QO19" s="19">
        <v>1573.3715999999999</v>
      </c>
      <c r="QP19" s="19">
        <v>1540.1621</v>
      </c>
      <c r="QQ19" s="19">
        <v>1654.5446999999999</v>
      </c>
      <c r="QR19" s="19">
        <v>1697.9748999999999</v>
      </c>
      <c r="QS19" s="19">
        <v>1615.5802000000001</v>
      </c>
      <c r="QT19" s="19">
        <v>1585.7285999999999</v>
      </c>
      <c r="QU19" s="19">
        <v>1484.7699</v>
      </c>
      <c r="QV19" s="19">
        <v>1352.4047</v>
      </c>
      <c r="QW19" s="19">
        <v>1267.5450000000001</v>
      </c>
      <c r="QX19" s="19">
        <v>1376.2461000000001</v>
      </c>
      <c r="QY19" s="19">
        <v>1520.8297</v>
      </c>
      <c r="QZ19" s="19">
        <v>1590.5597</v>
      </c>
      <c r="RA19" s="19">
        <v>1613.3746000000001</v>
      </c>
      <c r="RB19" s="19">
        <v>1624.0129999999999</v>
      </c>
      <c r="RC19" s="19">
        <v>1758.1188</v>
      </c>
      <c r="RD19" s="19">
        <v>1815.8223</v>
      </c>
      <c r="RE19" s="19">
        <v>1775.9855</v>
      </c>
      <c r="RF19" s="19">
        <v>1849.8177000000001</v>
      </c>
      <c r="RG19" s="19">
        <v>1774.6052999999999</v>
      </c>
      <c r="RH19" s="19">
        <v>1674.4037000000001</v>
      </c>
      <c r="RI19" s="19">
        <v>1841.1104</v>
      </c>
      <c r="RJ19" s="19">
        <v>1816.4744000000001</v>
      </c>
      <c r="RK19" s="19">
        <v>1977.7083</v>
      </c>
      <c r="RL19" s="19">
        <v>1941.2860000000001</v>
      </c>
      <c r="RM19" s="19">
        <v>1741.5636999999999</v>
      </c>
      <c r="RN19" s="19">
        <v>1881.087</v>
      </c>
      <c r="RO19" s="19">
        <v>1948.5698</v>
      </c>
      <c r="RP19" s="19">
        <v>1984.7252000000001</v>
      </c>
      <c r="RQ19" s="19">
        <v>1954.6157000000001</v>
      </c>
      <c r="RR19" s="19">
        <v>2078.5727999999999</v>
      </c>
      <c r="RS19" s="19">
        <v>1995.1835000000001</v>
      </c>
      <c r="RT19" s="19">
        <v>2137.8126999999999</v>
      </c>
      <c r="RU19" s="19">
        <v>2012.403</v>
      </c>
      <c r="RV19" s="19">
        <v>1944.2085999999999</v>
      </c>
      <c r="RW19" s="19">
        <v>2126.7919999999999</v>
      </c>
      <c r="RX19" s="19">
        <v>2047.2575999999999</v>
      </c>
      <c r="RY19" s="19">
        <v>1845.9903999999999</v>
      </c>
      <c r="RZ19" s="19">
        <v>1889.4110000000001</v>
      </c>
      <c r="SA19" s="19">
        <v>2000.1774</v>
      </c>
      <c r="SB19" s="19">
        <v>2218.3398000000002</v>
      </c>
      <c r="SC19" s="19">
        <v>2009.6225999999999</v>
      </c>
      <c r="SD19" s="19">
        <v>1972.0911000000001</v>
      </c>
      <c r="SE19" s="19">
        <v>2033.394</v>
      </c>
      <c r="SF19" s="19">
        <v>2028.6494</v>
      </c>
      <c r="SG19" s="19">
        <v>2082.8577</v>
      </c>
      <c r="SH19" s="19">
        <v>2017.8245999999999</v>
      </c>
      <c r="SI19" s="19">
        <v>2028.8722</v>
      </c>
      <c r="SJ19" s="19">
        <v>2184.4486999999999</v>
      </c>
      <c r="SK19" s="19">
        <v>2159.1161999999999</v>
      </c>
      <c r="SL19" s="19">
        <v>2209.5347000000002</v>
      </c>
      <c r="SM19" s="19">
        <v>2190.0059000000001</v>
      </c>
      <c r="SN19" s="19">
        <v>2166.4158000000002</v>
      </c>
      <c r="SO19" s="19">
        <v>2172.9245999999998</v>
      </c>
      <c r="SP19" s="19">
        <v>2010.4025999999999</v>
      </c>
      <c r="SQ19" s="19">
        <v>1987.8308999999999</v>
      </c>
      <c r="SR19" s="19">
        <v>1976.5295000000001</v>
      </c>
      <c r="SS19" s="19">
        <v>2039.6054999999999</v>
      </c>
      <c r="ST19" s="19">
        <v>2151.8283999999999</v>
      </c>
      <c r="SU19" s="19">
        <v>2186.7761</v>
      </c>
      <c r="SV19" s="19">
        <v>2028.0346999999999</v>
      </c>
      <c r="SW19" s="19">
        <v>1984.7085999999999</v>
      </c>
      <c r="SX19" s="19">
        <v>2032.9491</v>
      </c>
      <c r="SY19" s="19">
        <v>2036.0681999999999</v>
      </c>
      <c r="SZ19" s="19">
        <v>2021.2112</v>
      </c>
      <c r="TA19" s="19">
        <v>2080.4879999999998</v>
      </c>
      <c r="TB19" s="19">
        <v>1863.338</v>
      </c>
      <c r="TC19" s="19">
        <v>1822.6857</v>
      </c>
      <c r="TD19" s="19">
        <v>1941.3525</v>
      </c>
      <c r="TE19" s="19">
        <v>1909.6466</v>
      </c>
      <c r="TF19" s="19">
        <v>1916.4072000000001</v>
      </c>
      <c r="TG19" s="19">
        <v>1927.2372</v>
      </c>
      <c r="TH19" s="19">
        <v>1912.2137</v>
      </c>
      <c r="TI19" s="19">
        <v>1976.5409</v>
      </c>
      <c r="TJ19" s="19">
        <v>1928.7106000000001</v>
      </c>
      <c r="TK19" s="19">
        <v>2044.7563</v>
      </c>
      <c r="TL19" s="19">
        <v>1936.6980000000001</v>
      </c>
      <c r="TM19" s="19">
        <v>2011.6905999999999</v>
      </c>
      <c r="TN19" s="19">
        <v>1886.5986</v>
      </c>
      <c r="TO19" s="19">
        <v>1968.8981000000001</v>
      </c>
      <c r="TP19" s="19">
        <v>1955.4290000000001</v>
      </c>
      <c r="TQ19" s="19">
        <v>1943.8049000000001</v>
      </c>
      <c r="TR19" s="19">
        <v>2109.2379999999998</v>
      </c>
      <c r="TS19" s="19">
        <v>2063.0102999999999</v>
      </c>
      <c r="TT19" s="19">
        <v>2059.2246</v>
      </c>
      <c r="TU19" s="19">
        <v>1959.6207999999999</v>
      </c>
      <c r="TV19" s="19">
        <v>1998.6621</v>
      </c>
      <c r="TW19" s="19">
        <v>1821.7284</v>
      </c>
      <c r="TX19" s="19">
        <v>1747.5902000000001</v>
      </c>
      <c r="TY19" s="19">
        <v>1788.9248</v>
      </c>
      <c r="TZ19" s="19">
        <v>1806.2772</v>
      </c>
      <c r="UA19" s="19">
        <v>1811.5192</v>
      </c>
      <c r="UB19" s="19">
        <v>1659.097</v>
      </c>
      <c r="UC19" s="19">
        <v>1656.6133</v>
      </c>
      <c r="UD19" s="19">
        <v>1744.5472</v>
      </c>
      <c r="UE19" s="19">
        <v>1711.0408</v>
      </c>
      <c r="UF19" s="19">
        <v>1558.4988000000001</v>
      </c>
      <c r="UG19" s="19">
        <v>1551.6783</v>
      </c>
      <c r="UH19" s="19">
        <v>1458.7520999999999</v>
      </c>
      <c r="UI19" s="19">
        <v>1391.3414</v>
      </c>
      <c r="UJ19" s="19">
        <v>1413.8453</v>
      </c>
      <c r="UK19" s="19">
        <v>1427.3018999999999</v>
      </c>
      <c r="UL19" s="19">
        <v>1470.585</v>
      </c>
      <c r="UM19" s="19">
        <v>1444.9907000000001</v>
      </c>
      <c r="UN19" s="19">
        <v>1412.2710999999999</v>
      </c>
      <c r="UO19" s="19">
        <v>1422.0896</v>
      </c>
      <c r="UP19" s="19">
        <v>1446.0948000000001</v>
      </c>
      <c r="UQ19" s="19">
        <v>1421.0070000000001</v>
      </c>
      <c r="UR19" s="19">
        <v>1176.5454</v>
      </c>
      <c r="US19" s="19">
        <v>1072.3851</v>
      </c>
      <c r="UT19" s="19">
        <v>1114.2234000000001</v>
      </c>
      <c r="UU19" s="19">
        <v>1226.8877</v>
      </c>
      <c r="UV19" s="19">
        <v>1265.5139999999999</v>
      </c>
      <c r="UW19" s="19">
        <v>1326.9185</v>
      </c>
      <c r="UX19" s="19">
        <v>1372.1918000000001</v>
      </c>
      <c r="UY19" s="19">
        <v>1377.9070999999999</v>
      </c>
      <c r="UZ19" s="19">
        <v>1464.7979</v>
      </c>
      <c r="VA19" s="19">
        <v>1611.2771</v>
      </c>
      <c r="VB19" s="19">
        <v>1665.4260999999999</v>
      </c>
      <c r="VC19" s="19">
        <v>1648.1023</v>
      </c>
      <c r="VD19" s="19">
        <v>1636.7555</v>
      </c>
      <c r="VE19" s="19">
        <v>1605.4579000000001</v>
      </c>
      <c r="VF19" s="19">
        <v>1538.1289999999999</v>
      </c>
      <c r="VG19" s="19">
        <v>1502.6333</v>
      </c>
      <c r="VH19" s="19">
        <v>1558.1465000000001</v>
      </c>
      <c r="VI19" s="19">
        <v>1476.5340000000001</v>
      </c>
      <c r="VJ19" s="19">
        <v>1490.4226000000001</v>
      </c>
      <c r="VK19" s="19">
        <v>1646.8715</v>
      </c>
      <c r="VL19" s="19">
        <v>1721.0172</v>
      </c>
      <c r="VM19" s="19">
        <v>1602.9608000000001</v>
      </c>
      <c r="VN19" s="19">
        <v>1525.3434</v>
      </c>
      <c r="VO19" s="19">
        <v>1420.9199000000001</v>
      </c>
      <c r="VP19" s="19">
        <v>1465.9440999999999</v>
      </c>
      <c r="VQ19" s="19">
        <v>1444.2826</v>
      </c>
      <c r="VR19" s="19">
        <v>1431.1693</v>
      </c>
      <c r="VS19" s="19">
        <v>1572.9486999999999</v>
      </c>
      <c r="VT19" s="19">
        <v>1589.9186</v>
      </c>
      <c r="VU19" s="19">
        <v>1628.5509</v>
      </c>
      <c r="VV19" s="19">
        <v>1502.7836</v>
      </c>
      <c r="VW19" s="19">
        <v>1474.4987000000001</v>
      </c>
      <c r="VX19" s="19">
        <v>1518.9521</v>
      </c>
      <c r="VY19" s="19">
        <v>1537.7979</v>
      </c>
      <c r="VZ19" s="19">
        <v>1636.2374</v>
      </c>
      <c r="WA19" s="19">
        <v>1633.9174</v>
      </c>
      <c r="WB19" s="19">
        <v>1524.3385000000001</v>
      </c>
      <c r="WC19" s="19">
        <v>1409.7156</v>
      </c>
      <c r="WD19" s="19">
        <v>1496.4828</v>
      </c>
      <c r="WE19" s="19">
        <v>1520.1681000000001</v>
      </c>
      <c r="WF19" s="19">
        <v>1469.8774000000001</v>
      </c>
      <c r="WG19" s="19"/>
      <c r="WH19" s="19"/>
      <c r="WI19" s="19"/>
      <c r="WJ19" s="19"/>
      <c r="WK19" s="19">
        <v>1465</v>
      </c>
      <c r="WL19" s="19"/>
      <c r="WM19" s="19"/>
      <c r="WN19" s="19"/>
      <c r="WO19" s="19"/>
      <c r="WP19" s="19"/>
      <c r="WQ19" s="19">
        <v>1407</v>
      </c>
      <c r="WR19" s="19"/>
      <c r="WS19" s="19"/>
      <c r="WT19" s="19"/>
      <c r="WU19" s="19">
        <v>1420</v>
      </c>
      <c r="WV19" s="19">
        <v>1466</v>
      </c>
      <c r="WW19" s="19">
        <v>1500</v>
      </c>
      <c r="WX19" s="19">
        <v>1506</v>
      </c>
      <c r="WY19" s="19">
        <v>1537</v>
      </c>
      <c r="WZ19" s="19">
        <v>1554</v>
      </c>
      <c r="XA19" s="19">
        <v>1487</v>
      </c>
      <c r="XB19" s="19">
        <v>1521</v>
      </c>
      <c r="XC19" s="19">
        <v>1575</v>
      </c>
      <c r="XD19" s="19">
        <v>1540</v>
      </c>
      <c r="XE19" s="19">
        <v>1529</v>
      </c>
      <c r="XF19" s="19">
        <v>1486</v>
      </c>
      <c r="XG19" s="19">
        <v>1545</v>
      </c>
      <c r="XH19" s="19">
        <v>1537</v>
      </c>
      <c r="XI19" s="19">
        <v>1529</v>
      </c>
      <c r="XJ19" s="19">
        <v>1510</v>
      </c>
      <c r="XK19" s="19">
        <v>1546</v>
      </c>
      <c r="XL19" s="19">
        <v>1581</v>
      </c>
      <c r="XM19" s="19">
        <v>1607</v>
      </c>
      <c r="XN19" s="19">
        <v>1648</v>
      </c>
      <c r="XO19" s="19">
        <v>1677</v>
      </c>
      <c r="XP19" s="19">
        <v>1753</v>
      </c>
      <c r="XQ19" s="19">
        <v>1776</v>
      </c>
      <c r="XR19" s="19">
        <v>1782</v>
      </c>
      <c r="XS19" s="19">
        <v>1734</v>
      </c>
      <c r="XT19" s="19">
        <v>1798</v>
      </c>
      <c r="XU19" s="19">
        <v>1752</v>
      </c>
      <c r="XV19" s="19">
        <v>1733</v>
      </c>
      <c r="XW19" s="19">
        <v>1755</v>
      </c>
      <c r="XX19" s="19">
        <v>1720</v>
      </c>
      <c r="XY19" s="19">
        <v>1780</v>
      </c>
      <c r="XZ19" s="19">
        <v>1793</v>
      </c>
      <c r="YA19" s="19">
        <v>1884</v>
      </c>
      <c r="YB19" s="19">
        <v>1935</v>
      </c>
      <c r="YC19" s="19">
        <v>1991</v>
      </c>
      <c r="YD19" s="19">
        <v>2075</v>
      </c>
      <c r="YE19" s="19">
        <v>2023</v>
      </c>
      <c r="YF19" s="19">
        <v>2018</v>
      </c>
      <c r="YG19" s="19">
        <v>2029</v>
      </c>
      <c r="YH19" s="19">
        <v>2039</v>
      </c>
      <c r="YI19" s="19">
        <v>1965</v>
      </c>
      <c r="YJ19" s="19">
        <v>1962</v>
      </c>
      <c r="YK19" s="19">
        <v>1991</v>
      </c>
      <c r="YL19" s="19">
        <v>1943</v>
      </c>
      <c r="YM19" s="19">
        <v>1926</v>
      </c>
      <c r="YN19" s="19">
        <v>1957</v>
      </c>
      <c r="YO19" s="19">
        <v>1980</v>
      </c>
      <c r="YP19" s="19">
        <v>2004</v>
      </c>
      <c r="YQ19" s="19">
        <v>1992</v>
      </c>
      <c r="YR19" s="19">
        <v>2005</v>
      </c>
      <c r="YS19" s="19">
        <v>1957</v>
      </c>
      <c r="YT19" s="19">
        <v>1967</v>
      </c>
      <c r="YU19" s="19">
        <v>1932</v>
      </c>
      <c r="YV19" s="19">
        <v>1833</v>
      </c>
      <c r="YW19" s="19">
        <v>1870</v>
      </c>
      <c r="YX19" s="19">
        <v>1959</v>
      </c>
      <c r="YY19" s="19">
        <v>2056</v>
      </c>
      <c r="YZ19" s="19">
        <v>2279</v>
      </c>
      <c r="ZA19" s="19">
        <v>2348</v>
      </c>
      <c r="ZB19" s="19">
        <v>2233</v>
      </c>
      <c r="ZC19" s="19">
        <v>2305</v>
      </c>
      <c r="ZD19" s="19">
        <v>2262</v>
      </c>
      <c r="ZE19" s="19">
        <v>2627</v>
      </c>
      <c r="ZF19" s="19">
        <v>2343</v>
      </c>
      <c r="ZG19" s="19">
        <v>2566</v>
      </c>
      <c r="ZH19" s="19">
        <v>2504</v>
      </c>
      <c r="ZI19" s="19">
        <v>2600</v>
      </c>
      <c r="ZJ19" s="19">
        <v>2619</v>
      </c>
      <c r="ZK19" s="19">
        <v>2761</v>
      </c>
      <c r="ZL19" s="19">
        <v>2844</v>
      </c>
      <c r="ZM19" s="19">
        <v>2660</v>
      </c>
      <c r="ZN19" s="19">
        <v>2428</v>
      </c>
      <c r="ZO19" s="19">
        <v>2801</v>
      </c>
      <c r="ZP19" s="19">
        <v>2785</v>
      </c>
      <c r="ZQ19" s="19">
        <v>2788</v>
      </c>
      <c r="ZR19" s="19">
        <v>2574</v>
      </c>
      <c r="ZS19" s="19">
        <v>2785</v>
      </c>
      <c r="ZT19" s="19">
        <v>2723</v>
      </c>
      <c r="ZU19" s="19">
        <v>2879</v>
      </c>
      <c r="ZV19" s="19">
        <v>3017</v>
      </c>
      <c r="ZW19" s="19">
        <v>2876</v>
      </c>
      <c r="ZX19" s="19">
        <v>3073</v>
      </c>
      <c r="ZY19" s="19">
        <v>3301</v>
      </c>
      <c r="ZZ19" s="19">
        <v>3261</v>
      </c>
      <c r="AAA19" s="19">
        <v>3279</v>
      </c>
      <c r="AAB19" s="19">
        <v>3325</v>
      </c>
      <c r="AAC19" s="19">
        <v>3456</v>
      </c>
      <c r="AAD19" s="19">
        <v>3445</v>
      </c>
      <c r="AAE19" s="19">
        <v>3663</v>
      </c>
      <c r="AAF19" s="19">
        <v>3814</v>
      </c>
      <c r="AAG19" s="19">
        <v>3945</v>
      </c>
      <c r="AAH19" s="19">
        <v>4087</v>
      </c>
      <c r="AAI19" s="19">
        <v>4238</v>
      </c>
      <c r="AAJ19" s="19">
        <v>4259</v>
      </c>
      <c r="AAK19" s="19">
        <v>4454</v>
      </c>
      <c r="AAL19" s="19">
        <v>4712</v>
      </c>
      <c r="AAM19" s="19">
        <v>4972</v>
      </c>
      <c r="AAN19" s="19">
        <v>5308</v>
      </c>
      <c r="AAO19" s="19">
        <v>5585</v>
      </c>
      <c r="AAP19" s="19">
        <v>5926</v>
      </c>
      <c r="AAQ19" s="19">
        <v>6363</v>
      </c>
      <c r="AAR19" s="19">
        <v>6637</v>
      </c>
      <c r="AAS19" s="19">
        <v>7143</v>
      </c>
      <c r="AAT19" s="19">
        <v>7767</v>
      </c>
      <c r="AAU19" s="19">
        <v>7949</v>
      </c>
      <c r="AAV19" s="19">
        <v>8724</v>
      </c>
      <c r="AAW19" s="19">
        <v>9358</v>
      </c>
      <c r="AAX19" s="19">
        <v>10130</v>
      </c>
      <c r="AAY19" s="19">
        <v>11258</v>
      </c>
      <c r="AAZ19" s="19">
        <v>11234</v>
      </c>
      <c r="ABA19" s="19">
        <v>10388</v>
      </c>
      <c r="ABB19" s="19">
        <v>10861</v>
      </c>
      <c r="ABC19" s="19">
        <v>11422</v>
      </c>
      <c r="ABD19" s="19">
        <v>11700</v>
      </c>
      <c r="ABE19" s="19">
        <v>12326</v>
      </c>
      <c r="ABF19" s="19">
        <v>12822</v>
      </c>
      <c r="ABG19" s="19">
        <v>12934</v>
      </c>
      <c r="ABH19" s="19">
        <v>13198</v>
      </c>
      <c r="ABI19" s="19">
        <v>13158</v>
      </c>
      <c r="ABJ19" s="19">
        <v>12894</v>
      </c>
      <c r="ABK19" s="19">
        <v>13240</v>
      </c>
      <c r="ABL19" s="19">
        <v>13774</v>
      </c>
      <c r="ABM19" s="19">
        <v>14641</v>
      </c>
      <c r="ABN19" s="19">
        <v>15729</v>
      </c>
      <c r="ABO19" s="19">
        <v>16533</v>
      </c>
      <c r="ABP19" s="19">
        <v>17256</v>
      </c>
      <c r="ABQ19" s="19">
        <v>17949.809000000001</v>
      </c>
      <c r="ABR19" s="19">
        <v>18598.526999999998</v>
      </c>
      <c r="ABS19" s="19">
        <v>18519.934000000001</v>
      </c>
      <c r="ABT19" s="19">
        <v>18819.026999999998</v>
      </c>
      <c r="ABU19" s="19">
        <v>19262.030999999999</v>
      </c>
      <c r="ABV19" s="19">
        <v>19939.310000000001</v>
      </c>
      <c r="ABW19" s="19">
        <v>20810.178</v>
      </c>
      <c r="ABX19" s="19">
        <v>21782.12</v>
      </c>
      <c r="ABY19" s="19">
        <v>22589.921999999999</v>
      </c>
      <c r="ABZ19" s="19">
        <v>23372.041000000001</v>
      </c>
      <c r="ACA19" s="19">
        <v>23751.370999999999</v>
      </c>
      <c r="ACB19" s="19">
        <v>23896.458999999999</v>
      </c>
      <c r="ACC19" s="19">
        <v>23677.52</v>
      </c>
      <c r="ACD19" s="19">
        <v>24142.766</v>
      </c>
      <c r="ACE19" s="19">
        <v>24377.95</v>
      </c>
      <c r="ACF19" s="19">
        <v>24809.040000000001</v>
      </c>
      <c r="ACG19" s="19">
        <v>25477.205000000002</v>
      </c>
      <c r="ACH19" s="19">
        <v>25590.880000000001</v>
      </c>
      <c r="ACI19" s="19">
        <v>24902.456999999999</v>
      </c>
      <c r="ACJ19" s="19">
        <v>25463.164000000001</v>
      </c>
      <c r="ACK19" s="19">
        <v>25133</v>
      </c>
      <c r="ACL19" s="19">
        <v>24211.437999999998</v>
      </c>
      <c r="ACM19" s="19">
        <v>24119.96</v>
      </c>
      <c r="ACN19" s="19">
        <v>24442.386999999999</v>
      </c>
      <c r="ACO19" s="19">
        <v>24983.701000000001</v>
      </c>
      <c r="ACP19" s="19">
        <v>25568.695</v>
      </c>
      <c r="ACQ19" s="19">
        <v>26529.986000000001</v>
      </c>
      <c r="ACR19" s="19">
        <v>27329.69</v>
      </c>
      <c r="ACS19" s="19">
        <v>28056.057000000001</v>
      </c>
      <c r="ACT19" s="19">
        <v>25700.282999999999</v>
      </c>
      <c r="ACU19" s="19">
        <v>27138.478999999999</v>
      </c>
      <c r="ACV19" s="19">
        <v>28992.059000000001</v>
      </c>
      <c r="ACW19" s="49"/>
    </row>
    <row r="20" spans="1:777" x14ac:dyDescent="0.15">
      <c r="A20" s="16" t="s">
        <v>1</v>
      </c>
      <c r="B20" s="16" t="s">
        <v>52</v>
      </c>
      <c r="C20" s="16" t="s">
        <v>53</v>
      </c>
      <c r="D20" s="19">
        <v>886</v>
      </c>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v>1329.865</v>
      </c>
      <c r="AF20" s="19">
        <v>1346.6371999999999</v>
      </c>
      <c r="AG20" s="19">
        <v>1363.5645</v>
      </c>
      <c r="AH20" s="19">
        <v>1380.6469</v>
      </c>
      <c r="AI20" s="19">
        <v>1397.8848</v>
      </c>
      <c r="AJ20" s="19">
        <v>1415.2783999999999</v>
      </c>
      <c r="AK20" s="19">
        <v>1432.828</v>
      </c>
      <c r="AL20" s="19">
        <v>1450.5337</v>
      </c>
      <c r="AM20" s="19">
        <v>1468.3956000000001</v>
      </c>
      <c r="AN20" s="19">
        <v>1470.6572000000001</v>
      </c>
      <c r="AO20" s="19">
        <v>1472.9255000000001</v>
      </c>
      <c r="AP20" s="19">
        <v>1475.2005999999999</v>
      </c>
      <c r="AQ20" s="19">
        <v>1477.4822999999999</v>
      </c>
      <c r="AR20" s="19">
        <v>1486.3502000000001</v>
      </c>
      <c r="AS20" s="19">
        <v>1495.2660000000001</v>
      </c>
      <c r="AT20" s="19">
        <v>1504.2299</v>
      </c>
      <c r="AU20" s="19">
        <v>1596.8184000000001</v>
      </c>
      <c r="AV20" s="19">
        <v>1537.5897</v>
      </c>
      <c r="AW20" s="19">
        <v>1479.4268999999999</v>
      </c>
      <c r="AX20" s="19">
        <v>1422.3981000000001</v>
      </c>
      <c r="AY20" s="19">
        <v>1366.5652</v>
      </c>
      <c r="AZ20" s="19">
        <v>1368.4214999999999</v>
      </c>
      <c r="BA20" s="19">
        <v>1370.2832000000001</v>
      </c>
      <c r="BB20" s="19">
        <v>1372.1501000000001</v>
      </c>
      <c r="BC20" s="19">
        <v>1352.596</v>
      </c>
      <c r="BD20" s="19">
        <v>1382.0060000000001</v>
      </c>
      <c r="BE20" s="19">
        <v>1412.3293000000001</v>
      </c>
      <c r="BF20" s="19">
        <v>1443.5708999999999</v>
      </c>
      <c r="BG20" s="19">
        <v>1475.7336</v>
      </c>
      <c r="BH20" s="19">
        <v>1528.307</v>
      </c>
      <c r="BI20" s="19">
        <v>1512.6129000000001</v>
      </c>
      <c r="BJ20" s="19">
        <v>1407.7150999999999</v>
      </c>
      <c r="BK20" s="19">
        <v>1382.9502</v>
      </c>
      <c r="BL20" s="19">
        <v>1408.0535</v>
      </c>
      <c r="BM20" s="19">
        <v>1446.5248999999999</v>
      </c>
      <c r="BN20" s="19">
        <v>1454.9655</v>
      </c>
      <c r="BO20" s="19">
        <v>1460.0409</v>
      </c>
      <c r="BP20" s="19">
        <v>1465.2715000000001</v>
      </c>
      <c r="BQ20" s="19">
        <v>1382.7521999999999</v>
      </c>
      <c r="BR20" s="19">
        <v>1384.8882000000001</v>
      </c>
      <c r="BS20" s="19">
        <v>1387.0968</v>
      </c>
      <c r="BT20" s="19">
        <v>1389.3798999999999</v>
      </c>
      <c r="BU20" s="19">
        <v>1391.739</v>
      </c>
      <c r="BV20" s="19">
        <v>1394.1763000000001</v>
      </c>
      <c r="BW20" s="19">
        <v>1386.9051999999999</v>
      </c>
      <c r="BX20" s="19">
        <v>1364.8748000000001</v>
      </c>
      <c r="BY20" s="19">
        <v>1343.2048</v>
      </c>
      <c r="BZ20" s="19">
        <v>1321.8905</v>
      </c>
      <c r="CA20" s="19">
        <v>1321.3046999999999</v>
      </c>
      <c r="CB20" s="19">
        <v>1320.7702999999999</v>
      </c>
      <c r="CC20" s="19">
        <v>1313.5237</v>
      </c>
      <c r="CD20" s="19">
        <v>1404.0073</v>
      </c>
      <c r="CE20" s="19">
        <v>1359.425</v>
      </c>
      <c r="CF20" s="19">
        <v>1377.1072999999999</v>
      </c>
      <c r="CG20" s="19">
        <v>1459.3541</v>
      </c>
      <c r="CH20" s="19">
        <v>1536.29</v>
      </c>
      <c r="CI20" s="19">
        <v>1626.2847999999999</v>
      </c>
      <c r="CJ20" s="19">
        <v>1568.6495</v>
      </c>
      <c r="CK20" s="19">
        <v>1509.4407000000001</v>
      </c>
      <c r="CL20" s="19">
        <v>1469.5297</v>
      </c>
      <c r="CM20" s="19">
        <v>1479.1069</v>
      </c>
      <c r="CN20" s="19">
        <v>1536.1884</v>
      </c>
      <c r="CO20" s="19">
        <v>1578.1482000000001</v>
      </c>
      <c r="CP20" s="19">
        <v>1588.1346000000001</v>
      </c>
      <c r="CQ20" s="19">
        <v>1745.6919</v>
      </c>
      <c r="CR20" s="19">
        <v>1690.9437</v>
      </c>
      <c r="CS20" s="19">
        <v>1612.7878000000001</v>
      </c>
      <c r="CT20" s="19">
        <v>1513.8625</v>
      </c>
      <c r="CU20" s="19">
        <v>1625.0275999999999</v>
      </c>
      <c r="CV20" s="19">
        <v>1583.0862</v>
      </c>
      <c r="CW20" s="19">
        <v>1541.5355999999999</v>
      </c>
      <c r="CX20" s="19">
        <v>1480.181</v>
      </c>
      <c r="CY20" s="19">
        <v>1455.0181</v>
      </c>
      <c r="CZ20" s="19">
        <v>1430.7699</v>
      </c>
      <c r="DA20" s="19">
        <v>1438.0532000000001</v>
      </c>
      <c r="DB20" s="19">
        <v>1346.3145</v>
      </c>
      <c r="DC20" s="19">
        <v>1397.2543000000001</v>
      </c>
      <c r="DD20" s="19">
        <v>1405.4879000000001</v>
      </c>
      <c r="DE20" s="19">
        <v>1418.8778</v>
      </c>
      <c r="DF20" s="19">
        <v>1430.9718</v>
      </c>
      <c r="DG20" s="19">
        <v>1467.0554999999999</v>
      </c>
      <c r="DH20" s="19">
        <v>1424.8982000000001</v>
      </c>
      <c r="DI20" s="19">
        <v>1422.2447999999999</v>
      </c>
      <c r="DJ20" s="19">
        <v>1450.0787</v>
      </c>
      <c r="DK20" s="19">
        <v>1433.7659000000001</v>
      </c>
      <c r="DL20" s="19">
        <v>1372.671</v>
      </c>
      <c r="DM20" s="19">
        <v>1325.0132000000001</v>
      </c>
      <c r="DN20" s="19">
        <v>1308.1686999999999</v>
      </c>
      <c r="DO20" s="19">
        <v>1334.8649</v>
      </c>
      <c r="DP20" s="19">
        <v>1310.2316000000001</v>
      </c>
      <c r="DQ20" s="19">
        <v>1328.8043</v>
      </c>
      <c r="DR20" s="19">
        <v>1313.2997</v>
      </c>
      <c r="DS20" s="19">
        <v>1302.3701000000001</v>
      </c>
      <c r="DT20" s="19">
        <v>1271.3164999999999</v>
      </c>
      <c r="DU20" s="19">
        <v>1174.7211</v>
      </c>
      <c r="DV20" s="19">
        <v>1214.8511000000001</v>
      </c>
      <c r="DW20" s="19">
        <v>1233.7702999999999</v>
      </c>
      <c r="DX20" s="19">
        <v>1159.5840000000001</v>
      </c>
      <c r="DY20" s="19">
        <v>1161.701</v>
      </c>
      <c r="DZ20" s="19">
        <v>1179.4005</v>
      </c>
      <c r="EA20" s="19">
        <v>1196.2489</v>
      </c>
      <c r="EB20" s="19">
        <v>1193.356</v>
      </c>
      <c r="EC20" s="19">
        <v>1180.643</v>
      </c>
      <c r="ED20" s="19">
        <v>1209.4090000000001</v>
      </c>
      <c r="EE20" s="19">
        <v>1233.4960000000001</v>
      </c>
      <c r="EF20" s="19">
        <v>1255.5996</v>
      </c>
      <c r="EG20" s="19">
        <v>1305.1014</v>
      </c>
      <c r="EH20" s="19">
        <v>1233.8458000000001</v>
      </c>
      <c r="EI20" s="19">
        <v>1261.1666</v>
      </c>
      <c r="EJ20" s="19">
        <v>1234.348</v>
      </c>
      <c r="EK20" s="19">
        <v>1242.6002000000001</v>
      </c>
      <c r="EL20" s="19">
        <v>1229.6871000000001</v>
      </c>
      <c r="EM20" s="19">
        <v>1221.5804000000001</v>
      </c>
      <c r="EN20" s="19">
        <v>1291.837</v>
      </c>
      <c r="EO20" s="19">
        <v>1239.0177000000001</v>
      </c>
      <c r="EP20" s="19">
        <v>1281.0851</v>
      </c>
      <c r="EQ20" s="19">
        <v>1328.2854</v>
      </c>
      <c r="ER20" s="19">
        <v>1335.9767999999999</v>
      </c>
      <c r="ES20" s="19">
        <v>1339.1759999999999</v>
      </c>
      <c r="ET20" s="19">
        <v>1311.8136</v>
      </c>
      <c r="EU20" s="19">
        <v>1313.7964999999999</v>
      </c>
      <c r="EV20" s="19">
        <v>1325.5272</v>
      </c>
      <c r="EW20" s="19">
        <v>1338.1220000000001</v>
      </c>
      <c r="EX20" s="19">
        <v>1339.7693999999999</v>
      </c>
      <c r="EY20" s="19">
        <v>1322.2321999999999</v>
      </c>
      <c r="EZ20" s="19">
        <v>1291.4540999999999</v>
      </c>
      <c r="FA20" s="19">
        <v>1214.1189999999999</v>
      </c>
      <c r="FB20" s="19">
        <v>1155.663</v>
      </c>
      <c r="FC20" s="19">
        <v>1175.3359</v>
      </c>
      <c r="FD20" s="19">
        <v>1084.5918999999999</v>
      </c>
      <c r="FE20" s="19">
        <v>1167.9260999999999</v>
      </c>
      <c r="FF20" s="19">
        <v>1043.7811999999999</v>
      </c>
      <c r="FG20" s="19">
        <v>1220.242</v>
      </c>
      <c r="FH20" s="19">
        <v>1221.6226999999999</v>
      </c>
      <c r="FI20" s="19">
        <v>1223.9480000000001</v>
      </c>
      <c r="FJ20" s="19">
        <v>1227.3448000000001</v>
      </c>
      <c r="FK20" s="19">
        <v>1231.9993999999999</v>
      </c>
      <c r="FL20" s="19">
        <v>1237.9866</v>
      </c>
      <c r="FM20" s="19">
        <v>1245.3035</v>
      </c>
      <c r="FN20" s="19">
        <v>1236.6686999999999</v>
      </c>
      <c r="FO20" s="19">
        <v>1352.0374999999999</v>
      </c>
      <c r="FP20" s="19">
        <v>1261.0488</v>
      </c>
      <c r="FQ20" s="19">
        <v>1266.8511000000001</v>
      </c>
      <c r="FR20" s="19">
        <v>1206.1081999999999</v>
      </c>
      <c r="FS20" s="19">
        <v>1189.895</v>
      </c>
      <c r="FT20" s="19">
        <v>1166.4033999999999</v>
      </c>
      <c r="FU20" s="19">
        <v>941.59569999999997</v>
      </c>
      <c r="FV20" s="19">
        <v>1097.7932000000001</v>
      </c>
      <c r="FW20" s="19">
        <v>1164.9791</v>
      </c>
      <c r="FX20" s="19">
        <v>1162.6855</v>
      </c>
      <c r="FY20" s="19">
        <v>1203.1216999999999</v>
      </c>
      <c r="FZ20" s="19">
        <v>1290.7012999999999</v>
      </c>
      <c r="GA20" s="19">
        <v>1072.8976</v>
      </c>
      <c r="GB20" s="19">
        <v>1350.4117000000001</v>
      </c>
      <c r="GC20" s="19">
        <v>1134.2972</v>
      </c>
      <c r="GD20" s="19">
        <v>1204.2085999999999</v>
      </c>
      <c r="GE20" s="19">
        <v>1333.2764</v>
      </c>
      <c r="GF20" s="19">
        <v>1205.8545999999999</v>
      </c>
      <c r="GG20" s="19">
        <v>1041.1573000000001</v>
      </c>
      <c r="GH20" s="19">
        <v>1174.6327000000001</v>
      </c>
      <c r="GI20" s="19">
        <v>1120.7727</v>
      </c>
      <c r="GJ20" s="19">
        <v>1051.8543999999999</v>
      </c>
      <c r="GK20" s="19">
        <v>1077.0776000000001</v>
      </c>
      <c r="GL20" s="19">
        <v>1157.7322999999999</v>
      </c>
      <c r="GM20" s="19">
        <v>1237.3371999999999</v>
      </c>
      <c r="GN20" s="19">
        <v>1432.9948999999999</v>
      </c>
      <c r="GO20" s="19">
        <v>1170.1846</v>
      </c>
      <c r="GP20" s="19">
        <v>1175.7834</v>
      </c>
      <c r="GQ20" s="19">
        <v>1273.2837999999999</v>
      </c>
      <c r="GR20" s="19">
        <v>1383.2179000000001</v>
      </c>
      <c r="GS20" s="19">
        <v>1415.1098999999999</v>
      </c>
      <c r="GT20" s="19">
        <v>1403.5537999999999</v>
      </c>
      <c r="GU20" s="19">
        <v>1434.9363000000001</v>
      </c>
      <c r="GV20" s="19">
        <v>1419.7005999999999</v>
      </c>
      <c r="GW20" s="19">
        <v>1371.982</v>
      </c>
      <c r="GX20" s="19">
        <v>1385.201</v>
      </c>
      <c r="GY20" s="19">
        <v>1334.3575000000001</v>
      </c>
      <c r="GZ20" s="19">
        <v>1276.2774999999999</v>
      </c>
      <c r="HA20" s="19">
        <v>1363.4467999999999</v>
      </c>
      <c r="HB20" s="19">
        <v>1364.6279</v>
      </c>
      <c r="HC20" s="19">
        <v>1304.7062000000001</v>
      </c>
      <c r="HD20" s="19">
        <v>1190.1537000000001</v>
      </c>
      <c r="HE20" s="19">
        <v>1444.2664</v>
      </c>
      <c r="HF20" s="19">
        <v>1290.7653</v>
      </c>
      <c r="HG20" s="19">
        <v>1316.7285999999999</v>
      </c>
      <c r="HH20" s="19">
        <v>1272.2683</v>
      </c>
      <c r="HI20" s="19">
        <v>1134.2952</v>
      </c>
      <c r="HJ20" s="19">
        <v>1098.5581999999999</v>
      </c>
      <c r="HK20" s="19">
        <v>1100.4498000000001</v>
      </c>
      <c r="HL20" s="19">
        <v>1166.3050000000001</v>
      </c>
      <c r="HM20" s="19">
        <v>1076.4011</v>
      </c>
      <c r="HN20" s="19">
        <v>1003.66693</v>
      </c>
      <c r="HO20" s="19">
        <v>1020.38416</v>
      </c>
      <c r="HP20" s="19">
        <v>928.23334</v>
      </c>
      <c r="HQ20" s="19">
        <v>1063.0823</v>
      </c>
      <c r="HR20" s="19">
        <v>1072.2255</v>
      </c>
      <c r="HS20" s="19">
        <v>974.69323999999995</v>
      </c>
      <c r="HT20" s="19">
        <v>1264.9249</v>
      </c>
      <c r="HU20" s="19">
        <v>1135.2634</v>
      </c>
      <c r="HV20" s="19">
        <v>1146.8604</v>
      </c>
      <c r="HW20" s="19">
        <v>1127.8485000000001</v>
      </c>
      <c r="HX20" s="19">
        <v>1219.6361999999999</v>
      </c>
      <c r="HY20" s="19">
        <v>1365.758</v>
      </c>
      <c r="HZ20" s="19">
        <v>1126.0771</v>
      </c>
      <c r="IA20" s="19">
        <v>1335.0634</v>
      </c>
      <c r="IB20" s="19">
        <v>1181.9770000000001</v>
      </c>
      <c r="IC20" s="19">
        <v>1238.2176999999999</v>
      </c>
      <c r="ID20" s="19">
        <v>1344.1126999999999</v>
      </c>
      <c r="IE20" s="19">
        <v>1176.4224999999999</v>
      </c>
      <c r="IF20" s="19">
        <v>1107.164</v>
      </c>
      <c r="IG20" s="19">
        <v>1263.3076000000001</v>
      </c>
      <c r="IH20" s="19">
        <v>1125.5206000000001</v>
      </c>
      <c r="II20" s="19">
        <v>1152.0719999999999</v>
      </c>
      <c r="IJ20" s="19">
        <v>1109.972</v>
      </c>
      <c r="IK20" s="19">
        <v>1275.6681000000001</v>
      </c>
      <c r="IL20" s="19">
        <v>1222.9619</v>
      </c>
      <c r="IM20" s="19">
        <v>1310.3720000000001</v>
      </c>
      <c r="IN20" s="19">
        <v>1210.8524</v>
      </c>
      <c r="IO20" s="19">
        <v>1229.7736</v>
      </c>
      <c r="IP20" s="19">
        <v>1211.1854000000001</v>
      </c>
      <c r="IQ20" s="19">
        <v>1344.1554000000001</v>
      </c>
      <c r="IR20" s="19">
        <v>1404.5295000000001</v>
      </c>
      <c r="IS20" s="19">
        <v>1230.4268</v>
      </c>
      <c r="IT20" s="19">
        <v>1117.9954</v>
      </c>
      <c r="IU20" s="19">
        <v>1167.6504</v>
      </c>
      <c r="IV20" s="19">
        <v>1249.9215999999999</v>
      </c>
      <c r="IW20" s="19">
        <v>1179.1194</v>
      </c>
      <c r="IX20" s="19">
        <v>1235.4938999999999</v>
      </c>
      <c r="IY20" s="19">
        <v>1194.0980999999999</v>
      </c>
      <c r="IZ20" s="19">
        <v>1231.9458</v>
      </c>
      <c r="JA20" s="19">
        <v>1315.2618</v>
      </c>
      <c r="JB20" s="19">
        <v>1487.3341</v>
      </c>
      <c r="JC20" s="19">
        <v>1469.6704</v>
      </c>
      <c r="JD20" s="19">
        <v>1368.1848</v>
      </c>
      <c r="JE20" s="19">
        <v>1399.0775000000001</v>
      </c>
      <c r="JF20" s="19">
        <v>1409.328</v>
      </c>
      <c r="JG20" s="19">
        <v>1460.2563</v>
      </c>
      <c r="JH20" s="19">
        <v>1437.5522000000001</v>
      </c>
      <c r="JI20" s="19">
        <v>1463.0333000000001</v>
      </c>
      <c r="JJ20" s="19">
        <v>1424.9429</v>
      </c>
      <c r="JK20" s="19">
        <v>1462.0550000000001</v>
      </c>
      <c r="JL20" s="19">
        <v>1412.4387999999999</v>
      </c>
      <c r="JM20" s="19">
        <v>1446.2620999999999</v>
      </c>
      <c r="JN20" s="19">
        <v>1381.0951</v>
      </c>
      <c r="JO20" s="19">
        <v>1357.6587</v>
      </c>
      <c r="JP20" s="19">
        <v>1353.1373000000001</v>
      </c>
      <c r="JQ20" s="19">
        <v>1369.1201000000001</v>
      </c>
      <c r="JR20" s="19">
        <v>1351.8195000000001</v>
      </c>
      <c r="JS20" s="19">
        <v>1288.7650000000001</v>
      </c>
      <c r="JT20" s="19">
        <v>1293.8634999999999</v>
      </c>
      <c r="JU20" s="19">
        <v>1262.1270999999999</v>
      </c>
      <c r="JV20" s="19">
        <v>1244.5912000000001</v>
      </c>
      <c r="JW20" s="19">
        <v>1249.2561000000001</v>
      </c>
      <c r="JX20" s="19">
        <v>1211.3269</v>
      </c>
      <c r="JY20" s="19">
        <v>1404.1865</v>
      </c>
      <c r="JZ20" s="19">
        <v>1399.7556</v>
      </c>
      <c r="KA20" s="19">
        <v>1336.0165999999999</v>
      </c>
      <c r="KB20" s="19">
        <v>1498.7982999999999</v>
      </c>
      <c r="KC20" s="19">
        <v>1437.6456000000001</v>
      </c>
      <c r="KD20" s="19">
        <v>1383.086</v>
      </c>
      <c r="KE20" s="19">
        <v>1560.9274</v>
      </c>
      <c r="KF20" s="19">
        <v>1443.4784999999999</v>
      </c>
      <c r="KG20" s="19">
        <v>1290.5938000000001</v>
      </c>
      <c r="KH20" s="19">
        <v>1457.6292000000001</v>
      </c>
      <c r="KI20" s="19">
        <v>1505.3506</v>
      </c>
      <c r="KJ20" s="19">
        <v>1253.4313999999999</v>
      </c>
      <c r="KK20" s="19">
        <v>1363.2159999999999</v>
      </c>
      <c r="KL20" s="19">
        <v>1493.829</v>
      </c>
      <c r="KM20" s="19">
        <v>1267.0120999999999</v>
      </c>
      <c r="KN20" s="19">
        <v>1391.4784</v>
      </c>
      <c r="KO20" s="19">
        <v>1623.0813000000001</v>
      </c>
      <c r="KP20" s="19">
        <v>1308.0037</v>
      </c>
      <c r="KQ20" s="19">
        <v>1348.9342999999999</v>
      </c>
      <c r="KR20" s="19">
        <v>1624.5990999999999</v>
      </c>
      <c r="KS20" s="19">
        <v>1446.2431999999999</v>
      </c>
      <c r="KT20" s="19">
        <v>1522.2162000000001</v>
      </c>
      <c r="KU20" s="19">
        <v>1567.1840999999999</v>
      </c>
      <c r="KV20" s="19">
        <v>1505.1886999999999</v>
      </c>
      <c r="KW20" s="19">
        <v>1413.9772</v>
      </c>
      <c r="KX20" s="19">
        <v>1365.0461</v>
      </c>
      <c r="KY20" s="19">
        <v>1408.9685999999999</v>
      </c>
      <c r="KZ20" s="19">
        <v>1428.9054000000001</v>
      </c>
      <c r="LA20" s="19">
        <v>1423.4027000000001</v>
      </c>
      <c r="LB20" s="19">
        <v>1607.1110000000001</v>
      </c>
      <c r="LC20" s="19">
        <v>1432.6738</v>
      </c>
      <c r="LD20" s="19">
        <v>1534.5963999999999</v>
      </c>
      <c r="LE20" s="19">
        <v>1648.7723000000001</v>
      </c>
      <c r="LF20" s="19">
        <v>1606.5518</v>
      </c>
      <c r="LG20" s="19">
        <v>1604.7233000000001</v>
      </c>
      <c r="LH20" s="19">
        <v>1515.4009000000001</v>
      </c>
      <c r="LI20" s="19">
        <v>1513.0700999999999</v>
      </c>
      <c r="LJ20" s="19">
        <v>1579.6095</v>
      </c>
      <c r="LK20" s="19">
        <v>1504.6741</v>
      </c>
      <c r="LL20" s="19">
        <v>1483.511</v>
      </c>
      <c r="LM20" s="19">
        <v>1585.3903</v>
      </c>
      <c r="LN20" s="19">
        <v>1650.3724</v>
      </c>
      <c r="LO20" s="19">
        <v>1472.7687000000001</v>
      </c>
      <c r="LP20" s="19">
        <v>1424.3131000000001</v>
      </c>
      <c r="LQ20" s="19">
        <v>1558.5778</v>
      </c>
      <c r="LR20" s="19">
        <v>1474.6780000000001</v>
      </c>
      <c r="LS20" s="19">
        <v>1482.8026</v>
      </c>
      <c r="LT20" s="19">
        <v>1343.6647</v>
      </c>
      <c r="LU20" s="19">
        <v>1450.0070000000001</v>
      </c>
      <c r="LV20" s="19">
        <v>1446.4004</v>
      </c>
      <c r="LW20" s="19">
        <v>1279.3942999999999</v>
      </c>
      <c r="LX20" s="19">
        <v>1328.5725</v>
      </c>
      <c r="LY20" s="19">
        <v>1340.13</v>
      </c>
      <c r="LZ20" s="19">
        <v>1256.8177000000001</v>
      </c>
      <c r="MA20" s="19">
        <v>1510.1582000000001</v>
      </c>
      <c r="MB20" s="19">
        <v>1423.1659999999999</v>
      </c>
      <c r="MC20" s="19">
        <v>1387.8019999999999</v>
      </c>
      <c r="MD20" s="19">
        <v>1366.0744999999999</v>
      </c>
      <c r="ME20" s="19">
        <v>1268.7891</v>
      </c>
      <c r="MF20" s="19">
        <v>1396.8711000000001</v>
      </c>
      <c r="MG20" s="19">
        <v>1347.7810999999999</v>
      </c>
      <c r="MH20" s="19">
        <v>1380.7842000000001</v>
      </c>
      <c r="MI20" s="19">
        <v>1336.2901999999999</v>
      </c>
      <c r="MJ20" s="19">
        <v>1396.5518999999999</v>
      </c>
      <c r="MK20" s="19">
        <v>1311.9014</v>
      </c>
      <c r="ML20" s="19">
        <v>1359.1246000000001</v>
      </c>
      <c r="MM20" s="19">
        <v>1255.9164000000001</v>
      </c>
      <c r="MN20" s="19">
        <v>1225.6034999999999</v>
      </c>
      <c r="MO20" s="19">
        <v>1234.7247</v>
      </c>
      <c r="MP20" s="19">
        <v>1295.0848000000001</v>
      </c>
      <c r="MQ20" s="19">
        <v>1287.9467</v>
      </c>
      <c r="MR20" s="19">
        <v>1246.0297</v>
      </c>
      <c r="MS20" s="19">
        <v>1237.9738</v>
      </c>
      <c r="MT20" s="19">
        <v>1190.6572000000001</v>
      </c>
      <c r="MU20" s="19">
        <v>1112.9746</v>
      </c>
      <c r="MV20" s="19">
        <v>1145.4331</v>
      </c>
      <c r="MW20" s="19">
        <v>1151.5635</v>
      </c>
      <c r="MX20" s="19">
        <v>1193.1937</v>
      </c>
      <c r="MY20" s="19">
        <v>1185.8932</v>
      </c>
      <c r="MZ20" s="19">
        <v>1230.8217999999999</v>
      </c>
      <c r="NA20" s="19">
        <v>1098.9636</v>
      </c>
      <c r="NB20" s="19">
        <v>1109.2311999999999</v>
      </c>
      <c r="NC20" s="19">
        <v>1147.046</v>
      </c>
      <c r="ND20" s="19">
        <v>1109.1596999999999</v>
      </c>
      <c r="NE20" s="19">
        <v>1134.6952000000001</v>
      </c>
      <c r="NF20" s="19">
        <v>1041.5657000000001</v>
      </c>
      <c r="NG20" s="19">
        <v>1061.3672999999999</v>
      </c>
      <c r="NH20" s="19">
        <v>1193.0088000000001</v>
      </c>
      <c r="NI20" s="19">
        <v>1114.934</v>
      </c>
      <c r="NJ20" s="19">
        <v>1115.9994999999999</v>
      </c>
      <c r="NK20" s="19">
        <v>1102.7716</v>
      </c>
      <c r="NL20" s="19">
        <v>1050.9404</v>
      </c>
      <c r="NM20" s="19">
        <v>1147.1315999999999</v>
      </c>
      <c r="NN20" s="19">
        <v>1147.7744</v>
      </c>
      <c r="NO20" s="19">
        <v>1097.2787000000001</v>
      </c>
      <c r="NP20" s="19">
        <v>1067.4956999999999</v>
      </c>
      <c r="NQ20" s="19">
        <v>1056.8960999999999</v>
      </c>
      <c r="NR20" s="19">
        <v>1108.826</v>
      </c>
      <c r="NS20" s="19">
        <v>1105.9097999999999</v>
      </c>
      <c r="NT20" s="19">
        <v>1030.9078</v>
      </c>
      <c r="NU20" s="19">
        <v>1084.6772000000001</v>
      </c>
      <c r="NV20" s="19">
        <v>1064.3148000000001</v>
      </c>
      <c r="NW20" s="19">
        <v>1087.8526999999999</v>
      </c>
      <c r="NX20" s="19">
        <v>1086.9975999999999</v>
      </c>
      <c r="NY20" s="19">
        <v>1000.17926</v>
      </c>
      <c r="NZ20" s="19">
        <v>1047.6864</v>
      </c>
      <c r="OA20" s="19">
        <v>1019.47375</v>
      </c>
      <c r="OB20" s="19">
        <v>1105.2852</v>
      </c>
      <c r="OC20" s="19">
        <v>1094.6741999999999</v>
      </c>
      <c r="OD20" s="19">
        <v>1064.4811</v>
      </c>
      <c r="OE20" s="19">
        <v>1030.864</v>
      </c>
      <c r="OF20" s="19">
        <v>1107.1829</v>
      </c>
      <c r="OG20" s="19">
        <v>1025.5043000000001</v>
      </c>
      <c r="OH20" s="19">
        <v>1089.7189000000001</v>
      </c>
      <c r="OI20" s="19">
        <v>1047.8212000000001</v>
      </c>
      <c r="OJ20" s="19">
        <v>1006.0343</v>
      </c>
      <c r="OK20" s="19">
        <v>980.14499999999998</v>
      </c>
      <c r="OL20" s="19">
        <v>1054.1896999999999</v>
      </c>
      <c r="OM20" s="19">
        <v>1032.6324</v>
      </c>
      <c r="ON20" s="19">
        <v>1008.9880000000001</v>
      </c>
      <c r="OO20" s="19">
        <v>1052.8145999999999</v>
      </c>
      <c r="OP20" s="19">
        <v>1131.9556</v>
      </c>
      <c r="OQ20" s="19">
        <v>1054.8</v>
      </c>
      <c r="OR20" s="19">
        <v>1158.1780000000001</v>
      </c>
      <c r="OS20" s="19">
        <v>1127.0667000000001</v>
      </c>
      <c r="OT20" s="19">
        <v>1129.5126</v>
      </c>
      <c r="OU20" s="19">
        <v>1124.1713</v>
      </c>
      <c r="OV20" s="19">
        <v>1101.0440000000001</v>
      </c>
      <c r="OW20" s="19">
        <v>1088.2686000000001</v>
      </c>
      <c r="OX20" s="19">
        <v>1104.2476999999999</v>
      </c>
      <c r="OY20" s="19">
        <v>1153.7598</v>
      </c>
      <c r="OZ20" s="19">
        <v>1117.3336999999999</v>
      </c>
      <c r="PA20" s="19">
        <v>1106.4213</v>
      </c>
      <c r="PB20" s="19">
        <v>1000.7515</v>
      </c>
      <c r="PC20" s="19">
        <v>1046.4467999999999</v>
      </c>
      <c r="PD20" s="19">
        <v>1094.8788</v>
      </c>
      <c r="PE20" s="19">
        <v>1051.8557000000001</v>
      </c>
      <c r="PF20" s="19">
        <v>1054.0054</v>
      </c>
      <c r="PG20" s="19">
        <v>1157.8284000000001</v>
      </c>
      <c r="PH20" s="19">
        <v>1132.5443</v>
      </c>
      <c r="PI20" s="19">
        <v>1071.3145</v>
      </c>
      <c r="PJ20" s="19">
        <v>1124.3477</v>
      </c>
      <c r="PK20" s="19">
        <v>1139.2411999999999</v>
      </c>
      <c r="PL20" s="19">
        <v>1114.5599</v>
      </c>
      <c r="PM20" s="19">
        <v>1133.3976</v>
      </c>
      <c r="PN20" s="19">
        <v>1145.7128</v>
      </c>
      <c r="PO20" s="19">
        <v>1034.556</v>
      </c>
      <c r="PP20" s="19">
        <v>1099.9843000000001</v>
      </c>
      <c r="PQ20" s="19">
        <v>1084.6296</v>
      </c>
      <c r="PR20" s="19">
        <v>1085.4359999999999</v>
      </c>
      <c r="PS20" s="19">
        <v>1075.3757000000001</v>
      </c>
      <c r="PT20" s="19">
        <v>1099.6375</v>
      </c>
      <c r="PU20" s="19">
        <v>1094.0781999999999</v>
      </c>
      <c r="PV20" s="19">
        <v>1096.5029</v>
      </c>
      <c r="PW20" s="19">
        <v>1164.3215</v>
      </c>
      <c r="PX20" s="19">
        <v>1200.5724</v>
      </c>
      <c r="PY20" s="19">
        <v>1190.328</v>
      </c>
      <c r="PZ20" s="19">
        <v>1175.0060000000001</v>
      </c>
      <c r="QA20" s="19">
        <v>1150.9838999999999</v>
      </c>
      <c r="QB20" s="19">
        <v>1206.7247</v>
      </c>
      <c r="QC20" s="19">
        <v>1186.1095</v>
      </c>
      <c r="QD20" s="19">
        <v>1143.8622</v>
      </c>
      <c r="QE20" s="19">
        <v>1187.8742999999999</v>
      </c>
      <c r="QF20" s="19">
        <v>1072.4635000000001</v>
      </c>
      <c r="QG20" s="19">
        <v>1021.5170000000001</v>
      </c>
      <c r="QH20" s="19">
        <v>1090.2551000000001</v>
      </c>
      <c r="QI20" s="19">
        <v>1088.0930000000001</v>
      </c>
      <c r="QJ20" s="19">
        <v>1093.1524999999999</v>
      </c>
      <c r="QK20" s="19">
        <v>1145.7077999999999</v>
      </c>
      <c r="QL20" s="19">
        <v>1279.9639999999999</v>
      </c>
      <c r="QM20" s="19">
        <v>1246.5871999999999</v>
      </c>
      <c r="QN20" s="19">
        <v>1181.9656</v>
      </c>
      <c r="QO20" s="19">
        <v>1175.7864</v>
      </c>
      <c r="QP20" s="19">
        <v>1205.8884</v>
      </c>
      <c r="QQ20" s="19">
        <v>1164.0632000000001</v>
      </c>
      <c r="QR20" s="19">
        <v>1092.6554000000001</v>
      </c>
      <c r="QS20" s="19">
        <v>1082.0803000000001</v>
      </c>
      <c r="QT20" s="19">
        <v>1036.7606000000001</v>
      </c>
      <c r="QU20" s="19">
        <v>1079.2927</v>
      </c>
      <c r="QV20" s="19">
        <v>1043.0519999999999</v>
      </c>
      <c r="QW20" s="19">
        <v>1046.8213000000001</v>
      </c>
      <c r="QX20" s="19">
        <v>1082.5287000000001</v>
      </c>
      <c r="QY20" s="19">
        <v>1070.3212000000001</v>
      </c>
      <c r="QZ20" s="19">
        <v>1125.3871999999999</v>
      </c>
      <c r="RA20" s="19">
        <v>1115.3483000000001</v>
      </c>
      <c r="RB20" s="19">
        <v>1146.0419999999999</v>
      </c>
      <c r="RC20" s="19">
        <v>1152.221</v>
      </c>
      <c r="RD20" s="19">
        <v>1149.1207999999999</v>
      </c>
      <c r="RE20" s="19">
        <v>1146.1722</v>
      </c>
      <c r="RF20" s="19">
        <v>1195.5909999999999</v>
      </c>
      <c r="RG20" s="19">
        <v>1125.7248999999999</v>
      </c>
      <c r="RH20" s="19">
        <v>1160.1885</v>
      </c>
      <c r="RI20" s="19">
        <v>1166.8516999999999</v>
      </c>
      <c r="RJ20" s="19">
        <v>1151.5752</v>
      </c>
      <c r="RK20" s="19">
        <v>1208.5034000000001</v>
      </c>
      <c r="RL20" s="19">
        <v>1203.7059999999999</v>
      </c>
      <c r="RM20" s="19">
        <v>1218.3624</v>
      </c>
      <c r="RN20" s="19">
        <v>1158.481</v>
      </c>
      <c r="RO20" s="19">
        <v>1174.9015999999999</v>
      </c>
      <c r="RP20" s="19">
        <v>1277.3997999999999</v>
      </c>
      <c r="RQ20" s="19">
        <v>1256.7940000000001</v>
      </c>
      <c r="RR20" s="19">
        <v>1248.0577000000001</v>
      </c>
      <c r="RS20" s="19">
        <v>1212.3778</v>
      </c>
      <c r="RT20" s="19">
        <v>1155.5007000000001</v>
      </c>
      <c r="RU20" s="19">
        <v>1208.4872</v>
      </c>
      <c r="RV20" s="19">
        <v>1198.8198</v>
      </c>
      <c r="RW20" s="19">
        <v>1177.4236000000001</v>
      </c>
      <c r="RX20" s="19">
        <v>1260.1233999999999</v>
      </c>
      <c r="RY20" s="19">
        <v>1200.1190999999999</v>
      </c>
      <c r="RZ20" s="19">
        <v>1182.9265</v>
      </c>
      <c r="SA20" s="19">
        <v>1310.0024000000001</v>
      </c>
      <c r="SB20" s="19">
        <v>1399.7795000000001</v>
      </c>
      <c r="SC20" s="19">
        <v>1325.6866</v>
      </c>
      <c r="SD20" s="19">
        <v>1299.1494</v>
      </c>
      <c r="SE20" s="19">
        <v>1257.83</v>
      </c>
      <c r="SF20" s="19">
        <v>1281.2157</v>
      </c>
      <c r="SG20" s="19">
        <v>1224.5393999999999</v>
      </c>
      <c r="SH20" s="19">
        <v>1287.1392000000001</v>
      </c>
      <c r="SI20" s="19">
        <v>1243.3556000000001</v>
      </c>
      <c r="SJ20" s="19">
        <v>1295.7757999999999</v>
      </c>
      <c r="SK20" s="19">
        <v>1281.9271000000001</v>
      </c>
      <c r="SL20" s="19">
        <v>1403.8407999999999</v>
      </c>
      <c r="SM20" s="19">
        <v>1229.627</v>
      </c>
      <c r="SN20" s="19">
        <v>1386.2681</v>
      </c>
      <c r="SO20" s="19">
        <v>1377.7697000000001</v>
      </c>
      <c r="SP20" s="19">
        <v>1382.4740999999999</v>
      </c>
      <c r="SQ20" s="19">
        <v>1445.3622</v>
      </c>
      <c r="SR20" s="19">
        <v>1391.9096999999999</v>
      </c>
      <c r="SS20" s="19">
        <v>1395.184</v>
      </c>
      <c r="ST20" s="19">
        <v>1424.9403</v>
      </c>
      <c r="SU20" s="19">
        <v>1385.7855999999999</v>
      </c>
      <c r="SV20" s="19">
        <v>1314.1063999999999</v>
      </c>
      <c r="SW20" s="19">
        <v>1237.6923999999999</v>
      </c>
      <c r="SX20" s="19">
        <v>1289.0787</v>
      </c>
      <c r="SY20" s="19">
        <v>1295.9508000000001</v>
      </c>
      <c r="SZ20" s="19">
        <v>1313.6809000000001</v>
      </c>
      <c r="TA20" s="19">
        <v>1269.2552000000001</v>
      </c>
      <c r="TB20" s="19">
        <v>1290.1144999999999</v>
      </c>
      <c r="TC20" s="19">
        <v>1296.6642999999999</v>
      </c>
      <c r="TD20" s="19">
        <v>1332.3212000000001</v>
      </c>
      <c r="TE20" s="19">
        <v>1335.9159</v>
      </c>
      <c r="TF20" s="19">
        <v>1326.2482</v>
      </c>
      <c r="TG20" s="19">
        <v>1353.3572999999999</v>
      </c>
      <c r="TH20" s="19">
        <v>1305.5044</v>
      </c>
      <c r="TI20" s="19">
        <v>1375.7998</v>
      </c>
      <c r="TJ20" s="19">
        <v>1320.3105</v>
      </c>
      <c r="TK20" s="19">
        <v>1352.7313999999999</v>
      </c>
      <c r="TL20" s="19">
        <v>1320.2985000000001</v>
      </c>
      <c r="TM20" s="19">
        <v>1309.4073000000001</v>
      </c>
      <c r="TN20" s="19">
        <v>1269.8263999999999</v>
      </c>
      <c r="TO20" s="19">
        <v>1378.2130999999999</v>
      </c>
      <c r="TP20" s="19">
        <v>1412.3578</v>
      </c>
      <c r="TQ20" s="19">
        <v>1417.3936000000001</v>
      </c>
      <c r="TR20" s="19">
        <v>1328.8054</v>
      </c>
      <c r="TS20" s="19">
        <v>1361.8218999999999</v>
      </c>
      <c r="TT20" s="19">
        <v>1332.2317</v>
      </c>
      <c r="TU20" s="19">
        <v>1416.8103000000001</v>
      </c>
      <c r="TV20" s="19">
        <v>1426.3733999999999</v>
      </c>
      <c r="TW20" s="19">
        <v>1420.4880000000001</v>
      </c>
      <c r="TX20" s="19">
        <v>1453.9104</v>
      </c>
      <c r="TY20" s="19">
        <v>1441.3457000000001</v>
      </c>
      <c r="TZ20" s="19">
        <v>1381.3809000000001</v>
      </c>
      <c r="UA20" s="19">
        <v>1392.3722</v>
      </c>
      <c r="UB20" s="19">
        <v>1361.194</v>
      </c>
      <c r="UC20" s="19">
        <v>1345.3445999999999</v>
      </c>
      <c r="UD20" s="19">
        <v>1320.3425</v>
      </c>
      <c r="UE20" s="19">
        <v>1330.7963</v>
      </c>
      <c r="UF20" s="19">
        <v>1406.4190000000001</v>
      </c>
      <c r="UG20" s="19">
        <v>1386.4897000000001</v>
      </c>
      <c r="UH20" s="19">
        <v>1317.9114999999999</v>
      </c>
      <c r="UI20" s="19">
        <v>1351.7873999999999</v>
      </c>
      <c r="UJ20" s="19">
        <v>1337.6243999999999</v>
      </c>
      <c r="UK20" s="19">
        <v>1265.6274000000001</v>
      </c>
      <c r="UL20" s="19">
        <v>1302.4115999999999</v>
      </c>
      <c r="UM20" s="19">
        <v>1429.9412</v>
      </c>
      <c r="UN20" s="19">
        <v>1504.8414</v>
      </c>
      <c r="UO20" s="19">
        <v>1523.9836</v>
      </c>
      <c r="UP20" s="19">
        <v>1544.6892</v>
      </c>
      <c r="UQ20" s="19">
        <v>1399.7475999999999</v>
      </c>
      <c r="UR20" s="19">
        <v>1326.0894000000001</v>
      </c>
      <c r="US20" s="19">
        <v>1265.1387</v>
      </c>
      <c r="UT20" s="19">
        <v>1318.4276</v>
      </c>
      <c r="UU20" s="19">
        <v>1358.6473000000001</v>
      </c>
      <c r="UV20" s="19">
        <v>1429.7103999999999</v>
      </c>
      <c r="UW20" s="19">
        <v>1499.9619</v>
      </c>
      <c r="UX20" s="19">
        <v>1510.8434999999999</v>
      </c>
      <c r="UY20" s="19">
        <v>1463.1130000000001</v>
      </c>
      <c r="UZ20" s="19">
        <v>1520.3246999999999</v>
      </c>
      <c r="VA20" s="19">
        <v>1555.444</v>
      </c>
      <c r="VB20" s="19">
        <v>1557.9082000000001</v>
      </c>
      <c r="VC20" s="19">
        <v>1578.1993</v>
      </c>
      <c r="VD20" s="19">
        <v>1587.3619000000001</v>
      </c>
      <c r="VE20" s="19">
        <v>1620.3063</v>
      </c>
      <c r="VF20" s="19">
        <v>1634.3382999999999</v>
      </c>
      <c r="VG20" s="19">
        <v>1472.9403</v>
      </c>
      <c r="VH20" s="19">
        <v>1587.3630000000001</v>
      </c>
      <c r="VI20" s="19">
        <v>1617.0530000000001</v>
      </c>
      <c r="VJ20" s="19">
        <v>1607.2122999999999</v>
      </c>
      <c r="VK20" s="19">
        <v>1636.2802999999999</v>
      </c>
      <c r="VL20" s="19">
        <v>1662.3562999999999</v>
      </c>
      <c r="VM20" s="19">
        <v>1655.4259</v>
      </c>
      <c r="VN20" s="19">
        <v>1551.8246999999999</v>
      </c>
      <c r="VO20" s="19">
        <v>1589.8494000000001</v>
      </c>
      <c r="VP20" s="19">
        <v>1564.5525</v>
      </c>
      <c r="VQ20" s="19">
        <v>1573.8108</v>
      </c>
      <c r="VR20" s="19">
        <v>1537.6418000000001</v>
      </c>
      <c r="VS20" s="19">
        <v>1549.6858</v>
      </c>
      <c r="VT20" s="19">
        <v>1535.7496000000001</v>
      </c>
      <c r="VU20" s="19">
        <v>1575.3463999999999</v>
      </c>
      <c r="VV20" s="19">
        <v>1656.2968000000001</v>
      </c>
      <c r="VW20" s="19">
        <v>1659.3785</v>
      </c>
      <c r="VX20" s="19">
        <v>1605.1042</v>
      </c>
      <c r="VY20" s="19">
        <v>1604.59</v>
      </c>
      <c r="VZ20" s="19">
        <v>1556.1147000000001</v>
      </c>
      <c r="WA20" s="19">
        <v>1628.6225999999999</v>
      </c>
      <c r="WB20" s="19">
        <v>1656.5986</v>
      </c>
      <c r="WC20" s="19">
        <v>1592.7629999999999</v>
      </c>
      <c r="WD20" s="19">
        <v>1615.9254000000001</v>
      </c>
      <c r="WE20" s="19">
        <v>1638.2706000000001</v>
      </c>
      <c r="WF20" s="19">
        <v>1702.9349</v>
      </c>
      <c r="WG20" s="19">
        <v>1718.4222</v>
      </c>
      <c r="WH20" s="19">
        <v>1783.8385000000001</v>
      </c>
      <c r="WI20" s="19">
        <v>1783.8340000000001</v>
      </c>
      <c r="WJ20" s="19">
        <v>1801.4556</v>
      </c>
      <c r="WK20" s="19">
        <v>1889.0897</v>
      </c>
      <c r="WL20" s="19">
        <v>1797.5084999999999</v>
      </c>
      <c r="WM20" s="19">
        <v>1744.0302999999999</v>
      </c>
      <c r="WN20" s="19">
        <v>1778.3679999999999</v>
      </c>
      <c r="WO20" s="19">
        <v>1861.1266000000001</v>
      </c>
      <c r="WP20" s="19">
        <v>1927.7725</v>
      </c>
      <c r="WQ20" s="19">
        <v>1929.4049</v>
      </c>
      <c r="WR20" s="19">
        <v>1929.6804999999999</v>
      </c>
      <c r="WS20" s="19">
        <v>1956.3544999999999</v>
      </c>
      <c r="WT20" s="19">
        <v>1943.1622</v>
      </c>
      <c r="WU20" s="19">
        <v>1862.0830000000001</v>
      </c>
      <c r="WV20" s="19">
        <v>1974.4523999999999</v>
      </c>
      <c r="WW20" s="19">
        <v>1943.7188000000001</v>
      </c>
      <c r="WX20" s="19">
        <v>1698.7674999999999</v>
      </c>
      <c r="WY20" s="19">
        <v>1757.9280000000001</v>
      </c>
      <c r="WZ20" s="19">
        <v>1806.4563000000001</v>
      </c>
      <c r="XA20" s="19">
        <v>1945.4274</v>
      </c>
      <c r="XB20" s="19">
        <v>2242.9652999999998</v>
      </c>
      <c r="XC20" s="19">
        <v>2423.9065000000001</v>
      </c>
      <c r="XD20" s="19">
        <v>2212.9285</v>
      </c>
      <c r="XE20" s="19">
        <v>2273.8530000000001</v>
      </c>
      <c r="XF20" s="19">
        <v>2343.2006999999999</v>
      </c>
      <c r="XG20" s="19">
        <v>2598.2527</v>
      </c>
      <c r="XH20" s="19">
        <v>2492.02</v>
      </c>
      <c r="XI20" s="19">
        <v>2313.52</v>
      </c>
      <c r="XJ20" s="19">
        <v>2517.0756999999999</v>
      </c>
      <c r="XK20" s="19">
        <v>2534.7085000000002</v>
      </c>
      <c r="XL20" s="19">
        <v>2544.2919999999999</v>
      </c>
      <c r="XM20" s="19">
        <v>2579.8380999999999</v>
      </c>
      <c r="XN20" s="19">
        <v>2587.0947000000001</v>
      </c>
      <c r="XO20" s="19">
        <v>2490.2952</v>
      </c>
      <c r="XP20" s="19">
        <v>2432.0482999999999</v>
      </c>
      <c r="XQ20" s="19">
        <v>2378.4458</v>
      </c>
      <c r="XR20" s="19">
        <v>2472.1208000000001</v>
      </c>
      <c r="XS20" s="19">
        <v>2465.8533000000002</v>
      </c>
      <c r="XT20" s="19">
        <v>2459.6170000000002</v>
      </c>
      <c r="XU20" s="19">
        <v>2506.0657000000001</v>
      </c>
      <c r="XV20" s="19">
        <v>2716.7375000000002</v>
      </c>
      <c r="XW20" s="19">
        <v>2599.663</v>
      </c>
      <c r="XX20" s="19">
        <v>2629.2669999999998</v>
      </c>
      <c r="XY20" s="19">
        <v>2584.8319999999999</v>
      </c>
      <c r="XZ20" s="19">
        <v>2328.1601999999998</v>
      </c>
      <c r="YA20" s="19">
        <v>2465.8980000000001</v>
      </c>
      <c r="YB20" s="19">
        <v>2624.4717000000001</v>
      </c>
      <c r="YC20" s="19">
        <v>2632.6387</v>
      </c>
      <c r="YD20" s="19">
        <v>2672.3906000000002</v>
      </c>
      <c r="YE20" s="19">
        <v>2881.4521</v>
      </c>
      <c r="YF20" s="19">
        <v>2736.1064000000001</v>
      </c>
      <c r="YG20" s="19">
        <v>2708.8139999999999</v>
      </c>
      <c r="YH20" s="19">
        <v>2657.0789</v>
      </c>
      <c r="YI20" s="19">
        <v>2618.8733000000002</v>
      </c>
      <c r="YJ20" s="19">
        <v>2770.9382000000001</v>
      </c>
      <c r="YK20" s="19">
        <v>2824.1583999999998</v>
      </c>
      <c r="YL20" s="19">
        <v>2912.7968999999998</v>
      </c>
      <c r="YM20" s="19">
        <v>2974.2566000000002</v>
      </c>
      <c r="YN20" s="19">
        <v>2819.2629999999999</v>
      </c>
      <c r="YO20" s="19">
        <v>3023.6615999999999</v>
      </c>
      <c r="YP20" s="19">
        <v>2911.0817999999999</v>
      </c>
      <c r="YQ20" s="19">
        <v>3063.3096</v>
      </c>
      <c r="YR20" s="19">
        <v>2958.1945999999998</v>
      </c>
      <c r="YS20" s="19">
        <v>2968.5852</v>
      </c>
      <c r="YT20" s="19">
        <v>3072.8031999999998</v>
      </c>
      <c r="YU20" s="19">
        <v>3010.1777000000002</v>
      </c>
      <c r="YV20" s="19">
        <v>2975.6109999999999</v>
      </c>
      <c r="YW20" s="19">
        <v>3020.8366999999998</v>
      </c>
      <c r="YX20" s="19">
        <v>3239.3186000000001</v>
      </c>
      <c r="YY20" s="19">
        <v>3317.8542000000002</v>
      </c>
      <c r="YZ20" s="19">
        <v>3423.2195000000002</v>
      </c>
      <c r="ZA20" s="19">
        <v>3428.8462</v>
      </c>
      <c r="ZB20" s="19">
        <v>3513.8267000000001</v>
      </c>
      <c r="ZC20" s="19">
        <v>3720.1860000000001</v>
      </c>
      <c r="ZD20" s="19">
        <v>3645.5853999999999</v>
      </c>
      <c r="ZE20" s="19">
        <v>3954.1774999999998</v>
      </c>
      <c r="ZF20" s="19">
        <v>3901.835</v>
      </c>
      <c r="ZG20" s="19">
        <v>4168.5200000000004</v>
      </c>
      <c r="ZH20" s="19">
        <v>3918.2631999999999</v>
      </c>
      <c r="ZI20" s="19">
        <v>3781.9385000000002</v>
      </c>
      <c r="ZJ20" s="19">
        <v>3851.0340000000001</v>
      </c>
      <c r="ZK20" s="19">
        <v>3685.7559999999999</v>
      </c>
      <c r="ZL20" s="19">
        <v>3777.8384000000001</v>
      </c>
      <c r="ZM20" s="19">
        <v>3802.3164000000002</v>
      </c>
      <c r="ZN20" s="19">
        <v>2872.1194</v>
      </c>
      <c r="ZO20" s="19">
        <v>2650.1170000000002</v>
      </c>
      <c r="ZP20" s="19">
        <v>2632.5513000000001</v>
      </c>
      <c r="ZQ20" s="19">
        <v>2881.3777</v>
      </c>
      <c r="ZR20" s="19">
        <v>3166.9656</v>
      </c>
      <c r="ZS20" s="19">
        <v>3187.3042</v>
      </c>
      <c r="ZT20" s="19">
        <v>3389.0808000000002</v>
      </c>
      <c r="ZU20" s="19">
        <v>3546.6006000000002</v>
      </c>
      <c r="ZV20" s="19">
        <v>3670.8442</v>
      </c>
      <c r="ZW20" s="19">
        <v>3352.9292</v>
      </c>
      <c r="ZX20" s="19">
        <v>3468.2031000000002</v>
      </c>
      <c r="ZY20" s="19">
        <v>3509.0785999999998</v>
      </c>
      <c r="ZZ20" s="19">
        <v>3473.9223999999999</v>
      </c>
      <c r="AAA20" s="19">
        <v>3430.7040000000002</v>
      </c>
      <c r="AAB20" s="19">
        <v>3459.4402</v>
      </c>
      <c r="AAC20" s="19">
        <v>3785.9591999999998</v>
      </c>
      <c r="AAD20" s="19">
        <v>4099.3994000000002</v>
      </c>
      <c r="AAE20" s="19">
        <v>4061.8173999999999</v>
      </c>
      <c r="AAF20" s="19">
        <v>4322.0119999999997</v>
      </c>
      <c r="AAG20" s="19">
        <v>4436.7380000000003</v>
      </c>
      <c r="AAH20" s="19">
        <v>4763.9624000000003</v>
      </c>
      <c r="AAI20" s="19">
        <v>4893.4889999999996</v>
      </c>
      <c r="AAJ20" s="19">
        <v>5168.9110000000001</v>
      </c>
      <c r="AAK20" s="19">
        <v>5079.3</v>
      </c>
      <c r="AAL20" s="19">
        <v>5031.5663999999997</v>
      </c>
      <c r="AAM20" s="19">
        <v>5581.4375</v>
      </c>
      <c r="AAN20" s="19">
        <v>6075.9097000000002</v>
      </c>
      <c r="AAO20" s="19">
        <v>6631.5727999999999</v>
      </c>
      <c r="AAP20" s="19">
        <v>6938.4916999999996</v>
      </c>
      <c r="AAQ20" s="19">
        <v>7411.9849999999997</v>
      </c>
      <c r="AAR20" s="19">
        <v>7872.8495999999996</v>
      </c>
      <c r="AAS20" s="19">
        <v>8207.0740000000005</v>
      </c>
      <c r="AAT20" s="19">
        <v>8598.8809999999994</v>
      </c>
      <c r="AAU20" s="19">
        <v>9299.07</v>
      </c>
      <c r="AAV20" s="19">
        <v>9502.9390000000003</v>
      </c>
      <c r="AAW20" s="19">
        <v>9885.8770000000004</v>
      </c>
      <c r="AAX20" s="19">
        <v>10787.691999999999</v>
      </c>
      <c r="AAY20" s="19">
        <v>11629.701999999999</v>
      </c>
      <c r="AAZ20" s="19">
        <v>12379.95</v>
      </c>
      <c r="ABA20" s="19">
        <v>12613.324000000001</v>
      </c>
      <c r="ABB20" s="19">
        <v>13044.986000000001</v>
      </c>
      <c r="ABC20" s="19">
        <v>13335.212</v>
      </c>
      <c r="ABD20" s="19">
        <v>13568.675999999999</v>
      </c>
      <c r="ABE20" s="19">
        <v>13678.093999999999</v>
      </c>
      <c r="ABF20" s="19">
        <v>14005.934999999999</v>
      </c>
      <c r="ABG20" s="19">
        <v>13895.314</v>
      </c>
      <c r="ABH20" s="19">
        <v>14046.104499999999</v>
      </c>
      <c r="ABI20" s="19">
        <v>14240.944</v>
      </c>
      <c r="ABJ20" s="19">
        <v>14313.325999999999</v>
      </c>
      <c r="ABK20" s="19">
        <v>14696.966</v>
      </c>
      <c r="ABL20" s="19">
        <v>15242.98</v>
      </c>
      <c r="ABM20" s="19">
        <v>16273.084999999999</v>
      </c>
      <c r="ABN20" s="19">
        <v>17275.508000000002</v>
      </c>
      <c r="ABO20" s="19">
        <v>18360.351999999999</v>
      </c>
      <c r="ABP20" s="19">
        <v>19215</v>
      </c>
      <c r="ABQ20" s="19">
        <v>19958.060000000001</v>
      </c>
      <c r="ABR20" s="19">
        <v>20329.168000000001</v>
      </c>
      <c r="ABS20" s="19">
        <v>20056.54</v>
      </c>
      <c r="ABT20" s="19">
        <v>20673.955000000002</v>
      </c>
      <c r="ABU20" s="19">
        <v>21522.098000000002</v>
      </c>
      <c r="ABV20" s="19">
        <v>22185.065999999999</v>
      </c>
      <c r="ABW20" s="19">
        <v>23113.615000000002</v>
      </c>
      <c r="ABX20" s="19">
        <v>24284.861000000001</v>
      </c>
      <c r="ABY20" s="19">
        <v>25549.54</v>
      </c>
      <c r="ABZ20" s="19">
        <v>26994.86</v>
      </c>
      <c r="ACA20" s="19">
        <v>28153.553</v>
      </c>
      <c r="ACB20" s="19">
        <v>28753.322</v>
      </c>
      <c r="ACC20" s="19">
        <v>29371.865000000002</v>
      </c>
      <c r="ACD20" s="19">
        <v>30088.092000000001</v>
      </c>
      <c r="ACE20" s="19">
        <v>30885.601999999999</v>
      </c>
      <c r="ACF20" s="19">
        <v>31907.423999999999</v>
      </c>
      <c r="ACG20" s="19">
        <v>32735.434000000001</v>
      </c>
      <c r="ACH20" s="19">
        <v>32844.324000000001</v>
      </c>
      <c r="ACI20" s="19">
        <v>31669.690999999999</v>
      </c>
      <c r="ACJ20" s="19">
        <v>31786.403999999999</v>
      </c>
      <c r="ACK20" s="19">
        <v>31600</v>
      </c>
      <c r="ACL20" s="19">
        <v>30645.215</v>
      </c>
      <c r="ACM20" s="19">
        <v>30327.451000000001</v>
      </c>
      <c r="ACN20" s="19">
        <v>30842.184000000001</v>
      </c>
      <c r="ACO20" s="19">
        <v>32057.098000000002</v>
      </c>
      <c r="ACP20" s="19">
        <v>33002.675999999999</v>
      </c>
      <c r="ACQ20" s="19">
        <v>33924.137000000002</v>
      </c>
      <c r="ACR20" s="19">
        <v>34553.625</v>
      </c>
      <c r="ACS20" s="19">
        <v>34957.464999999997</v>
      </c>
      <c r="ACT20" s="19">
        <v>30834.513999999999</v>
      </c>
      <c r="ACU20" s="19">
        <v>32553.05</v>
      </c>
      <c r="ACV20" s="19">
        <v>34123.387000000002</v>
      </c>
      <c r="ACW20" s="49"/>
    </row>
    <row r="21" spans="1:777" x14ac:dyDescent="0.15">
      <c r="A21" s="16" t="s">
        <v>1</v>
      </c>
      <c r="B21" s="16" t="s">
        <v>54</v>
      </c>
      <c r="C21" s="16" t="s">
        <v>55</v>
      </c>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v>1133</v>
      </c>
      <c r="BC21" s="19">
        <v>1135</v>
      </c>
      <c r="BD21" s="19">
        <v>1379</v>
      </c>
      <c r="BE21" s="19">
        <v>1494</v>
      </c>
      <c r="BF21" s="19">
        <v>1463</v>
      </c>
      <c r="BG21" s="19">
        <v>1451</v>
      </c>
      <c r="BH21" s="19">
        <v>1430</v>
      </c>
      <c r="BI21" s="19">
        <v>1419</v>
      </c>
      <c r="BJ21" s="19">
        <v>1403</v>
      </c>
      <c r="BK21" s="19">
        <v>1387</v>
      </c>
      <c r="BL21" s="19">
        <v>1360</v>
      </c>
      <c r="BM21" s="19">
        <v>1352</v>
      </c>
      <c r="BN21" s="19">
        <v>1334</v>
      </c>
      <c r="BO21" s="19">
        <v>1301</v>
      </c>
      <c r="BP21" s="19">
        <v>1272</v>
      </c>
      <c r="BQ21" s="19">
        <v>1237</v>
      </c>
      <c r="BR21" s="19">
        <v>1339</v>
      </c>
      <c r="BS21" s="19">
        <v>1478</v>
      </c>
      <c r="BT21" s="19">
        <v>1626</v>
      </c>
      <c r="BU21" s="19">
        <v>1451</v>
      </c>
      <c r="BV21" s="19">
        <v>1305</v>
      </c>
      <c r="BW21" s="19">
        <v>1294</v>
      </c>
      <c r="BX21" s="19">
        <v>1288</v>
      </c>
      <c r="BY21" s="19">
        <v>1301</v>
      </c>
      <c r="BZ21" s="19">
        <v>1315</v>
      </c>
      <c r="CA21" s="19">
        <v>1433</v>
      </c>
      <c r="CB21" s="19">
        <v>1561</v>
      </c>
      <c r="CC21" s="19">
        <v>1729</v>
      </c>
      <c r="CD21" s="19">
        <v>1918</v>
      </c>
      <c r="CE21" s="19">
        <v>2040</v>
      </c>
      <c r="CF21" s="19">
        <v>1683</v>
      </c>
      <c r="CG21" s="19">
        <v>1486</v>
      </c>
      <c r="CH21" s="19">
        <v>1439</v>
      </c>
      <c r="CI21" s="19">
        <v>1342</v>
      </c>
      <c r="CJ21" s="19">
        <v>1371</v>
      </c>
      <c r="CK21" s="19">
        <v>1398</v>
      </c>
      <c r="CL21" s="19">
        <v>1431</v>
      </c>
      <c r="CM21" s="19">
        <v>1465</v>
      </c>
      <c r="CN21" s="19">
        <v>1495</v>
      </c>
      <c r="CO21" s="19">
        <v>1522</v>
      </c>
      <c r="CP21" s="19">
        <v>1490</v>
      </c>
      <c r="CQ21" s="19">
        <v>1460</v>
      </c>
      <c r="CR21" s="19">
        <v>1430</v>
      </c>
      <c r="CS21" s="19">
        <v>1384</v>
      </c>
      <c r="CT21" s="19">
        <v>1344</v>
      </c>
      <c r="CU21" s="19">
        <v>1299</v>
      </c>
      <c r="CV21" s="19">
        <v>1258</v>
      </c>
      <c r="CW21" s="19">
        <v>1272</v>
      </c>
      <c r="CX21" s="19">
        <v>1290</v>
      </c>
      <c r="CY21" s="19">
        <v>1305</v>
      </c>
      <c r="CZ21" s="19">
        <v>1323</v>
      </c>
      <c r="DA21" s="19">
        <v>1275</v>
      </c>
      <c r="DB21" s="19">
        <v>1226</v>
      </c>
      <c r="DC21" s="19">
        <v>1181</v>
      </c>
      <c r="DD21" s="19">
        <v>1149</v>
      </c>
      <c r="DE21" s="19">
        <v>1100</v>
      </c>
      <c r="DF21" s="19">
        <v>1074</v>
      </c>
      <c r="DG21" s="19">
        <v>1124</v>
      </c>
      <c r="DH21" s="19">
        <v>1186</v>
      </c>
      <c r="DI21" s="19">
        <v>1246</v>
      </c>
      <c r="DJ21" s="19">
        <v>1318</v>
      </c>
      <c r="DK21" s="19">
        <v>1393</v>
      </c>
      <c r="DL21" s="19">
        <v>1471</v>
      </c>
      <c r="DM21" s="19">
        <v>1510</v>
      </c>
      <c r="DN21" s="19">
        <v>1535</v>
      </c>
      <c r="DO21" s="19">
        <v>1564</v>
      </c>
      <c r="DP21" s="19">
        <v>1605</v>
      </c>
      <c r="DQ21" s="19">
        <v>1651</v>
      </c>
      <c r="DR21" s="19">
        <v>1688</v>
      </c>
      <c r="DS21" s="19">
        <v>1720</v>
      </c>
      <c r="DT21" s="19">
        <v>1709</v>
      </c>
      <c r="DU21" s="19">
        <v>1656</v>
      </c>
      <c r="DV21" s="19">
        <v>1618</v>
      </c>
      <c r="DW21" s="19">
        <v>1596</v>
      </c>
      <c r="DX21" s="19">
        <v>1575</v>
      </c>
      <c r="DY21" s="19">
        <v>1557</v>
      </c>
      <c r="DZ21" s="19">
        <v>1541</v>
      </c>
      <c r="EA21" s="19">
        <v>1530</v>
      </c>
      <c r="EB21" s="19">
        <v>1519</v>
      </c>
      <c r="EC21" s="19">
        <v>1508</v>
      </c>
      <c r="ED21" s="19">
        <v>1503</v>
      </c>
      <c r="EE21" s="19">
        <v>1492</v>
      </c>
      <c r="EF21" s="19">
        <v>1562</v>
      </c>
      <c r="EG21" s="19">
        <v>1559</v>
      </c>
      <c r="EH21" s="19">
        <v>1551</v>
      </c>
      <c r="EI21" s="19">
        <v>1546</v>
      </c>
      <c r="EJ21" s="19">
        <v>1470</v>
      </c>
      <c r="EK21" s="19">
        <v>1462</v>
      </c>
      <c r="EL21" s="19">
        <v>1455</v>
      </c>
      <c r="EM21" s="19">
        <v>1466</v>
      </c>
      <c r="EN21" s="19">
        <v>1482</v>
      </c>
      <c r="EO21" s="19">
        <v>1494</v>
      </c>
      <c r="EP21" s="19">
        <v>1506</v>
      </c>
      <c r="EQ21" s="19">
        <v>1519</v>
      </c>
      <c r="ER21" s="19">
        <v>1533</v>
      </c>
      <c r="ES21" s="19">
        <v>1545</v>
      </c>
      <c r="ET21" s="19">
        <v>1564</v>
      </c>
      <c r="EU21" s="19">
        <v>1524</v>
      </c>
      <c r="EV21" s="19">
        <v>1537</v>
      </c>
      <c r="EW21" s="19">
        <v>1548</v>
      </c>
      <c r="EX21" s="19">
        <v>1543</v>
      </c>
      <c r="EY21" s="19">
        <v>1540</v>
      </c>
      <c r="EZ21" s="19">
        <v>1537</v>
      </c>
      <c r="FA21" s="19">
        <v>1530</v>
      </c>
      <c r="FB21" s="19">
        <v>1524</v>
      </c>
      <c r="FC21" s="19">
        <v>1514</v>
      </c>
      <c r="FD21" s="19">
        <v>1510</v>
      </c>
      <c r="FE21" s="19">
        <v>1508</v>
      </c>
      <c r="FF21" s="19">
        <v>1503</v>
      </c>
      <c r="FG21" s="19">
        <v>1498</v>
      </c>
      <c r="FH21" s="19">
        <v>1498</v>
      </c>
      <c r="FI21" s="19">
        <v>1500</v>
      </c>
      <c r="FJ21" s="19">
        <v>1503</v>
      </c>
      <c r="FK21" s="19">
        <v>1511</v>
      </c>
      <c r="FL21" s="19">
        <v>1519</v>
      </c>
      <c r="FM21" s="19">
        <v>1517</v>
      </c>
      <c r="FN21" s="19">
        <v>1524</v>
      </c>
      <c r="FO21" s="19">
        <v>1618</v>
      </c>
      <c r="FP21" s="19">
        <v>1358</v>
      </c>
      <c r="FQ21" s="19">
        <v>1390</v>
      </c>
      <c r="FR21" s="19">
        <v>1360</v>
      </c>
      <c r="FS21" s="19">
        <v>1363</v>
      </c>
      <c r="FT21" s="19">
        <v>1393</v>
      </c>
      <c r="FU21" s="19">
        <v>1452</v>
      </c>
      <c r="FV21" s="19">
        <v>1361</v>
      </c>
      <c r="FW21" s="19">
        <v>1525</v>
      </c>
      <c r="FX21" s="19">
        <v>1454</v>
      </c>
      <c r="FY21" s="19">
        <v>1443</v>
      </c>
      <c r="FZ21" s="19">
        <v>1415</v>
      </c>
      <c r="GA21" s="19">
        <v>1441</v>
      </c>
      <c r="GB21" s="19">
        <v>1486</v>
      </c>
      <c r="GC21" s="19">
        <v>1376</v>
      </c>
      <c r="GD21" s="19">
        <v>1352</v>
      </c>
      <c r="GE21" s="19">
        <v>1328</v>
      </c>
      <c r="GF21" s="19">
        <v>1326</v>
      </c>
      <c r="GG21" s="19">
        <v>1242</v>
      </c>
      <c r="GH21" s="19">
        <v>1208</v>
      </c>
      <c r="GI21" s="19">
        <v>1211</v>
      </c>
      <c r="GJ21" s="19">
        <v>1272</v>
      </c>
      <c r="GK21" s="19">
        <v>1272</v>
      </c>
      <c r="GL21" s="19">
        <v>1248</v>
      </c>
      <c r="GM21" s="19">
        <v>1278</v>
      </c>
      <c r="GN21" s="19">
        <v>1307</v>
      </c>
      <c r="GO21" s="19">
        <v>1299</v>
      </c>
      <c r="GP21" s="19">
        <v>1339</v>
      </c>
      <c r="GQ21" s="19">
        <v>1337</v>
      </c>
      <c r="GR21" s="19">
        <v>1317</v>
      </c>
      <c r="GS21" s="19">
        <v>1213</v>
      </c>
      <c r="GT21" s="19">
        <v>1173</v>
      </c>
      <c r="GU21" s="19">
        <v>1631</v>
      </c>
      <c r="GV21" s="19">
        <v>1557</v>
      </c>
      <c r="GW21" s="19">
        <v>1388</v>
      </c>
      <c r="GX21" s="19">
        <v>1425</v>
      </c>
      <c r="GY21" s="19">
        <v>1356</v>
      </c>
      <c r="GZ21" s="19">
        <v>1207</v>
      </c>
      <c r="HA21" s="19">
        <v>1436</v>
      </c>
      <c r="HB21" s="19">
        <v>2184</v>
      </c>
      <c r="HC21" s="19">
        <v>2158</v>
      </c>
      <c r="HD21" s="19">
        <v>1765</v>
      </c>
      <c r="HE21" s="19">
        <v>1787</v>
      </c>
      <c r="HF21" s="19">
        <v>1690</v>
      </c>
      <c r="HG21" s="19">
        <v>1707</v>
      </c>
      <c r="HH21" s="19">
        <v>1760</v>
      </c>
      <c r="HI21" s="19">
        <v>1940</v>
      </c>
      <c r="HJ21" s="19">
        <v>1870</v>
      </c>
      <c r="HK21" s="19">
        <v>1804</v>
      </c>
      <c r="HL21" s="19">
        <v>1873</v>
      </c>
      <c r="HM21" s="19">
        <v>1970</v>
      </c>
      <c r="HN21" s="19">
        <v>2263</v>
      </c>
      <c r="HO21" s="19">
        <v>1436</v>
      </c>
      <c r="HP21" s="19">
        <v>1529</v>
      </c>
      <c r="HQ21" s="19">
        <v>1812</v>
      </c>
      <c r="HR21" s="19">
        <v>1704</v>
      </c>
      <c r="HS21" s="19">
        <v>1546</v>
      </c>
      <c r="HT21" s="19">
        <v>1325</v>
      </c>
      <c r="HU21" s="19">
        <v>1366</v>
      </c>
      <c r="HV21" s="19">
        <v>1301</v>
      </c>
      <c r="HW21" s="19">
        <v>1427</v>
      </c>
      <c r="HX21" s="19">
        <v>1406</v>
      </c>
      <c r="HY21" s="19">
        <v>1352</v>
      </c>
      <c r="HZ21" s="19">
        <v>1366</v>
      </c>
      <c r="IA21" s="19">
        <v>1588</v>
      </c>
      <c r="IB21" s="19">
        <v>1674</v>
      </c>
      <c r="IC21" s="19">
        <v>1661</v>
      </c>
      <c r="ID21" s="19">
        <v>1661</v>
      </c>
      <c r="IE21" s="19">
        <v>1663</v>
      </c>
      <c r="IF21" s="19">
        <v>1564</v>
      </c>
      <c r="IG21" s="19">
        <v>1583</v>
      </c>
      <c r="IH21" s="19">
        <v>1583</v>
      </c>
      <c r="II21" s="19">
        <v>1604</v>
      </c>
      <c r="IJ21" s="19">
        <v>1503</v>
      </c>
      <c r="IK21" s="19">
        <v>1723</v>
      </c>
      <c r="IL21" s="19">
        <v>1777</v>
      </c>
      <c r="IM21" s="19">
        <v>1804</v>
      </c>
      <c r="IN21" s="19">
        <v>1502</v>
      </c>
      <c r="IO21" s="19">
        <v>1460</v>
      </c>
      <c r="IP21" s="19">
        <v>1430</v>
      </c>
      <c r="IQ21" s="19">
        <v>1393</v>
      </c>
      <c r="IR21" s="19">
        <v>1374</v>
      </c>
      <c r="IS21" s="19">
        <v>1417</v>
      </c>
      <c r="IT21" s="19">
        <v>1760</v>
      </c>
      <c r="IU21" s="19">
        <v>1828</v>
      </c>
      <c r="IV21" s="19">
        <v>1643</v>
      </c>
      <c r="IW21" s="19">
        <v>1478</v>
      </c>
      <c r="IX21" s="19">
        <v>2144</v>
      </c>
      <c r="IY21" s="19">
        <v>1819</v>
      </c>
      <c r="IZ21" s="19">
        <v>1980</v>
      </c>
      <c r="JA21" s="19">
        <v>1785</v>
      </c>
      <c r="JB21" s="19">
        <v>2267</v>
      </c>
      <c r="JC21" s="19">
        <v>2570</v>
      </c>
      <c r="JD21" s="19">
        <v>2255</v>
      </c>
      <c r="JE21" s="19">
        <v>2225</v>
      </c>
      <c r="JF21" s="19">
        <v>1986</v>
      </c>
      <c r="JG21" s="19">
        <v>2037</v>
      </c>
      <c r="JH21" s="19">
        <v>1728</v>
      </c>
      <c r="JI21" s="19">
        <v>1779</v>
      </c>
      <c r="JJ21" s="19">
        <v>1710</v>
      </c>
      <c r="JK21" s="19">
        <v>1946</v>
      </c>
      <c r="JL21" s="19">
        <v>1819</v>
      </c>
      <c r="JM21" s="19">
        <v>2267</v>
      </c>
      <c r="JN21" s="19">
        <v>2418</v>
      </c>
      <c r="JO21" s="19">
        <v>2192</v>
      </c>
      <c r="JP21" s="19">
        <v>2251</v>
      </c>
      <c r="JQ21" s="19">
        <v>2181</v>
      </c>
      <c r="JR21" s="19">
        <v>1315</v>
      </c>
      <c r="JS21" s="19">
        <v>1532</v>
      </c>
      <c r="JT21" s="19">
        <v>1519</v>
      </c>
      <c r="JU21" s="19">
        <v>1812</v>
      </c>
      <c r="JV21" s="19">
        <v>1938</v>
      </c>
      <c r="JW21" s="19">
        <v>1765</v>
      </c>
      <c r="JX21" s="19">
        <v>1561</v>
      </c>
      <c r="JY21" s="19">
        <v>1686</v>
      </c>
      <c r="JZ21" s="19">
        <v>1798</v>
      </c>
      <c r="KA21" s="19">
        <v>1479</v>
      </c>
      <c r="KB21" s="19">
        <v>1490</v>
      </c>
      <c r="KC21" s="19">
        <v>1403</v>
      </c>
      <c r="KD21" s="19">
        <v>1511</v>
      </c>
      <c r="KE21" s="19">
        <v>1551</v>
      </c>
      <c r="KF21" s="19">
        <v>1583</v>
      </c>
      <c r="KG21" s="19">
        <v>1302</v>
      </c>
      <c r="KH21" s="19">
        <v>1412</v>
      </c>
      <c r="KI21" s="19">
        <v>1269</v>
      </c>
      <c r="KJ21" s="19">
        <v>1390</v>
      </c>
      <c r="KK21" s="19">
        <v>1519</v>
      </c>
      <c r="KL21" s="19">
        <v>1530</v>
      </c>
      <c r="KM21" s="19">
        <v>1572</v>
      </c>
      <c r="KN21" s="19">
        <v>1592</v>
      </c>
      <c r="KO21" s="19">
        <v>1412</v>
      </c>
      <c r="KP21" s="19">
        <v>1561</v>
      </c>
      <c r="KQ21" s="19">
        <v>1634</v>
      </c>
      <c r="KR21" s="19">
        <v>1655</v>
      </c>
      <c r="KS21" s="19">
        <v>1723</v>
      </c>
      <c r="KT21" s="19">
        <v>1683</v>
      </c>
      <c r="KU21" s="19">
        <v>1561</v>
      </c>
      <c r="KV21" s="19">
        <v>1559</v>
      </c>
      <c r="KW21" s="19">
        <v>1530</v>
      </c>
      <c r="KX21" s="19">
        <v>1580</v>
      </c>
      <c r="KY21" s="19">
        <v>1608</v>
      </c>
      <c r="KZ21" s="19">
        <v>1600</v>
      </c>
      <c r="LA21" s="19">
        <v>1677</v>
      </c>
      <c r="LB21" s="19">
        <v>1610</v>
      </c>
      <c r="LC21" s="19">
        <v>1487</v>
      </c>
      <c r="LD21" s="19">
        <v>1492</v>
      </c>
      <c r="LE21" s="19">
        <v>1565</v>
      </c>
      <c r="LF21" s="19">
        <v>1688</v>
      </c>
      <c r="LG21" s="19">
        <v>1632</v>
      </c>
      <c r="LH21" s="19">
        <v>1854</v>
      </c>
      <c r="LI21" s="19">
        <v>1886</v>
      </c>
      <c r="LJ21" s="19">
        <v>1830</v>
      </c>
      <c r="LK21" s="19">
        <v>1865</v>
      </c>
      <c r="LL21" s="19">
        <v>1755</v>
      </c>
      <c r="LM21" s="19">
        <v>1497</v>
      </c>
      <c r="LN21" s="19">
        <v>1129</v>
      </c>
      <c r="LO21" s="19">
        <v>1323</v>
      </c>
      <c r="LP21" s="19">
        <v>1409</v>
      </c>
      <c r="LQ21" s="19">
        <v>1532</v>
      </c>
      <c r="LR21" s="19">
        <v>1567</v>
      </c>
      <c r="LS21" s="19">
        <v>1508</v>
      </c>
      <c r="LT21" s="19">
        <v>1500</v>
      </c>
      <c r="LU21" s="19">
        <v>1511</v>
      </c>
      <c r="LV21" s="19">
        <v>1478</v>
      </c>
      <c r="LW21" s="19">
        <v>1349</v>
      </c>
      <c r="LX21" s="19">
        <v>1578</v>
      </c>
      <c r="LY21" s="19">
        <v>1568</v>
      </c>
      <c r="LZ21" s="19">
        <v>1529</v>
      </c>
      <c r="MA21" s="19">
        <v>1554</v>
      </c>
      <c r="MB21" s="19">
        <v>1502</v>
      </c>
      <c r="MC21" s="19">
        <v>1419</v>
      </c>
      <c r="MD21" s="19">
        <v>1411</v>
      </c>
      <c r="ME21" s="19">
        <v>1344</v>
      </c>
      <c r="MF21" s="19">
        <v>1510</v>
      </c>
      <c r="MG21" s="19">
        <v>1557</v>
      </c>
      <c r="MH21" s="19">
        <v>1305</v>
      </c>
      <c r="MI21" s="19">
        <v>1495</v>
      </c>
      <c r="MJ21" s="19">
        <v>1423</v>
      </c>
      <c r="MK21" s="19">
        <v>1629</v>
      </c>
      <c r="ML21" s="19">
        <v>1462</v>
      </c>
      <c r="MM21" s="19">
        <v>1202</v>
      </c>
      <c r="MN21" s="19">
        <v>1130</v>
      </c>
      <c r="MO21" s="19">
        <v>1270</v>
      </c>
      <c r="MP21" s="19">
        <v>1258</v>
      </c>
      <c r="MQ21" s="19">
        <v>1436</v>
      </c>
      <c r="MR21" s="19">
        <v>1242</v>
      </c>
      <c r="MS21" s="19">
        <v>1266</v>
      </c>
      <c r="MT21" s="19">
        <v>1376</v>
      </c>
      <c r="MU21" s="19">
        <v>1329</v>
      </c>
      <c r="MV21" s="19">
        <v>1363</v>
      </c>
      <c r="MW21" s="19">
        <v>1427</v>
      </c>
      <c r="MX21" s="19">
        <v>1412</v>
      </c>
      <c r="MY21" s="19">
        <v>1519</v>
      </c>
      <c r="MZ21" s="19">
        <v>1486</v>
      </c>
      <c r="NA21" s="19">
        <v>1513</v>
      </c>
      <c r="NB21" s="19">
        <v>1686</v>
      </c>
      <c r="NC21" s="19">
        <v>1564</v>
      </c>
      <c r="ND21" s="19">
        <v>1425</v>
      </c>
      <c r="NE21" s="19">
        <v>1494</v>
      </c>
      <c r="NF21" s="19">
        <v>1462</v>
      </c>
      <c r="NG21" s="19">
        <v>1447</v>
      </c>
      <c r="NH21" s="19">
        <v>1664</v>
      </c>
      <c r="NI21" s="19">
        <v>1519</v>
      </c>
      <c r="NJ21" s="19">
        <v>1623</v>
      </c>
      <c r="NK21" s="19">
        <v>1865</v>
      </c>
      <c r="NL21" s="19">
        <v>1739</v>
      </c>
      <c r="NM21" s="19">
        <v>1454</v>
      </c>
      <c r="NN21" s="19">
        <v>1455</v>
      </c>
      <c r="NO21" s="19">
        <v>1449</v>
      </c>
      <c r="NP21" s="19">
        <v>1527</v>
      </c>
      <c r="NQ21" s="19">
        <v>1505</v>
      </c>
      <c r="NR21" s="19">
        <v>1420</v>
      </c>
      <c r="NS21" s="19">
        <v>1385</v>
      </c>
      <c r="NT21" s="19">
        <v>1423</v>
      </c>
      <c r="NU21" s="19">
        <v>1597</v>
      </c>
      <c r="NV21" s="19">
        <v>1605</v>
      </c>
      <c r="NW21" s="19">
        <v>1554</v>
      </c>
      <c r="NX21" s="19">
        <v>1505</v>
      </c>
      <c r="NY21" s="19">
        <v>1629</v>
      </c>
      <c r="NZ21" s="19">
        <v>1780</v>
      </c>
      <c r="OA21" s="19">
        <v>1773</v>
      </c>
      <c r="OB21" s="19">
        <v>1701</v>
      </c>
      <c r="OC21" s="19">
        <v>1677</v>
      </c>
      <c r="OD21" s="19">
        <v>1701</v>
      </c>
      <c r="OE21" s="19">
        <v>1602</v>
      </c>
      <c r="OF21" s="19">
        <v>1615</v>
      </c>
      <c r="OG21" s="19">
        <v>1670</v>
      </c>
      <c r="OH21" s="19">
        <v>1760</v>
      </c>
      <c r="OI21" s="19">
        <v>1749</v>
      </c>
      <c r="OJ21" s="19">
        <v>1659</v>
      </c>
      <c r="OK21" s="19">
        <v>1715</v>
      </c>
      <c r="OL21" s="19">
        <v>1597</v>
      </c>
      <c r="OM21" s="19">
        <v>1479</v>
      </c>
      <c r="ON21" s="19">
        <v>1388</v>
      </c>
      <c r="OO21" s="19">
        <v>1398</v>
      </c>
      <c r="OP21" s="19">
        <v>1465</v>
      </c>
      <c r="OQ21" s="19">
        <v>1878</v>
      </c>
      <c r="OR21" s="19">
        <v>1977</v>
      </c>
      <c r="OS21" s="19">
        <v>2080</v>
      </c>
      <c r="OT21" s="19">
        <v>1863</v>
      </c>
      <c r="OU21" s="19">
        <v>1715</v>
      </c>
      <c r="OV21" s="19">
        <v>1819</v>
      </c>
      <c r="OW21" s="19">
        <v>1753</v>
      </c>
      <c r="OX21" s="19">
        <v>1726</v>
      </c>
      <c r="OY21" s="19">
        <v>1645</v>
      </c>
      <c r="OZ21" s="19">
        <v>1712</v>
      </c>
      <c r="PA21" s="19">
        <v>1639</v>
      </c>
      <c r="PB21" s="19">
        <v>1650</v>
      </c>
      <c r="PC21" s="19">
        <v>1717</v>
      </c>
      <c r="PD21" s="19">
        <v>1717</v>
      </c>
      <c r="PE21" s="19">
        <v>1734</v>
      </c>
      <c r="PF21" s="19">
        <v>1761</v>
      </c>
      <c r="PG21" s="19">
        <v>1835</v>
      </c>
      <c r="PH21" s="19">
        <v>1838</v>
      </c>
      <c r="PI21" s="19">
        <v>1831</v>
      </c>
      <c r="PJ21" s="19">
        <v>1664</v>
      </c>
      <c r="PK21" s="19">
        <v>1637</v>
      </c>
      <c r="PL21" s="19">
        <v>1750</v>
      </c>
      <c r="PM21" s="19">
        <v>1753</v>
      </c>
      <c r="PN21" s="19">
        <v>1820</v>
      </c>
      <c r="PO21" s="19">
        <v>1760</v>
      </c>
      <c r="PP21" s="19">
        <v>1744</v>
      </c>
      <c r="PQ21" s="19">
        <v>1779</v>
      </c>
      <c r="PR21" s="19">
        <v>1876</v>
      </c>
      <c r="PS21" s="19">
        <v>1852</v>
      </c>
      <c r="PT21" s="19">
        <v>1867</v>
      </c>
      <c r="PU21" s="19">
        <v>1798</v>
      </c>
      <c r="PV21" s="19">
        <v>1602</v>
      </c>
      <c r="PW21" s="19">
        <v>1752</v>
      </c>
      <c r="PX21" s="19">
        <v>1886</v>
      </c>
      <c r="PY21" s="19">
        <v>1811</v>
      </c>
      <c r="PZ21" s="19">
        <v>1803</v>
      </c>
      <c r="QA21" s="19">
        <v>1870</v>
      </c>
      <c r="QB21" s="19">
        <v>1881</v>
      </c>
      <c r="QC21" s="19">
        <v>1980</v>
      </c>
      <c r="QD21" s="19">
        <v>1938</v>
      </c>
      <c r="QE21" s="19">
        <v>1685</v>
      </c>
      <c r="QF21" s="19">
        <v>1742</v>
      </c>
      <c r="QG21" s="19">
        <v>1691</v>
      </c>
      <c r="QH21" s="19">
        <v>1666</v>
      </c>
      <c r="QI21" s="19">
        <v>1533</v>
      </c>
      <c r="QJ21" s="19">
        <v>1586</v>
      </c>
      <c r="QK21" s="19">
        <v>1663</v>
      </c>
      <c r="QL21" s="19">
        <v>2002</v>
      </c>
      <c r="QM21" s="19">
        <v>2043</v>
      </c>
      <c r="QN21" s="19">
        <v>2045</v>
      </c>
      <c r="QO21" s="19">
        <v>1890</v>
      </c>
      <c r="QP21" s="19">
        <v>1897</v>
      </c>
      <c r="QQ21" s="19">
        <v>1879</v>
      </c>
      <c r="QR21" s="19">
        <v>1884</v>
      </c>
      <c r="QS21" s="19">
        <v>1846</v>
      </c>
      <c r="QT21" s="19">
        <v>1750</v>
      </c>
      <c r="QU21" s="19">
        <v>1824</v>
      </c>
      <c r="QV21" s="19">
        <v>1913</v>
      </c>
      <c r="QW21" s="19">
        <v>2024</v>
      </c>
      <c r="QX21" s="19">
        <v>1991</v>
      </c>
      <c r="QY21" s="19">
        <v>2039</v>
      </c>
      <c r="QZ21" s="19">
        <v>1999</v>
      </c>
      <c r="RA21" s="19">
        <v>1980</v>
      </c>
      <c r="RB21" s="19">
        <v>1749</v>
      </c>
      <c r="RC21" s="19">
        <v>1594</v>
      </c>
      <c r="RD21" s="19">
        <v>1433</v>
      </c>
      <c r="RE21" s="19">
        <v>1683</v>
      </c>
      <c r="RF21" s="19">
        <v>1921</v>
      </c>
      <c r="RG21" s="19">
        <v>1989</v>
      </c>
      <c r="RH21" s="19">
        <v>1691</v>
      </c>
      <c r="RI21" s="19">
        <v>1543</v>
      </c>
      <c r="RJ21" s="19">
        <v>1565</v>
      </c>
      <c r="RK21" s="19">
        <v>1548</v>
      </c>
      <c r="RL21" s="19">
        <v>1443</v>
      </c>
      <c r="RM21" s="19">
        <v>1564</v>
      </c>
      <c r="RN21" s="19">
        <v>1806</v>
      </c>
      <c r="RO21" s="19">
        <v>1867</v>
      </c>
      <c r="RP21" s="19">
        <v>1787</v>
      </c>
      <c r="RQ21" s="19">
        <v>1742</v>
      </c>
      <c r="RR21" s="19">
        <v>1723</v>
      </c>
      <c r="RS21" s="19">
        <v>1677</v>
      </c>
      <c r="RT21" s="19">
        <v>1702</v>
      </c>
      <c r="RU21" s="19">
        <v>1642</v>
      </c>
      <c r="RV21" s="19">
        <v>1635</v>
      </c>
      <c r="RW21" s="19">
        <v>1747</v>
      </c>
      <c r="RX21" s="19">
        <v>1782</v>
      </c>
      <c r="RY21" s="19">
        <v>1575</v>
      </c>
      <c r="RZ21" s="19">
        <v>1500</v>
      </c>
      <c r="SA21" s="19">
        <v>1447</v>
      </c>
      <c r="SB21" s="19">
        <v>1473</v>
      </c>
      <c r="SC21" s="19">
        <v>1460</v>
      </c>
      <c r="SD21" s="19">
        <v>1589</v>
      </c>
      <c r="SE21" s="19">
        <v>1452</v>
      </c>
      <c r="SF21" s="19">
        <v>1417</v>
      </c>
      <c r="SG21" s="19">
        <v>1430</v>
      </c>
      <c r="SH21" s="19">
        <v>1371</v>
      </c>
      <c r="SI21" s="19">
        <v>1444</v>
      </c>
      <c r="SJ21" s="19">
        <v>1554</v>
      </c>
      <c r="SK21" s="19">
        <v>1506</v>
      </c>
      <c r="SL21" s="19">
        <v>1495</v>
      </c>
      <c r="SM21" s="19">
        <v>1530</v>
      </c>
      <c r="SN21" s="19">
        <v>1522</v>
      </c>
      <c r="SO21" s="19">
        <v>1454</v>
      </c>
      <c r="SP21" s="19">
        <v>1387</v>
      </c>
      <c r="SQ21" s="19">
        <v>1364</v>
      </c>
      <c r="SR21" s="19">
        <v>1597</v>
      </c>
      <c r="SS21" s="19">
        <v>1588</v>
      </c>
      <c r="ST21" s="19">
        <v>1669</v>
      </c>
      <c r="SU21" s="19">
        <v>1608</v>
      </c>
      <c r="SV21" s="19">
        <v>1444</v>
      </c>
      <c r="SW21" s="19">
        <v>1573</v>
      </c>
      <c r="SX21" s="19">
        <v>1422</v>
      </c>
      <c r="SY21" s="19">
        <v>1484</v>
      </c>
      <c r="SZ21" s="19">
        <v>1533</v>
      </c>
      <c r="TA21" s="19">
        <v>1557</v>
      </c>
      <c r="TB21" s="19">
        <v>1473</v>
      </c>
      <c r="TC21" s="19">
        <v>1471</v>
      </c>
      <c r="TD21" s="19">
        <v>1454</v>
      </c>
      <c r="TE21" s="19">
        <v>1341</v>
      </c>
      <c r="TF21" s="19">
        <v>1283</v>
      </c>
      <c r="TG21" s="19">
        <v>1468</v>
      </c>
      <c r="TH21" s="19">
        <v>1578</v>
      </c>
      <c r="TI21" s="19">
        <v>1525</v>
      </c>
      <c r="TJ21" s="19">
        <v>1562</v>
      </c>
      <c r="TK21" s="19">
        <v>1557</v>
      </c>
      <c r="TL21" s="19">
        <v>1588</v>
      </c>
      <c r="TM21" s="19">
        <v>1607</v>
      </c>
      <c r="TN21" s="19">
        <v>1594</v>
      </c>
      <c r="TO21" s="19">
        <v>1481</v>
      </c>
      <c r="TP21" s="19">
        <v>1525</v>
      </c>
      <c r="TQ21" s="19">
        <v>1457</v>
      </c>
      <c r="TR21" s="19">
        <v>1535</v>
      </c>
      <c r="TS21" s="19">
        <v>1497</v>
      </c>
      <c r="TT21" s="19">
        <v>1500</v>
      </c>
      <c r="TU21" s="19">
        <v>1549</v>
      </c>
      <c r="TV21" s="19">
        <v>1478</v>
      </c>
      <c r="TW21" s="19">
        <v>1615</v>
      </c>
      <c r="TX21" s="19">
        <v>1602</v>
      </c>
      <c r="TY21" s="19">
        <v>1661</v>
      </c>
      <c r="TZ21" s="19">
        <v>1576</v>
      </c>
      <c r="UA21" s="19">
        <v>1482</v>
      </c>
      <c r="UB21" s="19">
        <v>1492</v>
      </c>
      <c r="UC21" s="19">
        <v>1506</v>
      </c>
      <c r="UD21" s="19">
        <v>1589</v>
      </c>
      <c r="UE21" s="19">
        <v>1492</v>
      </c>
      <c r="UF21" s="19">
        <v>1431</v>
      </c>
      <c r="UG21" s="19">
        <v>1417</v>
      </c>
      <c r="UH21" s="19">
        <v>1366</v>
      </c>
      <c r="UI21" s="19">
        <v>1353</v>
      </c>
      <c r="UJ21" s="19">
        <v>1417</v>
      </c>
      <c r="UK21" s="19">
        <v>1403</v>
      </c>
      <c r="UL21" s="19">
        <v>1312</v>
      </c>
      <c r="UM21" s="19">
        <v>1395</v>
      </c>
      <c r="UN21" s="19">
        <v>1411</v>
      </c>
      <c r="UO21" s="19">
        <v>1352</v>
      </c>
      <c r="UP21" s="19">
        <v>1280</v>
      </c>
      <c r="UQ21" s="19">
        <v>1221</v>
      </c>
      <c r="UR21" s="19">
        <v>1320</v>
      </c>
      <c r="US21" s="19">
        <v>1417</v>
      </c>
      <c r="UT21" s="19">
        <v>1328</v>
      </c>
      <c r="UU21" s="19">
        <v>1352</v>
      </c>
      <c r="UV21" s="19">
        <v>1363</v>
      </c>
      <c r="UW21" s="19">
        <v>1411</v>
      </c>
      <c r="UX21" s="19">
        <v>1438</v>
      </c>
      <c r="UY21" s="19">
        <v>1396</v>
      </c>
      <c r="UZ21" s="19">
        <v>1407</v>
      </c>
      <c r="VA21" s="19">
        <v>1395</v>
      </c>
      <c r="VB21" s="19">
        <v>1415</v>
      </c>
      <c r="VC21" s="19">
        <v>1457</v>
      </c>
      <c r="VD21" s="19">
        <v>1465</v>
      </c>
      <c r="VE21" s="19">
        <v>1449</v>
      </c>
      <c r="VF21" s="19">
        <v>1487</v>
      </c>
      <c r="VG21" s="19">
        <v>1527</v>
      </c>
      <c r="VH21" s="19">
        <v>1532</v>
      </c>
      <c r="VI21" s="19">
        <v>1458</v>
      </c>
      <c r="VJ21" s="19">
        <v>1486</v>
      </c>
      <c r="VK21" s="19">
        <v>1506</v>
      </c>
      <c r="VL21" s="19">
        <v>1468</v>
      </c>
      <c r="VM21" s="19">
        <v>1497</v>
      </c>
      <c r="VN21" s="19">
        <v>1457</v>
      </c>
      <c r="VO21" s="19">
        <v>1503</v>
      </c>
      <c r="VP21" s="19">
        <v>1522</v>
      </c>
      <c r="VQ21" s="19">
        <v>1517</v>
      </c>
      <c r="VR21" s="19">
        <v>1565</v>
      </c>
      <c r="VS21" s="19">
        <v>1554</v>
      </c>
      <c r="VT21" s="19">
        <v>1529</v>
      </c>
      <c r="VU21" s="19">
        <v>1546</v>
      </c>
      <c r="VV21" s="19">
        <v>1568</v>
      </c>
      <c r="VW21" s="19">
        <v>1549</v>
      </c>
      <c r="VX21" s="19">
        <v>1476</v>
      </c>
      <c r="VY21" s="19">
        <v>1508</v>
      </c>
      <c r="VZ21" s="19">
        <v>1573</v>
      </c>
      <c r="WA21" s="19">
        <v>1610</v>
      </c>
      <c r="WB21" s="19">
        <v>1554</v>
      </c>
      <c r="WC21" s="19">
        <v>1594</v>
      </c>
      <c r="WD21" s="19">
        <v>1612</v>
      </c>
      <c r="WE21" s="19">
        <v>1672</v>
      </c>
      <c r="WF21" s="19">
        <v>1715</v>
      </c>
      <c r="WG21" s="19">
        <v>1682</v>
      </c>
      <c r="WH21" s="19">
        <v>1645</v>
      </c>
      <c r="WI21" s="19">
        <v>1667</v>
      </c>
      <c r="WJ21" s="19">
        <v>1685</v>
      </c>
      <c r="WK21" s="19">
        <v>1788</v>
      </c>
      <c r="WL21" s="19">
        <v>1771</v>
      </c>
      <c r="WM21" s="19">
        <v>1819</v>
      </c>
      <c r="WN21" s="19">
        <v>1841</v>
      </c>
      <c r="WO21" s="19">
        <v>1906</v>
      </c>
      <c r="WP21" s="19">
        <v>1941</v>
      </c>
      <c r="WQ21" s="19">
        <v>1865</v>
      </c>
      <c r="WR21" s="19">
        <v>1808</v>
      </c>
      <c r="WS21" s="19">
        <v>1886</v>
      </c>
      <c r="WT21" s="19">
        <v>1919</v>
      </c>
      <c r="WU21" s="19">
        <v>1953</v>
      </c>
      <c r="WV21" s="19">
        <v>1921</v>
      </c>
      <c r="WW21" s="19">
        <v>1949</v>
      </c>
      <c r="WX21" s="19">
        <v>1774</v>
      </c>
      <c r="WY21" s="19">
        <v>1902</v>
      </c>
      <c r="WZ21" s="19">
        <v>2144</v>
      </c>
      <c r="XA21" s="19">
        <v>2219</v>
      </c>
      <c r="XB21" s="19">
        <v>2259</v>
      </c>
      <c r="XC21" s="19">
        <v>2284</v>
      </c>
      <c r="XD21" s="19">
        <v>2370</v>
      </c>
      <c r="XE21" s="19">
        <v>2286</v>
      </c>
      <c r="XF21" s="19">
        <v>2431</v>
      </c>
      <c r="XG21" s="19">
        <v>2377</v>
      </c>
      <c r="XH21" s="19">
        <v>2291</v>
      </c>
      <c r="XI21" s="19">
        <v>2416</v>
      </c>
      <c r="XJ21" s="19">
        <v>2359</v>
      </c>
      <c r="XK21" s="19">
        <v>2444</v>
      </c>
      <c r="XL21" s="19">
        <v>2354</v>
      </c>
      <c r="XM21" s="19">
        <v>2531</v>
      </c>
      <c r="XN21" s="19">
        <v>2477</v>
      </c>
      <c r="XO21" s="19">
        <v>2522</v>
      </c>
      <c r="XP21" s="19">
        <v>2547</v>
      </c>
      <c r="XQ21" s="19">
        <v>2471</v>
      </c>
      <c r="XR21" s="19">
        <v>2511</v>
      </c>
      <c r="XS21" s="19">
        <v>2549</v>
      </c>
      <c r="XT21" s="19">
        <v>2606</v>
      </c>
      <c r="XU21" s="19">
        <v>2748</v>
      </c>
      <c r="XV21" s="19">
        <v>2713</v>
      </c>
      <c r="XW21" s="19">
        <v>2778</v>
      </c>
      <c r="XX21" s="19">
        <v>2791</v>
      </c>
      <c r="XY21" s="19">
        <v>2927</v>
      </c>
      <c r="XZ21" s="19">
        <v>3003</v>
      </c>
      <c r="YA21" s="19">
        <v>3121</v>
      </c>
      <c r="YB21" s="19">
        <v>3228</v>
      </c>
      <c r="YC21" s="19">
        <v>3308</v>
      </c>
      <c r="YD21" s="19">
        <v>3320</v>
      </c>
      <c r="YE21" s="19">
        <v>3406</v>
      </c>
      <c r="YF21" s="19">
        <v>3362</v>
      </c>
      <c r="YG21" s="19">
        <v>3539</v>
      </c>
      <c r="YH21" s="19">
        <v>3599</v>
      </c>
      <c r="YI21" s="19">
        <v>3547</v>
      </c>
      <c r="YJ21" s="19">
        <v>3830</v>
      </c>
      <c r="YK21" s="19">
        <v>4085</v>
      </c>
      <c r="YL21" s="19">
        <v>3959</v>
      </c>
      <c r="YM21" s="19">
        <v>3980</v>
      </c>
      <c r="YN21" s="19">
        <v>4053</v>
      </c>
      <c r="YO21" s="19">
        <v>4154</v>
      </c>
      <c r="YP21" s="19">
        <v>4312</v>
      </c>
      <c r="YQ21" s="19">
        <v>4581</v>
      </c>
      <c r="YR21" s="19">
        <v>4678</v>
      </c>
      <c r="YS21" s="19">
        <v>4841</v>
      </c>
      <c r="YT21" s="19">
        <v>5109</v>
      </c>
      <c r="YU21" s="19">
        <v>4799</v>
      </c>
      <c r="YV21" s="19">
        <v>4434</v>
      </c>
      <c r="YW21" s="19">
        <v>4503</v>
      </c>
      <c r="YX21" s="19">
        <v>4788</v>
      </c>
      <c r="YY21" s="19">
        <v>4543</v>
      </c>
      <c r="YZ21" s="19">
        <v>4868</v>
      </c>
      <c r="ZA21" s="19">
        <v>5023</v>
      </c>
      <c r="ZB21" s="19">
        <v>5365</v>
      </c>
      <c r="ZC21" s="19">
        <v>5488</v>
      </c>
      <c r="ZD21" s="19">
        <v>5756</v>
      </c>
      <c r="ZE21" s="19">
        <v>5942</v>
      </c>
      <c r="ZF21" s="19">
        <v>6113</v>
      </c>
      <c r="ZG21" s="19">
        <v>6476</v>
      </c>
      <c r="ZH21" s="19">
        <v>6755</v>
      </c>
      <c r="ZI21" s="19">
        <v>6582</v>
      </c>
      <c r="ZJ21" s="19">
        <v>6325</v>
      </c>
      <c r="ZK21" s="19">
        <v>6429</v>
      </c>
      <c r="ZL21" s="19">
        <v>6845</v>
      </c>
      <c r="ZM21" s="19">
        <v>7160</v>
      </c>
      <c r="ZN21" s="19">
        <v>7396</v>
      </c>
      <c r="ZO21" s="19">
        <v>7579</v>
      </c>
      <c r="ZP21" s="19">
        <v>7812</v>
      </c>
      <c r="ZQ21" s="19">
        <v>8370</v>
      </c>
      <c r="ZR21" s="19">
        <v>7739</v>
      </c>
      <c r="ZS21" s="19">
        <v>7511</v>
      </c>
      <c r="ZT21" s="19">
        <v>7557</v>
      </c>
      <c r="ZU21" s="19">
        <v>7779</v>
      </c>
      <c r="ZV21" s="19">
        <v>7987</v>
      </c>
      <c r="ZW21" s="19">
        <v>8201</v>
      </c>
      <c r="ZX21" s="19">
        <v>9000</v>
      </c>
      <c r="ZY21" s="19">
        <v>9709</v>
      </c>
      <c r="ZZ21" s="19">
        <v>9822</v>
      </c>
      <c r="AAA21" s="19">
        <v>10127</v>
      </c>
      <c r="AAB21" s="19">
        <v>10742</v>
      </c>
      <c r="AAC21" s="19">
        <v>11077</v>
      </c>
      <c r="AAD21" s="19">
        <v>11152</v>
      </c>
      <c r="AAE21" s="19">
        <v>11389</v>
      </c>
      <c r="AAF21" s="19">
        <v>11799</v>
      </c>
      <c r="AAG21" s="19">
        <v>12060</v>
      </c>
      <c r="AAH21" s="19">
        <v>12428</v>
      </c>
      <c r="AAI21" s="19">
        <v>12899</v>
      </c>
      <c r="AAJ21" s="19">
        <v>12884</v>
      </c>
      <c r="AAK21" s="19">
        <v>13211</v>
      </c>
      <c r="AAL21" s="19">
        <v>13849</v>
      </c>
      <c r="AAM21" s="19">
        <v>14564</v>
      </c>
      <c r="AAN21" s="19">
        <v>15093</v>
      </c>
      <c r="AAO21" s="19">
        <v>15808</v>
      </c>
      <c r="AAP21" s="19">
        <v>16761</v>
      </c>
      <c r="AAQ21" s="19">
        <v>17239</v>
      </c>
      <c r="AAR21" s="19">
        <v>17432</v>
      </c>
      <c r="AAS21" s="19">
        <v>17883</v>
      </c>
      <c r="AAT21" s="19">
        <v>18428</v>
      </c>
      <c r="AAU21" s="19">
        <v>19215</v>
      </c>
      <c r="AAV21" s="19">
        <v>20269</v>
      </c>
      <c r="AAW21" s="19">
        <v>20320</v>
      </c>
      <c r="AAX21" s="19">
        <v>20725</v>
      </c>
      <c r="AAY21" s="19">
        <v>21509</v>
      </c>
      <c r="AAZ21" s="19">
        <v>22132</v>
      </c>
      <c r="ABA21" s="19">
        <v>22607</v>
      </c>
      <c r="ABB21" s="19">
        <v>22765</v>
      </c>
      <c r="ABC21" s="19">
        <v>22322</v>
      </c>
      <c r="ABD21" s="19">
        <v>22646</v>
      </c>
      <c r="ABE21" s="19">
        <v>23465</v>
      </c>
      <c r="ABF21" s="19">
        <v>23809</v>
      </c>
      <c r="ABG21" s="19">
        <v>23777</v>
      </c>
      <c r="ABH21" s="19">
        <v>24002</v>
      </c>
      <c r="ABI21" s="19">
        <v>24412</v>
      </c>
      <c r="ABJ21" s="19">
        <v>25357</v>
      </c>
      <c r="ABK21" s="19">
        <v>25805</v>
      </c>
      <c r="ABL21" s="19">
        <v>26309</v>
      </c>
      <c r="ABM21" s="19">
        <v>27016</v>
      </c>
      <c r="ABN21" s="19">
        <v>27468</v>
      </c>
      <c r="ABO21" s="19">
        <v>27933</v>
      </c>
      <c r="ABP21" s="19">
        <v>28068</v>
      </c>
      <c r="ABQ21" s="19">
        <v>27614.035</v>
      </c>
      <c r="ABR21" s="19">
        <v>27198.53</v>
      </c>
      <c r="ABS21" s="19">
        <v>26558.824000000001</v>
      </c>
      <c r="ABT21" s="19">
        <v>27505.955000000002</v>
      </c>
      <c r="ABU21" s="19">
        <v>28519.442999999999</v>
      </c>
      <c r="ABV21" s="19">
        <v>29012.105</v>
      </c>
      <c r="ABW21" s="19">
        <v>29862.666000000001</v>
      </c>
      <c r="ABX21" s="19">
        <v>31187.164000000001</v>
      </c>
      <c r="ABY21" s="19">
        <v>32705.215</v>
      </c>
      <c r="ABZ21" s="19">
        <v>34202.605000000003</v>
      </c>
      <c r="ACA21" s="19">
        <v>34666.663999999997</v>
      </c>
      <c r="ACB21" s="19">
        <v>35569.773000000001</v>
      </c>
      <c r="ACC21" s="19">
        <v>36435.754000000001</v>
      </c>
      <c r="ACD21" s="19">
        <v>38016.061999999998</v>
      </c>
      <c r="ACE21" s="19">
        <v>39258.991999999998</v>
      </c>
      <c r="ACF21" s="19">
        <v>40992.300000000003</v>
      </c>
      <c r="ACG21" s="19">
        <v>42399.843999999997</v>
      </c>
      <c r="ACH21" s="19">
        <v>42189.964999999997</v>
      </c>
      <c r="ACI21" s="19">
        <v>40116.311999999998</v>
      </c>
      <c r="ACJ21" s="19">
        <v>42634.754000000001</v>
      </c>
      <c r="ACK21" s="19">
        <v>42079</v>
      </c>
      <c r="ACL21" s="19">
        <v>41523.144999999997</v>
      </c>
      <c r="ACM21" s="19">
        <v>41661.805</v>
      </c>
      <c r="ACN21" s="19">
        <v>42346.836000000003</v>
      </c>
      <c r="ACO21" s="19">
        <v>43782.457000000002</v>
      </c>
      <c r="ACP21" s="19">
        <v>44131.03</v>
      </c>
      <c r="ACQ21" s="19">
        <v>44658.483999999997</v>
      </c>
      <c r="ACR21" s="19">
        <v>45003.491999999998</v>
      </c>
      <c r="ACS21" s="19">
        <v>45434.402000000002</v>
      </c>
      <c r="ACT21" s="19">
        <v>44128.332000000002</v>
      </c>
      <c r="ACU21" s="19">
        <v>46226.542999999998</v>
      </c>
      <c r="ACV21" s="19">
        <v>47126.13</v>
      </c>
      <c r="ACW21" s="49"/>
    </row>
    <row r="22" spans="1:777" x14ac:dyDescent="0.15">
      <c r="A22" s="16" t="s">
        <v>1</v>
      </c>
      <c r="B22" s="16" t="s">
        <v>56</v>
      </c>
      <c r="C22" s="16" t="s">
        <v>57</v>
      </c>
      <c r="D22" s="19">
        <v>956</v>
      </c>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v>2444.2260000000001</v>
      </c>
      <c r="WH22" s="19">
        <v>2445.8523</v>
      </c>
      <c r="WI22" s="19">
        <v>2379.2795000000001</v>
      </c>
      <c r="WJ22" s="19">
        <v>2263.8065999999999</v>
      </c>
      <c r="WK22" s="19">
        <v>2372.8490000000002</v>
      </c>
      <c r="WL22" s="19">
        <v>2419.2710000000002</v>
      </c>
      <c r="WM22" s="19">
        <v>2785.7952</v>
      </c>
      <c r="WN22" s="19">
        <v>2861.6667000000002</v>
      </c>
      <c r="WO22" s="19">
        <v>2894.2627000000002</v>
      </c>
      <c r="WP22" s="19">
        <v>2933.6306</v>
      </c>
      <c r="WQ22" s="19">
        <v>2948.3126999999999</v>
      </c>
      <c r="WR22" s="19">
        <v>2822.5137</v>
      </c>
      <c r="WS22" s="19">
        <v>2879.0243999999998</v>
      </c>
      <c r="WT22" s="19">
        <v>2807.7927</v>
      </c>
      <c r="WU22" s="19">
        <v>2792.1977999999999</v>
      </c>
      <c r="WV22" s="19">
        <v>2814.7017000000001</v>
      </c>
      <c r="WW22" s="19">
        <v>2746.0227</v>
      </c>
      <c r="WX22" s="19">
        <v>3053.1145000000001</v>
      </c>
      <c r="WY22" s="19">
        <v>3041.0286000000001</v>
      </c>
      <c r="WZ22" s="19">
        <v>2954.3764999999999</v>
      </c>
      <c r="XA22" s="19">
        <v>3063.7175000000002</v>
      </c>
      <c r="XB22" s="19">
        <v>3140.4868000000001</v>
      </c>
      <c r="XC22" s="19">
        <v>3320.8613</v>
      </c>
      <c r="XD22" s="19">
        <v>3322.5070000000001</v>
      </c>
      <c r="XE22" s="19">
        <v>3598.7721999999999</v>
      </c>
      <c r="XF22" s="19">
        <v>3851.9140000000002</v>
      </c>
      <c r="XG22" s="19">
        <v>3630.1876999999999</v>
      </c>
      <c r="XH22" s="19">
        <v>3485.837</v>
      </c>
      <c r="XI22" s="19">
        <v>3509.2222000000002</v>
      </c>
      <c r="XJ22" s="19">
        <v>3869.3661999999999</v>
      </c>
      <c r="XK22" s="19">
        <v>3943.4155000000001</v>
      </c>
      <c r="XL22" s="19">
        <v>3998.6615999999999</v>
      </c>
      <c r="XM22" s="19">
        <v>4194.2484999999997</v>
      </c>
      <c r="XN22" s="19">
        <v>4542.0940000000001</v>
      </c>
      <c r="XO22" s="19">
        <v>4772.8643000000002</v>
      </c>
      <c r="XP22" s="19">
        <v>5036.9907000000003</v>
      </c>
      <c r="XQ22" s="19">
        <v>5172.1684999999998</v>
      </c>
      <c r="XR22" s="19">
        <v>5118.9013999999997</v>
      </c>
      <c r="XS22" s="19">
        <v>5137.3280000000004</v>
      </c>
      <c r="XT22" s="19">
        <v>5309.3203000000003</v>
      </c>
      <c r="XU22" s="19">
        <v>4937.0659999999998</v>
      </c>
      <c r="XV22" s="19">
        <v>5270.1859999999997</v>
      </c>
      <c r="XW22" s="19">
        <v>5339.89</v>
      </c>
      <c r="XX22" s="19">
        <v>5337.3119999999999</v>
      </c>
      <c r="XY22" s="19">
        <v>5632.3590000000004</v>
      </c>
      <c r="XZ22" s="19">
        <v>5967.2449999999999</v>
      </c>
      <c r="YA22" s="19">
        <v>6241.8905999999997</v>
      </c>
      <c r="YB22" s="19">
        <v>6427.509</v>
      </c>
      <c r="YC22" s="19">
        <v>6337.3184000000001</v>
      </c>
      <c r="YD22" s="19">
        <v>6611.7782999999999</v>
      </c>
      <c r="YE22" s="19">
        <v>6398.8919999999998</v>
      </c>
      <c r="YF22" s="19">
        <v>6616.1543000000001</v>
      </c>
      <c r="YG22" s="19">
        <v>6472.2397000000001</v>
      </c>
      <c r="YH22" s="19">
        <v>6879.5747000000001</v>
      </c>
      <c r="YI22" s="19">
        <v>7184.5796</v>
      </c>
      <c r="YJ22" s="19">
        <v>7584.0569999999998</v>
      </c>
      <c r="YK22" s="19">
        <v>7464.9795000000004</v>
      </c>
      <c r="YL22" s="19">
        <v>7507.7094999999999</v>
      </c>
      <c r="YM22" s="19">
        <v>7858.3590000000004</v>
      </c>
      <c r="YN22" s="19">
        <v>8048.3516</v>
      </c>
      <c r="YO22" s="19">
        <v>8043.9413999999997</v>
      </c>
      <c r="YP22" s="19">
        <v>8311.7800000000007</v>
      </c>
      <c r="YQ22" s="19">
        <v>8172.06</v>
      </c>
      <c r="YR22" s="19">
        <v>7595.2856000000002</v>
      </c>
      <c r="YS22" s="19">
        <v>7459.259</v>
      </c>
      <c r="YT22" s="19">
        <v>8079.4193999999998</v>
      </c>
      <c r="YU22" s="19">
        <v>7840.9040000000005</v>
      </c>
      <c r="YV22" s="19">
        <v>7115.6073999999999</v>
      </c>
      <c r="YW22" s="19">
        <v>6747.268</v>
      </c>
      <c r="YX22" s="19">
        <v>7363.9594999999999</v>
      </c>
      <c r="YY22" s="19">
        <v>5999.1415999999999</v>
      </c>
      <c r="YZ22" s="19">
        <v>7181.9535999999998</v>
      </c>
      <c r="ZA22" s="19">
        <v>7670.2380000000003</v>
      </c>
      <c r="ZB22" s="19">
        <v>8195.5205000000005</v>
      </c>
      <c r="ZC22" s="19">
        <v>8385.2870000000003</v>
      </c>
      <c r="ZD22" s="19">
        <v>8656.3310000000001</v>
      </c>
      <c r="ZE22" s="19">
        <v>9259.9369999999999</v>
      </c>
      <c r="ZF22" s="19">
        <v>9658.8130000000001</v>
      </c>
      <c r="ZG22" s="19">
        <v>9920.0370000000003</v>
      </c>
      <c r="ZH22" s="19">
        <v>9969.3240000000005</v>
      </c>
      <c r="ZI22" s="19">
        <v>10055.485000000001</v>
      </c>
      <c r="ZJ22" s="19">
        <v>9752.4429999999993</v>
      </c>
      <c r="ZK22" s="19">
        <v>10009.108</v>
      </c>
      <c r="ZL22" s="19">
        <v>9997.3760000000002</v>
      </c>
      <c r="ZM22" s="19">
        <v>9478.8080000000009</v>
      </c>
      <c r="ZN22" s="19">
        <v>9301.8469999999998</v>
      </c>
      <c r="ZO22" s="19">
        <v>10039.291999999999</v>
      </c>
      <c r="ZP22" s="19">
        <v>9608.57</v>
      </c>
      <c r="ZQ22" s="19">
        <v>9836.152</v>
      </c>
      <c r="ZR22" s="19">
        <v>9802.3729999999996</v>
      </c>
      <c r="ZS22" s="19">
        <v>9217.3490000000002</v>
      </c>
      <c r="ZT22" s="19">
        <v>8739.7669999999998</v>
      </c>
      <c r="ZU22" s="19">
        <v>8642.973</v>
      </c>
      <c r="ZV22" s="19">
        <v>8890.7389999999996</v>
      </c>
      <c r="ZW22" s="19">
        <v>8839.3150000000005</v>
      </c>
      <c r="ZX22" s="19">
        <v>10866.098</v>
      </c>
      <c r="ZY22" s="19">
        <v>11020.95</v>
      </c>
      <c r="ZZ22" s="19">
        <v>11189.343000000001</v>
      </c>
      <c r="AAA22" s="19">
        <v>10943.544</v>
      </c>
      <c r="AAB22" s="19">
        <v>11541.037</v>
      </c>
      <c r="AAC22" s="19">
        <v>11877.894</v>
      </c>
      <c r="AAD22" s="19">
        <v>12016.308999999999</v>
      </c>
      <c r="AAE22" s="19">
        <v>12470.985000000001</v>
      </c>
      <c r="AAF22" s="19">
        <v>13171.406000000001</v>
      </c>
      <c r="AAG22" s="19">
        <v>13999.487999999999</v>
      </c>
      <c r="AAH22" s="19">
        <v>14507.061</v>
      </c>
      <c r="AAI22" s="19">
        <v>14667.65</v>
      </c>
      <c r="AAJ22" s="19">
        <v>14644.458000000001</v>
      </c>
      <c r="AAK22" s="19">
        <v>15469.592000000001</v>
      </c>
      <c r="AAL22" s="19">
        <v>16358.359</v>
      </c>
      <c r="AAM22" s="19">
        <v>17307.562000000002</v>
      </c>
      <c r="AAN22" s="19">
        <v>17793.976999999999</v>
      </c>
      <c r="AAO22" s="19">
        <v>18437.84</v>
      </c>
      <c r="AAP22" s="19">
        <v>19195.447</v>
      </c>
      <c r="AAQ22" s="19">
        <v>19802.511999999999</v>
      </c>
      <c r="AAR22" s="19">
        <v>20224.54</v>
      </c>
      <c r="AAS22" s="19">
        <v>20742.252</v>
      </c>
      <c r="AAT22" s="19">
        <v>21395.386999999999</v>
      </c>
      <c r="AAU22" s="19">
        <v>22307.673999999999</v>
      </c>
      <c r="AAV22" s="19">
        <v>23478.991999999998</v>
      </c>
      <c r="AAW22" s="19">
        <v>24486.978999999999</v>
      </c>
      <c r="AAX22" s="19">
        <v>25356.91</v>
      </c>
      <c r="AAY22" s="19">
        <v>26003.715</v>
      </c>
      <c r="AAZ22" s="19">
        <v>25718.27</v>
      </c>
      <c r="ABA22" s="19">
        <v>24467.991999999998</v>
      </c>
      <c r="ABB22" s="19">
        <v>24752.907999999999</v>
      </c>
      <c r="ABC22" s="19">
        <v>25430.567999999999</v>
      </c>
      <c r="ABD22" s="19">
        <v>26158.799999999999</v>
      </c>
      <c r="ABE22" s="19">
        <v>26641.096000000001</v>
      </c>
      <c r="ABF22" s="19">
        <v>27405.73</v>
      </c>
      <c r="ABG22" s="19">
        <v>27729.585999999999</v>
      </c>
      <c r="ABH22" s="19">
        <v>27660.95</v>
      </c>
      <c r="ABI22" s="19">
        <v>28009.328000000001</v>
      </c>
      <c r="ABJ22" s="19">
        <v>28315.081999999999</v>
      </c>
      <c r="ABK22" s="19">
        <v>29416.752</v>
      </c>
      <c r="ABL22" s="19">
        <v>30847.993999999999</v>
      </c>
      <c r="ABM22" s="19">
        <v>31774.370999999999</v>
      </c>
      <c r="ABN22" s="19">
        <v>32482.907999999999</v>
      </c>
      <c r="ABO22" s="19">
        <v>33315.586000000003</v>
      </c>
      <c r="ABP22" s="19">
        <v>34250</v>
      </c>
      <c r="ABQ22" s="19">
        <v>34128.639999999999</v>
      </c>
      <c r="ABR22" s="19">
        <v>34356.800000000003</v>
      </c>
      <c r="ABS22" s="19">
        <v>34625.535000000003</v>
      </c>
      <c r="ABT22" s="19">
        <v>35423.83</v>
      </c>
      <c r="ABU22" s="19">
        <v>36004.230000000003</v>
      </c>
      <c r="ABV22" s="19">
        <v>36720.491999999998</v>
      </c>
      <c r="ABW22" s="19">
        <v>38165.476999999999</v>
      </c>
      <c r="ABX22" s="19">
        <v>39890.54</v>
      </c>
      <c r="ABY22" s="19">
        <v>41091.637000000002</v>
      </c>
      <c r="ABZ22" s="19">
        <v>43251.105000000003</v>
      </c>
      <c r="ACA22" s="19">
        <v>44398.64</v>
      </c>
      <c r="ACB22" s="19">
        <v>44934.315999999999</v>
      </c>
      <c r="ACC22" s="19">
        <v>45441.597999999998</v>
      </c>
      <c r="ACD22" s="19">
        <v>47263.597999999998</v>
      </c>
      <c r="ACE22" s="19">
        <v>49273.902000000002</v>
      </c>
      <c r="ACF22" s="19">
        <v>51862.964999999997</v>
      </c>
      <c r="ACG22" s="19">
        <v>54509.54</v>
      </c>
      <c r="ACH22" s="19">
        <v>56054.883000000002</v>
      </c>
      <c r="ACI22" s="19">
        <v>55171.5</v>
      </c>
      <c r="ACJ22" s="19">
        <v>57219.5</v>
      </c>
      <c r="ACK22" s="19">
        <v>58686</v>
      </c>
      <c r="ACL22" s="19">
        <v>58750.938000000002</v>
      </c>
      <c r="ACM22" s="19">
        <v>59120.061999999998</v>
      </c>
      <c r="ACN22" s="19">
        <v>59775.54</v>
      </c>
      <c r="ACO22" s="19">
        <v>60070.866999999998</v>
      </c>
      <c r="ACP22" s="19">
        <v>60647.64</v>
      </c>
      <c r="ACQ22" s="19">
        <v>60903.222999999998</v>
      </c>
      <c r="ACR22" s="19">
        <v>62185.476999999999</v>
      </c>
      <c r="ACS22" s="19">
        <v>62448.597999999998</v>
      </c>
      <c r="ACT22" s="19">
        <v>60521.26</v>
      </c>
      <c r="ACU22" s="19">
        <v>62595.31</v>
      </c>
      <c r="ACV22" s="19">
        <v>63323.254000000001</v>
      </c>
      <c r="ACW22" s="49"/>
    </row>
    <row r="23" spans="1:777" x14ac:dyDescent="0.15">
      <c r="A23" s="16" t="s">
        <v>1</v>
      </c>
      <c r="B23" s="16" t="s">
        <v>58</v>
      </c>
      <c r="C23" s="16" t="s">
        <v>59</v>
      </c>
      <c r="D23" s="19"/>
      <c r="E23" s="19">
        <v>1151</v>
      </c>
      <c r="F23" s="19">
        <v>1320</v>
      </c>
      <c r="G23" s="19">
        <v>1328</v>
      </c>
      <c r="H23" s="19">
        <v>1317</v>
      </c>
      <c r="I23" s="19">
        <v>1285</v>
      </c>
      <c r="J23" s="19">
        <v>1255</v>
      </c>
      <c r="K23" s="19">
        <v>1240</v>
      </c>
      <c r="L23" s="19">
        <v>1418</v>
      </c>
      <c r="M23" s="19">
        <v>1191</v>
      </c>
      <c r="N23" s="19">
        <v>1292</v>
      </c>
      <c r="O23" s="19">
        <v>1286</v>
      </c>
      <c r="P23" s="19">
        <v>1219</v>
      </c>
      <c r="Q23" s="19">
        <v>1205</v>
      </c>
      <c r="R23" s="19">
        <v>1182</v>
      </c>
      <c r="S23" s="19">
        <v>1185</v>
      </c>
      <c r="T23" s="19">
        <v>1401</v>
      </c>
      <c r="U23" s="19">
        <v>1313</v>
      </c>
      <c r="V23" s="19">
        <v>1211</v>
      </c>
      <c r="W23" s="19">
        <v>1225</v>
      </c>
      <c r="X23" s="19">
        <v>1192</v>
      </c>
      <c r="Y23" s="19">
        <v>1177</v>
      </c>
      <c r="Z23" s="19">
        <v>1220</v>
      </c>
      <c r="AA23" s="19">
        <v>1149</v>
      </c>
      <c r="AB23" s="19">
        <v>1143</v>
      </c>
      <c r="AC23" s="19">
        <v>1304</v>
      </c>
      <c r="AD23" s="19">
        <v>1146</v>
      </c>
      <c r="AE23" s="19">
        <v>1222</v>
      </c>
      <c r="AF23" s="19">
        <v>1265</v>
      </c>
      <c r="AG23" s="19">
        <v>1048</v>
      </c>
      <c r="AH23" s="19">
        <v>1058</v>
      </c>
      <c r="AI23" s="19">
        <v>1118</v>
      </c>
      <c r="AJ23" s="19">
        <v>1078</v>
      </c>
      <c r="AK23" s="19">
        <v>1019</v>
      </c>
      <c r="AL23" s="19">
        <v>1048</v>
      </c>
      <c r="AM23" s="19">
        <v>1055</v>
      </c>
      <c r="AN23" s="19">
        <v>1034</v>
      </c>
      <c r="AO23" s="19">
        <v>1125</v>
      </c>
      <c r="AP23" s="19">
        <v>1085</v>
      </c>
      <c r="AQ23" s="19">
        <v>995</v>
      </c>
      <c r="AR23" s="19">
        <v>1004</v>
      </c>
      <c r="AS23" s="19">
        <v>1006</v>
      </c>
      <c r="AT23" s="19">
        <v>1060</v>
      </c>
      <c r="AU23" s="19">
        <v>1086</v>
      </c>
      <c r="AV23" s="19">
        <v>1078</v>
      </c>
      <c r="AW23" s="19">
        <v>1155</v>
      </c>
      <c r="AX23" s="19">
        <v>1202</v>
      </c>
      <c r="AY23" s="19">
        <v>1151</v>
      </c>
      <c r="AZ23" s="19">
        <v>1211</v>
      </c>
      <c r="BA23" s="19">
        <v>1167</v>
      </c>
      <c r="BB23" s="19">
        <v>1159</v>
      </c>
      <c r="BC23" s="19">
        <v>1168</v>
      </c>
      <c r="BD23" s="19">
        <v>1199</v>
      </c>
      <c r="BE23" s="19">
        <v>1249</v>
      </c>
      <c r="BF23" s="19">
        <v>1130</v>
      </c>
      <c r="BG23" s="19">
        <v>1162</v>
      </c>
      <c r="BH23" s="19">
        <v>1129</v>
      </c>
      <c r="BI23" s="19">
        <v>1184</v>
      </c>
      <c r="BJ23" s="19">
        <v>1199</v>
      </c>
      <c r="BK23" s="19">
        <v>1229</v>
      </c>
      <c r="BL23" s="19">
        <v>1213</v>
      </c>
      <c r="BM23" s="19">
        <v>1257</v>
      </c>
      <c r="BN23" s="19">
        <v>1224</v>
      </c>
      <c r="BO23" s="19">
        <v>1246</v>
      </c>
      <c r="BP23" s="19">
        <v>1247</v>
      </c>
      <c r="BQ23" s="19">
        <v>1121</v>
      </c>
      <c r="BR23" s="19">
        <v>1072</v>
      </c>
      <c r="BS23" s="19">
        <v>1136</v>
      </c>
      <c r="BT23" s="19">
        <v>1270</v>
      </c>
      <c r="BU23" s="19">
        <v>1292</v>
      </c>
      <c r="BV23" s="19">
        <v>1266</v>
      </c>
      <c r="BW23" s="19">
        <v>1085</v>
      </c>
      <c r="BX23" s="19">
        <v>1156</v>
      </c>
      <c r="BY23" s="19">
        <v>1215</v>
      </c>
      <c r="BZ23" s="19">
        <v>1122</v>
      </c>
      <c r="CA23" s="19">
        <v>1230</v>
      </c>
      <c r="CB23" s="19">
        <v>1245</v>
      </c>
      <c r="CC23" s="19">
        <v>1222</v>
      </c>
      <c r="CD23" s="19">
        <v>1135</v>
      </c>
      <c r="CE23" s="19">
        <v>1193</v>
      </c>
      <c r="CF23" s="19">
        <v>1161</v>
      </c>
      <c r="CG23" s="19">
        <v>1106</v>
      </c>
      <c r="CH23" s="19">
        <v>1163</v>
      </c>
      <c r="CI23" s="19">
        <v>1197</v>
      </c>
      <c r="CJ23" s="19">
        <v>1156</v>
      </c>
      <c r="CK23" s="19">
        <v>1107</v>
      </c>
      <c r="CL23" s="19">
        <v>1159</v>
      </c>
      <c r="CM23" s="19">
        <v>1283</v>
      </c>
      <c r="CN23" s="19">
        <v>1307</v>
      </c>
      <c r="CO23" s="19">
        <v>1066</v>
      </c>
      <c r="CP23" s="19">
        <v>1194</v>
      </c>
      <c r="CQ23" s="19">
        <v>1205</v>
      </c>
      <c r="CR23" s="19">
        <v>1261</v>
      </c>
      <c r="CS23" s="19">
        <v>1225</v>
      </c>
      <c r="CT23" s="19">
        <v>1307</v>
      </c>
      <c r="CU23" s="19">
        <v>1216</v>
      </c>
      <c r="CV23" s="19">
        <v>1155</v>
      </c>
      <c r="CW23" s="19">
        <v>1199</v>
      </c>
      <c r="CX23" s="19">
        <v>1229</v>
      </c>
      <c r="CY23" s="19">
        <v>1154</v>
      </c>
      <c r="CZ23" s="19">
        <v>1314</v>
      </c>
      <c r="DA23" s="19">
        <v>1519</v>
      </c>
      <c r="DB23" s="19">
        <v>1574</v>
      </c>
      <c r="DC23" s="19">
        <v>1579</v>
      </c>
      <c r="DD23" s="19">
        <v>1512</v>
      </c>
      <c r="DE23" s="19">
        <v>1559</v>
      </c>
      <c r="DF23" s="19">
        <v>1537</v>
      </c>
      <c r="DG23" s="19">
        <v>1567</v>
      </c>
      <c r="DH23" s="19">
        <v>1575</v>
      </c>
      <c r="DI23" s="19">
        <v>1592</v>
      </c>
      <c r="DJ23" s="19">
        <v>1581</v>
      </c>
      <c r="DK23" s="19">
        <v>1526</v>
      </c>
      <c r="DL23" s="19">
        <v>1486</v>
      </c>
      <c r="DM23" s="19">
        <v>1443</v>
      </c>
      <c r="DN23" s="19">
        <v>1603</v>
      </c>
      <c r="DO23" s="19">
        <v>1531</v>
      </c>
      <c r="DP23" s="19">
        <v>1578</v>
      </c>
      <c r="DQ23" s="19">
        <v>1481</v>
      </c>
      <c r="DR23" s="19">
        <v>1471</v>
      </c>
      <c r="DS23" s="19">
        <v>1373</v>
      </c>
      <c r="DT23" s="19">
        <v>1539</v>
      </c>
      <c r="DU23" s="19">
        <v>1489</v>
      </c>
      <c r="DV23" s="19">
        <v>1347</v>
      </c>
      <c r="DW23" s="19">
        <v>1458</v>
      </c>
      <c r="DX23" s="19">
        <v>1341</v>
      </c>
      <c r="DY23" s="19">
        <v>1294</v>
      </c>
      <c r="DZ23" s="19">
        <v>1495</v>
      </c>
      <c r="EA23" s="19">
        <v>1539</v>
      </c>
      <c r="EB23" s="19">
        <v>1523</v>
      </c>
      <c r="EC23" s="19">
        <v>1398</v>
      </c>
      <c r="ED23" s="19">
        <v>1462</v>
      </c>
      <c r="EE23" s="19">
        <v>1500</v>
      </c>
      <c r="EF23" s="19">
        <v>1553</v>
      </c>
      <c r="EG23" s="19">
        <v>1485</v>
      </c>
      <c r="EH23" s="19">
        <v>1680</v>
      </c>
      <c r="EI23" s="19">
        <v>1532</v>
      </c>
      <c r="EJ23" s="19">
        <v>1714</v>
      </c>
      <c r="EK23" s="19">
        <v>1728</v>
      </c>
      <c r="EL23" s="19">
        <v>1599</v>
      </c>
      <c r="EM23" s="19">
        <v>1656</v>
      </c>
      <c r="EN23" s="19">
        <v>1554</v>
      </c>
      <c r="EO23" s="19">
        <v>1743</v>
      </c>
      <c r="EP23" s="19">
        <v>1967</v>
      </c>
      <c r="EQ23" s="19">
        <v>1630</v>
      </c>
      <c r="ER23" s="19">
        <v>1795</v>
      </c>
      <c r="ES23" s="19">
        <v>1723</v>
      </c>
      <c r="ET23" s="19">
        <v>1738</v>
      </c>
      <c r="EU23" s="19">
        <v>1705</v>
      </c>
      <c r="EV23" s="19">
        <v>1830</v>
      </c>
      <c r="EW23" s="19">
        <v>1762</v>
      </c>
      <c r="EX23" s="19">
        <v>1717</v>
      </c>
      <c r="EY23" s="19">
        <v>1696</v>
      </c>
      <c r="EZ23" s="19">
        <v>1742</v>
      </c>
      <c r="FA23" s="19">
        <v>1770</v>
      </c>
      <c r="FB23" s="19">
        <v>1801</v>
      </c>
      <c r="FC23" s="19">
        <v>1805</v>
      </c>
      <c r="FD23" s="19">
        <v>1674</v>
      </c>
      <c r="FE23" s="19">
        <v>1677</v>
      </c>
      <c r="FF23" s="19">
        <v>1552</v>
      </c>
      <c r="FG23" s="19">
        <v>1607</v>
      </c>
      <c r="FH23" s="19">
        <v>1708</v>
      </c>
      <c r="FI23" s="19">
        <v>1673</v>
      </c>
      <c r="FJ23" s="19">
        <v>1635</v>
      </c>
      <c r="FK23" s="19">
        <v>1483</v>
      </c>
      <c r="FL23" s="19">
        <v>1686</v>
      </c>
      <c r="FM23" s="19">
        <v>1726</v>
      </c>
      <c r="FN23" s="19">
        <v>1665</v>
      </c>
      <c r="FO23" s="19">
        <v>1821</v>
      </c>
      <c r="FP23" s="19">
        <v>1729</v>
      </c>
      <c r="FQ23" s="19">
        <v>1821</v>
      </c>
      <c r="FR23" s="19">
        <v>1778</v>
      </c>
      <c r="FS23" s="19">
        <v>1661</v>
      </c>
      <c r="FT23" s="19">
        <v>1716</v>
      </c>
      <c r="FU23" s="19">
        <v>1812</v>
      </c>
      <c r="FV23" s="19">
        <v>1827</v>
      </c>
      <c r="FW23" s="19">
        <v>1765</v>
      </c>
      <c r="FX23" s="19">
        <v>1712</v>
      </c>
      <c r="FY23" s="19">
        <v>1668</v>
      </c>
      <c r="FZ23" s="19">
        <v>1567</v>
      </c>
      <c r="GA23" s="19">
        <v>1622</v>
      </c>
      <c r="GB23" s="19">
        <v>1669</v>
      </c>
      <c r="GC23" s="19">
        <v>1681</v>
      </c>
      <c r="GD23" s="19">
        <v>1664</v>
      </c>
      <c r="GE23" s="19">
        <v>1717</v>
      </c>
      <c r="GF23" s="19">
        <v>1823</v>
      </c>
      <c r="GG23" s="19">
        <v>1623</v>
      </c>
      <c r="GH23" s="19">
        <v>1515</v>
      </c>
      <c r="GI23" s="19">
        <v>1457</v>
      </c>
      <c r="GJ23" s="19">
        <v>1533</v>
      </c>
      <c r="GK23" s="19">
        <v>1605</v>
      </c>
      <c r="GL23" s="19">
        <v>1623</v>
      </c>
      <c r="GM23" s="19">
        <v>1438</v>
      </c>
      <c r="GN23" s="19">
        <v>1492</v>
      </c>
      <c r="GO23" s="19">
        <v>1808</v>
      </c>
      <c r="GP23" s="19">
        <v>1810</v>
      </c>
      <c r="GQ23" s="19">
        <v>1564</v>
      </c>
      <c r="GR23" s="19">
        <v>1667</v>
      </c>
      <c r="GS23" s="19">
        <v>1711</v>
      </c>
      <c r="GT23" s="19">
        <v>1772</v>
      </c>
      <c r="GU23" s="19">
        <v>1629</v>
      </c>
      <c r="GV23" s="19">
        <v>1683</v>
      </c>
      <c r="GW23" s="19">
        <v>1685</v>
      </c>
      <c r="GX23" s="19">
        <v>1663</v>
      </c>
      <c r="GY23" s="19">
        <v>1676</v>
      </c>
      <c r="GZ23" s="19">
        <v>1677</v>
      </c>
      <c r="HA23" s="19">
        <v>1663</v>
      </c>
      <c r="HB23" s="19">
        <v>1680</v>
      </c>
      <c r="HC23" s="19">
        <v>1536</v>
      </c>
      <c r="HD23" s="19">
        <v>1625</v>
      </c>
      <c r="HE23" s="19">
        <v>1599</v>
      </c>
      <c r="HF23" s="19">
        <v>1598</v>
      </c>
      <c r="HG23" s="19">
        <v>1603</v>
      </c>
      <c r="HH23" s="19">
        <v>1752</v>
      </c>
      <c r="HI23" s="19">
        <v>1772</v>
      </c>
      <c r="HJ23" s="19">
        <v>1615</v>
      </c>
      <c r="HK23" s="19">
        <v>1567</v>
      </c>
      <c r="HL23" s="19">
        <v>1554</v>
      </c>
      <c r="HM23" s="19">
        <v>1600</v>
      </c>
      <c r="HN23" s="19">
        <v>1669</v>
      </c>
      <c r="HO23" s="19">
        <v>1645</v>
      </c>
      <c r="HP23" s="19">
        <v>1597</v>
      </c>
      <c r="HQ23" s="19">
        <v>1525</v>
      </c>
      <c r="HR23" s="19">
        <v>1575</v>
      </c>
      <c r="HS23" s="19">
        <v>1560</v>
      </c>
      <c r="HT23" s="19">
        <v>1642</v>
      </c>
      <c r="HU23" s="19">
        <v>1592</v>
      </c>
      <c r="HV23" s="19">
        <v>1475</v>
      </c>
      <c r="HW23" s="19">
        <v>1541</v>
      </c>
      <c r="HX23" s="19">
        <v>1583</v>
      </c>
      <c r="HY23" s="19">
        <v>1672</v>
      </c>
      <c r="HZ23" s="19">
        <v>1718</v>
      </c>
      <c r="IA23" s="19">
        <v>1640</v>
      </c>
      <c r="IB23" s="19">
        <v>1566</v>
      </c>
      <c r="IC23" s="19">
        <v>1641</v>
      </c>
      <c r="ID23" s="19">
        <v>1623</v>
      </c>
      <c r="IE23" s="19">
        <v>1532</v>
      </c>
      <c r="IF23" s="19">
        <v>1696</v>
      </c>
      <c r="IG23" s="19">
        <v>1548</v>
      </c>
      <c r="IH23" s="19">
        <v>1579</v>
      </c>
      <c r="II23" s="19">
        <v>1612</v>
      </c>
      <c r="IJ23" s="19">
        <v>1620</v>
      </c>
      <c r="IK23" s="19">
        <v>1632</v>
      </c>
      <c r="IL23" s="19">
        <v>1649</v>
      </c>
      <c r="IM23" s="19">
        <v>1620</v>
      </c>
      <c r="IN23" s="19">
        <v>1695</v>
      </c>
      <c r="IO23" s="19">
        <v>1659</v>
      </c>
      <c r="IP23" s="19">
        <v>1605</v>
      </c>
      <c r="IQ23" s="19">
        <v>1710</v>
      </c>
      <c r="IR23" s="19">
        <v>1724</v>
      </c>
      <c r="IS23" s="19">
        <v>1728</v>
      </c>
      <c r="IT23" s="19">
        <v>1697</v>
      </c>
      <c r="IU23" s="19">
        <v>1633</v>
      </c>
      <c r="IV23" s="19">
        <v>1689</v>
      </c>
      <c r="IW23" s="19">
        <v>1757</v>
      </c>
      <c r="IX23" s="19">
        <v>1758</v>
      </c>
      <c r="IY23" s="19">
        <v>1773</v>
      </c>
      <c r="IZ23" s="19">
        <v>1776</v>
      </c>
      <c r="JA23" s="19">
        <v>1740</v>
      </c>
      <c r="JB23" s="19">
        <v>1760</v>
      </c>
      <c r="JC23" s="19">
        <v>1837</v>
      </c>
      <c r="JD23" s="19">
        <v>1768</v>
      </c>
      <c r="JE23" s="19">
        <v>1799</v>
      </c>
      <c r="JF23" s="19">
        <v>1715</v>
      </c>
      <c r="JG23" s="19">
        <v>1785</v>
      </c>
      <c r="JH23" s="19">
        <v>1777</v>
      </c>
      <c r="JI23" s="19">
        <v>1820</v>
      </c>
      <c r="JJ23" s="19">
        <v>1800</v>
      </c>
      <c r="JK23" s="19">
        <v>1800</v>
      </c>
      <c r="JL23" s="19">
        <v>1805</v>
      </c>
      <c r="JM23" s="19">
        <v>1784</v>
      </c>
      <c r="JN23" s="19">
        <v>1755</v>
      </c>
      <c r="JO23" s="19">
        <v>1791</v>
      </c>
      <c r="JP23" s="19">
        <v>1818</v>
      </c>
      <c r="JQ23" s="19">
        <v>1847</v>
      </c>
      <c r="JR23" s="19">
        <v>1866</v>
      </c>
      <c r="JS23" s="19">
        <v>1848</v>
      </c>
      <c r="JT23" s="19">
        <v>1852</v>
      </c>
      <c r="JU23" s="19">
        <v>1713</v>
      </c>
      <c r="JV23" s="19">
        <v>1722</v>
      </c>
      <c r="JW23" s="19">
        <v>1741</v>
      </c>
      <c r="JX23" s="19">
        <v>1755</v>
      </c>
      <c r="JY23" s="19">
        <v>1689</v>
      </c>
      <c r="JZ23" s="19">
        <v>1741</v>
      </c>
      <c r="KA23" s="19">
        <v>1725</v>
      </c>
      <c r="KB23" s="19">
        <v>1795</v>
      </c>
      <c r="KC23" s="19">
        <v>1665</v>
      </c>
      <c r="KD23" s="19">
        <v>1639</v>
      </c>
      <c r="KE23" s="19">
        <v>1758</v>
      </c>
      <c r="KF23" s="19">
        <v>1657</v>
      </c>
      <c r="KG23" s="19">
        <v>1780</v>
      </c>
      <c r="KH23" s="19">
        <v>1713</v>
      </c>
      <c r="KI23" s="19">
        <v>1659</v>
      </c>
      <c r="KJ23" s="19">
        <v>1711</v>
      </c>
      <c r="KK23" s="19">
        <v>1649</v>
      </c>
      <c r="KL23" s="19">
        <v>1734</v>
      </c>
      <c r="KM23" s="19">
        <v>1680</v>
      </c>
      <c r="KN23" s="19">
        <v>1705</v>
      </c>
      <c r="KO23" s="19">
        <v>1841</v>
      </c>
      <c r="KP23" s="19">
        <v>1755</v>
      </c>
      <c r="KQ23" s="19">
        <v>1678</v>
      </c>
      <c r="KR23" s="19">
        <v>1654</v>
      </c>
      <c r="KS23" s="19">
        <v>1604</v>
      </c>
      <c r="KT23" s="19">
        <v>1528</v>
      </c>
      <c r="KU23" s="19">
        <v>1781</v>
      </c>
      <c r="KV23" s="19">
        <v>1616</v>
      </c>
      <c r="KW23" s="19">
        <v>1599</v>
      </c>
      <c r="KX23" s="19">
        <v>1295</v>
      </c>
      <c r="KY23" s="19">
        <v>1419</v>
      </c>
      <c r="KZ23" s="19">
        <v>1843</v>
      </c>
      <c r="LA23" s="19">
        <v>1744</v>
      </c>
      <c r="LB23" s="19">
        <v>1753</v>
      </c>
      <c r="LC23" s="19">
        <v>1778</v>
      </c>
      <c r="LD23" s="19">
        <v>1762</v>
      </c>
      <c r="LE23" s="19">
        <v>1913</v>
      </c>
      <c r="LF23" s="19">
        <v>1843</v>
      </c>
      <c r="LG23" s="19">
        <v>1839</v>
      </c>
      <c r="LH23" s="19">
        <v>2056</v>
      </c>
      <c r="LI23" s="19">
        <v>1920</v>
      </c>
      <c r="LJ23" s="19">
        <v>1911</v>
      </c>
      <c r="LK23" s="19">
        <v>1895</v>
      </c>
      <c r="LL23" s="19">
        <v>1737</v>
      </c>
      <c r="LM23" s="19">
        <v>1737</v>
      </c>
      <c r="LN23" s="19">
        <v>1675</v>
      </c>
      <c r="LO23" s="19">
        <v>1914</v>
      </c>
      <c r="LP23" s="19">
        <v>1689</v>
      </c>
      <c r="LQ23" s="19">
        <v>1876</v>
      </c>
      <c r="LR23" s="19">
        <v>1929</v>
      </c>
      <c r="LS23" s="19">
        <v>1630</v>
      </c>
      <c r="LT23" s="19">
        <v>1854</v>
      </c>
      <c r="LU23" s="19">
        <v>1820</v>
      </c>
      <c r="LV23" s="19">
        <v>1716</v>
      </c>
      <c r="LW23" s="19">
        <v>1654</v>
      </c>
      <c r="LX23" s="19">
        <v>1476</v>
      </c>
      <c r="LY23" s="19">
        <v>1661</v>
      </c>
      <c r="LZ23" s="19">
        <v>1597</v>
      </c>
      <c r="MA23" s="19">
        <v>1396</v>
      </c>
      <c r="MB23" s="19">
        <v>1356</v>
      </c>
      <c r="MC23" s="19">
        <v>1502</v>
      </c>
      <c r="MD23" s="19">
        <v>1690</v>
      </c>
      <c r="ME23" s="19">
        <v>1474</v>
      </c>
      <c r="MF23" s="19">
        <v>1558</v>
      </c>
      <c r="MG23" s="19">
        <v>1568</v>
      </c>
      <c r="MH23" s="19">
        <v>1692</v>
      </c>
      <c r="MI23" s="19">
        <v>1792</v>
      </c>
      <c r="MJ23" s="19">
        <v>1454</v>
      </c>
      <c r="MK23" s="19">
        <v>1453</v>
      </c>
      <c r="ML23" s="19">
        <v>1379</v>
      </c>
      <c r="MM23" s="19">
        <v>1316</v>
      </c>
      <c r="MN23" s="19">
        <v>1569</v>
      </c>
      <c r="MO23" s="19">
        <v>1788</v>
      </c>
      <c r="MP23" s="19">
        <v>1691</v>
      </c>
      <c r="MQ23" s="19">
        <v>1671</v>
      </c>
      <c r="MR23" s="19">
        <v>1751</v>
      </c>
      <c r="MS23" s="19">
        <v>1849</v>
      </c>
      <c r="MT23" s="19">
        <v>1967</v>
      </c>
      <c r="MU23" s="19">
        <v>1752</v>
      </c>
      <c r="MV23" s="19">
        <v>1831</v>
      </c>
      <c r="MW23" s="19">
        <v>1660</v>
      </c>
      <c r="MX23" s="19">
        <v>1571</v>
      </c>
      <c r="MY23" s="19">
        <v>1812</v>
      </c>
      <c r="MZ23" s="19">
        <v>1919</v>
      </c>
      <c r="NA23" s="19">
        <v>1757</v>
      </c>
      <c r="NB23" s="19">
        <v>1675</v>
      </c>
      <c r="NC23" s="19">
        <v>1612</v>
      </c>
      <c r="ND23" s="19">
        <v>1555</v>
      </c>
      <c r="NE23" s="19">
        <v>1681</v>
      </c>
      <c r="NF23" s="19">
        <v>1586</v>
      </c>
      <c r="NG23" s="19">
        <v>1749</v>
      </c>
      <c r="NH23" s="19">
        <v>1740</v>
      </c>
      <c r="NI23" s="19">
        <v>1586</v>
      </c>
      <c r="NJ23" s="19">
        <v>1842</v>
      </c>
      <c r="NK23" s="19">
        <v>1832</v>
      </c>
      <c r="NL23" s="19">
        <v>1581</v>
      </c>
      <c r="NM23" s="19">
        <v>1568</v>
      </c>
      <c r="NN23" s="19">
        <v>1781</v>
      </c>
      <c r="NO23" s="19">
        <v>1798</v>
      </c>
      <c r="NP23" s="19">
        <v>1730</v>
      </c>
      <c r="NQ23" s="19">
        <v>1733</v>
      </c>
      <c r="NR23" s="19">
        <v>1947</v>
      </c>
      <c r="NS23" s="19">
        <v>1430</v>
      </c>
      <c r="NT23" s="19">
        <v>1416</v>
      </c>
      <c r="NU23" s="19">
        <v>1451</v>
      </c>
      <c r="NV23" s="19">
        <v>1630</v>
      </c>
      <c r="NW23" s="19">
        <v>1501</v>
      </c>
      <c r="NX23" s="19">
        <v>1519</v>
      </c>
      <c r="NY23" s="19">
        <v>1571</v>
      </c>
      <c r="NZ23" s="19">
        <v>1526</v>
      </c>
      <c r="OA23" s="19">
        <v>1476</v>
      </c>
      <c r="OB23" s="19">
        <v>1624</v>
      </c>
      <c r="OC23" s="19">
        <v>1640</v>
      </c>
      <c r="OD23" s="19">
        <v>1683</v>
      </c>
      <c r="OE23" s="19">
        <v>1499</v>
      </c>
      <c r="OF23" s="19">
        <v>1635</v>
      </c>
      <c r="OG23" s="19">
        <v>1725</v>
      </c>
      <c r="OH23" s="19">
        <v>1745</v>
      </c>
      <c r="OI23" s="19">
        <v>1511</v>
      </c>
      <c r="OJ23" s="19">
        <v>1524</v>
      </c>
      <c r="OK23" s="19">
        <v>1515</v>
      </c>
      <c r="OL23" s="19">
        <v>1535</v>
      </c>
      <c r="OM23" s="19">
        <v>1508</v>
      </c>
      <c r="ON23" s="19">
        <v>1446</v>
      </c>
      <c r="OO23" s="19">
        <v>1527</v>
      </c>
      <c r="OP23" s="19">
        <v>1720</v>
      </c>
      <c r="OQ23" s="19">
        <v>1920</v>
      </c>
      <c r="OR23" s="19">
        <v>1903</v>
      </c>
      <c r="OS23" s="19">
        <v>1982</v>
      </c>
      <c r="OT23" s="19">
        <v>1835</v>
      </c>
      <c r="OU23" s="19">
        <v>1727</v>
      </c>
      <c r="OV23" s="19">
        <v>1702</v>
      </c>
      <c r="OW23" s="19">
        <v>1441</v>
      </c>
      <c r="OX23" s="19">
        <v>1578</v>
      </c>
      <c r="OY23" s="19">
        <v>1610</v>
      </c>
      <c r="OZ23" s="19">
        <v>1664</v>
      </c>
      <c r="PA23" s="19">
        <v>1959</v>
      </c>
      <c r="PB23" s="19">
        <v>1828</v>
      </c>
      <c r="PC23" s="19">
        <v>1907</v>
      </c>
      <c r="PD23" s="19">
        <v>2135</v>
      </c>
      <c r="PE23" s="19">
        <v>2196</v>
      </c>
      <c r="PF23" s="19">
        <v>1940</v>
      </c>
      <c r="PG23" s="19">
        <v>1991</v>
      </c>
      <c r="PH23" s="19">
        <v>1934</v>
      </c>
      <c r="PI23" s="19">
        <v>1873</v>
      </c>
      <c r="PJ23" s="19">
        <v>1860</v>
      </c>
      <c r="PK23" s="19">
        <v>1897</v>
      </c>
      <c r="PL23" s="19">
        <v>1806</v>
      </c>
      <c r="PM23" s="19">
        <v>1853</v>
      </c>
      <c r="PN23" s="19">
        <v>2191</v>
      </c>
      <c r="PO23" s="19">
        <v>2029</v>
      </c>
      <c r="PP23" s="19">
        <v>2103</v>
      </c>
      <c r="PQ23" s="19">
        <v>1963</v>
      </c>
      <c r="PR23" s="19">
        <v>2209</v>
      </c>
      <c r="PS23" s="19">
        <v>2004</v>
      </c>
      <c r="PT23" s="19">
        <v>2150</v>
      </c>
      <c r="PU23" s="19">
        <v>2323</v>
      </c>
      <c r="PV23" s="19">
        <v>1946</v>
      </c>
      <c r="PW23" s="19">
        <v>2110</v>
      </c>
      <c r="PX23" s="19">
        <v>1949</v>
      </c>
      <c r="PY23" s="19">
        <v>2169</v>
      </c>
      <c r="PZ23" s="19">
        <v>2333</v>
      </c>
      <c r="QA23" s="19">
        <v>2233</v>
      </c>
      <c r="QB23" s="19">
        <v>2386</v>
      </c>
      <c r="QC23" s="19">
        <v>2400</v>
      </c>
      <c r="QD23" s="19">
        <v>2595</v>
      </c>
      <c r="QE23" s="19">
        <v>2197</v>
      </c>
      <c r="QF23" s="19">
        <v>2616</v>
      </c>
      <c r="QG23" s="19">
        <v>2502</v>
      </c>
      <c r="QH23" s="19">
        <v>2392</v>
      </c>
      <c r="QI23" s="19">
        <v>2361</v>
      </c>
      <c r="QJ23" s="19">
        <v>2417</v>
      </c>
      <c r="QK23" s="19">
        <v>2324</v>
      </c>
      <c r="QL23" s="19">
        <v>2412</v>
      </c>
      <c r="QM23" s="19">
        <v>2613</v>
      </c>
      <c r="QN23" s="19">
        <v>2526</v>
      </c>
      <c r="QO23" s="19">
        <v>2345</v>
      </c>
      <c r="QP23" s="19">
        <v>2778</v>
      </c>
      <c r="QQ23" s="19">
        <v>2630</v>
      </c>
      <c r="QR23" s="19">
        <v>2220</v>
      </c>
      <c r="QS23" s="19">
        <v>2485</v>
      </c>
      <c r="QT23" s="19">
        <v>2636</v>
      </c>
      <c r="QU23" s="19">
        <v>2278</v>
      </c>
      <c r="QV23" s="19">
        <v>2066</v>
      </c>
      <c r="QW23" s="19">
        <v>2255</v>
      </c>
      <c r="QX23" s="19">
        <v>2257</v>
      </c>
      <c r="QY23" s="19">
        <v>2157</v>
      </c>
      <c r="QZ23" s="19">
        <v>2364</v>
      </c>
      <c r="RA23" s="19">
        <v>2294</v>
      </c>
      <c r="RB23" s="19">
        <v>2367</v>
      </c>
      <c r="RC23" s="19">
        <v>2483</v>
      </c>
      <c r="RD23" s="19">
        <v>2606</v>
      </c>
      <c r="RE23" s="19">
        <v>2542</v>
      </c>
      <c r="RF23" s="19">
        <v>2715</v>
      </c>
      <c r="RG23" s="19">
        <v>2611</v>
      </c>
      <c r="RH23" s="19">
        <v>2636</v>
      </c>
      <c r="RI23" s="19">
        <v>2563</v>
      </c>
      <c r="RJ23" s="19">
        <v>2528</v>
      </c>
      <c r="RK23" s="19">
        <v>2585</v>
      </c>
      <c r="RL23" s="19">
        <v>2483</v>
      </c>
      <c r="RM23" s="19">
        <v>2455</v>
      </c>
      <c r="RN23" s="19">
        <v>2554</v>
      </c>
      <c r="RO23" s="19">
        <v>2452</v>
      </c>
      <c r="RP23" s="19">
        <v>2538</v>
      </c>
      <c r="RQ23" s="19">
        <v>2499</v>
      </c>
      <c r="RR23" s="19">
        <v>2654</v>
      </c>
      <c r="RS23" s="19">
        <v>2699</v>
      </c>
      <c r="RT23" s="19">
        <v>2662</v>
      </c>
      <c r="RU23" s="19">
        <v>2576</v>
      </c>
      <c r="RV23" s="19">
        <v>2745</v>
      </c>
      <c r="RW23" s="19">
        <v>2582</v>
      </c>
      <c r="RX23" s="19">
        <v>2619</v>
      </c>
      <c r="RY23" s="19">
        <v>2584</v>
      </c>
      <c r="RZ23" s="19">
        <v>2526</v>
      </c>
      <c r="SA23" s="19">
        <v>2595</v>
      </c>
      <c r="SB23" s="19">
        <v>2683</v>
      </c>
      <c r="SC23" s="19">
        <v>2621</v>
      </c>
      <c r="SD23" s="19">
        <v>2565</v>
      </c>
      <c r="SE23" s="19">
        <v>2577</v>
      </c>
      <c r="SF23" s="19">
        <v>2641</v>
      </c>
      <c r="SG23" s="19">
        <v>2750</v>
      </c>
      <c r="SH23" s="19">
        <v>2713</v>
      </c>
      <c r="SI23" s="19">
        <v>2681</v>
      </c>
      <c r="SJ23" s="19">
        <v>2702</v>
      </c>
      <c r="SK23" s="19">
        <v>2627</v>
      </c>
      <c r="SL23" s="19">
        <v>2738</v>
      </c>
      <c r="SM23" s="19">
        <v>2743</v>
      </c>
      <c r="SN23" s="19">
        <v>2648</v>
      </c>
      <c r="SO23" s="19">
        <v>2710</v>
      </c>
      <c r="SP23" s="19">
        <v>2643</v>
      </c>
      <c r="SQ23" s="19">
        <v>2783</v>
      </c>
      <c r="SR23" s="19">
        <v>2815</v>
      </c>
      <c r="SS23" s="19">
        <v>2850</v>
      </c>
      <c r="ST23" s="19">
        <v>2915</v>
      </c>
      <c r="SU23" s="19">
        <v>3011</v>
      </c>
      <c r="SV23" s="19">
        <v>2917</v>
      </c>
      <c r="SW23" s="19">
        <v>2914</v>
      </c>
      <c r="SX23" s="19">
        <v>2898</v>
      </c>
      <c r="SY23" s="19">
        <v>2853</v>
      </c>
      <c r="SZ23" s="19">
        <v>2879</v>
      </c>
      <c r="TA23" s="19">
        <v>2891</v>
      </c>
      <c r="TB23" s="19">
        <v>2911</v>
      </c>
      <c r="TC23" s="19">
        <v>3056</v>
      </c>
      <c r="TD23" s="19">
        <v>2952</v>
      </c>
      <c r="TE23" s="19">
        <v>2989</v>
      </c>
      <c r="TF23" s="19">
        <v>2890</v>
      </c>
      <c r="TG23" s="19">
        <v>2920</v>
      </c>
      <c r="TH23" s="19">
        <v>2834</v>
      </c>
      <c r="TI23" s="19">
        <v>2895</v>
      </c>
      <c r="TJ23" s="19">
        <v>2962</v>
      </c>
      <c r="TK23" s="19">
        <v>3017</v>
      </c>
      <c r="TL23" s="19">
        <v>2966</v>
      </c>
      <c r="TM23" s="19">
        <v>2931</v>
      </c>
      <c r="TN23" s="19">
        <v>3049</v>
      </c>
      <c r="TO23" s="19">
        <v>3102</v>
      </c>
      <c r="TP23" s="19">
        <v>3048</v>
      </c>
      <c r="TQ23" s="19">
        <v>3027</v>
      </c>
      <c r="TR23" s="19">
        <v>3009</v>
      </c>
      <c r="TS23" s="19">
        <v>2962</v>
      </c>
      <c r="TT23" s="19">
        <v>2981</v>
      </c>
      <c r="TU23" s="19">
        <v>2898</v>
      </c>
      <c r="TV23" s="19">
        <v>2861</v>
      </c>
      <c r="TW23" s="19">
        <v>2888</v>
      </c>
      <c r="TX23" s="19">
        <v>3072</v>
      </c>
      <c r="TY23" s="19">
        <v>3046</v>
      </c>
      <c r="TZ23" s="19">
        <v>3134</v>
      </c>
      <c r="UA23" s="19">
        <v>3051</v>
      </c>
      <c r="UB23" s="19">
        <v>2925</v>
      </c>
      <c r="UC23" s="19">
        <v>3207</v>
      </c>
      <c r="UD23" s="19">
        <v>3233</v>
      </c>
      <c r="UE23" s="19">
        <v>3167</v>
      </c>
      <c r="UF23" s="19">
        <v>3161</v>
      </c>
      <c r="UG23" s="19">
        <v>3207</v>
      </c>
      <c r="UH23" s="19">
        <v>3343</v>
      </c>
      <c r="UI23" s="19">
        <v>3351</v>
      </c>
      <c r="UJ23" s="19">
        <v>3360</v>
      </c>
      <c r="UK23" s="19">
        <v>3252</v>
      </c>
      <c r="UL23" s="19">
        <v>3204</v>
      </c>
      <c r="UM23" s="19">
        <v>3347</v>
      </c>
      <c r="UN23" s="19">
        <v>3287</v>
      </c>
      <c r="UO23" s="19">
        <v>3454</v>
      </c>
      <c r="UP23" s="19">
        <v>3250</v>
      </c>
      <c r="UQ23" s="19">
        <v>3309</v>
      </c>
      <c r="UR23" s="19">
        <v>3478</v>
      </c>
      <c r="US23" s="19">
        <v>3397</v>
      </c>
      <c r="UT23" s="19">
        <v>3207</v>
      </c>
      <c r="UU23" s="19">
        <v>3328</v>
      </c>
      <c r="UV23" s="19">
        <v>3204</v>
      </c>
      <c r="UW23" s="19">
        <v>3489</v>
      </c>
      <c r="UX23" s="19">
        <v>3250</v>
      </c>
      <c r="UY23" s="19">
        <v>3253</v>
      </c>
      <c r="UZ23" s="19">
        <v>3201</v>
      </c>
      <c r="VA23" s="19">
        <v>3103</v>
      </c>
      <c r="VB23" s="19">
        <v>3306</v>
      </c>
      <c r="VC23" s="19">
        <v>3308</v>
      </c>
      <c r="VD23" s="19">
        <v>3315</v>
      </c>
      <c r="VE23" s="19">
        <v>3359</v>
      </c>
      <c r="VF23" s="19">
        <v>3492</v>
      </c>
      <c r="VG23" s="19">
        <v>3521</v>
      </c>
      <c r="VH23" s="19">
        <v>3290</v>
      </c>
      <c r="VI23" s="19">
        <v>3499</v>
      </c>
      <c r="VJ23" s="19">
        <v>3461</v>
      </c>
      <c r="VK23" s="19">
        <v>3443</v>
      </c>
      <c r="VL23" s="19">
        <v>3550</v>
      </c>
      <c r="VM23" s="19">
        <v>3545</v>
      </c>
      <c r="VN23" s="19">
        <v>3612</v>
      </c>
      <c r="VO23" s="19">
        <v>3599</v>
      </c>
      <c r="VP23" s="19">
        <v>3639</v>
      </c>
      <c r="VQ23" s="19">
        <v>3861</v>
      </c>
      <c r="VR23" s="19">
        <v>3937</v>
      </c>
      <c r="VS23" s="19">
        <v>3857</v>
      </c>
      <c r="VT23" s="19">
        <v>3963</v>
      </c>
      <c r="VU23" s="19">
        <v>3881</v>
      </c>
      <c r="VV23" s="19">
        <v>4018</v>
      </c>
      <c r="VW23" s="19">
        <v>3894</v>
      </c>
      <c r="VX23" s="19">
        <v>3808</v>
      </c>
      <c r="VY23" s="19">
        <v>3950</v>
      </c>
      <c r="VZ23" s="19">
        <v>4245</v>
      </c>
      <c r="WA23" s="19">
        <v>4387</v>
      </c>
      <c r="WB23" s="19">
        <v>4334</v>
      </c>
      <c r="WC23" s="19">
        <v>4234</v>
      </c>
      <c r="WD23" s="19">
        <v>4361</v>
      </c>
      <c r="WE23" s="19">
        <v>4422</v>
      </c>
      <c r="WF23" s="19">
        <v>4332</v>
      </c>
      <c r="WG23" s="19">
        <v>4477</v>
      </c>
      <c r="WH23" s="19">
        <v>4626</v>
      </c>
      <c r="WI23" s="19">
        <v>4734</v>
      </c>
      <c r="WJ23" s="19">
        <v>4909</v>
      </c>
      <c r="WK23" s="19">
        <v>4748</v>
      </c>
      <c r="WL23" s="19">
        <v>5013</v>
      </c>
      <c r="WM23" s="19">
        <v>5019</v>
      </c>
      <c r="WN23" s="19">
        <v>4879</v>
      </c>
      <c r="WO23" s="19">
        <v>5031</v>
      </c>
      <c r="WP23" s="19">
        <v>5086</v>
      </c>
      <c r="WQ23" s="19">
        <v>5024</v>
      </c>
      <c r="WR23" s="19">
        <v>4764</v>
      </c>
      <c r="WS23" s="19">
        <v>5165</v>
      </c>
      <c r="WT23" s="19">
        <v>5255</v>
      </c>
      <c r="WU23" s="19">
        <v>5333</v>
      </c>
      <c r="WV23" s="19">
        <v>5451</v>
      </c>
      <c r="WW23" s="19">
        <v>5424</v>
      </c>
      <c r="WX23" s="19">
        <v>5636</v>
      </c>
      <c r="WY23" s="19">
        <v>5635</v>
      </c>
      <c r="WZ23" s="19">
        <v>5829</v>
      </c>
      <c r="XA23" s="19">
        <v>5797</v>
      </c>
      <c r="XB23" s="19">
        <v>5769</v>
      </c>
      <c r="XC23" s="19">
        <v>5842</v>
      </c>
      <c r="XD23" s="19">
        <v>5874</v>
      </c>
      <c r="XE23" s="19">
        <v>5950</v>
      </c>
      <c r="XF23" s="19">
        <v>5938</v>
      </c>
      <c r="XG23" s="19">
        <v>5923</v>
      </c>
      <c r="XH23" s="19">
        <v>5879</v>
      </c>
      <c r="XI23" s="19">
        <v>5786</v>
      </c>
      <c r="XJ23" s="19">
        <v>5997</v>
      </c>
      <c r="XK23" s="19">
        <v>6146</v>
      </c>
      <c r="XL23" s="19">
        <v>6269</v>
      </c>
      <c r="XM23" s="19">
        <v>6264</v>
      </c>
      <c r="XN23" s="19">
        <v>6220</v>
      </c>
      <c r="XO23" s="19">
        <v>6132</v>
      </c>
      <c r="XP23" s="19">
        <v>6170</v>
      </c>
      <c r="XQ23" s="19">
        <v>6358</v>
      </c>
      <c r="XR23" s="19">
        <v>6585</v>
      </c>
      <c r="XS23" s="19">
        <v>6876</v>
      </c>
      <c r="XT23" s="19">
        <v>6845</v>
      </c>
      <c r="XU23" s="19">
        <v>6781</v>
      </c>
      <c r="XV23" s="19">
        <v>6553</v>
      </c>
      <c r="XW23" s="19">
        <v>6486</v>
      </c>
      <c r="XX23" s="19">
        <v>6851</v>
      </c>
      <c r="XY23" s="19">
        <v>6996</v>
      </c>
      <c r="XZ23" s="19">
        <v>7211</v>
      </c>
      <c r="YA23" s="19">
        <v>7229</v>
      </c>
      <c r="YB23" s="19">
        <v>7500</v>
      </c>
      <c r="YC23" s="19">
        <v>7729</v>
      </c>
      <c r="YD23" s="19">
        <v>7594</v>
      </c>
      <c r="YE23" s="19">
        <v>7516</v>
      </c>
      <c r="YF23" s="19">
        <v>7635</v>
      </c>
      <c r="YG23" s="19">
        <v>7482</v>
      </c>
      <c r="YH23" s="19">
        <v>7455</v>
      </c>
      <c r="YI23" s="19">
        <v>7603</v>
      </c>
      <c r="YJ23" s="19">
        <v>7782</v>
      </c>
      <c r="YK23" s="19">
        <v>7855</v>
      </c>
      <c r="YL23" s="19">
        <v>7461</v>
      </c>
      <c r="YM23" s="19">
        <v>7557</v>
      </c>
      <c r="YN23" s="19">
        <v>7718</v>
      </c>
      <c r="YO23" s="19">
        <v>7874</v>
      </c>
      <c r="YP23" s="19">
        <v>7954</v>
      </c>
      <c r="YQ23" s="19">
        <v>8212</v>
      </c>
      <c r="YR23" s="19">
        <v>8131</v>
      </c>
      <c r="YS23" s="19">
        <v>8639</v>
      </c>
      <c r="YT23" s="19">
        <v>8702</v>
      </c>
      <c r="YU23" s="19">
        <v>8665</v>
      </c>
      <c r="YV23" s="19">
        <v>8630</v>
      </c>
      <c r="YW23" s="19">
        <v>7605</v>
      </c>
      <c r="YX23" s="19">
        <v>7017</v>
      </c>
      <c r="YY23" s="19">
        <v>6792</v>
      </c>
      <c r="YZ23" s="19">
        <v>7391</v>
      </c>
      <c r="ZA23" s="19">
        <v>7587</v>
      </c>
      <c r="ZB23" s="19">
        <v>7844</v>
      </c>
      <c r="ZC23" s="19">
        <v>8199</v>
      </c>
      <c r="ZD23" s="19">
        <v>7868</v>
      </c>
      <c r="ZE23" s="19">
        <v>8472</v>
      </c>
      <c r="ZF23" s="19">
        <v>8539</v>
      </c>
      <c r="ZG23" s="19">
        <v>8772</v>
      </c>
      <c r="ZH23" s="19">
        <v>8673</v>
      </c>
      <c r="ZI23" s="19">
        <v>8190</v>
      </c>
      <c r="ZJ23" s="19">
        <v>8206</v>
      </c>
      <c r="ZK23" s="19">
        <v>8411</v>
      </c>
      <c r="ZL23" s="19">
        <v>8939</v>
      </c>
      <c r="ZM23" s="19">
        <v>9244</v>
      </c>
      <c r="ZN23" s="19">
        <v>9620</v>
      </c>
      <c r="ZO23" s="19">
        <v>9911</v>
      </c>
      <c r="ZP23" s="19">
        <v>9988</v>
      </c>
      <c r="ZQ23" s="19">
        <v>9982</v>
      </c>
      <c r="ZR23" s="19">
        <v>10928</v>
      </c>
      <c r="ZS23" s="19">
        <v>11926</v>
      </c>
      <c r="ZT23" s="19">
        <v>12176</v>
      </c>
      <c r="ZU23" s="19">
        <v>12344</v>
      </c>
      <c r="ZV23" s="19">
        <v>11803</v>
      </c>
      <c r="ZW23" s="19">
        <v>11247</v>
      </c>
      <c r="ZX23" s="19">
        <v>10751</v>
      </c>
      <c r="ZY23" s="19">
        <v>10527</v>
      </c>
      <c r="ZZ23" s="19">
        <v>10753</v>
      </c>
      <c r="AAA23" s="19">
        <v>11088</v>
      </c>
      <c r="AAB23" s="19">
        <v>11061</v>
      </c>
      <c r="AAC23" s="19">
        <v>11354</v>
      </c>
      <c r="AAD23" s="19">
        <v>11303</v>
      </c>
      <c r="AAE23" s="19">
        <v>11709</v>
      </c>
      <c r="AAF23" s="19">
        <v>12145</v>
      </c>
      <c r="AAG23" s="19">
        <v>12541</v>
      </c>
      <c r="AAH23" s="19">
        <v>12639</v>
      </c>
      <c r="AAI23" s="19">
        <v>12779</v>
      </c>
      <c r="AAJ23" s="19">
        <v>12698</v>
      </c>
      <c r="AAK23" s="19">
        <v>13134</v>
      </c>
      <c r="AAL23" s="19">
        <v>13780</v>
      </c>
      <c r="AAM23" s="19">
        <v>14118</v>
      </c>
      <c r="AAN23" s="19">
        <v>14131</v>
      </c>
      <c r="AAO23" s="19">
        <v>14583</v>
      </c>
      <c r="AAP23" s="19">
        <v>15251</v>
      </c>
      <c r="AAQ23" s="19">
        <v>15545</v>
      </c>
      <c r="AAR23" s="19">
        <v>15757</v>
      </c>
      <c r="AAS23" s="19">
        <v>16018</v>
      </c>
      <c r="AAT23" s="19">
        <v>16593</v>
      </c>
      <c r="AAU23" s="19">
        <v>16820</v>
      </c>
      <c r="AAV23" s="19">
        <v>17162</v>
      </c>
      <c r="AAW23" s="19">
        <v>17440</v>
      </c>
      <c r="AAX23" s="19">
        <v>18002</v>
      </c>
      <c r="AAY23" s="19">
        <v>19168</v>
      </c>
      <c r="AAZ23" s="19">
        <v>18903</v>
      </c>
      <c r="ABA23" s="19">
        <v>18884</v>
      </c>
      <c r="ABB23" s="19">
        <v>19311</v>
      </c>
      <c r="ABC23" s="19">
        <v>19740</v>
      </c>
      <c r="ABD23" s="19">
        <v>20448</v>
      </c>
      <c r="ABE23" s="19">
        <v>20988</v>
      </c>
      <c r="ABF23" s="19">
        <v>20612</v>
      </c>
      <c r="ABG23" s="19">
        <v>20319</v>
      </c>
      <c r="ABH23" s="19">
        <v>20650</v>
      </c>
      <c r="ABI23" s="19">
        <v>21366</v>
      </c>
      <c r="ABJ23" s="19">
        <v>21869</v>
      </c>
      <c r="ABK23" s="19">
        <v>22579</v>
      </c>
      <c r="ABL23" s="19">
        <v>23498</v>
      </c>
      <c r="ABM23" s="19">
        <v>24536</v>
      </c>
      <c r="ABN23" s="19">
        <v>25679</v>
      </c>
      <c r="ABO23" s="19">
        <v>26164</v>
      </c>
      <c r="ABP23" s="19">
        <v>26189</v>
      </c>
      <c r="ABQ23" s="19">
        <v>25792.013999999999</v>
      </c>
      <c r="ABR23" s="19">
        <v>25790.186000000002</v>
      </c>
      <c r="ABS23" s="19">
        <v>26349.342000000001</v>
      </c>
      <c r="ABT23" s="19">
        <v>27277.543000000001</v>
      </c>
      <c r="ABU23" s="19">
        <v>27861.215</v>
      </c>
      <c r="ABV23" s="19">
        <v>28472.248</v>
      </c>
      <c r="ABW23" s="19">
        <v>29259.763999999999</v>
      </c>
      <c r="ABX23" s="19">
        <v>30077.384999999998</v>
      </c>
      <c r="ABY23" s="19">
        <v>30932.537</v>
      </c>
      <c r="ABZ23" s="19">
        <v>31946.037</v>
      </c>
      <c r="ACA23" s="19">
        <v>32660.440999999999</v>
      </c>
      <c r="ACB23" s="19">
        <v>33271.300000000003</v>
      </c>
      <c r="ACC23" s="19">
        <v>34232.425999999999</v>
      </c>
      <c r="ACD23" s="19">
        <v>34865.78</v>
      </c>
      <c r="ACE23" s="19">
        <v>35623.625</v>
      </c>
      <c r="ACF23" s="19">
        <v>36214.07</v>
      </c>
      <c r="ACG23" s="19">
        <v>36816.675999999999</v>
      </c>
      <c r="ACH23" s="19">
        <v>36264.79</v>
      </c>
      <c r="ACI23" s="19">
        <v>34402.36</v>
      </c>
      <c r="ACJ23" s="19">
        <v>34754.472999999998</v>
      </c>
      <c r="ACK23" s="19">
        <v>34971</v>
      </c>
      <c r="ACL23" s="19">
        <v>35243.64</v>
      </c>
      <c r="ACM23" s="19">
        <v>35660.559999999998</v>
      </c>
      <c r="ACN23" s="19">
        <v>36521.86</v>
      </c>
      <c r="ACO23" s="19">
        <v>37101.226999999999</v>
      </c>
      <c r="ACP23" s="19">
        <v>37593.906000000003</v>
      </c>
      <c r="ACQ23" s="19">
        <v>38283.938000000002</v>
      </c>
      <c r="ACR23" s="19">
        <v>38704.6</v>
      </c>
      <c r="ACS23" s="19">
        <v>39113.01</v>
      </c>
      <c r="ACT23" s="19">
        <v>34651.184000000001</v>
      </c>
      <c r="ACU23" s="19">
        <v>37134.33</v>
      </c>
      <c r="ACV23" s="19">
        <v>38406.53</v>
      </c>
      <c r="ACW23" s="49"/>
    </row>
    <row r="24" spans="1:777" x14ac:dyDescent="0.15">
      <c r="A24" s="16" t="s">
        <v>1</v>
      </c>
      <c r="B24" s="16" t="s">
        <v>60</v>
      </c>
      <c r="C24" s="16" t="s">
        <v>61</v>
      </c>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v>897</v>
      </c>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v>1768.9856</v>
      </c>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v>2419</v>
      </c>
      <c r="TJ24" s="19"/>
      <c r="TK24" s="19"/>
      <c r="TL24" s="19"/>
      <c r="TM24" s="19"/>
      <c r="TN24" s="19"/>
      <c r="TO24" s="19"/>
      <c r="TP24" s="19"/>
      <c r="TQ24" s="19"/>
      <c r="TR24" s="19"/>
      <c r="TS24" s="19"/>
      <c r="TT24" s="19"/>
      <c r="TU24" s="19"/>
      <c r="TV24" s="19"/>
      <c r="TW24" s="19"/>
      <c r="TX24" s="19"/>
      <c r="TY24" s="19"/>
      <c r="TZ24" s="19"/>
      <c r="UA24" s="19"/>
      <c r="UB24" s="19"/>
      <c r="UC24" s="19"/>
      <c r="UD24" s="19"/>
      <c r="UE24" s="19"/>
      <c r="UF24" s="19"/>
      <c r="UG24" s="19"/>
      <c r="UH24" s="19">
        <v>2545.4879999999998</v>
      </c>
      <c r="UI24" s="19">
        <v>2591.7694999999999</v>
      </c>
      <c r="UJ24" s="19">
        <v>2635.48</v>
      </c>
      <c r="UK24" s="19">
        <v>2590.4839999999999</v>
      </c>
      <c r="UL24" s="19">
        <v>2587.9128000000001</v>
      </c>
      <c r="UM24" s="19">
        <v>2643.1936000000001</v>
      </c>
      <c r="UN24" s="19">
        <v>2690.7606999999998</v>
      </c>
      <c r="UO24" s="19">
        <v>2717.7583</v>
      </c>
      <c r="UP24" s="19">
        <v>2526.2040000000002</v>
      </c>
      <c r="UQ24" s="19">
        <v>2652.1929</v>
      </c>
      <c r="UR24" s="19">
        <v>2725.4720000000002</v>
      </c>
      <c r="US24" s="19">
        <v>2780.7527</v>
      </c>
      <c r="UT24" s="19">
        <v>2731.9</v>
      </c>
      <c r="UU24" s="19">
        <v>2762.7543999999998</v>
      </c>
      <c r="UV24" s="19">
        <v>2815.4639999999999</v>
      </c>
      <c r="UW24" s="19">
        <v>2803.8935999999999</v>
      </c>
      <c r="UX24" s="19">
        <v>2690.7606999999998</v>
      </c>
      <c r="UY24" s="19">
        <v>2688.1896999999999</v>
      </c>
      <c r="UZ24" s="19">
        <v>2694.6176999999998</v>
      </c>
      <c r="VA24" s="19">
        <v>2690.7606999999998</v>
      </c>
      <c r="VB24" s="19">
        <v>2674.0479999999998</v>
      </c>
      <c r="VC24" s="19">
        <v>2715.1873000000001</v>
      </c>
      <c r="VD24" s="19">
        <v>2791.0376000000001</v>
      </c>
      <c r="VE24" s="19">
        <v>2760.183</v>
      </c>
      <c r="VF24" s="19">
        <v>2836.0337</v>
      </c>
      <c r="VG24" s="19">
        <v>2897.7424000000001</v>
      </c>
      <c r="VH24" s="19">
        <v>2918.3119999999999</v>
      </c>
      <c r="VI24" s="19">
        <v>2929.8823000000002</v>
      </c>
      <c r="VJ24" s="19">
        <v>2929.8823000000002</v>
      </c>
      <c r="VK24" s="19">
        <v>2833.4623999999999</v>
      </c>
      <c r="VL24" s="19">
        <v>3039.1583999999998</v>
      </c>
      <c r="VM24" s="19">
        <v>3225.5702999999999</v>
      </c>
      <c r="VN24" s="19">
        <v>3342.56</v>
      </c>
      <c r="VO24" s="19">
        <v>3459.5495999999998</v>
      </c>
      <c r="VP24" s="19">
        <v>3294.9929999999999</v>
      </c>
      <c r="VQ24" s="19">
        <v>3419.6959999999999</v>
      </c>
      <c r="VR24" s="19">
        <v>3469.8344999999999</v>
      </c>
      <c r="VS24" s="19">
        <v>3360.5583000000001</v>
      </c>
      <c r="VT24" s="19">
        <v>3329.7040000000002</v>
      </c>
      <c r="VU24" s="19">
        <v>3491.6896999999999</v>
      </c>
      <c r="VV24" s="19">
        <v>3319.4191999999998</v>
      </c>
      <c r="VW24" s="19">
        <v>3252.5680000000002</v>
      </c>
      <c r="VX24" s="19">
        <v>3222.9992999999999</v>
      </c>
      <c r="VY24" s="19">
        <v>3274.4229999999998</v>
      </c>
      <c r="VZ24" s="19">
        <v>3453.1215999999999</v>
      </c>
      <c r="WA24" s="19">
        <v>3505.8312999999998</v>
      </c>
      <c r="WB24" s="19">
        <v>3526.4009999999998</v>
      </c>
      <c r="WC24" s="19">
        <v>3618.9639999999999</v>
      </c>
      <c r="WD24" s="19">
        <v>3712.8126999999999</v>
      </c>
      <c r="WE24" s="19">
        <v>3616.3928000000001</v>
      </c>
      <c r="WF24" s="19">
        <v>3631.82</v>
      </c>
      <c r="WG24" s="19">
        <v>3778.3784000000001</v>
      </c>
      <c r="WH24" s="19">
        <v>3971.2184999999999</v>
      </c>
      <c r="WI24" s="19">
        <v>4242.4799999999996</v>
      </c>
      <c r="WJ24" s="19">
        <v>4254.0502999999999</v>
      </c>
      <c r="WK24" s="19">
        <v>4161.4872999999998</v>
      </c>
      <c r="WL24" s="19">
        <v>4247.6225999999997</v>
      </c>
      <c r="WM24" s="19">
        <v>4156.3446999999996</v>
      </c>
      <c r="WN24" s="19">
        <v>4176.9146000000001</v>
      </c>
      <c r="WO24" s="19">
        <v>4288.7617</v>
      </c>
      <c r="WP24" s="19">
        <v>4401.8945000000003</v>
      </c>
      <c r="WQ24" s="19">
        <v>4311.9022999999997</v>
      </c>
      <c r="WR24" s="19">
        <v>4446.8905999999997</v>
      </c>
      <c r="WS24" s="19">
        <v>4733.5789999999997</v>
      </c>
      <c r="WT24" s="19">
        <v>4889.1367</v>
      </c>
      <c r="WU24" s="19">
        <v>4637.1589999999997</v>
      </c>
      <c r="WV24" s="19">
        <v>4599.8770000000004</v>
      </c>
      <c r="WW24" s="19">
        <v>4751.5775999999996</v>
      </c>
      <c r="WX24" s="19">
        <v>4815.8573999999999</v>
      </c>
      <c r="WY24" s="19">
        <v>4943.1319999999996</v>
      </c>
      <c r="WZ24" s="19">
        <v>4803.0015000000003</v>
      </c>
      <c r="XA24" s="19">
        <v>4918.7056000000002</v>
      </c>
      <c r="XB24" s="19">
        <v>4991.9849999999997</v>
      </c>
      <c r="XC24" s="19">
        <v>5116.6880000000001</v>
      </c>
      <c r="XD24" s="19">
        <v>4964.9872999999998</v>
      </c>
      <c r="XE24" s="19">
        <v>5105.1176999999998</v>
      </c>
      <c r="XF24" s="19">
        <v>5049.8370000000004</v>
      </c>
      <c r="XG24" s="19">
        <v>5098.6895000000004</v>
      </c>
      <c r="XH24" s="19">
        <v>5198.9663</v>
      </c>
      <c r="XI24" s="19">
        <v>5715.7780000000002</v>
      </c>
      <c r="XJ24" s="19">
        <v>6255.7295000000004</v>
      </c>
      <c r="XK24" s="19">
        <v>6317.4385000000002</v>
      </c>
      <c r="XL24" s="19">
        <v>6557.8456999999999</v>
      </c>
      <c r="XM24" s="19">
        <v>6559.1313</v>
      </c>
      <c r="XN24" s="19">
        <v>6523.1342999999997</v>
      </c>
      <c r="XO24" s="19">
        <v>6424.143</v>
      </c>
      <c r="XP24" s="19">
        <v>6471.7103999999999</v>
      </c>
      <c r="XQ24" s="19">
        <v>6616.9834000000001</v>
      </c>
      <c r="XR24" s="19">
        <v>6447.2839999999997</v>
      </c>
      <c r="XS24" s="19">
        <v>6705.6895000000004</v>
      </c>
      <c r="XT24" s="19">
        <v>6664.5502999999999</v>
      </c>
      <c r="XU24" s="19">
        <v>6811.1090000000004</v>
      </c>
      <c r="XV24" s="19">
        <v>7324.0630000000001</v>
      </c>
      <c r="XW24" s="19">
        <v>6834.2494999999999</v>
      </c>
      <c r="XX24" s="19">
        <v>6510.2782999999999</v>
      </c>
      <c r="XY24" s="19">
        <v>7159.5063</v>
      </c>
      <c r="XZ24" s="19">
        <v>6885.674</v>
      </c>
      <c r="YA24" s="19">
        <v>7406.3419999999996</v>
      </c>
      <c r="YB24" s="19">
        <v>7426.9110000000001</v>
      </c>
      <c r="YC24" s="19">
        <v>7959.1494000000002</v>
      </c>
      <c r="YD24" s="19">
        <v>8037.5712999999996</v>
      </c>
      <c r="YE24" s="19">
        <v>8770.3629999999994</v>
      </c>
      <c r="YF24" s="19">
        <v>8684.2279999999992</v>
      </c>
      <c r="YG24" s="19">
        <v>8941.348</v>
      </c>
      <c r="YH24" s="19">
        <v>8663.6579999999994</v>
      </c>
      <c r="YI24" s="19">
        <v>9121.3320000000003</v>
      </c>
      <c r="YJ24" s="19">
        <v>9980.1129999999994</v>
      </c>
      <c r="YK24" s="19">
        <v>9950.5439999999999</v>
      </c>
      <c r="YL24" s="19">
        <v>8975.9760000000006</v>
      </c>
      <c r="YM24" s="19">
        <v>9798.1180000000004</v>
      </c>
      <c r="YN24" s="19">
        <v>9636.7829999999994</v>
      </c>
      <c r="YO24" s="19">
        <v>9735.89</v>
      </c>
      <c r="YP24" s="19">
        <v>9976.5669999999991</v>
      </c>
      <c r="YQ24" s="19">
        <v>10107.969999999999</v>
      </c>
      <c r="YR24" s="19">
        <v>9096.3719999999994</v>
      </c>
      <c r="YS24" s="19">
        <v>9164.1769999999997</v>
      </c>
      <c r="YT24" s="19">
        <v>10222.32</v>
      </c>
      <c r="YU24" s="19">
        <v>9769.0779999999995</v>
      </c>
      <c r="YV24" s="19">
        <v>10471.306</v>
      </c>
      <c r="YW24" s="19">
        <v>10449.780000000001</v>
      </c>
      <c r="YX24" s="19">
        <v>10152.927</v>
      </c>
      <c r="YY24" s="19">
        <v>9674.8809999999994</v>
      </c>
      <c r="YZ24" s="19">
        <v>10009.715</v>
      </c>
      <c r="ZA24" s="19">
        <v>11071.243</v>
      </c>
      <c r="ZB24" s="19">
        <v>11126.713</v>
      </c>
      <c r="ZC24" s="19">
        <v>11149.772000000001</v>
      </c>
      <c r="ZD24" s="19">
        <v>11647.768</v>
      </c>
      <c r="ZE24" s="19">
        <v>11532.397000000001</v>
      </c>
      <c r="ZF24" s="19">
        <v>11451.069</v>
      </c>
      <c r="ZG24" s="19">
        <v>11954.235000000001</v>
      </c>
      <c r="ZH24" s="19">
        <v>10694.982</v>
      </c>
      <c r="ZI24" s="19">
        <v>9930.9639999999999</v>
      </c>
      <c r="ZJ24" s="19">
        <v>8380.5040000000008</v>
      </c>
      <c r="ZK24" s="19">
        <v>8048.2245999999996</v>
      </c>
      <c r="ZL24" s="19">
        <v>8667.0920000000006</v>
      </c>
      <c r="ZM24" s="19">
        <v>9680.8389999999999</v>
      </c>
      <c r="ZN24" s="19">
        <v>10568.013000000001</v>
      </c>
      <c r="ZO24" s="19">
        <v>11295.099</v>
      </c>
      <c r="ZP24" s="19">
        <v>10526.134</v>
      </c>
      <c r="ZQ24" s="19">
        <v>11171.448</v>
      </c>
      <c r="ZR24" s="19">
        <v>12005.094999999999</v>
      </c>
      <c r="ZS24" s="19">
        <v>13553.401</v>
      </c>
      <c r="ZT24" s="19">
        <v>14869.861000000001</v>
      </c>
      <c r="ZU24" s="19">
        <v>16050.218000000001</v>
      </c>
      <c r="ZV24" s="19">
        <v>16999.328000000001</v>
      </c>
      <c r="ZW24" s="19">
        <v>16477.553</v>
      </c>
      <c r="ZX24" s="19">
        <v>14822.467000000001</v>
      </c>
      <c r="ZY24" s="19">
        <v>14311.547</v>
      </c>
      <c r="ZZ24" s="19">
        <v>14734.232</v>
      </c>
      <c r="AAA24" s="19">
        <v>14196.672</v>
      </c>
      <c r="AAB24" s="19">
        <v>15240</v>
      </c>
      <c r="AAC24" s="19">
        <v>16125</v>
      </c>
      <c r="AAD24" s="19">
        <v>16444</v>
      </c>
      <c r="AAE24" s="19">
        <v>16917</v>
      </c>
      <c r="AAF24" s="19">
        <v>16512</v>
      </c>
      <c r="AAG24" s="19">
        <v>17370</v>
      </c>
      <c r="AAH24" s="19">
        <v>17397</v>
      </c>
      <c r="AAI24" s="19">
        <v>17406</v>
      </c>
      <c r="AAJ24" s="19">
        <v>16946</v>
      </c>
      <c r="AAK24" s="19">
        <v>17900</v>
      </c>
      <c r="AAL24" s="19">
        <v>18057</v>
      </c>
      <c r="AAM24" s="19">
        <v>18175</v>
      </c>
      <c r="AAN24" s="19">
        <v>18976</v>
      </c>
      <c r="AAO24" s="19">
        <v>19514</v>
      </c>
      <c r="AAP24" s="19">
        <v>20360</v>
      </c>
      <c r="AAQ24" s="19">
        <v>21390</v>
      </c>
      <c r="AAR24" s="19">
        <v>22529</v>
      </c>
      <c r="AAS24" s="19">
        <v>22842</v>
      </c>
      <c r="AAT24" s="19">
        <v>23691</v>
      </c>
      <c r="AAU24" s="19">
        <v>24195</v>
      </c>
      <c r="AAV24" s="19">
        <v>23958</v>
      </c>
      <c r="AAW24" s="19">
        <v>24394</v>
      </c>
      <c r="AAX24" s="19">
        <v>25414</v>
      </c>
      <c r="AAY24" s="19">
        <v>26602</v>
      </c>
      <c r="AAZ24" s="19">
        <v>26286</v>
      </c>
      <c r="ABA24" s="19">
        <v>25956</v>
      </c>
      <c r="ABB24" s="19">
        <v>27058</v>
      </c>
      <c r="ABC24" s="19">
        <v>28001</v>
      </c>
      <c r="ABD24" s="19">
        <v>29286</v>
      </c>
      <c r="ABE24" s="19">
        <v>29949</v>
      </c>
      <c r="ABF24" s="19">
        <v>29611</v>
      </c>
      <c r="ABG24" s="19">
        <v>30056</v>
      </c>
      <c r="ABH24" s="19">
        <v>29210</v>
      </c>
      <c r="ABI24" s="19">
        <v>30158</v>
      </c>
      <c r="ABJ24" s="19">
        <v>32076</v>
      </c>
      <c r="ABK24" s="19">
        <v>33023</v>
      </c>
      <c r="ABL24" s="19">
        <v>33850</v>
      </c>
      <c r="ABM24" s="19">
        <v>34730</v>
      </c>
      <c r="ABN24" s="19">
        <v>35863</v>
      </c>
      <c r="ABO24" s="19">
        <v>36756</v>
      </c>
      <c r="ABP24" s="19">
        <v>36982</v>
      </c>
      <c r="ABQ24" s="19">
        <v>36463.957000000002</v>
      </c>
      <c r="ABR24" s="19">
        <v>37240.300000000003</v>
      </c>
      <c r="ABS24" s="19">
        <v>37761.535000000003</v>
      </c>
      <c r="ABT24" s="19">
        <v>38807.279999999999</v>
      </c>
      <c r="ABU24" s="19">
        <v>39390.625</v>
      </c>
      <c r="ABV24" s="19">
        <v>40412.75</v>
      </c>
      <c r="ABW24" s="19">
        <v>41722.67</v>
      </c>
      <c r="ABX24" s="19">
        <v>43072.758000000002</v>
      </c>
      <c r="ABY24" s="19">
        <v>44575.847999999998</v>
      </c>
      <c r="ABZ24" s="19">
        <v>45886.47</v>
      </c>
      <c r="ACA24" s="19">
        <v>45878.008000000002</v>
      </c>
      <c r="ACB24" s="19">
        <v>46266.296999999999</v>
      </c>
      <c r="ACC24" s="19">
        <v>47157.995999999999</v>
      </c>
      <c r="ACD24" s="19">
        <v>48492.72</v>
      </c>
      <c r="ACE24" s="19">
        <v>49654.76</v>
      </c>
      <c r="ACF24" s="19">
        <v>50489.86</v>
      </c>
      <c r="ACG24" s="19">
        <v>50901.745999999999</v>
      </c>
      <c r="ACH24" s="19">
        <v>50275.745999999999</v>
      </c>
      <c r="ACI24" s="19">
        <v>48452.934000000001</v>
      </c>
      <c r="ACJ24" s="19">
        <v>49266.913999999997</v>
      </c>
      <c r="ACK24" s="19">
        <v>49675</v>
      </c>
      <c r="ACL24" s="19">
        <v>50436.434000000001</v>
      </c>
      <c r="ACM24" s="19">
        <v>51010.796999999999</v>
      </c>
      <c r="ACN24" s="19">
        <v>51796.62</v>
      </c>
      <c r="ACO24" s="19">
        <v>52808.152000000002</v>
      </c>
      <c r="ACP24" s="19">
        <v>53301.016000000003</v>
      </c>
      <c r="ACQ24" s="19">
        <v>54152.362999999998</v>
      </c>
      <c r="ACR24" s="19">
        <v>55454.667999999998</v>
      </c>
      <c r="ACS24" s="19">
        <v>56469.26</v>
      </c>
      <c r="ACT24" s="19">
        <v>54379.207000000002</v>
      </c>
      <c r="ACU24" s="19">
        <v>57522.703000000001</v>
      </c>
      <c r="ACV24" s="19">
        <v>58487.464999999997</v>
      </c>
      <c r="ACW24" s="49"/>
    </row>
    <row r="25" spans="1:777" x14ac:dyDescent="0.1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c r="DB25" s="49"/>
      <c r="DC25" s="49"/>
      <c r="DD25" s="49"/>
      <c r="DE25" s="49"/>
      <c r="DF25" s="49"/>
      <c r="DG25" s="49"/>
      <c r="DH25" s="49"/>
      <c r="DI25" s="49"/>
      <c r="DJ25" s="49"/>
      <c r="DK25" s="49"/>
      <c r="DL25" s="49"/>
      <c r="DM25" s="49"/>
      <c r="DN25" s="49"/>
      <c r="DO25" s="49"/>
      <c r="DP25" s="49"/>
      <c r="DQ25" s="49"/>
      <c r="DR25" s="49"/>
      <c r="DS25" s="49"/>
      <c r="DT25" s="49"/>
      <c r="DU25" s="49"/>
      <c r="DV25" s="49"/>
      <c r="DW25" s="49"/>
      <c r="DX25" s="49"/>
      <c r="DY25" s="49"/>
      <c r="DZ25" s="49"/>
      <c r="EA25" s="49"/>
      <c r="EB25" s="49"/>
      <c r="EC25" s="49"/>
      <c r="ED25" s="49"/>
      <c r="EE25" s="49"/>
      <c r="EF25" s="49"/>
      <c r="EG25" s="49"/>
      <c r="EH25" s="49"/>
      <c r="EI25" s="49"/>
      <c r="EJ25" s="49"/>
      <c r="EK25" s="49"/>
      <c r="EL25" s="49"/>
      <c r="EM25" s="49"/>
      <c r="EN25" s="49"/>
      <c r="EO25" s="49"/>
      <c r="EP25" s="49"/>
      <c r="EQ25" s="49"/>
      <c r="ER25" s="49"/>
      <c r="ES25" s="49"/>
      <c r="ET25" s="49"/>
      <c r="EU25" s="49"/>
      <c r="EV25" s="49"/>
      <c r="EW25" s="49"/>
      <c r="EX25" s="49"/>
      <c r="EY25" s="49"/>
      <c r="EZ25" s="49"/>
      <c r="FA25" s="49"/>
      <c r="FB25" s="49"/>
      <c r="FC25" s="49"/>
      <c r="FD25" s="49"/>
      <c r="FE25" s="49"/>
      <c r="FF25" s="49"/>
      <c r="FG25" s="49"/>
      <c r="FH25" s="49"/>
      <c r="FI25" s="49"/>
      <c r="FJ25" s="49"/>
      <c r="FK25" s="49"/>
      <c r="FL25" s="49"/>
      <c r="FM25" s="49"/>
      <c r="FN25" s="49"/>
      <c r="FO25" s="49"/>
      <c r="FP25" s="49"/>
      <c r="FQ25" s="49"/>
      <c r="FR25" s="49"/>
      <c r="FS25" s="49"/>
      <c r="FT25" s="49"/>
      <c r="FU25" s="49"/>
      <c r="FV25" s="49"/>
      <c r="FW25" s="49"/>
      <c r="FX25" s="49"/>
      <c r="FY25" s="49"/>
      <c r="FZ25" s="49"/>
      <c r="GA25" s="49"/>
      <c r="GB25" s="49"/>
      <c r="GC25" s="49"/>
      <c r="GD25" s="49"/>
      <c r="GE25" s="49"/>
      <c r="GF25" s="49"/>
      <c r="GG25" s="49"/>
      <c r="GH25" s="49"/>
      <c r="GI25" s="49"/>
      <c r="GJ25" s="49"/>
      <c r="GK25" s="49"/>
      <c r="GL25" s="49"/>
      <c r="GM25" s="49"/>
      <c r="GN25" s="49"/>
      <c r="GO25" s="49"/>
      <c r="GP25" s="49"/>
      <c r="GQ25" s="49"/>
      <c r="GR25" s="49"/>
      <c r="GS25" s="49"/>
      <c r="GT25" s="49"/>
      <c r="GU25" s="49"/>
      <c r="GV25" s="49"/>
      <c r="GW25" s="49"/>
      <c r="GX25" s="49"/>
      <c r="GY25" s="49"/>
      <c r="GZ25" s="49"/>
      <c r="HA25" s="49"/>
      <c r="HB25" s="49"/>
      <c r="HC25" s="49"/>
      <c r="HD25" s="49"/>
      <c r="HE25" s="49"/>
      <c r="HF25" s="49"/>
      <c r="HG25" s="49"/>
      <c r="HH25" s="49"/>
      <c r="HI25" s="49"/>
      <c r="HJ25" s="49"/>
      <c r="HK25" s="49"/>
      <c r="HL25" s="49"/>
      <c r="HM25" s="49"/>
      <c r="HN25" s="49"/>
      <c r="HO25" s="49"/>
      <c r="HP25" s="49"/>
      <c r="HQ25" s="49"/>
      <c r="HR25" s="49"/>
      <c r="HS25" s="49"/>
      <c r="HT25" s="49"/>
      <c r="HU25" s="49"/>
      <c r="HV25" s="49"/>
      <c r="HW25" s="49"/>
      <c r="HX25" s="49"/>
      <c r="HY25" s="49"/>
      <c r="HZ25" s="49"/>
      <c r="IA25" s="49"/>
      <c r="IB25" s="49"/>
      <c r="IC25" s="49"/>
      <c r="ID25" s="49"/>
      <c r="IE25" s="49"/>
      <c r="IF25" s="49"/>
      <c r="IG25" s="49"/>
      <c r="IH25" s="49"/>
      <c r="II25" s="49"/>
      <c r="IJ25" s="49"/>
      <c r="IK25" s="49"/>
      <c r="IL25" s="49"/>
      <c r="IM25" s="49"/>
      <c r="IN25" s="49"/>
      <c r="IO25" s="49"/>
      <c r="IP25" s="49"/>
      <c r="IQ25" s="49"/>
      <c r="IR25" s="49"/>
      <c r="IS25" s="49"/>
      <c r="IT25" s="49"/>
      <c r="IU25" s="49"/>
      <c r="IV25" s="49"/>
      <c r="IW25" s="49"/>
      <c r="IX25" s="49"/>
      <c r="IY25" s="49"/>
      <c r="IZ25" s="49"/>
      <c r="JA25" s="49"/>
      <c r="JB25" s="49"/>
      <c r="JC25" s="49"/>
      <c r="JD25" s="49"/>
      <c r="JE25" s="49"/>
      <c r="JF25" s="49"/>
      <c r="JG25" s="49"/>
      <c r="JH25" s="49"/>
      <c r="JI25" s="49"/>
      <c r="JJ25" s="49"/>
      <c r="JK25" s="49"/>
      <c r="JL25" s="49"/>
      <c r="JM25" s="49"/>
      <c r="JN25" s="49"/>
      <c r="JO25" s="49"/>
      <c r="JP25" s="49"/>
      <c r="JQ25" s="49"/>
      <c r="JR25" s="49"/>
      <c r="JS25" s="49"/>
      <c r="JT25" s="49"/>
      <c r="JU25" s="49"/>
      <c r="JV25" s="49"/>
      <c r="JW25" s="49"/>
      <c r="JX25" s="49"/>
      <c r="JY25" s="49"/>
      <c r="JZ25" s="49"/>
      <c r="KA25" s="49"/>
      <c r="KB25" s="49"/>
      <c r="KC25" s="49"/>
      <c r="KD25" s="49"/>
      <c r="KE25" s="49"/>
      <c r="KF25" s="49"/>
      <c r="KG25" s="49"/>
      <c r="KH25" s="49"/>
      <c r="KI25" s="49"/>
      <c r="KJ25" s="49"/>
      <c r="KK25" s="49"/>
      <c r="KL25" s="49"/>
      <c r="KM25" s="49"/>
      <c r="KN25" s="49"/>
      <c r="KO25" s="49"/>
      <c r="KP25" s="49"/>
      <c r="KQ25" s="49"/>
      <c r="KR25" s="49"/>
      <c r="KS25" s="49"/>
      <c r="KT25" s="49"/>
      <c r="KU25" s="49"/>
      <c r="KV25" s="49"/>
      <c r="KW25" s="49"/>
      <c r="KX25" s="49"/>
      <c r="KY25" s="49"/>
      <c r="KZ25" s="49"/>
      <c r="LA25" s="49"/>
      <c r="LB25" s="49"/>
      <c r="LC25" s="49"/>
      <c r="LD25" s="49"/>
      <c r="LE25" s="49"/>
      <c r="LF25" s="49"/>
      <c r="LG25" s="49"/>
      <c r="LH25" s="49"/>
      <c r="LI25" s="49"/>
      <c r="LJ25" s="49"/>
      <c r="LK25" s="49"/>
      <c r="LL25" s="49"/>
      <c r="LM25" s="49"/>
      <c r="LN25" s="49"/>
      <c r="LO25" s="49"/>
      <c r="LP25" s="49"/>
      <c r="LQ25" s="49"/>
      <c r="LR25" s="49"/>
      <c r="LS25" s="49"/>
      <c r="LT25" s="49"/>
      <c r="LU25" s="49"/>
      <c r="LV25" s="49"/>
      <c r="LW25" s="49"/>
      <c r="LX25" s="49"/>
      <c r="LY25" s="49"/>
      <c r="LZ25" s="49"/>
      <c r="MA25" s="49"/>
      <c r="MB25" s="49"/>
      <c r="MC25" s="49"/>
      <c r="MD25" s="49"/>
      <c r="ME25" s="49"/>
      <c r="MF25" s="49"/>
      <c r="MG25" s="49"/>
      <c r="MH25" s="49"/>
      <c r="MI25" s="49"/>
      <c r="MJ25" s="49"/>
      <c r="MK25" s="49"/>
      <c r="ML25" s="49"/>
      <c r="MM25" s="49"/>
      <c r="MN25" s="49"/>
      <c r="MO25" s="49"/>
      <c r="MP25" s="49"/>
      <c r="MQ25" s="49"/>
      <c r="MR25" s="49"/>
      <c r="MS25" s="49"/>
      <c r="MT25" s="49"/>
      <c r="MU25" s="49"/>
      <c r="MV25" s="49"/>
      <c r="MW25" s="49"/>
      <c r="MX25" s="49"/>
      <c r="MY25" s="49"/>
      <c r="MZ25" s="49"/>
      <c r="NA25" s="49"/>
      <c r="NB25" s="49"/>
      <c r="NC25" s="49"/>
      <c r="ND25" s="49"/>
      <c r="NE25" s="49"/>
      <c r="NF25" s="49"/>
      <c r="NG25" s="49"/>
      <c r="NH25" s="49"/>
      <c r="NI25" s="49"/>
      <c r="NJ25" s="49"/>
      <c r="NK25" s="49"/>
      <c r="NL25" s="49"/>
      <c r="NM25" s="49"/>
      <c r="NN25" s="49"/>
      <c r="NO25" s="49"/>
      <c r="NP25" s="49"/>
      <c r="NQ25" s="49"/>
      <c r="NR25" s="49"/>
      <c r="NS25" s="49"/>
      <c r="NT25" s="49"/>
      <c r="NU25" s="49"/>
      <c r="NV25" s="49"/>
      <c r="NW25" s="49"/>
      <c r="NX25" s="49"/>
      <c r="NY25" s="49"/>
      <c r="NZ25" s="49"/>
      <c r="OA25" s="49"/>
      <c r="OB25" s="49"/>
      <c r="OC25" s="49"/>
      <c r="OD25" s="49"/>
      <c r="OE25" s="49"/>
      <c r="OF25" s="49"/>
      <c r="OG25" s="49"/>
      <c r="OH25" s="49"/>
      <c r="OI25" s="49"/>
      <c r="OJ25" s="49"/>
      <c r="OK25" s="49"/>
      <c r="OL25" s="49"/>
      <c r="OM25" s="49"/>
      <c r="ON25" s="49"/>
      <c r="OO25" s="49"/>
      <c r="OP25" s="49"/>
      <c r="OQ25" s="49"/>
      <c r="OR25" s="49"/>
      <c r="OS25" s="49"/>
      <c r="OT25" s="49"/>
      <c r="OU25" s="49"/>
      <c r="OV25" s="49"/>
      <c r="OW25" s="49"/>
      <c r="OX25" s="49"/>
      <c r="OY25" s="49"/>
      <c r="OZ25" s="49"/>
      <c r="PA25" s="49"/>
      <c r="PB25" s="49"/>
      <c r="PC25" s="49"/>
      <c r="PD25" s="49"/>
      <c r="PE25" s="49"/>
      <c r="PF25" s="49"/>
      <c r="PG25" s="49"/>
      <c r="PH25" s="49"/>
      <c r="PI25" s="49"/>
      <c r="PJ25" s="49"/>
      <c r="PK25" s="49"/>
      <c r="PL25" s="49"/>
      <c r="PM25" s="49"/>
      <c r="PN25" s="49"/>
      <c r="PO25" s="49"/>
      <c r="PP25" s="49"/>
      <c r="PQ25" s="49"/>
      <c r="PR25" s="49"/>
      <c r="PS25" s="49"/>
      <c r="PT25" s="49"/>
      <c r="PU25" s="49"/>
      <c r="PV25" s="49"/>
      <c r="PW25" s="49"/>
      <c r="PX25" s="49"/>
      <c r="PY25" s="49"/>
      <c r="PZ25" s="49"/>
      <c r="QA25" s="49"/>
      <c r="QB25" s="49"/>
      <c r="QC25" s="49"/>
      <c r="QD25" s="49"/>
      <c r="QE25" s="49"/>
      <c r="QF25" s="49"/>
      <c r="QG25" s="49"/>
      <c r="QH25" s="49"/>
      <c r="QI25" s="49"/>
      <c r="QJ25" s="49"/>
      <c r="QK25" s="49"/>
      <c r="QL25" s="49"/>
      <c r="QM25" s="49"/>
      <c r="QN25" s="49"/>
      <c r="QO25" s="49"/>
      <c r="QP25" s="49"/>
      <c r="QQ25" s="49"/>
      <c r="QR25" s="49"/>
      <c r="QS25" s="49"/>
      <c r="QT25" s="49"/>
      <c r="QU25" s="49"/>
      <c r="QV25" s="49"/>
      <c r="QW25" s="49"/>
      <c r="QX25" s="49"/>
      <c r="QY25" s="49"/>
      <c r="QZ25" s="49"/>
      <c r="RA25" s="49"/>
      <c r="RB25" s="49"/>
      <c r="RC25" s="49"/>
      <c r="RD25" s="49"/>
      <c r="RE25" s="49"/>
      <c r="RF25" s="49"/>
      <c r="RG25" s="49"/>
      <c r="RH25" s="49"/>
      <c r="RI25" s="49"/>
      <c r="RJ25" s="49"/>
      <c r="RK25" s="49"/>
      <c r="RL25" s="49"/>
      <c r="RM25" s="49"/>
      <c r="RN25" s="49"/>
      <c r="RO25" s="49"/>
      <c r="RP25" s="49"/>
      <c r="RQ25" s="49"/>
      <c r="RR25" s="49"/>
      <c r="RS25" s="49"/>
      <c r="RT25" s="49"/>
      <c r="RU25" s="49"/>
      <c r="RV25" s="49"/>
      <c r="RW25" s="49"/>
      <c r="RX25" s="49"/>
      <c r="RY25" s="49"/>
      <c r="RZ25" s="49"/>
      <c r="SA25" s="49"/>
      <c r="SB25" s="49"/>
      <c r="SC25" s="49"/>
      <c r="SD25" s="49"/>
      <c r="SE25" s="49"/>
      <c r="SF25" s="49"/>
      <c r="SG25" s="49"/>
      <c r="SH25" s="49"/>
      <c r="SI25" s="49"/>
      <c r="SJ25" s="49"/>
      <c r="SK25" s="49"/>
      <c r="SL25" s="49"/>
      <c r="SM25" s="49"/>
      <c r="SN25" s="49"/>
      <c r="SO25" s="49"/>
      <c r="SP25" s="49"/>
      <c r="SQ25" s="49"/>
      <c r="SR25" s="49"/>
      <c r="SS25" s="49"/>
      <c r="ST25" s="49"/>
      <c r="SU25" s="49"/>
      <c r="SV25" s="49"/>
      <c r="SW25" s="49"/>
      <c r="SX25" s="49"/>
      <c r="SY25" s="49"/>
      <c r="SZ25" s="49"/>
      <c r="TA25" s="49"/>
      <c r="TB25" s="49"/>
      <c r="TC25" s="49"/>
      <c r="TD25" s="49"/>
      <c r="TE25" s="49"/>
      <c r="TF25" s="49"/>
      <c r="TG25" s="49"/>
      <c r="TH25" s="49"/>
      <c r="TI25" s="49"/>
      <c r="TJ25" s="49"/>
      <c r="TK25" s="49"/>
      <c r="TL25" s="49"/>
      <c r="TM25" s="49"/>
      <c r="TN25" s="49"/>
      <c r="TO25" s="49"/>
      <c r="TP25" s="49"/>
      <c r="TQ25" s="49"/>
      <c r="TR25" s="49"/>
      <c r="TS25" s="49"/>
      <c r="TT25" s="49"/>
      <c r="TU25" s="49"/>
      <c r="TV25" s="49"/>
      <c r="TW25" s="49"/>
      <c r="TX25" s="49"/>
      <c r="TY25" s="49"/>
      <c r="TZ25" s="49"/>
      <c r="UA25" s="49"/>
      <c r="UB25" s="49"/>
      <c r="UC25" s="49"/>
      <c r="UD25" s="49"/>
      <c r="UE25" s="49"/>
      <c r="UF25" s="49"/>
      <c r="UG25" s="49"/>
      <c r="UH25" s="49"/>
      <c r="UI25" s="49"/>
      <c r="UJ25" s="49"/>
      <c r="UK25" s="49"/>
      <c r="UL25" s="49"/>
      <c r="UM25" s="49"/>
      <c r="UN25" s="49"/>
      <c r="UO25" s="49"/>
      <c r="UP25" s="49"/>
      <c r="UQ25" s="49"/>
      <c r="UR25" s="49"/>
      <c r="US25" s="49"/>
      <c r="UT25" s="49"/>
      <c r="UU25" s="49"/>
      <c r="UV25" s="49"/>
      <c r="UW25" s="49"/>
      <c r="UX25" s="49"/>
      <c r="UY25" s="49"/>
      <c r="UZ25" s="49"/>
      <c r="VA25" s="49"/>
      <c r="VB25" s="49"/>
      <c r="VC25" s="49"/>
      <c r="VD25" s="49"/>
      <c r="VE25" s="49"/>
      <c r="VF25" s="49"/>
      <c r="VG25" s="49"/>
      <c r="VH25" s="49"/>
      <c r="VI25" s="49"/>
      <c r="VJ25" s="49"/>
      <c r="VK25" s="49"/>
      <c r="VL25" s="49"/>
      <c r="VM25" s="49"/>
      <c r="VN25" s="49"/>
      <c r="VO25" s="49"/>
      <c r="VP25" s="49"/>
      <c r="VQ25" s="49"/>
      <c r="VR25" s="49"/>
      <c r="VS25" s="49"/>
      <c r="VT25" s="49"/>
      <c r="VU25" s="49"/>
      <c r="VV25" s="49"/>
      <c r="VW25" s="49"/>
      <c r="VX25" s="49"/>
      <c r="VY25" s="49"/>
      <c r="VZ25" s="49"/>
      <c r="WA25" s="49"/>
      <c r="WB25" s="49"/>
      <c r="WC25" s="49"/>
      <c r="WD25" s="49"/>
      <c r="WE25" s="49"/>
      <c r="WF25" s="49"/>
      <c r="WG25" s="49"/>
      <c r="WH25" s="49"/>
      <c r="WI25" s="49"/>
      <c r="WJ25" s="49"/>
      <c r="WK25" s="49"/>
      <c r="WL25" s="49"/>
      <c r="WM25" s="49"/>
      <c r="WN25" s="49"/>
      <c r="WO25" s="49"/>
      <c r="WP25" s="49"/>
      <c r="WQ25" s="49"/>
      <c r="WR25" s="49"/>
      <c r="WS25" s="49"/>
      <c r="WT25" s="49"/>
      <c r="WU25" s="49"/>
      <c r="WV25" s="49"/>
      <c r="WW25" s="49"/>
      <c r="WX25" s="49"/>
      <c r="WY25" s="49"/>
      <c r="WZ25" s="49"/>
      <c r="XA25" s="49"/>
      <c r="XB25" s="49"/>
      <c r="XC25" s="49"/>
      <c r="XD25" s="49"/>
      <c r="XE25" s="49"/>
      <c r="XF25" s="49"/>
      <c r="XG25" s="49"/>
      <c r="XH25" s="49"/>
      <c r="XI25" s="49"/>
      <c r="XJ25" s="49"/>
      <c r="XK25" s="49"/>
      <c r="XL25" s="49"/>
      <c r="XM25" s="49"/>
      <c r="XN25" s="49"/>
      <c r="XO25" s="49"/>
      <c r="XP25" s="49"/>
      <c r="XQ25" s="49"/>
      <c r="XR25" s="49"/>
      <c r="XS25" s="49"/>
      <c r="XT25" s="49"/>
      <c r="XU25" s="49"/>
      <c r="XV25" s="49"/>
      <c r="XW25" s="49"/>
      <c r="XX25" s="49"/>
      <c r="XY25" s="49"/>
      <c r="XZ25" s="49"/>
      <c r="YA25" s="49"/>
      <c r="YB25" s="49"/>
      <c r="YC25" s="49"/>
      <c r="YD25" s="49"/>
      <c r="YE25" s="49"/>
      <c r="YF25" s="49"/>
      <c r="YG25" s="49"/>
      <c r="YH25" s="49"/>
      <c r="YI25" s="49"/>
      <c r="YJ25" s="49"/>
      <c r="YK25" s="49"/>
      <c r="YL25" s="49"/>
      <c r="YM25" s="49"/>
      <c r="YN25" s="49"/>
      <c r="YO25" s="49"/>
      <c r="YP25" s="49"/>
      <c r="YQ25" s="49"/>
      <c r="YR25" s="49"/>
      <c r="YS25" s="49"/>
      <c r="YT25" s="49"/>
      <c r="YU25" s="49"/>
      <c r="YV25" s="49"/>
      <c r="YW25" s="49"/>
      <c r="YX25" s="49"/>
      <c r="YY25" s="49"/>
      <c r="YZ25" s="49"/>
      <c r="ZA25" s="49"/>
      <c r="ZB25" s="49"/>
      <c r="ZC25" s="49"/>
      <c r="ZD25" s="49"/>
      <c r="ZE25" s="49"/>
      <c r="ZF25" s="49"/>
      <c r="ZG25" s="49"/>
      <c r="ZH25" s="49"/>
      <c r="ZI25" s="49"/>
      <c r="ZJ25" s="49"/>
      <c r="ZK25" s="49"/>
      <c r="ZL25" s="49"/>
      <c r="ZM25" s="49"/>
      <c r="ZN25" s="49"/>
      <c r="ZO25" s="49"/>
      <c r="ZP25" s="49"/>
      <c r="ZQ25" s="49"/>
      <c r="ZR25" s="49"/>
      <c r="ZS25" s="49"/>
      <c r="ZT25" s="49"/>
      <c r="ZU25" s="49"/>
      <c r="ZV25" s="49"/>
      <c r="ZW25" s="49"/>
      <c r="ZX25" s="49"/>
      <c r="ZY25" s="49"/>
      <c r="ZZ25" s="49"/>
      <c r="AAA25" s="49"/>
      <c r="AAB25" s="49"/>
      <c r="AAC25" s="49"/>
      <c r="AAD25" s="49"/>
      <c r="AAE25" s="49"/>
      <c r="AAF25" s="49"/>
      <c r="AAG25" s="49"/>
      <c r="AAH25" s="49"/>
      <c r="AAI25" s="49"/>
      <c r="AAJ25" s="49"/>
      <c r="AAK25" s="49"/>
      <c r="AAL25" s="49"/>
      <c r="AAM25" s="49"/>
      <c r="AAN25" s="49"/>
      <c r="AAO25" s="49"/>
      <c r="AAP25" s="49"/>
      <c r="AAQ25" s="49"/>
      <c r="AAR25" s="49"/>
      <c r="AAS25" s="49"/>
      <c r="AAT25" s="49"/>
      <c r="AAU25" s="49"/>
      <c r="AAV25" s="49"/>
      <c r="AAW25" s="49"/>
      <c r="AAX25" s="49"/>
      <c r="AAY25" s="49"/>
      <c r="AAZ25" s="49"/>
      <c r="ABA25" s="49"/>
      <c r="ABB25" s="49"/>
      <c r="ABC25" s="49"/>
      <c r="ABD25" s="49"/>
      <c r="ABE25" s="49"/>
      <c r="ABF25" s="49"/>
      <c r="ABG25" s="49"/>
      <c r="ABH25" s="49"/>
      <c r="ABI25" s="49"/>
      <c r="ABJ25" s="49"/>
      <c r="ABK25" s="49"/>
      <c r="ABL25" s="49"/>
      <c r="ABM25" s="49"/>
      <c r="ABN25" s="49"/>
      <c r="ABO25" s="49"/>
      <c r="ABP25" s="49"/>
      <c r="ABQ25" s="49"/>
      <c r="ABR25" s="49"/>
      <c r="ABS25" s="49"/>
      <c r="ABT25" s="49"/>
      <c r="ABU25" s="49"/>
      <c r="ABV25" s="49"/>
      <c r="ABW25" s="49"/>
      <c r="ABX25" s="49"/>
      <c r="ABY25" s="49"/>
      <c r="ABZ25" s="49"/>
      <c r="ACA25" s="49"/>
      <c r="ACB25" s="49"/>
      <c r="ACC25" s="49"/>
      <c r="ACD25" s="49"/>
      <c r="ACE25" s="49"/>
      <c r="ACF25" s="49"/>
      <c r="ACG25" s="49"/>
      <c r="ACH25" s="49"/>
      <c r="ACI25" s="49"/>
      <c r="ACJ25" s="49"/>
      <c r="ACK25" s="49"/>
      <c r="ACL25" s="49"/>
      <c r="ACM25" s="49"/>
      <c r="ACN25" s="49"/>
      <c r="ACO25" s="49"/>
      <c r="ACP25" s="49"/>
      <c r="ACQ25" s="49"/>
      <c r="ACR25" s="49"/>
      <c r="ACS25" s="49"/>
      <c r="ACT25" s="49"/>
      <c r="ACU25" s="49"/>
      <c r="ACV25" s="49"/>
      <c r="ACW25" s="49"/>
    </row>
    <row r="26" spans="1:777" s="49" customFormat="1" x14ac:dyDescent="0.15"/>
    <row r="27" spans="1:777" s="49" customFormat="1" x14ac:dyDescent="0.15">
      <c r="A27" s="20" t="s">
        <v>72</v>
      </c>
      <c r="B27" s="20"/>
      <c r="C27" s="20"/>
      <c r="D27" s="21" t="s">
        <v>0</v>
      </c>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row>
    <row r="28" spans="1:777" s="49" customFormat="1" x14ac:dyDescent="0.15">
      <c r="A28" s="22" t="s">
        <v>64</v>
      </c>
      <c r="B28" s="23" t="s">
        <v>62</v>
      </c>
      <c r="C28" s="23" t="s">
        <v>63</v>
      </c>
      <c r="D28" s="23" t="s">
        <v>73</v>
      </c>
      <c r="E28" s="23" t="s">
        <v>74</v>
      </c>
      <c r="F28" s="23" t="s">
        <v>75</v>
      </c>
      <c r="G28" s="23" t="s">
        <v>76</v>
      </c>
      <c r="H28" s="23" t="s">
        <v>77</v>
      </c>
      <c r="I28" s="23" t="s">
        <v>78</v>
      </c>
      <c r="J28" s="23" t="s">
        <v>79</v>
      </c>
      <c r="K28" s="23" t="s">
        <v>80</v>
      </c>
      <c r="L28" s="23" t="s">
        <v>81</v>
      </c>
      <c r="M28" s="23" t="s">
        <v>82</v>
      </c>
      <c r="N28" s="23" t="s">
        <v>83</v>
      </c>
      <c r="O28" s="23" t="s">
        <v>84</v>
      </c>
      <c r="P28" s="23" t="s">
        <v>85</v>
      </c>
      <c r="Q28" s="23" t="s">
        <v>86</v>
      </c>
      <c r="R28" s="23" t="s">
        <v>87</v>
      </c>
      <c r="S28" s="23" t="s">
        <v>88</v>
      </c>
      <c r="T28" s="23" t="s">
        <v>89</v>
      </c>
      <c r="U28" s="23" t="s">
        <v>90</v>
      </c>
      <c r="V28" s="23" t="s">
        <v>91</v>
      </c>
      <c r="W28" s="23" t="s">
        <v>92</v>
      </c>
      <c r="X28" s="23" t="s">
        <v>93</v>
      </c>
      <c r="Y28" s="23" t="s">
        <v>94</v>
      </c>
      <c r="Z28" s="23" t="s">
        <v>95</v>
      </c>
      <c r="AA28" s="23" t="s">
        <v>96</v>
      </c>
      <c r="AB28" s="23" t="s">
        <v>97</v>
      </c>
      <c r="AC28" s="23" t="s">
        <v>98</v>
      </c>
      <c r="AD28" s="23" t="s">
        <v>99</v>
      </c>
      <c r="AE28" s="23" t="s">
        <v>100</v>
      </c>
      <c r="AF28" s="23" t="s">
        <v>101</v>
      </c>
      <c r="AG28" s="23" t="s">
        <v>102</v>
      </c>
      <c r="AH28" s="23" t="s">
        <v>103</v>
      </c>
      <c r="AI28" s="23" t="s">
        <v>104</v>
      </c>
      <c r="AJ28" s="23" t="s">
        <v>105</v>
      </c>
      <c r="AK28" s="23" t="s">
        <v>106</v>
      </c>
      <c r="AL28" s="23" t="s">
        <v>107</v>
      </c>
      <c r="AM28" s="23" t="s">
        <v>108</v>
      </c>
      <c r="AN28" s="23" t="s">
        <v>109</v>
      </c>
      <c r="AO28" s="23" t="s">
        <v>110</v>
      </c>
      <c r="AP28" s="23" t="s">
        <v>111</v>
      </c>
      <c r="AQ28" s="23" t="s">
        <v>112</v>
      </c>
      <c r="AR28" s="23" t="s">
        <v>113</v>
      </c>
      <c r="AS28" s="23" t="s">
        <v>114</v>
      </c>
      <c r="AT28" s="23" t="s">
        <v>115</v>
      </c>
      <c r="AU28" s="23" t="s">
        <v>116</v>
      </c>
      <c r="AV28" s="23" t="s">
        <v>117</v>
      </c>
      <c r="AW28" s="23" t="s">
        <v>118</v>
      </c>
      <c r="AX28" s="23" t="s">
        <v>119</v>
      </c>
      <c r="AY28" s="23" t="s">
        <v>120</v>
      </c>
      <c r="AZ28" s="23" t="s">
        <v>121</v>
      </c>
      <c r="BA28" s="23" t="s">
        <v>122</v>
      </c>
      <c r="BB28" s="23" t="s">
        <v>123</v>
      </c>
      <c r="BC28" s="23" t="s">
        <v>124</v>
      </c>
      <c r="BD28" s="23" t="s">
        <v>125</v>
      </c>
      <c r="BE28" s="23" t="s">
        <v>126</v>
      </c>
      <c r="BF28" s="23" t="s">
        <v>127</v>
      </c>
      <c r="BG28" s="23" t="s">
        <v>128</v>
      </c>
      <c r="BH28" s="23" t="s">
        <v>129</v>
      </c>
      <c r="BI28" s="23" t="s">
        <v>130</v>
      </c>
      <c r="BJ28" s="23" t="s">
        <v>131</v>
      </c>
      <c r="BK28" s="23" t="s">
        <v>132</v>
      </c>
      <c r="BL28" s="23" t="s">
        <v>133</v>
      </c>
      <c r="BM28" s="23" t="s">
        <v>134</v>
      </c>
      <c r="BN28" s="23" t="s">
        <v>135</v>
      </c>
      <c r="BO28" s="23" t="s">
        <v>136</v>
      </c>
      <c r="BP28" s="23" t="s">
        <v>137</v>
      </c>
      <c r="BQ28" s="23" t="s">
        <v>138</v>
      </c>
      <c r="BR28" s="23" t="s">
        <v>139</v>
      </c>
      <c r="BS28" s="23" t="s">
        <v>140</v>
      </c>
      <c r="BT28" s="23" t="s">
        <v>141</v>
      </c>
      <c r="BU28" s="23" t="s">
        <v>142</v>
      </c>
      <c r="BV28" s="23" t="s">
        <v>143</v>
      </c>
      <c r="BW28" s="23" t="s">
        <v>144</v>
      </c>
      <c r="BX28" s="23" t="s">
        <v>145</v>
      </c>
      <c r="BY28" s="23" t="s">
        <v>146</v>
      </c>
      <c r="BZ28" s="23" t="s">
        <v>147</v>
      </c>
      <c r="CA28" s="23" t="s">
        <v>148</v>
      </c>
      <c r="CB28" s="23" t="s">
        <v>149</v>
      </c>
      <c r="CC28" s="23" t="s">
        <v>150</v>
      </c>
      <c r="CD28" s="23" t="s">
        <v>151</v>
      </c>
      <c r="CE28" s="23" t="s">
        <v>152</v>
      </c>
      <c r="CF28" s="23" t="s">
        <v>153</v>
      </c>
      <c r="CG28" s="23" t="s">
        <v>154</v>
      </c>
      <c r="CH28" s="23" t="s">
        <v>155</v>
      </c>
      <c r="CI28" s="23" t="s">
        <v>156</v>
      </c>
      <c r="CJ28" s="23" t="s">
        <v>157</v>
      </c>
      <c r="CK28" s="23" t="s">
        <v>158</v>
      </c>
      <c r="CL28" s="23" t="s">
        <v>159</v>
      </c>
      <c r="CM28" s="23" t="s">
        <v>160</v>
      </c>
      <c r="CN28" s="23" t="s">
        <v>161</v>
      </c>
      <c r="CO28" s="23" t="s">
        <v>162</v>
      </c>
      <c r="CP28" s="23" t="s">
        <v>163</v>
      </c>
      <c r="CQ28" s="23" t="s">
        <v>164</v>
      </c>
      <c r="CR28" s="23" t="s">
        <v>165</v>
      </c>
      <c r="CS28" s="23" t="s">
        <v>166</v>
      </c>
      <c r="CT28" s="23" t="s">
        <v>167</v>
      </c>
      <c r="CU28" s="23" t="s">
        <v>168</v>
      </c>
      <c r="CV28" s="23" t="s">
        <v>169</v>
      </c>
      <c r="CW28" s="23" t="s">
        <v>170</v>
      </c>
      <c r="CX28" s="23" t="s">
        <v>171</v>
      </c>
      <c r="CY28" s="23" t="s">
        <v>172</v>
      </c>
      <c r="CZ28" s="23" t="s">
        <v>173</v>
      </c>
      <c r="DA28" s="23" t="s">
        <v>174</v>
      </c>
      <c r="DB28" s="23" t="s">
        <v>175</v>
      </c>
      <c r="DC28" s="23" t="s">
        <v>176</v>
      </c>
      <c r="DD28" s="23" t="s">
        <v>177</v>
      </c>
      <c r="DE28" s="23" t="s">
        <v>178</v>
      </c>
      <c r="DF28" s="23" t="s">
        <v>179</v>
      </c>
      <c r="DG28" s="23" t="s">
        <v>180</v>
      </c>
      <c r="DH28" s="23" t="s">
        <v>181</v>
      </c>
      <c r="DI28" s="23" t="s">
        <v>182</v>
      </c>
      <c r="DJ28" s="23" t="s">
        <v>183</v>
      </c>
      <c r="DK28" s="23" t="s">
        <v>184</v>
      </c>
      <c r="DL28" s="23" t="s">
        <v>185</v>
      </c>
      <c r="DM28" s="23" t="s">
        <v>186</v>
      </c>
      <c r="DN28" s="23" t="s">
        <v>187</v>
      </c>
      <c r="DO28" s="23" t="s">
        <v>188</v>
      </c>
      <c r="DP28" s="23" t="s">
        <v>189</v>
      </c>
      <c r="DQ28" s="23" t="s">
        <v>190</v>
      </c>
      <c r="DR28" s="23" t="s">
        <v>191</v>
      </c>
      <c r="DS28" s="23" t="s">
        <v>192</v>
      </c>
      <c r="DT28" s="23" t="s">
        <v>193</v>
      </c>
      <c r="DU28" s="23" t="s">
        <v>194</v>
      </c>
      <c r="DV28" s="23" t="s">
        <v>195</v>
      </c>
      <c r="DW28" s="23" t="s">
        <v>196</v>
      </c>
      <c r="DX28" s="23" t="s">
        <v>197</v>
      </c>
      <c r="DY28" s="23" t="s">
        <v>198</v>
      </c>
      <c r="DZ28" s="23" t="s">
        <v>199</v>
      </c>
      <c r="EA28" s="23" t="s">
        <v>200</v>
      </c>
      <c r="EB28" s="23" t="s">
        <v>201</v>
      </c>
      <c r="EC28" s="23" t="s">
        <v>202</v>
      </c>
      <c r="ED28" s="23" t="s">
        <v>203</v>
      </c>
      <c r="EE28" s="23" t="s">
        <v>204</v>
      </c>
      <c r="EF28" s="23" t="s">
        <v>205</v>
      </c>
      <c r="EG28" s="23" t="s">
        <v>206</v>
      </c>
      <c r="EH28" s="23" t="s">
        <v>207</v>
      </c>
      <c r="EI28" s="23" t="s">
        <v>208</v>
      </c>
      <c r="EJ28" s="23" t="s">
        <v>209</v>
      </c>
      <c r="EK28" s="23" t="s">
        <v>210</v>
      </c>
      <c r="EL28" s="23" t="s">
        <v>211</v>
      </c>
      <c r="EM28" s="23" t="s">
        <v>212</v>
      </c>
      <c r="EN28" s="23" t="s">
        <v>213</v>
      </c>
      <c r="EO28" s="23" t="s">
        <v>214</v>
      </c>
      <c r="EP28" s="23" t="s">
        <v>215</v>
      </c>
      <c r="EQ28" s="23" t="s">
        <v>216</v>
      </c>
      <c r="ER28" s="23" t="s">
        <v>217</v>
      </c>
      <c r="ES28" s="23" t="s">
        <v>218</v>
      </c>
      <c r="ET28" s="23" t="s">
        <v>219</v>
      </c>
      <c r="EU28" s="23" t="s">
        <v>220</v>
      </c>
      <c r="EV28" s="23" t="s">
        <v>221</v>
      </c>
      <c r="EW28" s="23" t="s">
        <v>222</v>
      </c>
      <c r="EX28" s="23" t="s">
        <v>223</v>
      </c>
      <c r="EY28" s="23" t="s">
        <v>224</v>
      </c>
      <c r="EZ28" s="24" t="s">
        <v>225</v>
      </c>
      <c r="FA28" s="23" t="s">
        <v>239</v>
      </c>
      <c r="FB28" s="23" t="s">
        <v>240</v>
      </c>
      <c r="FC28" s="23" t="s">
        <v>227</v>
      </c>
      <c r="FD28" s="23" t="s">
        <v>230</v>
      </c>
      <c r="FE28" s="23" t="s">
        <v>229</v>
      </c>
      <c r="FF28" s="23" t="s">
        <v>228</v>
      </c>
      <c r="FG28" s="23" t="s">
        <v>231</v>
      </c>
      <c r="FH28" s="23" t="s">
        <v>232</v>
      </c>
      <c r="FI28" s="23" t="s">
        <v>233</v>
      </c>
      <c r="FJ28" s="23" t="s">
        <v>234</v>
      </c>
      <c r="FK28" s="23" t="s">
        <v>235</v>
      </c>
      <c r="FL28" s="23" t="s">
        <v>236</v>
      </c>
      <c r="FM28" s="23" t="s">
        <v>238</v>
      </c>
      <c r="FN28" s="23" t="s">
        <v>237</v>
      </c>
      <c r="FO28" s="23" t="s">
        <v>257</v>
      </c>
      <c r="FP28" s="23" t="s">
        <v>244</v>
      </c>
      <c r="FQ28" s="23" t="s">
        <v>258</v>
      </c>
    </row>
    <row r="29" spans="1:777" s="49" customFormat="1" x14ac:dyDescent="0.15">
      <c r="A29" s="25" t="s">
        <v>1</v>
      </c>
      <c r="B29" s="26" t="s">
        <v>2</v>
      </c>
      <c r="C29" s="27" t="s">
        <v>3</v>
      </c>
      <c r="D29" s="19">
        <f>+IF(GETPIVOTDATA("Value",$A$5,$A$28,$A29,$B$28,$B29,$C$28,$C29,$D$27,D$28)=0,"",GETPIVOTDATA("Value",$A$5,$A$28,$A29,$B$28,$B29,$C$28,$C29,$D$27,D$28))</f>
        <v>2970</v>
      </c>
      <c r="E29" s="19">
        <f t="shared" ref="E29:BP30" si="0">+IF(GETPIVOTDATA("Value",$A$5,$A$28,$A29,$B$28,$B29,$C$28,$C29,$D$27,E$28)=0,"",GETPIVOTDATA("Value",$A$5,$A$28,$A29,$B$28,$B29,$C$28,$C29,$D$27,E$28))</f>
        <v>3154</v>
      </c>
      <c r="F29" s="19">
        <f t="shared" si="0"/>
        <v>3150</v>
      </c>
      <c r="G29" s="19">
        <f t="shared" si="0"/>
        <v>3049</v>
      </c>
      <c r="H29" s="19">
        <f t="shared" si="0"/>
        <v>3158</v>
      </c>
      <c r="I29" s="19">
        <f t="shared" si="0"/>
        <v>3145</v>
      </c>
      <c r="J29" s="19">
        <f t="shared" si="0"/>
        <v>3188</v>
      </c>
      <c r="K29" s="19">
        <f t="shared" si="0"/>
        <v>3268</v>
      </c>
      <c r="L29" s="19">
        <f t="shared" si="0"/>
        <v>3347</v>
      </c>
      <c r="M29" s="19">
        <f t="shared" si="0"/>
        <v>3296</v>
      </c>
      <c r="N29" s="19">
        <f t="shared" si="0"/>
        <v>3314</v>
      </c>
      <c r="O29" s="19">
        <f t="shared" si="0"/>
        <v>3419</v>
      </c>
      <c r="P29" s="19">
        <f t="shared" si="0"/>
        <v>3411</v>
      </c>
      <c r="Q29" s="19">
        <f t="shared" si="0"/>
        <v>3521</v>
      </c>
      <c r="R29" s="19">
        <f t="shared" si="0"/>
        <v>3583</v>
      </c>
      <c r="S29" s="19">
        <f t="shared" si="0"/>
        <v>3531</v>
      </c>
      <c r="T29" s="19">
        <f t="shared" si="0"/>
        <v>3615</v>
      </c>
      <c r="U29" s="19">
        <f t="shared" si="0"/>
        <v>3832</v>
      </c>
      <c r="V29" s="19">
        <f t="shared" si="0"/>
        <v>3792</v>
      </c>
      <c r="W29" s="19">
        <f t="shared" si="0"/>
        <v>3725</v>
      </c>
      <c r="X29" s="19">
        <f t="shared" si="0"/>
        <v>3894</v>
      </c>
      <c r="Y29" s="19">
        <f t="shared" si="0"/>
        <v>3995</v>
      </c>
      <c r="Z29" s="19">
        <f t="shared" si="0"/>
        <v>4041</v>
      </c>
      <c r="AA29" s="19">
        <f t="shared" si="0"/>
        <v>4025</v>
      </c>
      <c r="AB29" s="19">
        <f t="shared" si="0"/>
        <v>4216</v>
      </c>
      <c r="AC29" s="19">
        <f t="shared" si="0"/>
        <v>4285</v>
      </c>
      <c r="AD29" s="19">
        <f t="shared" si="0"/>
        <v>4305</v>
      </c>
      <c r="AE29" s="19">
        <f t="shared" si="0"/>
        <v>4352</v>
      </c>
      <c r="AF29" s="19">
        <f t="shared" si="0"/>
        <v>4551</v>
      </c>
      <c r="AG29" s="19">
        <f t="shared" si="0"/>
        <v>4600</v>
      </c>
      <c r="AH29" s="19">
        <f t="shared" si="0"/>
        <v>4594</v>
      </c>
      <c r="AI29" s="19">
        <f t="shared" si="0"/>
        <v>4565</v>
      </c>
      <c r="AJ29" s="19">
        <f t="shared" si="0"/>
        <v>4694</v>
      </c>
      <c r="AK29" s="19">
        <f t="shared" si="0"/>
        <v>4688</v>
      </c>
      <c r="AL29" s="19">
        <f t="shared" si="0"/>
        <v>4712</v>
      </c>
      <c r="AM29" s="19">
        <f t="shared" si="0"/>
        <v>4925</v>
      </c>
      <c r="AN29" s="19">
        <f t="shared" si="0"/>
        <v>5062</v>
      </c>
      <c r="AO29" s="19">
        <f t="shared" si="0"/>
        <v>5321</v>
      </c>
      <c r="AP29" s="19">
        <f t="shared" si="0"/>
        <v>5292</v>
      </c>
      <c r="AQ29" s="19">
        <f t="shared" si="0"/>
        <v>5222</v>
      </c>
      <c r="AR29" s="19">
        <f t="shared" si="0"/>
        <v>5244</v>
      </c>
      <c r="AS29" s="19">
        <f t="shared" si="0"/>
        <v>5364</v>
      </c>
      <c r="AT29" s="19">
        <f t="shared" si="0"/>
        <v>5587</v>
      </c>
      <c r="AU29" s="19">
        <f t="shared" si="0"/>
        <v>5523</v>
      </c>
      <c r="AV29" s="19">
        <f t="shared" si="0"/>
        <v>4584</v>
      </c>
      <c r="AW29" s="19">
        <f t="shared" si="0"/>
        <v>4229</v>
      </c>
      <c r="AX29" s="19">
        <f t="shared" si="0"/>
        <v>4189</v>
      </c>
      <c r="AY29" s="19">
        <f t="shared" si="0"/>
        <v>4122</v>
      </c>
      <c r="AZ29" s="19">
        <f t="shared" si="0"/>
        <v>4073</v>
      </c>
      <c r="BA29" s="19">
        <f t="shared" si="0"/>
        <v>3601</v>
      </c>
      <c r="BB29" s="19">
        <f t="shared" si="0"/>
        <v>3845</v>
      </c>
      <c r="BC29" s="19">
        <f t="shared" si="0"/>
        <v>4224</v>
      </c>
      <c r="BD29" s="19">
        <f t="shared" si="0"/>
        <v>4586</v>
      </c>
      <c r="BE29" s="19">
        <f t="shared" si="0"/>
        <v>4530</v>
      </c>
      <c r="BF29" s="19">
        <f t="shared" si="0"/>
        <v>5042</v>
      </c>
      <c r="BG29" s="19">
        <f t="shared" si="0"/>
        <v>5367</v>
      </c>
      <c r="BH29" s="19">
        <f t="shared" si="0"/>
        <v>5440</v>
      </c>
      <c r="BI29" s="19">
        <f t="shared" si="0"/>
        <v>5587</v>
      </c>
      <c r="BJ29" s="19">
        <f t="shared" si="0"/>
        <v>5829</v>
      </c>
      <c r="BK29" s="19">
        <f t="shared" si="0"/>
        <v>5896</v>
      </c>
      <c r="BL29" s="19">
        <f t="shared" si="0"/>
        <v>5716</v>
      </c>
      <c r="BM29" s="19">
        <f t="shared" si="0"/>
        <v>5241</v>
      </c>
      <c r="BN29" s="19">
        <f t="shared" si="0"/>
        <v>4686</v>
      </c>
      <c r="BO29" s="19">
        <f t="shared" si="0"/>
        <v>4516</v>
      </c>
      <c r="BP29" s="19">
        <f t="shared" si="0"/>
        <v>4546</v>
      </c>
      <c r="BQ29" s="19">
        <f t="shared" ref="BQ29:EB32" si="1">+IF(GETPIVOTDATA("Value",$A$5,$A$28,$A29,$B$28,$B29,$C$28,$C29,$D$27,BQ$28)=0,"",GETPIVOTDATA("Value",$A$5,$A$28,$A29,$B$28,$B29,$C$28,$C29,$D$27,BQ$28))</f>
        <v>4634</v>
      </c>
      <c r="BR29" s="19">
        <f t="shared" si="1"/>
        <v>4774</v>
      </c>
      <c r="BS29" s="19">
        <f t="shared" si="1"/>
        <v>5031</v>
      </c>
      <c r="BT29" s="19">
        <f t="shared" si="1"/>
        <v>5673</v>
      </c>
      <c r="BU29" s="19">
        <f t="shared" si="1"/>
        <v>6529</v>
      </c>
      <c r="BV29" s="19">
        <f t="shared" si="1"/>
        <v>6311</v>
      </c>
      <c r="BW29" s="19">
        <f t="shared" si="1"/>
        <v>6722</v>
      </c>
      <c r="BX29" s="19">
        <f t="shared" si="1"/>
        <v>6349</v>
      </c>
      <c r="BY29" s="19">
        <f t="shared" si="1"/>
        <v>6480</v>
      </c>
      <c r="BZ29" s="19">
        <f t="shared" si="1"/>
        <v>6618</v>
      </c>
      <c r="CA29" s="19">
        <f t="shared" si="1"/>
        <v>2750</v>
      </c>
      <c r="CB29" s="19">
        <f t="shared" si="1"/>
        <v>3118</v>
      </c>
      <c r="CC29" s="19">
        <f t="shared" si="1"/>
        <v>3453</v>
      </c>
      <c r="CD29" s="19">
        <f t="shared" si="1"/>
        <v>4406</v>
      </c>
      <c r="CE29" s="19">
        <f t="shared" si="1"/>
        <v>5249</v>
      </c>
      <c r="CF29" s="19">
        <f t="shared" si="1"/>
        <v>5907</v>
      </c>
      <c r="CG29" s="19">
        <f t="shared" si="1"/>
        <v>6311</v>
      </c>
      <c r="CH29" s="19">
        <f t="shared" si="1"/>
        <v>6323</v>
      </c>
      <c r="CI29" s="19">
        <f t="shared" si="1"/>
        <v>6594</v>
      </c>
      <c r="CJ29" s="19">
        <f t="shared" si="1"/>
        <v>7261</v>
      </c>
      <c r="CK29" s="19">
        <f t="shared" si="1"/>
        <v>8054</v>
      </c>
      <c r="CL29" s="19">
        <f t="shared" si="1"/>
        <v>8603</v>
      </c>
      <c r="CM29" s="19">
        <f t="shared" si="1"/>
        <v>9111</v>
      </c>
      <c r="CN29" s="19">
        <f t="shared" si="1"/>
        <v>9416</v>
      </c>
      <c r="CO29" s="19">
        <f t="shared" si="1"/>
        <v>9645</v>
      </c>
      <c r="CP29" s="19">
        <f t="shared" si="1"/>
        <v>10391</v>
      </c>
      <c r="CQ29" s="19">
        <f t="shared" si="1"/>
        <v>10882</v>
      </c>
      <c r="CR29" s="19">
        <f t="shared" si="1"/>
        <v>11078</v>
      </c>
      <c r="CS29" s="19">
        <f t="shared" si="1"/>
        <v>11454</v>
      </c>
      <c r="CT29" s="19">
        <f t="shared" si="1"/>
        <v>12062</v>
      </c>
      <c r="CU29" s="19">
        <f t="shared" si="1"/>
        <v>12328</v>
      </c>
      <c r="CV29" s="19">
        <f t="shared" si="1"/>
        <v>12930</v>
      </c>
      <c r="CW29" s="19">
        <f t="shared" si="1"/>
        <v>13225</v>
      </c>
      <c r="CX29" s="19">
        <f t="shared" si="1"/>
        <v>13742</v>
      </c>
      <c r="CY29" s="19">
        <f t="shared" si="1"/>
        <v>14555</v>
      </c>
      <c r="CZ29" s="19">
        <f t="shared" si="1"/>
        <v>15537</v>
      </c>
      <c r="DA29" s="19">
        <f t="shared" si="1"/>
        <v>16259</v>
      </c>
      <c r="DB29" s="19">
        <f t="shared" si="1"/>
        <v>17169</v>
      </c>
      <c r="DC29" s="19">
        <f t="shared" si="1"/>
        <v>17908</v>
      </c>
      <c r="DD29" s="19">
        <f t="shared" si="1"/>
        <v>18583</v>
      </c>
      <c r="DE29" s="19">
        <f t="shared" si="1"/>
        <v>18564</v>
      </c>
      <c r="DF29" s="19">
        <f t="shared" si="1"/>
        <v>19448</v>
      </c>
      <c r="DG29" s="19">
        <f t="shared" si="1"/>
        <v>20350</v>
      </c>
      <c r="DH29" s="19">
        <f t="shared" si="1"/>
        <v>20293</v>
      </c>
      <c r="DI29" s="19">
        <f t="shared" si="1"/>
        <v>21436</v>
      </c>
      <c r="DJ29" s="19">
        <f t="shared" si="1"/>
        <v>21932</v>
      </c>
      <c r="DK29" s="19">
        <f t="shared" si="1"/>
        <v>21866</v>
      </c>
      <c r="DL29" s="19">
        <f t="shared" si="1"/>
        <v>22254</v>
      </c>
      <c r="DM29" s="19">
        <f t="shared" si="1"/>
        <v>22944</v>
      </c>
      <c r="DN29" s="19">
        <f t="shared" si="1"/>
        <v>23016</v>
      </c>
      <c r="DO29" s="19">
        <f t="shared" si="1"/>
        <v>23514</v>
      </c>
      <c r="DP29" s="19">
        <f t="shared" si="1"/>
        <v>24039</v>
      </c>
      <c r="DQ29" s="19">
        <f t="shared" si="1"/>
        <v>24409</v>
      </c>
      <c r="DR29" s="19">
        <f t="shared" si="1"/>
        <v>25112</v>
      </c>
      <c r="DS29" s="19">
        <f t="shared" si="1"/>
        <v>26078</v>
      </c>
      <c r="DT29" s="19">
        <f t="shared" si="1"/>
        <v>26930</v>
      </c>
      <c r="DU29" s="19">
        <f t="shared" si="1"/>
        <v>27689.771000000001</v>
      </c>
      <c r="DV29" s="19">
        <f t="shared" si="1"/>
        <v>28072.44</v>
      </c>
      <c r="DW29" s="19">
        <f t="shared" si="1"/>
        <v>28101.228999999999</v>
      </c>
      <c r="DX29" s="19">
        <f t="shared" si="1"/>
        <v>28780.76</v>
      </c>
      <c r="DY29" s="19">
        <f t="shared" si="1"/>
        <v>29621.682000000001</v>
      </c>
      <c r="DZ29" s="19">
        <f t="shared" si="1"/>
        <v>30413.155999999999</v>
      </c>
      <c r="EA29" s="19">
        <f t="shared" si="1"/>
        <v>31173.048999999999</v>
      </c>
      <c r="EB29" s="19">
        <f t="shared" si="1"/>
        <v>32376.33</v>
      </c>
      <c r="EC29" s="19">
        <f t="shared" ref="EC29:EZ31" si="2">+IF(GETPIVOTDATA("Value",$A$5,$A$28,$A29,$B$28,$B29,$C$28,$C29,$D$27,EC$28)=0,"",GETPIVOTDATA("Value",$A$5,$A$28,$A29,$B$28,$B29,$C$28,$C29,$D$27,EC$28))</f>
        <v>33608.296999999999</v>
      </c>
      <c r="ED29" s="19">
        <f t="shared" si="2"/>
        <v>34796.258000000002</v>
      </c>
      <c r="EE29" s="19">
        <f t="shared" si="2"/>
        <v>35272.222999999998</v>
      </c>
      <c r="EF29" s="19">
        <f t="shared" si="2"/>
        <v>35823.586000000003</v>
      </c>
      <c r="EG29" s="19">
        <f t="shared" si="2"/>
        <v>36063.120000000003</v>
      </c>
      <c r="EH29" s="19">
        <f t="shared" si="2"/>
        <v>36957.112999999998</v>
      </c>
      <c r="EI29" s="19">
        <f t="shared" si="2"/>
        <v>37642.76</v>
      </c>
      <c r="EJ29" s="19">
        <f t="shared" si="2"/>
        <v>38866.847999999998</v>
      </c>
      <c r="EK29" s="19">
        <f t="shared" si="2"/>
        <v>40305.273000000001</v>
      </c>
      <c r="EL29" s="19">
        <f t="shared" si="2"/>
        <v>40964.792999999998</v>
      </c>
      <c r="EM29" s="19">
        <f t="shared" si="2"/>
        <v>39463.656000000003</v>
      </c>
      <c r="EN29" s="19">
        <f t="shared" si="2"/>
        <v>40288.347999999998</v>
      </c>
      <c r="EO29" s="19">
        <f t="shared" si="2"/>
        <v>41446</v>
      </c>
      <c r="EP29" s="19">
        <f t="shared" si="2"/>
        <v>41540.94</v>
      </c>
      <c r="EQ29" s="19">
        <f t="shared" si="2"/>
        <v>41301.94</v>
      </c>
      <c r="ER29" s="19">
        <f t="shared" si="2"/>
        <v>41250.508000000002</v>
      </c>
      <c r="ES29" s="19">
        <f t="shared" si="2"/>
        <v>41255.714999999997</v>
      </c>
      <c r="ET29" s="19">
        <f t="shared" si="2"/>
        <v>41545.5</v>
      </c>
      <c r="EU29" s="19">
        <f t="shared" si="2"/>
        <v>42216.917999999998</v>
      </c>
      <c r="EV29" s="19">
        <f t="shared" si="2"/>
        <v>43032.214999999997</v>
      </c>
      <c r="EW29" s="19">
        <f t="shared" si="2"/>
        <v>43488.667999999998</v>
      </c>
      <c r="EX29" s="19">
        <f t="shared" si="2"/>
        <v>40503.040000000001</v>
      </c>
      <c r="EY29" s="19">
        <f t="shared" si="2"/>
        <v>42184.695</v>
      </c>
      <c r="EZ29" s="19">
        <f t="shared" si="2"/>
        <v>43792.855000000003</v>
      </c>
      <c r="FA29" s="8"/>
      <c r="FB29" s="8"/>
      <c r="FC29" s="8"/>
      <c r="FD29" s="8"/>
      <c r="FE29" s="8"/>
      <c r="FF29" s="8"/>
      <c r="FG29" s="8"/>
      <c r="FH29" s="8"/>
      <c r="FI29" s="8"/>
      <c r="FJ29" s="8"/>
      <c r="FK29" s="8"/>
      <c r="FL29" s="8"/>
      <c r="FM29" s="8"/>
      <c r="FN29" s="8"/>
      <c r="FO29" s="8"/>
      <c r="FP29" s="28"/>
      <c r="FQ29" s="28"/>
    </row>
    <row r="30" spans="1:777" s="49" customFormat="1" x14ac:dyDescent="0.15">
      <c r="A30" s="25" t="s">
        <v>1</v>
      </c>
      <c r="B30" s="26" t="s">
        <v>4</v>
      </c>
      <c r="C30" s="27" t="s">
        <v>5</v>
      </c>
      <c r="D30" s="19">
        <f t="shared" ref="D30:S46" si="3">+IF(GETPIVOTDATA("Value",$A$5,$A$28,$A30,$B$28,$B30,$C$28,$C30,$D$27,D$28)=0,"",GETPIVOTDATA("Value",$A$5,$A$28,$A30,$B$28,$B30,$C$28,$C30,$D$27,D$28))</f>
        <v>4291</v>
      </c>
      <c r="E30" s="19">
        <f t="shared" si="3"/>
        <v>4275</v>
      </c>
      <c r="F30" s="19">
        <f t="shared" si="3"/>
        <v>4501</v>
      </c>
      <c r="G30" s="19">
        <f t="shared" si="3"/>
        <v>4495</v>
      </c>
      <c r="H30" s="19">
        <f t="shared" si="3"/>
        <v>4607</v>
      </c>
      <c r="I30" s="19">
        <f t="shared" si="3"/>
        <v>4560</v>
      </c>
      <c r="J30" s="19">
        <f t="shared" si="3"/>
        <v>4583</v>
      </c>
      <c r="K30" s="19">
        <f t="shared" si="3"/>
        <v>4597</v>
      </c>
      <c r="L30" s="19">
        <f t="shared" si="3"/>
        <v>4689</v>
      </c>
      <c r="M30" s="19">
        <f t="shared" si="3"/>
        <v>4694</v>
      </c>
      <c r="N30" s="19">
        <f t="shared" si="3"/>
        <v>4886</v>
      </c>
      <c r="O30" s="19">
        <f t="shared" si="3"/>
        <v>4894</v>
      </c>
      <c r="P30" s="19">
        <f t="shared" si="3"/>
        <v>4999</v>
      </c>
      <c r="Q30" s="19">
        <f t="shared" si="3"/>
        <v>5013</v>
      </c>
      <c r="R30" s="19">
        <f t="shared" si="3"/>
        <v>4999</v>
      </c>
      <c r="S30" s="19">
        <f t="shared" si="3"/>
        <v>5002</v>
      </c>
      <c r="T30" s="19">
        <f t="shared" si="0"/>
        <v>5026</v>
      </c>
      <c r="U30" s="19">
        <f t="shared" si="0"/>
        <v>5180</v>
      </c>
      <c r="V30" s="19">
        <f t="shared" si="0"/>
        <v>5176</v>
      </c>
      <c r="W30" s="19">
        <f t="shared" si="0"/>
        <v>5386</v>
      </c>
      <c r="X30" s="19">
        <f t="shared" si="0"/>
        <v>5464</v>
      </c>
      <c r="Y30" s="19">
        <f t="shared" si="0"/>
        <v>5412</v>
      </c>
      <c r="Z30" s="19">
        <f t="shared" si="0"/>
        <v>5486</v>
      </c>
      <c r="AA30" s="19">
        <f t="shared" si="0"/>
        <v>5507</v>
      </c>
      <c r="AB30" s="19">
        <f t="shared" si="0"/>
        <v>5528</v>
      </c>
      <c r="AC30" s="19">
        <f t="shared" si="0"/>
        <v>5598</v>
      </c>
      <c r="AD30" s="19">
        <f t="shared" si="0"/>
        <v>5660</v>
      </c>
      <c r="AE30" s="19">
        <f t="shared" si="0"/>
        <v>5716</v>
      </c>
      <c r="AF30" s="19">
        <f t="shared" si="0"/>
        <v>5762</v>
      </c>
      <c r="AG30" s="19">
        <f t="shared" si="0"/>
        <v>5828</v>
      </c>
      <c r="AH30" s="19">
        <f t="shared" si="0"/>
        <v>5947</v>
      </c>
      <c r="AI30" s="19">
        <f t="shared" si="0"/>
        <v>5928</v>
      </c>
      <c r="AJ30" s="19">
        <f t="shared" si="0"/>
        <v>5960</v>
      </c>
      <c r="AK30" s="19">
        <f t="shared" si="0"/>
        <v>6013</v>
      </c>
      <c r="AL30" s="19">
        <f t="shared" si="0"/>
        <v>6091</v>
      </c>
      <c r="AM30" s="19">
        <f t="shared" si="0"/>
        <v>6188</v>
      </c>
      <c r="AN30" s="19">
        <f t="shared" si="0"/>
        <v>6244</v>
      </c>
      <c r="AO30" s="19">
        <f t="shared" si="0"/>
        <v>6268</v>
      </c>
      <c r="AP30" s="19">
        <f t="shared" si="0"/>
        <v>6269</v>
      </c>
      <c r="AQ30" s="19">
        <f t="shared" si="0"/>
        <v>6330</v>
      </c>
      <c r="AR30" s="19">
        <f t="shared" si="0"/>
        <v>6478</v>
      </c>
      <c r="AS30" s="19">
        <f t="shared" si="0"/>
        <v>6612</v>
      </c>
      <c r="AT30" s="19">
        <f t="shared" si="0"/>
        <v>6704</v>
      </c>
      <c r="AU30" s="19">
        <f t="shared" si="0"/>
        <v>6727</v>
      </c>
      <c r="AV30" s="19">
        <f t="shared" si="0"/>
        <v>6253</v>
      </c>
      <c r="AW30" s="19">
        <f t="shared" si="0"/>
        <v>6150</v>
      </c>
      <c r="AX30" s="19">
        <f t="shared" si="0"/>
        <v>6503</v>
      </c>
      <c r="AY30" s="19">
        <f t="shared" si="0"/>
        <v>5609</v>
      </c>
      <c r="AZ30" s="19">
        <f t="shared" si="0"/>
        <v>4560</v>
      </c>
      <c r="BA30" s="19">
        <f t="shared" si="0"/>
        <v>5402</v>
      </c>
      <c r="BB30" s="19">
        <f t="shared" si="0"/>
        <v>6315</v>
      </c>
      <c r="BC30" s="19">
        <f t="shared" si="0"/>
        <v>6465</v>
      </c>
      <c r="BD30" s="19">
        <f t="shared" si="0"/>
        <v>7034</v>
      </c>
      <c r="BE30" s="19">
        <f t="shared" si="0"/>
        <v>7226</v>
      </c>
      <c r="BF30" s="19">
        <f t="shared" si="0"/>
        <v>7393</v>
      </c>
      <c r="BG30" s="19">
        <f t="shared" si="0"/>
        <v>7438</v>
      </c>
      <c r="BH30" s="19">
        <f t="shared" si="0"/>
        <v>7626</v>
      </c>
      <c r="BI30" s="19">
        <f t="shared" si="0"/>
        <v>7847</v>
      </c>
      <c r="BJ30" s="19">
        <f t="shared" si="0"/>
        <v>8191</v>
      </c>
      <c r="BK30" s="19">
        <f t="shared" si="0"/>
        <v>8056</v>
      </c>
      <c r="BL30" s="19">
        <f t="shared" si="0"/>
        <v>7936</v>
      </c>
      <c r="BM30" s="19">
        <f t="shared" si="0"/>
        <v>7747</v>
      </c>
      <c r="BN30" s="19">
        <f t="shared" si="0"/>
        <v>7343</v>
      </c>
      <c r="BO30" s="19">
        <f t="shared" si="0"/>
        <v>7461</v>
      </c>
      <c r="BP30" s="19">
        <f t="shared" si="0"/>
        <v>7371</v>
      </c>
      <c r="BQ30" s="19">
        <f t="shared" si="1"/>
        <v>7801</v>
      </c>
      <c r="BR30" s="19">
        <f t="shared" si="1"/>
        <v>7831</v>
      </c>
      <c r="BS30" s="19">
        <f t="shared" si="1"/>
        <v>7908</v>
      </c>
      <c r="BT30" s="19">
        <f t="shared" si="1"/>
        <v>7702</v>
      </c>
      <c r="BU30" s="19">
        <f t="shared" si="1"/>
        <v>8209</v>
      </c>
      <c r="BV30" s="19">
        <f t="shared" si="1"/>
        <v>7272</v>
      </c>
      <c r="BW30" s="19">
        <f t="shared" si="1"/>
        <v>6947</v>
      </c>
      <c r="BX30" s="19">
        <f t="shared" si="1"/>
        <v>6371</v>
      </c>
      <c r="BY30" s="19">
        <f t="shared" si="1"/>
        <v>6228</v>
      </c>
      <c r="BZ30" s="19">
        <f t="shared" si="1"/>
        <v>6554</v>
      </c>
      <c r="CA30" s="19">
        <f t="shared" si="1"/>
        <v>6907</v>
      </c>
      <c r="CB30" s="19">
        <f t="shared" si="1"/>
        <v>7291</v>
      </c>
      <c r="CC30" s="19">
        <f t="shared" si="1"/>
        <v>7651</v>
      </c>
      <c r="CD30" s="19">
        <f t="shared" si="1"/>
        <v>8008</v>
      </c>
      <c r="CE30" s="19">
        <f t="shared" si="1"/>
        <v>8278</v>
      </c>
      <c r="CF30" s="19">
        <f t="shared" si="1"/>
        <v>8706</v>
      </c>
      <c r="CG30" s="19">
        <f t="shared" si="1"/>
        <v>9161</v>
      </c>
      <c r="CH30" s="19">
        <f t="shared" si="1"/>
        <v>9035</v>
      </c>
      <c r="CI30" s="19">
        <f t="shared" si="1"/>
        <v>9274</v>
      </c>
      <c r="CJ30" s="19">
        <f t="shared" si="1"/>
        <v>9610</v>
      </c>
      <c r="CK30" s="19">
        <f t="shared" si="1"/>
        <v>10010</v>
      </c>
      <c r="CL30" s="19">
        <f t="shared" si="1"/>
        <v>10237</v>
      </c>
      <c r="CM30" s="19">
        <f t="shared" si="1"/>
        <v>10353</v>
      </c>
      <c r="CN30" s="19">
        <f t="shared" si="1"/>
        <v>10268</v>
      </c>
      <c r="CO30" s="19">
        <f t="shared" si="1"/>
        <v>10533</v>
      </c>
      <c r="CP30" s="19">
        <f t="shared" si="1"/>
        <v>11081</v>
      </c>
      <c r="CQ30" s="19">
        <f t="shared" si="1"/>
        <v>11561</v>
      </c>
      <c r="CR30" s="19">
        <f t="shared" si="1"/>
        <v>12087</v>
      </c>
      <c r="CS30" s="19">
        <f t="shared" si="1"/>
        <v>12532</v>
      </c>
      <c r="CT30" s="19">
        <f t="shared" si="1"/>
        <v>13295</v>
      </c>
      <c r="CU30" s="19">
        <f t="shared" si="1"/>
        <v>13643</v>
      </c>
      <c r="CV30" s="19">
        <f t="shared" si="1"/>
        <v>13989</v>
      </c>
      <c r="CW30" s="19">
        <f t="shared" si="1"/>
        <v>14461</v>
      </c>
      <c r="CX30" s="19">
        <f t="shared" si="1"/>
        <v>15009</v>
      </c>
      <c r="CY30" s="19">
        <f t="shared" si="1"/>
        <v>15969</v>
      </c>
      <c r="CZ30" s="19">
        <f t="shared" si="1"/>
        <v>16914</v>
      </c>
      <c r="DA30" s="19">
        <f t="shared" si="1"/>
        <v>17486</v>
      </c>
      <c r="DB30" s="19">
        <f t="shared" si="1"/>
        <v>18336</v>
      </c>
      <c r="DC30" s="19">
        <f t="shared" si="1"/>
        <v>19399</v>
      </c>
      <c r="DD30" s="19">
        <f t="shared" si="1"/>
        <v>20153</v>
      </c>
      <c r="DE30" s="19">
        <f t="shared" si="1"/>
        <v>19831</v>
      </c>
      <c r="DF30" s="19">
        <f t="shared" si="1"/>
        <v>20916</v>
      </c>
      <c r="DG30" s="19">
        <f t="shared" si="1"/>
        <v>21025</v>
      </c>
      <c r="DH30" s="19">
        <f t="shared" si="1"/>
        <v>21605</v>
      </c>
      <c r="DI30" s="19">
        <f t="shared" si="1"/>
        <v>22094</v>
      </c>
      <c r="DJ30" s="19">
        <f t="shared" si="1"/>
        <v>23060</v>
      </c>
      <c r="DK30" s="19">
        <f t="shared" si="1"/>
        <v>22760</v>
      </c>
      <c r="DL30" s="19">
        <f t="shared" si="1"/>
        <v>23071</v>
      </c>
      <c r="DM30" s="19">
        <f t="shared" si="1"/>
        <v>23071</v>
      </c>
      <c r="DN30" s="19">
        <f t="shared" si="1"/>
        <v>23644</v>
      </c>
      <c r="DO30" s="19">
        <f t="shared" si="1"/>
        <v>23873</v>
      </c>
      <c r="DP30" s="19">
        <f t="shared" si="1"/>
        <v>24221</v>
      </c>
      <c r="DQ30" s="19">
        <f t="shared" si="1"/>
        <v>24772</v>
      </c>
      <c r="DR30" s="19">
        <f t="shared" si="1"/>
        <v>25905</v>
      </c>
      <c r="DS30" s="19">
        <f t="shared" si="1"/>
        <v>26690</v>
      </c>
      <c r="DT30" s="19">
        <f t="shared" si="1"/>
        <v>27412</v>
      </c>
      <c r="DU30" s="19">
        <f t="shared" si="1"/>
        <v>27848.305</v>
      </c>
      <c r="DV30" s="19">
        <f t="shared" si="1"/>
        <v>28199.574000000001</v>
      </c>
      <c r="DW30" s="19">
        <f t="shared" si="1"/>
        <v>27857.25</v>
      </c>
      <c r="DX30" s="19">
        <f t="shared" si="1"/>
        <v>28706.5</v>
      </c>
      <c r="DY30" s="19">
        <f t="shared" si="1"/>
        <v>29370.088</v>
      </c>
      <c r="DZ30" s="19">
        <f t="shared" si="1"/>
        <v>29820.298999999999</v>
      </c>
      <c r="EA30" s="19">
        <f t="shared" si="1"/>
        <v>30894.282999999999</v>
      </c>
      <c r="EB30" s="19">
        <f t="shared" si="1"/>
        <v>31480.743999999999</v>
      </c>
      <c r="EC30" s="19">
        <f t="shared" si="2"/>
        <v>32571.673999999999</v>
      </c>
      <c r="ED30" s="19">
        <f t="shared" si="2"/>
        <v>33719.769999999997</v>
      </c>
      <c r="EE30" s="19">
        <f t="shared" si="2"/>
        <v>33923.343999999997</v>
      </c>
      <c r="EF30" s="19">
        <f t="shared" si="2"/>
        <v>34419.695</v>
      </c>
      <c r="EG30" s="19">
        <f t="shared" si="2"/>
        <v>34588.476999999999</v>
      </c>
      <c r="EH30" s="19">
        <f t="shared" si="2"/>
        <v>35740.35</v>
      </c>
      <c r="EI30" s="19">
        <f t="shared" si="2"/>
        <v>36338.383000000002</v>
      </c>
      <c r="EJ30" s="19">
        <f t="shared" si="2"/>
        <v>37051.902000000002</v>
      </c>
      <c r="EK30" s="19">
        <f t="shared" si="2"/>
        <v>38082.875</v>
      </c>
      <c r="EL30" s="19">
        <f t="shared" si="2"/>
        <v>38117.347999999998</v>
      </c>
      <c r="EM30" s="19">
        <f t="shared" si="2"/>
        <v>36998.65</v>
      </c>
      <c r="EN30" s="19">
        <f t="shared" si="2"/>
        <v>37739.33</v>
      </c>
      <c r="EO30" s="19">
        <f t="shared" si="2"/>
        <v>38130</v>
      </c>
      <c r="EP30" s="19">
        <f t="shared" si="2"/>
        <v>38173.233999999997</v>
      </c>
      <c r="EQ30" s="19">
        <f t="shared" si="2"/>
        <v>38169.832000000002</v>
      </c>
      <c r="ER30" s="19">
        <f t="shared" si="2"/>
        <v>38599.425999999999</v>
      </c>
      <c r="ES30" s="19">
        <f t="shared" si="2"/>
        <v>39160.324000000001</v>
      </c>
      <c r="ET30" s="19">
        <f t="shared" si="2"/>
        <v>39456.862999999998</v>
      </c>
      <c r="EU30" s="19">
        <f t="shared" si="2"/>
        <v>39940.824000000001</v>
      </c>
      <c r="EV30" s="19">
        <f t="shared" si="2"/>
        <v>40471.913999999997</v>
      </c>
      <c r="EW30" s="19">
        <f t="shared" si="2"/>
        <v>41155.527000000002</v>
      </c>
      <c r="EX30" s="19">
        <f t="shared" si="2"/>
        <v>38763.440000000002</v>
      </c>
      <c r="EY30" s="19">
        <f t="shared" si="2"/>
        <v>40970.805</v>
      </c>
      <c r="EZ30" s="19">
        <f t="shared" si="2"/>
        <v>41872.394999999997</v>
      </c>
      <c r="FA30" s="8"/>
      <c r="FB30" s="8"/>
      <c r="FC30" s="8"/>
      <c r="FD30" s="8"/>
      <c r="FE30" s="8"/>
      <c r="FF30" s="8"/>
      <c r="FG30" s="8"/>
      <c r="FH30" s="8"/>
      <c r="FI30" s="8"/>
      <c r="FJ30" s="8"/>
      <c r="FK30" s="8"/>
      <c r="FL30" s="8"/>
      <c r="FM30" s="8"/>
      <c r="FN30" s="8"/>
      <c r="FO30" s="8"/>
      <c r="FP30" s="29"/>
      <c r="FQ30" s="29"/>
    </row>
    <row r="31" spans="1:777" s="49" customFormat="1" x14ac:dyDescent="0.15">
      <c r="A31" s="25" t="s">
        <v>1</v>
      </c>
      <c r="B31" s="26" t="s">
        <v>14</v>
      </c>
      <c r="C31" s="27" t="s">
        <v>15</v>
      </c>
      <c r="D31" s="19">
        <f t="shared" si="3"/>
        <v>3193</v>
      </c>
      <c r="E31" s="19">
        <f t="shared" ref="E31:BP34" si="4">+IF(GETPIVOTDATA("Value",$A$5,$A$28,$A31,$B$28,$B31,$C$28,$C31,$D$27,E$28)=0,"",GETPIVOTDATA("Value",$A$5,$A$28,$A31,$B$28,$B31,$C$28,$C31,$D$27,E$28))</f>
        <v>3177</v>
      </c>
      <c r="F31" s="19">
        <f t="shared" si="4"/>
        <v>3327</v>
      </c>
      <c r="G31" s="19">
        <f t="shared" si="4"/>
        <v>3279</v>
      </c>
      <c r="H31" s="19">
        <f t="shared" si="4"/>
        <v>3341</v>
      </c>
      <c r="I31" s="19">
        <f t="shared" si="4"/>
        <v>3366</v>
      </c>
      <c r="J31" s="19">
        <f t="shared" si="4"/>
        <v>3395</v>
      </c>
      <c r="K31" s="19">
        <f t="shared" si="4"/>
        <v>3261</v>
      </c>
      <c r="L31" s="19">
        <f t="shared" si="4"/>
        <v>3351</v>
      </c>
      <c r="M31" s="19">
        <f t="shared" si="4"/>
        <v>3425</v>
      </c>
      <c r="N31" s="19">
        <f t="shared" si="4"/>
        <v>3476</v>
      </c>
      <c r="O31" s="19">
        <f t="shared" si="4"/>
        <v>3480</v>
      </c>
      <c r="P31" s="19">
        <f t="shared" si="4"/>
        <v>3571</v>
      </c>
      <c r="Q31" s="19">
        <f t="shared" si="4"/>
        <v>3665</v>
      </c>
      <c r="R31" s="19">
        <f t="shared" si="4"/>
        <v>3642</v>
      </c>
      <c r="S31" s="19">
        <f t="shared" si="4"/>
        <v>3625</v>
      </c>
      <c r="T31" s="19">
        <f t="shared" si="4"/>
        <v>3724</v>
      </c>
      <c r="U31" s="19">
        <f t="shared" si="4"/>
        <v>3818</v>
      </c>
      <c r="V31" s="19">
        <f t="shared" si="4"/>
        <v>3808</v>
      </c>
      <c r="W31" s="19">
        <f t="shared" si="4"/>
        <v>3826</v>
      </c>
      <c r="X31" s="19">
        <f t="shared" si="4"/>
        <v>4022</v>
      </c>
      <c r="Y31" s="19">
        <f t="shared" si="4"/>
        <v>4073</v>
      </c>
      <c r="Z31" s="19">
        <f t="shared" si="4"/>
        <v>4141</v>
      </c>
      <c r="AA31" s="19">
        <f t="shared" si="4"/>
        <v>4191</v>
      </c>
      <c r="AB31" s="19">
        <f t="shared" si="4"/>
        <v>4235</v>
      </c>
      <c r="AC31" s="19">
        <f t="shared" si="4"/>
        <v>4415</v>
      </c>
      <c r="AD31" s="19">
        <f t="shared" si="4"/>
        <v>4521</v>
      </c>
      <c r="AE31" s="19">
        <f t="shared" si="4"/>
        <v>4564</v>
      </c>
      <c r="AF31" s="19">
        <f t="shared" si="4"/>
        <v>4575</v>
      </c>
      <c r="AG31" s="19">
        <f t="shared" si="4"/>
        <v>4705</v>
      </c>
      <c r="AH31" s="19">
        <f t="shared" si="4"/>
        <v>4809</v>
      </c>
      <c r="AI31" s="19">
        <f t="shared" si="4"/>
        <v>4948</v>
      </c>
      <c r="AJ31" s="19">
        <f t="shared" si="4"/>
        <v>5007</v>
      </c>
      <c r="AK31" s="19">
        <f t="shared" si="4"/>
        <v>5244</v>
      </c>
      <c r="AL31" s="19">
        <f t="shared" si="4"/>
        <v>5302</v>
      </c>
      <c r="AM31" s="19">
        <f t="shared" si="4"/>
        <v>5333</v>
      </c>
      <c r="AN31" s="19">
        <f t="shared" si="4"/>
        <v>5423</v>
      </c>
      <c r="AO31" s="19">
        <f t="shared" si="4"/>
        <v>5557</v>
      </c>
      <c r="AP31" s="19">
        <f t="shared" si="4"/>
        <v>5662</v>
      </c>
      <c r="AQ31" s="19">
        <f t="shared" si="4"/>
        <v>5807</v>
      </c>
      <c r="AR31" s="19">
        <f t="shared" si="4"/>
        <v>5906</v>
      </c>
      <c r="AS31" s="19">
        <f t="shared" si="4"/>
        <v>6148</v>
      </c>
      <c r="AT31" s="19">
        <f t="shared" si="4"/>
        <v>6076</v>
      </c>
      <c r="AU31" s="19">
        <f t="shared" si="4"/>
        <v>6236</v>
      </c>
      <c r="AV31" s="19">
        <f t="shared" si="4"/>
        <v>6551</v>
      </c>
      <c r="AW31" s="19">
        <f t="shared" si="4"/>
        <v>6022</v>
      </c>
      <c r="AX31" s="19">
        <f t="shared" si="4"/>
        <v>6202</v>
      </c>
      <c r="AY31" s="19">
        <f t="shared" si="4"/>
        <v>5765</v>
      </c>
      <c r="AZ31" s="19">
        <f t="shared" si="4"/>
        <v>5514</v>
      </c>
      <c r="BA31" s="19">
        <f t="shared" si="4"/>
        <v>6153</v>
      </c>
      <c r="BB31" s="19">
        <f t="shared" si="4"/>
        <v>6363</v>
      </c>
      <c r="BC31" s="19">
        <f t="shared" si="4"/>
        <v>6099</v>
      </c>
      <c r="BD31" s="19">
        <f t="shared" si="4"/>
        <v>6641</v>
      </c>
      <c r="BE31" s="19">
        <f t="shared" si="4"/>
        <v>7267</v>
      </c>
      <c r="BF31" s="19">
        <f t="shared" si="4"/>
        <v>7218</v>
      </c>
      <c r="BG31" s="19">
        <f t="shared" si="4"/>
        <v>6978</v>
      </c>
      <c r="BH31" s="19">
        <f t="shared" si="4"/>
        <v>7329</v>
      </c>
      <c r="BI31" s="19">
        <f t="shared" si="4"/>
        <v>7425</v>
      </c>
      <c r="BJ31" s="19">
        <f t="shared" si="4"/>
        <v>7627</v>
      </c>
      <c r="BK31" s="19">
        <f t="shared" si="4"/>
        <v>8089</v>
      </c>
      <c r="BL31" s="19">
        <f t="shared" si="4"/>
        <v>8513</v>
      </c>
      <c r="BM31" s="19">
        <f t="shared" si="4"/>
        <v>8542</v>
      </c>
      <c r="BN31" s="19">
        <f t="shared" si="4"/>
        <v>8239</v>
      </c>
      <c r="BO31" s="19">
        <f t="shared" si="4"/>
        <v>8434</v>
      </c>
      <c r="BP31" s="19">
        <f t="shared" si="4"/>
        <v>8611</v>
      </c>
      <c r="BQ31" s="19">
        <f t="shared" si="1"/>
        <v>8735</v>
      </c>
      <c r="BR31" s="19">
        <f t="shared" si="1"/>
        <v>8886</v>
      </c>
      <c r="BS31" s="19">
        <f t="shared" si="1"/>
        <v>9035</v>
      </c>
      <c r="BT31" s="19">
        <f t="shared" si="1"/>
        <v>9185</v>
      </c>
      <c r="BU31" s="19">
        <f t="shared" si="1"/>
        <v>9553</v>
      </c>
      <c r="BV31" s="19">
        <f t="shared" si="1"/>
        <v>8155</v>
      </c>
      <c r="BW31" s="19">
        <f t="shared" si="1"/>
        <v>7291</v>
      </c>
      <c r="BX31" s="19">
        <f t="shared" si="1"/>
        <v>7379</v>
      </c>
      <c r="BY31" s="19">
        <f t="shared" si="1"/>
        <v>8097</v>
      </c>
      <c r="BZ31" s="19">
        <f t="shared" si="1"/>
        <v>8835</v>
      </c>
      <c r="CA31" s="19">
        <f t="shared" si="1"/>
        <v>8075</v>
      </c>
      <c r="CB31" s="19">
        <f t="shared" si="1"/>
        <v>9208</v>
      </c>
      <c r="CC31" s="19">
        <f t="shared" si="1"/>
        <v>9620</v>
      </c>
      <c r="CD31" s="19">
        <f t="shared" si="1"/>
        <v>9776</v>
      </c>
      <c r="CE31" s="19">
        <f t="shared" si="1"/>
        <v>10351</v>
      </c>
      <c r="CF31" s="19">
        <f t="shared" si="1"/>
        <v>11067</v>
      </c>
      <c r="CG31" s="19">
        <f t="shared" si="1"/>
        <v>11056</v>
      </c>
      <c r="CH31" s="19">
        <f t="shared" si="1"/>
        <v>11086</v>
      </c>
      <c r="CI31" s="19">
        <f t="shared" si="1"/>
        <v>11623</v>
      </c>
      <c r="CJ31" s="19">
        <f t="shared" si="1"/>
        <v>11749</v>
      </c>
      <c r="CK31" s="19">
        <f t="shared" si="1"/>
        <v>11788</v>
      </c>
      <c r="CL31" s="19">
        <f t="shared" si="1"/>
        <v>11858</v>
      </c>
      <c r="CM31" s="19">
        <f t="shared" si="1"/>
        <v>12696</v>
      </c>
      <c r="CN31" s="19">
        <f t="shared" si="1"/>
        <v>12903</v>
      </c>
      <c r="CO31" s="19">
        <f t="shared" si="1"/>
        <v>13767</v>
      </c>
      <c r="CP31" s="19">
        <f t="shared" si="1"/>
        <v>14046</v>
      </c>
      <c r="CQ31" s="19">
        <f t="shared" si="1"/>
        <v>14843</v>
      </c>
      <c r="CR31" s="19">
        <f t="shared" si="1"/>
        <v>15537</v>
      </c>
      <c r="CS31" s="19">
        <f t="shared" si="1"/>
        <v>15513</v>
      </c>
      <c r="CT31" s="19">
        <f t="shared" si="1"/>
        <v>16832</v>
      </c>
      <c r="CU31" s="19">
        <f t="shared" si="1"/>
        <v>17459</v>
      </c>
      <c r="CV31" s="19">
        <f t="shared" si="1"/>
        <v>17789</v>
      </c>
      <c r="CW31" s="19">
        <f t="shared" si="1"/>
        <v>18230</v>
      </c>
      <c r="CX31" s="19">
        <f t="shared" si="1"/>
        <v>18868</v>
      </c>
      <c r="CY31" s="19">
        <f t="shared" si="1"/>
        <v>19974</v>
      </c>
      <c r="CZ31" s="19">
        <f t="shared" si="1"/>
        <v>20221</v>
      </c>
      <c r="DA31" s="19">
        <f t="shared" si="1"/>
        <v>20617</v>
      </c>
      <c r="DB31" s="19">
        <f t="shared" si="1"/>
        <v>21579</v>
      </c>
      <c r="DC31" s="19">
        <f t="shared" si="1"/>
        <v>22228</v>
      </c>
      <c r="DD31" s="19">
        <f t="shared" si="1"/>
        <v>21919</v>
      </c>
      <c r="DE31" s="19">
        <f t="shared" si="1"/>
        <v>21712</v>
      </c>
      <c r="DF31" s="19">
        <f t="shared" si="1"/>
        <v>23059</v>
      </c>
      <c r="DG31" s="19">
        <f t="shared" si="1"/>
        <v>23360</v>
      </c>
      <c r="DH31" s="19">
        <f t="shared" si="1"/>
        <v>23632</v>
      </c>
      <c r="DI31" s="19">
        <f t="shared" si="1"/>
        <v>24409</v>
      </c>
      <c r="DJ31" s="19">
        <f t="shared" si="1"/>
        <v>24272</v>
      </c>
      <c r="DK31" s="19">
        <f t="shared" si="1"/>
        <v>24063</v>
      </c>
      <c r="DL31" s="19">
        <f t="shared" si="1"/>
        <v>24807</v>
      </c>
      <c r="DM31" s="19">
        <f t="shared" si="1"/>
        <v>25450</v>
      </c>
      <c r="DN31" s="19">
        <f t="shared" si="1"/>
        <v>26581</v>
      </c>
      <c r="DO31" s="19">
        <f t="shared" si="1"/>
        <v>27710</v>
      </c>
      <c r="DP31" s="19">
        <f t="shared" si="1"/>
        <v>28681</v>
      </c>
      <c r="DQ31" s="19">
        <f t="shared" si="1"/>
        <v>28728</v>
      </c>
      <c r="DR31" s="19">
        <f t="shared" si="1"/>
        <v>29049</v>
      </c>
      <c r="DS31" s="19">
        <f t="shared" si="1"/>
        <v>29108</v>
      </c>
      <c r="DT31" s="19">
        <f t="shared" si="1"/>
        <v>29412</v>
      </c>
      <c r="DU31" s="19">
        <f t="shared" si="1"/>
        <v>29915.447</v>
      </c>
      <c r="DV31" s="19">
        <f t="shared" si="1"/>
        <v>30573.574000000001</v>
      </c>
      <c r="DW31" s="19">
        <f t="shared" si="1"/>
        <v>30649.537</v>
      </c>
      <c r="DX31" s="19">
        <f t="shared" si="1"/>
        <v>32359.296999999999</v>
      </c>
      <c r="DY31" s="19">
        <f t="shared" si="1"/>
        <v>33356.14</v>
      </c>
      <c r="DZ31" s="19">
        <f t="shared" si="1"/>
        <v>34325.440000000002</v>
      </c>
      <c r="EA31" s="19">
        <f t="shared" si="1"/>
        <v>35499.061999999998</v>
      </c>
      <c r="EB31" s="19">
        <f t="shared" si="1"/>
        <v>36361.230000000003</v>
      </c>
      <c r="EC31" s="19">
        <f t="shared" si="2"/>
        <v>37523.425999999999</v>
      </c>
      <c r="ED31" s="19">
        <f t="shared" si="2"/>
        <v>39021.175999999999</v>
      </c>
      <c r="EE31" s="19">
        <f t="shared" si="2"/>
        <v>39425.862999999998</v>
      </c>
      <c r="EF31" s="19">
        <f t="shared" si="2"/>
        <v>39709.370000000003</v>
      </c>
      <c r="EG31" s="19">
        <f t="shared" si="2"/>
        <v>39983.144999999997</v>
      </c>
      <c r="EH31" s="19">
        <f t="shared" si="2"/>
        <v>41178.561999999998</v>
      </c>
      <c r="EI31" s="19">
        <f t="shared" si="2"/>
        <v>42264.63</v>
      </c>
      <c r="EJ31" s="19">
        <f t="shared" si="2"/>
        <v>44025.483999999997</v>
      </c>
      <c r="EK31" s="19">
        <f t="shared" si="2"/>
        <v>44481.47</v>
      </c>
      <c r="EL31" s="19">
        <f t="shared" si="2"/>
        <v>44246.400000000001</v>
      </c>
      <c r="EM31" s="19">
        <f t="shared" si="2"/>
        <v>42090.17</v>
      </c>
      <c r="EN31" s="19">
        <f t="shared" si="2"/>
        <v>42932.4</v>
      </c>
      <c r="EO31" s="19">
        <f t="shared" si="2"/>
        <v>43575</v>
      </c>
      <c r="EP31" s="19">
        <f t="shared" si="2"/>
        <v>43509.612999999998</v>
      </c>
      <c r="EQ31" s="19">
        <f t="shared" si="2"/>
        <v>43743.61</v>
      </c>
      <c r="ER31" s="19">
        <f t="shared" si="2"/>
        <v>44215.633000000002</v>
      </c>
      <c r="ES31" s="19">
        <f t="shared" si="2"/>
        <v>44940.887000000002</v>
      </c>
      <c r="ET31" s="19">
        <f t="shared" si="2"/>
        <v>46018.983999999997</v>
      </c>
      <c r="EU31" s="19">
        <f t="shared" si="2"/>
        <v>47022.01</v>
      </c>
      <c r="EV31" s="19">
        <f t="shared" si="2"/>
        <v>47717.457000000002</v>
      </c>
      <c r="EW31" s="19">
        <f t="shared" si="2"/>
        <v>48238.656000000003</v>
      </c>
      <c r="EX31" s="19">
        <f t="shared" si="2"/>
        <v>47171.086000000003</v>
      </c>
      <c r="EY31" s="19">
        <f t="shared" si="2"/>
        <v>49258.75</v>
      </c>
      <c r="EZ31" s="19">
        <f t="shared" si="2"/>
        <v>50689.68</v>
      </c>
      <c r="FA31" s="30"/>
      <c r="FB31" s="30"/>
      <c r="FC31" s="30"/>
      <c r="FD31" s="30"/>
      <c r="FE31" s="30"/>
      <c r="FF31" s="30"/>
      <c r="FG31" s="30"/>
      <c r="FH31" s="30"/>
      <c r="FI31" s="30"/>
      <c r="FJ31" s="30"/>
      <c r="FK31" s="30"/>
      <c r="FL31" s="30"/>
      <c r="FM31" s="30"/>
      <c r="FN31" s="30"/>
      <c r="FO31" s="30"/>
      <c r="FP31" s="29"/>
      <c r="FQ31" s="29"/>
    </row>
    <row r="32" spans="1:777" s="49" customFormat="1" x14ac:dyDescent="0.15">
      <c r="A32" s="25" t="s">
        <v>1</v>
      </c>
      <c r="B32" s="26" t="s">
        <v>18</v>
      </c>
      <c r="C32" s="27" t="s">
        <v>19</v>
      </c>
      <c r="D32" s="19">
        <f t="shared" si="3"/>
        <v>1817</v>
      </c>
      <c r="E32" s="19">
        <f t="shared" si="4"/>
        <v>1796</v>
      </c>
      <c r="F32" s="19">
        <f t="shared" si="4"/>
        <v>1825</v>
      </c>
      <c r="G32" s="19">
        <f t="shared" si="4"/>
        <v>1902</v>
      </c>
      <c r="H32" s="19">
        <f t="shared" si="4"/>
        <v>1919</v>
      </c>
      <c r="I32" s="19">
        <f t="shared" si="4"/>
        <v>1930</v>
      </c>
      <c r="J32" s="19">
        <f t="shared" si="4"/>
        <v>2007</v>
      </c>
      <c r="K32" s="19">
        <f t="shared" si="4"/>
        <v>1930</v>
      </c>
      <c r="L32" s="19">
        <f t="shared" si="4"/>
        <v>1870</v>
      </c>
      <c r="M32" s="19">
        <f t="shared" si="4"/>
        <v>1860</v>
      </c>
      <c r="N32" s="19">
        <f t="shared" si="4"/>
        <v>1841</v>
      </c>
      <c r="O32" s="19">
        <f t="shared" si="4"/>
        <v>1769</v>
      </c>
      <c r="P32" s="19">
        <f t="shared" si="4"/>
        <v>1918</v>
      </c>
      <c r="Q32" s="19">
        <f t="shared" si="4"/>
        <v>1961</v>
      </c>
      <c r="R32" s="19">
        <f t="shared" si="4"/>
        <v>1943</v>
      </c>
      <c r="S32" s="19">
        <f t="shared" si="4"/>
        <v>1962</v>
      </c>
      <c r="T32" s="19">
        <f t="shared" si="4"/>
        <v>2034</v>
      </c>
      <c r="U32" s="19">
        <f t="shared" si="4"/>
        <v>2034</v>
      </c>
      <c r="V32" s="19">
        <f t="shared" si="4"/>
        <v>2075</v>
      </c>
      <c r="W32" s="19">
        <f t="shared" si="4"/>
        <v>2115</v>
      </c>
      <c r="X32" s="19">
        <f t="shared" si="4"/>
        <v>2201</v>
      </c>
      <c r="Y32" s="19">
        <f t="shared" si="4"/>
        <v>2152</v>
      </c>
      <c r="Z32" s="19">
        <f t="shared" si="4"/>
        <v>2040</v>
      </c>
      <c r="AA32" s="19">
        <f t="shared" si="4"/>
        <v>2138</v>
      </c>
      <c r="AB32" s="19">
        <f t="shared" si="4"/>
        <v>2230</v>
      </c>
      <c r="AC32" s="19">
        <f t="shared" si="4"/>
        <v>2378</v>
      </c>
      <c r="AD32" s="19">
        <f t="shared" si="4"/>
        <v>2503</v>
      </c>
      <c r="AE32" s="19">
        <f t="shared" si="4"/>
        <v>2589</v>
      </c>
      <c r="AF32" s="19">
        <f t="shared" si="4"/>
        <v>2659</v>
      </c>
      <c r="AG32" s="19">
        <f t="shared" si="4"/>
        <v>2562</v>
      </c>
      <c r="AH32" s="19">
        <f t="shared" si="4"/>
        <v>2659</v>
      </c>
      <c r="AI32" s="19">
        <f t="shared" si="4"/>
        <v>2608</v>
      </c>
      <c r="AJ32" s="19">
        <f t="shared" si="4"/>
        <v>2536</v>
      </c>
      <c r="AK32" s="19">
        <f t="shared" si="4"/>
        <v>2687</v>
      </c>
      <c r="AL32" s="19">
        <f t="shared" si="4"/>
        <v>2759</v>
      </c>
      <c r="AM32" s="19">
        <f t="shared" si="4"/>
        <v>2777</v>
      </c>
      <c r="AN32" s="19">
        <f t="shared" si="4"/>
        <v>2860</v>
      </c>
      <c r="AO32" s="19">
        <f t="shared" si="4"/>
        <v>2923</v>
      </c>
      <c r="AP32" s="19">
        <f t="shared" si="4"/>
        <v>2915</v>
      </c>
      <c r="AQ32" s="19">
        <f t="shared" si="4"/>
        <v>3003</v>
      </c>
      <c r="AR32" s="19">
        <f t="shared" si="4"/>
        <v>3038</v>
      </c>
      <c r="AS32" s="19">
        <f t="shared" si="4"/>
        <v>3091</v>
      </c>
      <c r="AT32" s="19">
        <f t="shared" si="4"/>
        <v>3223</v>
      </c>
      <c r="AU32" s="19">
        <f t="shared" si="4"/>
        <v>3365</v>
      </c>
      <c r="AV32" s="19">
        <f t="shared" si="4"/>
        <v>3190</v>
      </c>
      <c r="AW32" s="19">
        <f t="shared" si="4"/>
        <v>3000</v>
      </c>
      <c r="AX32" s="19">
        <f t="shared" si="4"/>
        <v>3017</v>
      </c>
      <c r="AY32" s="19">
        <f t="shared" si="4"/>
        <v>2520</v>
      </c>
      <c r="AZ32" s="19">
        <f t="shared" si="4"/>
        <v>2184</v>
      </c>
      <c r="BA32" s="19">
        <f t="shared" si="4"/>
        <v>2643</v>
      </c>
      <c r="BB32" s="19">
        <f t="shared" si="4"/>
        <v>2942</v>
      </c>
      <c r="BC32" s="19">
        <f t="shared" si="4"/>
        <v>3003</v>
      </c>
      <c r="BD32" s="19">
        <f t="shared" si="4"/>
        <v>3280</v>
      </c>
      <c r="BE32" s="19">
        <f t="shared" si="4"/>
        <v>3486</v>
      </c>
      <c r="BF32" s="19">
        <f t="shared" si="4"/>
        <v>3545</v>
      </c>
      <c r="BG32" s="19">
        <f t="shared" si="4"/>
        <v>3711</v>
      </c>
      <c r="BH32" s="19">
        <f t="shared" si="4"/>
        <v>3813</v>
      </c>
      <c r="BI32" s="19">
        <f t="shared" si="4"/>
        <v>4076</v>
      </c>
      <c r="BJ32" s="19">
        <f t="shared" si="4"/>
        <v>4315</v>
      </c>
      <c r="BK32" s="19">
        <f t="shared" si="4"/>
        <v>4331</v>
      </c>
      <c r="BL32" s="19">
        <f t="shared" si="4"/>
        <v>4250</v>
      </c>
      <c r="BM32" s="19">
        <f t="shared" si="4"/>
        <v>4114</v>
      </c>
      <c r="BN32" s="19">
        <f t="shared" si="4"/>
        <v>4065</v>
      </c>
      <c r="BO32" s="19">
        <f t="shared" si="4"/>
        <v>4307</v>
      </c>
      <c r="BP32" s="19">
        <f t="shared" si="4"/>
        <v>4763</v>
      </c>
      <c r="BQ32" s="19">
        <f t="shared" si="1"/>
        <v>4930</v>
      </c>
      <c r="BR32" s="19">
        <f t="shared" si="1"/>
        <v>5227</v>
      </c>
      <c r="BS32" s="19">
        <f t="shared" si="1"/>
        <v>5485</v>
      </c>
      <c r="BT32" s="19">
        <f t="shared" si="1"/>
        <v>5721</v>
      </c>
      <c r="BU32" s="19">
        <f t="shared" si="1"/>
        <v>5432</v>
      </c>
      <c r="BV32" s="19">
        <f t="shared" si="1"/>
        <v>5133</v>
      </c>
      <c r="BW32" s="19">
        <f t="shared" si="1"/>
        <v>5295</v>
      </c>
      <c r="BX32" s="19">
        <f t="shared" si="1"/>
        <v>5303</v>
      </c>
      <c r="BY32" s="19">
        <f t="shared" si="1"/>
        <v>5893</v>
      </c>
      <c r="BZ32" s="19">
        <f t="shared" si="1"/>
        <v>5874</v>
      </c>
      <c r="CA32" s="19">
        <f t="shared" si="1"/>
        <v>5499</v>
      </c>
      <c r="CB32" s="19">
        <f t="shared" si="1"/>
        <v>5871</v>
      </c>
      <c r="CC32" s="19">
        <f t="shared" si="1"/>
        <v>5925</v>
      </c>
      <c r="CD32" s="19">
        <f t="shared" si="1"/>
        <v>6307</v>
      </c>
      <c r="CE32" s="19">
        <f t="shared" si="1"/>
        <v>6604</v>
      </c>
      <c r="CF32" s="19">
        <f t="shared" si="1"/>
        <v>6779</v>
      </c>
      <c r="CG32" s="19">
        <f t="shared" si="1"/>
        <v>7286</v>
      </c>
      <c r="CH32" s="19">
        <f t="shared" si="1"/>
        <v>7450</v>
      </c>
      <c r="CI32" s="19">
        <f t="shared" si="1"/>
        <v>7415</v>
      </c>
      <c r="CJ32" s="19">
        <f t="shared" si="1"/>
        <v>7973</v>
      </c>
      <c r="CK32" s="19">
        <f t="shared" si="1"/>
        <v>8284</v>
      </c>
      <c r="CL32" s="19">
        <f t="shared" si="1"/>
        <v>8440</v>
      </c>
      <c r="CM32" s="19">
        <f t="shared" si="1"/>
        <v>8751</v>
      </c>
      <c r="CN32" s="19">
        <f t="shared" si="1"/>
        <v>8725</v>
      </c>
      <c r="CO32" s="19">
        <f t="shared" si="1"/>
        <v>9172</v>
      </c>
      <c r="CP32" s="19">
        <f t="shared" si="1"/>
        <v>9931</v>
      </c>
      <c r="CQ32" s="19">
        <f t="shared" si="1"/>
        <v>10613</v>
      </c>
      <c r="CR32" s="19">
        <f t="shared" si="1"/>
        <v>10869</v>
      </c>
      <c r="CS32" s="19">
        <f t="shared" si="1"/>
        <v>11148</v>
      </c>
      <c r="CT32" s="19">
        <f t="shared" si="1"/>
        <v>11647</v>
      </c>
      <c r="CU32" s="19">
        <f t="shared" si="1"/>
        <v>12226</v>
      </c>
      <c r="CV32" s="19">
        <f t="shared" si="1"/>
        <v>12471</v>
      </c>
      <c r="CW32" s="19">
        <f t="shared" si="1"/>
        <v>12667</v>
      </c>
      <c r="CX32" s="19">
        <f t="shared" si="1"/>
        <v>12900</v>
      </c>
      <c r="CY32" s="19">
        <f t="shared" si="1"/>
        <v>14151</v>
      </c>
      <c r="CZ32" s="19">
        <f t="shared" si="1"/>
        <v>15266</v>
      </c>
      <c r="DA32" s="19">
        <f t="shared" si="1"/>
        <v>15565</v>
      </c>
      <c r="DB32" s="19">
        <f t="shared" si="1"/>
        <v>16654</v>
      </c>
      <c r="DC32" s="19">
        <f t="shared" si="1"/>
        <v>17669</v>
      </c>
      <c r="DD32" s="19">
        <f t="shared" si="1"/>
        <v>18109</v>
      </c>
      <c r="DE32" s="19">
        <f t="shared" si="1"/>
        <v>18237</v>
      </c>
      <c r="DF32" s="19">
        <f t="shared" si="1"/>
        <v>18104</v>
      </c>
      <c r="DG32" s="19">
        <f t="shared" si="1"/>
        <v>18100</v>
      </c>
      <c r="DH32" s="19">
        <f t="shared" si="1"/>
        <v>18425</v>
      </c>
      <c r="DI32" s="19">
        <f t="shared" si="1"/>
        <v>19657</v>
      </c>
      <c r="DJ32" s="19">
        <f t="shared" si="1"/>
        <v>20640</v>
      </c>
      <c r="DK32" s="19">
        <f t="shared" si="1"/>
        <v>20935</v>
      </c>
      <c r="DL32" s="19">
        <f t="shared" si="1"/>
        <v>21495</v>
      </c>
      <c r="DM32" s="19">
        <f t="shared" si="1"/>
        <v>21944</v>
      </c>
      <c r="DN32" s="19">
        <f t="shared" si="1"/>
        <v>22486</v>
      </c>
      <c r="DO32" s="19">
        <f t="shared" si="1"/>
        <v>23148</v>
      </c>
      <c r="DP32" s="19">
        <f t="shared" si="1"/>
        <v>23621</v>
      </c>
      <c r="DQ32" s="19">
        <f t="shared" si="1"/>
        <v>24519</v>
      </c>
      <c r="DR32" s="19">
        <f t="shared" si="1"/>
        <v>25644</v>
      </c>
      <c r="DS32" s="19">
        <f t="shared" si="1"/>
        <v>27012</v>
      </c>
      <c r="DT32" s="19">
        <f t="shared" si="1"/>
        <v>26884</v>
      </c>
      <c r="DU32" s="19">
        <f t="shared" si="1"/>
        <v>25174.898000000001</v>
      </c>
      <c r="DV32" s="19">
        <f t="shared" si="1"/>
        <v>24219.759999999998</v>
      </c>
      <c r="DW32" s="19">
        <f t="shared" si="1"/>
        <v>23943.743999999999</v>
      </c>
      <c r="DX32" s="19">
        <f t="shared" si="1"/>
        <v>24797.66</v>
      </c>
      <c r="DY32" s="19">
        <f t="shared" si="1"/>
        <v>25761.625</v>
      </c>
      <c r="DZ32" s="19">
        <f t="shared" si="1"/>
        <v>26637.266</v>
      </c>
      <c r="EA32" s="19">
        <f t="shared" si="1"/>
        <v>28239.875</v>
      </c>
      <c r="EB32" s="19">
        <f t="shared" ref="EB32:EZ41" si="5">+IF(GETPIVOTDATA("Value",$A$5,$A$28,$A32,$B$28,$B32,$C$28,$C32,$D$27,EB$28)=0,"",GETPIVOTDATA("Value",$A$5,$A$28,$A32,$B$28,$B32,$C$28,$C32,$D$27,EB$28))</f>
        <v>29715.342000000001</v>
      </c>
      <c r="EC32" s="19">
        <f t="shared" si="5"/>
        <v>30986.888999999999</v>
      </c>
      <c r="ED32" s="19">
        <f t="shared" si="5"/>
        <v>32689.77</v>
      </c>
      <c r="EE32" s="19">
        <f t="shared" si="5"/>
        <v>33481.68</v>
      </c>
      <c r="EF32" s="19">
        <f t="shared" si="5"/>
        <v>33986.555</v>
      </c>
      <c r="EG32" s="19">
        <f t="shared" si="5"/>
        <v>34607.22</v>
      </c>
      <c r="EH32" s="19">
        <f t="shared" si="5"/>
        <v>35888.612999999998</v>
      </c>
      <c r="EI32" s="19">
        <f t="shared" si="5"/>
        <v>36787.258000000002</v>
      </c>
      <c r="EJ32" s="19">
        <f t="shared" si="5"/>
        <v>38160.703000000001</v>
      </c>
      <c r="EK32" s="19">
        <f t="shared" si="5"/>
        <v>39998.523000000001</v>
      </c>
      <c r="EL32" s="19">
        <f t="shared" si="5"/>
        <v>40129.652000000002</v>
      </c>
      <c r="EM32" s="19">
        <f t="shared" si="5"/>
        <v>36662.612999999998</v>
      </c>
      <c r="EN32" s="19">
        <f t="shared" si="5"/>
        <v>37615.112999999998</v>
      </c>
      <c r="EO32" s="19">
        <f t="shared" si="5"/>
        <v>38432</v>
      </c>
      <c r="EP32" s="19">
        <f t="shared" si="5"/>
        <v>37715.01</v>
      </c>
      <c r="EQ32" s="19">
        <f t="shared" si="5"/>
        <v>37203.144999999997</v>
      </c>
      <c r="ER32" s="19">
        <f t="shared" si="5"/>
        <v>36907.919999999998</v>
      </c>
      <c r="ES32" s="19">
        <f t="shared" si="5"/>
        <v>36986.699999999997</v>
      </c>
      <c r="ET32" s="19">
        <f t="shared" si="5"/>
        <v>37924.152000000002</v>
      </c>
      <c r="EU32" s="19">
        <f t="shared" si="5"/>
        <v>39043.19</v>
      </c>
      <c r="EV32" s="19">
        <f t="shared" si="5"/>
        <v>39430.906000000003</v>
      </c>
      <c r="EW32" s="19">
        <f t="shared" si="5"/>
        <v>39874.800000000003</v>
      </c>
      <c r="EX32" s="19">
        <f t="shared" si="5"/>
        <v>38871.703000000001</v>
      </c>
      <c r="EY32" s="19">
        <f t="shared" si="5"/>
        <v>39977.855000000003</v>
      </c>
      <c r="EZ32" s="19">
        <f t="shared" si="5"/>
        <v>40701.464999999997</v>
      </c>
      <c r="FA32" s="29"/>
      <c r="FB32" s="29"/>
      <c r="FC32" s="29"/>
      <c r="FD32" s="29"/>
      <c r="FE32" s="29"/>
      <c r="FF32" s="29"/>
      <c r="FG32" s="29"/>
      <c r="FH32" s="29"/>
      <c r="FI32" s="29"/>
      <c r="FJ32" s="29"/>
      <c r="FK32" s="29"/>
      <c r="FL32" s="29"/>
      <c r="FM32" s="29"/>
      <c r="FN32" s="29"/>
      <c r="FO32" s="29"/>
      <c r="FP32" s="29"/>
      <c r="FQ32" s="29"/>
    </row>
    <row r="33" spans="1:173" s="49" customFormat="1" x14ac:dyDescent="0.15">
      <c r="A33" s="25" t="s">
        <v>1</v>
      </c>
      <c r="B33" s="26" t="s">
        <v>20</v>
      </c>
      <c r="C33" s="27" t="s">
        <v>21</v>
      </c>
      <c r="D33" s="19">
        <f t="shared" si="3"/>
        <v>2990</v>
      </c>
      <c r="E33" s="19">
        <f t="shared" si="4"/>
        <v>3027</v>
      </c>
      <c r="F33" s="19">
        <f t="shared" si="4"/>
        <v>3312</v>
      </c>
      <c r="G33" s="19">
        <f t="shared" si="4"/>
        <v>3064</v>
      </c>
      <c r="H33" s="19">
        <f t="shared" si="4"/>
        <v>3438</v>
      </c>
      <c r="I33" s="19">
        <f t="shared" si="4"/>
        <v>3537</v>
      </c>
      <c r="J33" s="19">
        <f t="shared" si="4"/>
        <v>3233</v>
      </c>
      <c r="K33" s="19">
        <f t="shared" si="4"/>
        <v>3390</v>
      </c>
      <c r="L33" s="19">
        <f t="shared" si="4"/>
        <v>3333</v>
      </c>
      <c r="M33" s="19">
        <f t="shared" si="4"/>
        <v>3113</v>
      </c>
      <c r="N33" s="19">
        <f t="shared" si="4"/>
        <v>3379</v>
      </c>
      <c r="O33" s="19">
        <f t="shared" si="4"/>
        <v>3497</v>
      </c>
      <c r="P33" s="19">
        <f t="shared" si="4"/>
        <v>3647</v>
      </c>
      <c r="Q33" s="19">
        <f t="shared" si="4"/>
        <v>3647</v>
      </c>
      <c r="R33" s="19">
        <f t="shared" si="4"/>
        <v>3591</v>
      </c>
      <c r="S33" s="19">
        <f t="shared" si="4"/>
        <v>3518</v>
      </c>
      <c r="T33" s="19">
        <f t="shared" si="4"/>
        <v>3566</v>
      </c>
      <c r="U33" s="19">
        <f t="shared" si="4"/>
        <v>3585</v>
      </c>
      <c r="V33" s="19">
        <f t="shared" si="4"/>
        <v>3617</v>
      </c>
      <c r="W33" s="19">
        <f t="shared" si="4"/>
        <v>3701</v>
      </c>
      <c r="X33" s="19">
        <f t="shared" si="4"/>
        <v>3787</v>
      </c>
      <c r="Y33" s="19">
        <f t="shared" si="4"/>
        <v>3877</v>
      </c>
      <c r="Z33" s="19">
        <f t="shared" si="4"/>
        <v>3974</v>
      </c>
      <c r="AA33" s="19">
        <f t="shared" si="4"/>
        <v>4041</v>
      </c>
      <c r="AB33" s="19">
        <f t="shared" si="4"/>
        <v>4186</v>
      </c>
      <c r="AC33" s="19">
        <f t="shared" si="4"/>
        <v>4095</v>
      </c>
      <c r="AD33" s="19">
        <f t="shared" si="4"/>
        <v>4280</v>
      </c>
      <c r="AE33" s="19">
        <f t="shared" si="4"/>
        <v>4207</v>
      </c>
      <c r="AF33" s="19">
        <f t="shared" si="4"/>
        <v>4399</v>
      </c>
      <c r="AG33" s="19">
        <f t="shared" si="4"/>
        <v>4640</v>
      </c>
      <c r="AH33" s="19">
        <f t="shared" si="4"/>
        <v>4584</v>
      </c>
      <c r="AI33" s="19">
        <f t="shared" si="4"/>
        <v>4505</v>
      </c>
      <c r="AJ33" s="19">
        <f t="shared" si="4"/>
        <v>4423</v>
      </c>
      <c r="AK33" s="19">
        <f t="shared" si="4"/>
        <v>4513</v>
      </c>
      <c r="AL33" s="19">
        <f t="shared" si="4"/>
        <v>4538</v>
      </c>
      <c r="AM33" s="19">
        <f t="shared" si="4"/>
        <v>4613</v>
      </c>
      <c r="AN33" s="19">
        <f t="shared" si="4"/>
        <v>4691</v>
      </c>
      <c r="AO33" s="19">
        <f t="shared" si="4"/>
        <v>4894</v>
      </c>
      <c r="AP33" s="19">
        <f t="shared" si="4"/>
        <v>4854</v>
      </c>
      <c r="AQ33" s="19">
        <f t="shared" si="4"/>
        <v>5048</v>
      </c>
      <c r="AR33" s="19">
        <f t="shared" si="4"/>
        <v>4726</v>
      </c>
      <c r="AS33" s="19">
        <f t="shared" si="4"/>
        <v>5180</v>
      </c>
      <c r="AT33" s="19">
        <f t="shared" si="4"/>
        <v>5601</v>
      </c>
      <c r="AU33" s="19">
        <f t="shared" si="4"/>
        <v>5555</v>
      </c>
      <c r="AV33" s="19">
        <f t="shared" si="4"/>
        <v>5158</v>
      </c>
      <c r="AW33" s="19">
        <f t="shared" si="4"/>
        <v>5177</v>
      </c>
      <c r="AX33" s="19">
        <f t="shared" si="4"/>
        <v>5520</v>
      </c>
      <c r="AY33" s="19">
        <f t="shared" si="4"/>
        <v>4748</v>
      </c>
      <c r="AZ33" s="19">
        <f t="shared" si="4"/>
        <v>3819</v>
      </c>
      <c r="BA33" s="19">
        <f t="shared" si="4"/>
        <v>4481</v>
      </c>
      <c r="BB33" s="19">
        <f t="shared" si="4"/>
        <v>5144</v>
      </c>
      <c r="BC33" s="19">
        <f t="shared" si="4"/>
        <v>4901</v>
      </c>
      <c r="BD33" s="19">
        <f t="shared" si="4"/>
        <v>5754</v>
      </c>
      <c r="BE33" s="19">
        <f t="shared" si="4"/>
        <v>5984</v>
      </c>
      <c r="BF33" s="19">
        <f t="shared" si="4"/>
        <v>6661</v>
      </c>
      <c r="BG33" s="19">
        <f t="shared" si="4"/>
        <v>6641</v>
      </c>
      <c r="BH33" s="19">
        <f t="shared" si="4"/>
        <v>6773</v>
      </c>
      <c r="BI33" s="19">
        <f t="shared" si="4"/>
        <v>6621</v>
      </c>
      <c r="BJ33" s="19">
        <f t="shared" si="4"/>
        <v>7063</v>
      </c>
      <c r="BK33" s="19">
        <f t="shared" si="4"/>
        <v>7508</v>
      </c>
      <c r="BL33" s="19">
        <f t="shared" si="4"/>
        <v>7224</v>
      </c>
      <c r="BM33" s="19">
        <f t="shared" si="4"/>
        <v>6751</v>
      </c>
      <c r="BN33" s="19">
        <f t="shared" si="4"/>
        <v>6311</v>
      </c>
      <c r="BO33" s="19">
        <f t="shared" si="4"/>
        <v>6757</v>
      </c>
      <c r="BP33" s="19">
        <f t="shared" si="4"/>
        <v>6682</v>
      </c>
      <c r="BQ33" s="19">
        <f t="shared" ref="BQ33:EB46" si="6">+IF(GETPIVOTDATA("Value",$A$5,$A$28,$A33,$B$28,$B33,$C$28,$C33,$D$27,BQ$28)=0,"",GETPIVOTDATA("Value",$A$5,$A$28,$A33,$B$28,$B33,$C$28,$C33,$D$27,BQ$28))</f>
        <v>6513</v>
      </c>
      <c r="BR33" s="19">
        <f t="shared" si="6"/>
        <v>6765</v>
      </c>
      <c r="BS33" s="19">
        <f t="shared" si="6"/>
        <v>7152</v>
      </c>
      <c r="BT33" s="19">
        <f t="shared" si="6"/>
        <v>7119</v>
      </c>
      <c r="BU33" s="19">
        <f t="shared" si="6"/>
        <v>7640</v>
      </c>
      <c r="BV33" s="19">
        <f t="shared" si="6"/>
        <v>6443</v>
      </c>
      <c r="BW33" s="19">
        <f t="shared" si="6"/>
        <v>5274</v>
      </c>
      <c r="BX33" s="19">
        <f t="shared" si="6"/>
        <v>4752</v>
      </c>
      <c r="BY33" s="19">
        <f t="shared" si="6"/>
        <v>4559</v>
      </c>
      <c r="BZ33" s="19">
        <f t="shared" si="6"/>
        <v>3861</v>
      </c>
      <c r="CA33" s="19">
        <f t="shared" si="6"/>
        <v>4101</v>
      </c>
      <c r="CB33" s="19">
        <f t="shared" si="6"/>
        <v>6145</v>
      </c>
      <c r="CC33" s="19">
        <f t="shared" si="6"/>
        <v>6596</v>
      </c>
      <c r="CD33" s="19">
        <f t="shared" si="6"/>
        <v>7002</v>
      </c>
      <c r="CE33" s="19">
        <f t="shared" si="6"/>
        <v>7884</v>
      </c>
      <c r="CF33" s="19">
        <f t="shared" si="6"/>
        <v>8266</v>
      </c>
      <c r="CG33" s="19">
        <f t="shared" si="6"/>
        <v>8705</v>
      </c>
      <c r="CH33" s="19">
        <f t="shared" si="6"/>
        <v>8869</v>
      </c>
      <c r="CI33" s="19">
        <f t="shared" si="6"/>
        <v>9060</v>
      </c>
      <c r="CJ33" s="19">
        <f t="shared" si="6"/>
        <v>9428</v>
      </c>
      <c r="CK33" s="19">
        <f t="shared" si="6"/>
        <v>9881</v>
      </c>
      <c r="CL33" s="19">
        <f t="shared" si="6"/>
        <v>10278</v>
      </c>
      <c r="CM33" s="19">
        <f t="shared" si="6"/>
        <v>10779</v>
      </c>
      <c r="CN33" s="19">
        <f t="shared" si="6"/>
        <v>10927</v>
      </c>
      <c r="CO33" s="19">
        <f t="shared" si="6"/>
        <v>11124</v>
      </c>
      <c r="CP33" s="19">
        <f t="shared" si="6"/>
        <v>11792</v>
      </c>
      <c r="CQ33" s="19">
        <f t="shared" si="6"/>
        <v>12302</v>
      </c>
      <c r="CR33" s="19">
        <f t="shared" si="6"/>
        <v>12859</v>
      </c>
      <c r="CS33" s="19">
        <f t="shared" si="6"/>
        <v>13330</v>
      </c>
      <c r="CT33" s="19">
        <f t="shared" si="6"/>
        <v>14057</v>
      </c>
      <c r="CU33" s="19">
        <f t="shared" si="6"/>
        <v>14609</v>
      </c>
      <c r="CV33" s="19">
        <f t="shared" si="6"/>
        <v>15213</v>
      </c>
      <c r="CW33" s="19">
        <f t="shared" si="6"/>
        <v>15792</v>
      </c>
      <c r="CX33" s="19">
        <f t="shared" si="6"/>
        <v>16365</v>
      </c>
      <c r="CY33" s="19">
        <f t="shared" si="6"/>
        <v>17352</v>
      </c>
      <c r="CZ33" s="19">
        <f t="shared" si="6"/>
        <v>18187</v>
      </c>
      <c r="DA33" s="19">
        <f t="shared" si="6"/>
        <v>18881</v>
      </c>
      <c r="DB33" s="19">
        <f t="shared" si="6"/>
        <v>19549</v>
      </c>
      <c r="DC33" s="19">
        <f t="shared" si="6"/>
        <v>20441</v>
      </c>
      <c r="DD33" s="19">
        <f t="shared" si="6"/>
        <v>20902</v>
      </c>
      <c r="DE33" s="19">
        <f t="shared" si="6"/>
        <v>20653</v>
      </c>
      <c r="DF33" s="19">
        <f t="shared" si="6"/>
        <v>21465</v>
      </c>
      <c r="DG33" s="19">
        <f t="shared" si="6"/>
        <v>22177</v>
      </c>
      <c r="DH33" s="19">
        <f t="shared" si="6"/>
        <v>22698</v>
      </c>
      <c r="DI33" s="19">
        <f t="shared" si="6"/>
        <v>23326</v>
      </c>
      <c r="DJ33" s="19">
        <f t="shared" si="6"/>
        <v>23537</v>
      </c>
      <c r="DK33" s="19">
        <f t="shared" si="6"/>
        <v>23655</v>
      </c>
      <c r="DL33" s="19">
        <f t="shared" si="6"/>
        <v>24120</v>
      </c>
      <c r="DM33" s="19">
        <f t="shared" si="6"/>
        <v>24300</v>
      </c>
      <c r="DN33" s="19">
        <f t="shared" si="6"/>
        <v>24519</v>
      </c>
      <c r="DO33" s="19">
        <f t="shared" si="6"/>
        <v>24755</v>
      </c>
      <c r="DP33" s="19">
        <f t="shared" si="6"/>
        <v>25238</v>
      </c>
      <c r="DQ33" s="19">
        <f t="shared" si="6"/>
        <v>25756</v>
      </c>
      <c r="DR33" s="19">
        <f t="shared" si="6"/>
        <v>26763</v>
      </c>
      <c r="DS33" s="19">
        <f t="shared" si="6"/>
        <v>27576</v>
      </c>
      <c r="DT33" s="19">
        <f t="shared" si="6"/>
        <v>28129</v>
      </c>
      <c r="DU33" s="19">
        <f t="shared" si="6"/>
        <v>28294.263999999999</v>
      </c>
      <c r="DV33" s="19">
        <f t="shared" si="6"/>
        <v>28619.805</v>
      </c>
      <c r="DW33" s="19">
        <f t="shared" si="6"/>
        <v>28336.16</v>
      </c>
      <c r="DX33" s="19">
        <f t="shared" si="6"/>
        <v>28907.976999999999</v>
      </c>
      <c r="DY33" s="19">
        <f t="shared" si="6"/>
        <v>29418.863000000001</v>
      </c>
      <c r="DZ33" s="19">
        <f t="shared" si="6"/>
        <v>29736.645</v>
      </c>
      <c r="EA33" s="19">
        <f t="shared" si="6"/>
        <v>30341.807000000001</v>
      </c>
      <c r="EB33" s="19">
        <f t="shared" si="6"/>
        <v>31323.078000000001</v>
      </c>
      <c r="EC33" s="19">
        <f t="shared" si="5"/>
        <v>32284.611000000001</v>
      </c>
      <c r="ED33" s="19">
        <f t="shared" si="5"/>
        <v>33409.68</v>
      </c>
      <c r="EE33" s="19">
        <f t="shared" si="5"/>
        <v>33920.097999999998</v>
      </c>
      <c r="EF33" s="19">
        <f t="shared" si="5"/>
        <v>34152.773000000001</v>
      </c>
      <c r="EG33" s="19">
        <f t="shared" si="5"/>
        <v>34292.03</v>
      </c>
      <c r="EH33" s="19">
        <f t="shared" si="5"/>
        <v>35093.824000000001</v>
      </c>
      <c r="EI33" s="19">
        <f t="shared" si="5"/>
        <v>35495.464999999997</v>
      </c>
      <c r="EJ33" s="19">
        <f t="shared" si="5"/>
        <v>36166.160000000003</v>
      </c>
      <c r="EK33" s="19">
        <f t="shared" si="5"/>
        <v>36845.684000000001</v>
      </c>
      <c r="EL33" s="19">
        <f t="shared" si="5"/>
        <v>36761.792999999998</v>
      </c>
      <c r="EM33" s="19">
        <f t="shared" si="5"/>
        <v>35534.925999999999</v>
      </c>
      <c r="EN33" s="19">
        <f t="shared" si="5"/>
        <v>36086.726999999999</v>
      </c>
      <c r="EO33" s="19">
        <f t="shared" si="5"/>
        <v>36691</v>
      </c>
      <c r="EP33" s="19">
        <f t="shared" si="5"/>
        <v>36625.925999999999</v>
      </c>
      <c r="EQ33" s="19">
        <f t="shared" si="5"/>
        <v>36647.22</v>
      </c>
      <c r="ER33" s="19">
        <f t="shared" si="5"/>
        <v>36818.54</v>
      </c>
      <c r="ES33" s="19">
        <f t="shared" si="5"/>
        <v>37077.89</v>
      </c>
      <c r="ET33" s="19">
        <f t="shared" si="5"/>
        <v>37343.839999999997</v>
      </c>
      <c r="EU33" s="19">
        <f t="shared" si="5"/>
        <v>38037.336000000003</v>
      </c>
      <c r="EV33" s="19">
        <f t="shared" si="5"/>
        <v>38555.464999999997</v>
      </c>
      <c r="EW33" s="19">
        <f t="shared" si="5"/>
        <v>39084.656000000003</v>
      </c>
      <c r="EX33" s="19">
        <f t="shared" si="5"/>
        <v>35913.82</v>
      </c>
      <c r="EY33" s="19">
        <f t="shared" si="5"/>
        <v>38242.133000000002</v>
      </c>
      <c r="EZ33" s="19">
        <f t="shared" si="5"/>
        <v>39065.71</v>
      </c>
      <c r="FA33" s="29"/>
      <c r="FB33" s="29"/>
      <c r="FC33" s="29"/>
      <c r="FD33" s="29"/>
      <c r="FE33" s="29"/>
      <c r="FF33" s="29"/>
      <c r="FG33" s="29"/>
      <c r="FH33" s="29"/>
      <c r="FI33" s="29"/>
      <c r="FJ33" s="29"/>
      <c r="FK33" s="29"/>
      <c r="FL33" s="29"/>
      <c r="FM33" s="29"/>
      <c r="FN33" s="29"/>
      <c r="FO33" s="29"/>
      <c r="FP33" s="29"/>
      <c r="FQ33" s="29"/>
    </row>
    <row r="34" spans="1:173" s="49" customFormat="1" x14ac:dyDescent="0.15">
      <c r="A34" s="25" t="s">
        <v>1</v>
      </c>
      <c r="B34" s="26" t="s">
        <v>22</v>
      </c>
      <c r="C34" s="27" t="s">
        <v>23</v>
      </c>
      <c r="D34" s="19">
        <f t="shared" si="3"/>
        <v>2931</v>
      </c>
      <c r="E34" s="19">
        <f t="shared" si="4"/>
        <v>2896</v>
      </c>
      <c r="F34" s="19">
        <f t="shared" si="4"/>
        <v>3078</v>
      </c>
      <c r="G34" s="19">
        <f t="shared" si="4"/>
        <v>3186</v>
      </c>
      <c r="H34" s="19">
        <f t="shared" si="4"/>
        <v>3386</v>
      </c>
      <c r="I34" s="19">
        <f t="shared" si="4"/>
        <v>3366</v>
      </c>
      <c r="J34" s="19">
        <f t="shared" si="4"/>
        <v>3301</v>
      </c>
      <c r="K34" s="19">
        <f t="shared" si="4"/>
        <v>3241</v>
      </c>
      <c r="L34" s="19">
        <f t="shared" si="4"/>
        <v>3352</v>
      </c>
      <c r="M34" s="19">
        <f t="shared" si="4"/>
        <v>3234</v>
      </c>
      <c r="N34" s="19">
        <f t="shared" si="4"/>
        <v>3174</v>
      </c>
      <c r="O34" s="19">
        <f t="shared" si="4"/>
        <v>3228</v>
      </c>
      <c r="P34" s="19">
        <f t="shared" si="4"/>
        <v>3258</v>
      </c>
      <c r="Q34" s="19">
        <f t="shared" si="4"/>
        <v>3416</v>
      </c>
      <c r="R34" s="19">
        <f t="shared" si="4"/>
        <v>3472</v>
      </c>
      <c r="S34" s="19">
        <f t="shared" si="4"/>
        <v>3532</v>
      </c>
      <c r="T34" s="19">
        <f t="shared" si="4"/>
        <v>3524</v>
      </c>
      <c r="U34" s="19">
        <f t="shared" si="4"/>
        <v>3626</v>
      </c>
      <c r="V34" s="19">
        <f t="shared" si="4"/>
        <v>3732</v>
      </c>
      <c r="W34" s="19">
        <f t="shared" si="4"/>
        <v>3792</v>
      </c>
      <c r="X34" s="19">
        <f t="shared" si="4"/>
        <v>3870</v>
      </c>
      <c r="Y34" s="19">
        <f t="shared" si="4"/>
        <v>3821</v>
      </c>
      <c r="Z34" s="19">
        <f t="shared" si="4"/>
        <v>3936</v>
      </c>
      <c r="AA34" s="19">
        <f t="shared" si="4"/>
        <v>4089</v>
      </c>
      <c r="AB34" s="19">
        <f t="shared" si="4"/>
        <v>4141</v>
      </c>
      <c r="AC34" s="19">
        <f t="shared" si="4"/>
        <v>4281</v>
      </c>
      <c r="AD34" s="19">
        <f t="shared" si="4"/>
        <v>4368</v>
      </c>
      <c r="AE34" s="19">
        <f t="shared" si="4"/>
        <v>4423</v>
      </c>
      <c r="AF34" s="19">
        <f t="shared" si="4"/>
        <v>4540</v>
      </c>
      <c r="AG34" s="19">
        <f t="shared" si="4"/>
        <v>4631</v>
      </c>
      <c r="AH34" s="19">
        <f t="shared" si="4"/>
        <v>4758</v>
      </c>
      <c r="AI34" s="19">
        <f t="shared" si="4"/>
        <v>4576</v>
      </c>
      <c r="AJ34" s="19">
        <f t="shared" si="4"/>
        <v>4611</v>
      </c>
      <c r="AK34" s="19">
        <f t="shared" si="4"/>
        <v>4795</v>
      </c>
      <c r="AL34" s="19">
        <f t="shared" si="4"/>
        <v>4914</v>
      </c>
      <c r="AM34" s="19">
        <f t="shared" si="4"/>
        <v>4948</v>
      </c>
      <c r="AN34" s="19">
        <f t="shared" si="4"/>
        <v>5024</v>
      </c>
      <c r="AO34" s="19">
        <f t="shared" si="4"/>
        <v>5172</v>
      </c>
      <c r="AP34" s="19">
        <f t="shared" si="4"/>
        <v>5187</v>
      </c>
      <c r="AQ34" s="19">
        <f t="shared" si="4"/>
        <v>5220</v>
      </c>
      <c r="AR34" s="19">
        <f t="shared" si="4"/>
        <v>5337</v>
      </c>
      <c r="AS34" s="19">
        <f t="shared" si="4"/>
        <v>5432</v>
      </c>
      <c r="AT34" s="19">
        <f t="shared" si="4"/>
        <v>5617</v>
      </c>
      <c r="AU34" s="19">
        <f t="shared" si="4"/>
        <v>5815</v>
      </c>
      <c r="AV34" s="19">
        <f t="shared" si="4"/>
        <v>4876</v>
      </c>
      <c r="AW34" s="19">
        <f t="shared" si="4"/>
        <v>4621</v>
      </c>
      <c r="AX34" s="19">
        <f t="shared" si="4"/>
        <v>4678</v>
      </c>
      <c r="AY34" s="19">
        <f t="shared" si="4"/>
        <v>4705</v>
      </c>
      <c r="AZ34" s="19">
        <f t="shared" si="4"/>
        <v>4755</v>
      </c>
      <c r="BA34" s="19">
        <f t="shared" si="4"/>
        <v>4122</v>
      </c>
      <c r="BB34" s="19">
        <f t="shared" si="4"/>
        <v>4457</v>
      </c>
      <c r="BC34" s="19">
        <f t="shared" si="4"/>
        <v>4906</v>
      </c>
      <c r="BD34" s="19">
        <f t="shared" si="4"/>
        <v>5310</v>
      </c>
      <c r="BE34" s="19">
        <f t="shared" si="4"/>
        <v>4383</v>
      </c>
      <c r="BF34" s="19">
        <f t="shared" si="4"/>
        <v>5099</v>
      </c>
      <c r="BG34" s="19">
        <f t="shared" si="4"/>
        <v>5630</v>
      </c>
      <c r="BH34" s="19">
        <f t="shared" si="4"/>
        <v>5746</v>
      </c>
      <c r="BI34" s="19">
        <f t="shared" si="4"/>
        <v>6282</v>
      </c>
      <c r="BJ34" s="19">
        <f t="shared" si="4"/>
        <v>6519</v>
      </c>
      <c r="BK34" s="19">
        <f t="shared" si="4"/>
        <v>6457</v>
      </c>
      <c r="BL34" s="19">
        <f t="shared" si="4"/>
        <v>6333</v>
      </c>
      <c r="BM34" s="19">
        <f t="shared" si="4"/>
        <v>5821</v>
      </c>
      <c r="BN34" s="19">
        <f t="shared" si="4"/>
        <v>5359</v>
      </c>
      <c r="BO34" s="19">
        <f t="shared" si="4"/>
        <v>5668</v>
      </c>
      <c r="BP34" s="19">
        <f t="shared" ref="BP34:EA36" si="7">+IF(GETPIVOTDATA("Value",$A$5,$A$28,$A34,$B$28,$B34,$C$28,$C34,$D$27,BP$28)=0,"",GETPIVOTDATA("Value",$A$5,$A$28,$A34,$B$28,$B34,$C$28,$C34,$D$27,BP$28))</f>
        <v>6150</v>
      </c>
      <c r="BQ34" s="19">
        <f t="shared" si="7"/>
        <v>6567</v>
      </c>
      <c r="BR34" s="19">
        <f t="shared" si="7"/>
        <v>7095</v>
      </c>
      <c r="BS34" s="19">
        <f t="shared" si="7"/>
        <v>7468</v>
      </c>
      <c r="BT34" s="19">
        <f t="shared" si="7"/>
        <v>7960</v>
      </c>
      <c r="BU34" s="19">
        <f t="shared" si="7"/>
        <v>8617</v>
      </c>
      <c r="BV34" s="19">
        <f t="shared" si="7"/>
        <v>8612</v>
      </c>
      <c r="BW34" s="19">
        <f t="shared" si="7"/>
        <v>9103</v>
      </c>
      <c r="BX34" s="19">
        <f t="shared" si="7"/>
        <v>9149</v>
      </c>
      <c r="BY34" s="19">
        <f t="shared" si="7"/>
        <v>9389</v>
      </c>
      <c r="BZ34" s="19">
        <f t="shared" si="7"/>
        <v>9698</v>
      </c>
      <c r="CA34" s="19">
        <f t="shared" si="7"/>
        <v>7195</v>
      </c>
      <c r="CB34" s="19">
        <f t="shared" si="7"/>
        <v>3534</v>
      </c>
      <c r="CC34" s="19">
        <f t="shared" si="7"/>
        <v>3883</v>
      </c>
      <c r="CD34" s="19">
        <f t="shared" si="7"/>
        <v>4517</v>
      </c>
      <c r="CE34" s="19">
        <f t="shared" si="7"/>
        <v>5231</v>
      </c>
      <c r="CF34" s="19">
        <f t="shared" si="7"/>
        <v>6186</v>
      </c>
      <c r="CG34" s="19">
        <f t="shared" si="7"/>
        <v>6704</v>
      </c>
      <c r="CH34" s="19">
        <f t="shared" si="7"/>
        <v>7257</v>
      </c>
      <c r="CI34" s="19">
        <f t="shared" si="7"/>
        <v>7818</v>
      </c>
      <c r="CJ34" s="19">
        <f t="shared" si="7"/>
        <v>8364</v>
      </c>
      <c r="CK34" s="19">
        <f t="shared" si="7"/>
        <v>9240</v>
      </c>
      <c r="CL34" s="19">
        <f t="shared" si="7"/>
        <v>9846</v>
      </c>
      <c r="CM34" s="19">
        <f t="shared" si="7"/>
        <v>10348</v>
      </c>
      <c r="CN34" s="19">
        <f t="shared" si="7"/>
        <v>10739</v>
      </c>
      <c r="CO34" s="19">
        <f t="shared" si="7"/>
        <v>11440</v>
      </c>
      <c r="CP34" s="19">
        <f t="shared" si="7"/>
        <v>12282</v>
      </c>
      <c r="CQ34" s="19">
        <f t="shared" si="7"/>
        <v>12675</v>
      </c>
      <c r="CR34" s="19">
        <f t="shared" si="7"/>
        <v>13106</v>
      </c>
      <c r="CS34" s="19">
        <f t="shared" si="7"/>
        <v>13367</v>
      </c>
      <c r="CT34" s="19">
        <f t="shared" si="7"/>
        <v>14062</v>
      </c>
      <c r="CU34" s="19">
        <f t="shared" si="7"/>
        <v>14642</v>
      </c>
      <c r="CV34" s="19">
        <f t="shared" si="7"/>
        <v>14964</v>
      </c>
      <c r="CW34" s="19">
        <f t="shared" si="7"/>
        <v>14979</v>
      </c>
      <c r="CX34" s="19">
        <f t="shared" si="7"/>
        <v>15723</v>
      </c>
      <c r="CY34" s="19">
        <f t="shared" si="7"/>
        <v>16641</v>
      </c>
      <c r="CZ34" s="19">
        <f t="shared" si="7"/>
        <v>17277</v>
      </c>
      <c r="DA34" s="19">
        <f t="shared" si="7"/>
        <v>17657</v>
      </c>
      <c r="DB34" s="19">
        <f t="shared" si="7"/>
        <v>18301</v>
      </c>
      <c r="DC34" s="19">
        <f t="shared" si="7"/>
        <v>19074</v>
      </c>
      <c r="DD34" s="19">
        <f t="shared" si="7"/>
        <v>19228</v>
      </c>
      <c r="DE34" s="19">
        <f t="shared" si="7"/>
        <v>19193</v>
      </c>
      <c r="DF34" s="19">
        <f t="shared" si="7"/>
        <v>20218</v>
      </c>
      <c r="DG34" s="19">
        <f t="shared" si="7"/>
        <v>20837</v>
      </c>
      <c r="DH34" s="19">
        <f t="shared" si="7"/>
        <v>21447</v>
      </c>
      <c r="DI34" s="19">
        <f t="shared" si="7"/>
        <v>22305</v>
      </c>
      <c r="DJ34" s="19">
        <f t="shared" si="7"/>
        <v>22497</v>
      </c>
      <c r="DK34" s="19">
        <f t="shared" si="7"/>
        <v>22553</v>
      </c>
      <c r="DL34" s="19">
        <f t="shared" si="7"/>
        <v>22380</v>
      </c>
      <c r="DM34" s="19">
        <f t="shared" si="7"/>
        <v>22840</v>
      </c>
      <c r="DN34" s="19">
        <f t="shared" si="7"/>
        <v>23564</v>
      </c>
      <c r="DO34" s="19">
        <f t="shared" si="7"/>
        <v>24133</v>
      </c>
      <c r="DP34" s="19">
        <f t="shared" si="7"/>
        <v>24657</v>
      </c>
      <c r="DQ34" s="19">
        <f t="shared" si="7"/>
        <v>25027</v>
      </c>
      <c r="DR34" s="19">
        <f t="shared" si="7"/>
        <v>25759</v>
      </c>
      <c r="DS34" s="19">
        <f t="shared" si="7"/>
        <v>26393</v>
      </c>
      <c r="DT34" s="19">
        <f t="shared" si="7"/>
        <v>25391</v>
      </c>
      <c r="DU34" s="19">
        <f t="shared" si="7"/>
        <v>26769.96</v>
      </c>
      <c r="DV34" s="19">
        <f t="shared" si="7"/>
        <v>27385.055</v>
      </c>
      <c r="DW34" s="19">
        <f t="shared" si="7"/>
        <v>27250.701000000001</v>
      </c>
      <c r="DX34" s="19">
        <f t="shared" si="7"/>
        <v>28140.057000000001</v>
      </c>
      <c r="DY34" s="19">
        <f t="shared" si="7"/>
        <v>28868.945</v>
      </c>
      <c r="DZ34" s="19">
        <f t="shared" si="7"/>
        <v>29349.982</v>
      </c>
      <c r="EA34" s="19">
        <f t="shared" si="7"/>
        <v>30186.945</v>
      </c>
      <c r="EB34" s="19">
        <f t="shared" si="6"/>
        <v>31129.583999999999</v>
      </c>
      <c r="EC34" s="19">
        <f t="shared" si="5"/>
        <v>32087.603999999999</v>
      </c>
      <c r="ED34" s="19">
        <f t="shared" si="5"/>
        <v>33367.285000000003</v>
      </c>
      <c r="EE34" s="19">
        <f t="shared" si="5"/>
        <v>34260.29</v>
      </c>
      <c r="EF34" s="19">
        <f t="shared" si="5"/>
        <v>34590.93</v>
      </c>
      <c r="EG34" s="19">
        <f t="shared" si="5"/>
        <v>34716.44</v>
      </c>
      <c r="EH34" s="19">
        <f t="shared" si="5"/>
        <v>35528.714999999997</v>
      </c>
      <c r="EI34" s="19">
        <f t="shared" si="5"/>
        <v>36205.574000000001</v>
      </c>
      <c r="EJ34" s="19">
        <f t="shared" si="5"/>
        <v>38014.137000000002</v>
      </c>
      <c r="EK34" s="19">
        <f t="shared" si="5"/>
        <v>39752.207000000002</v>
      </c>
      <c r="EL34" s="19">
        <f t="shared" si="5"/>
        <v>40715.434000000001</v>
      </c>
      <c r="EM34" s="19">
        <f t="shared" si="5"/>
        <v>38962.938000000002</v>
      </c>
      <c r="EN34" s="19">
        <f t="shared" si="5"/>
        <v>41109.582000000002</v>
      </c>
      <c r="EO34" s="19">
        <f t="shared" si="5"/>
        <v>43189</v>
      </c>
      <c r="EP34" s="19">
        <f t="shared" si="5"/>
        <v>43288.32</v>
      </c>
      <c r="EQ34" s="19">
        <f t="shared" si="5"/>
        <v>43359.137000000002</v>
      </c>
      <c r="ER34" s="19">
        <f t="shared" si="5"/>
        <v>44132.758000000002</v>
      </c>
      <c r="ES34" s="19">
        <f t="shared" si="5"/>
        <v>44405.167999999998</v>
      </c>
      <c r="ET34" s="19">
        <f t="shared" si="5"/>
        <v>45030.47</v>
      </c>
      <c r="EU34" s="19">
        <f t="shared" si="5"/>
        <v>46065.1</v>
      </c>
      <c r="EV34" s="19">
        <f t="shared" si="5"/>
        <v>46377.39</v>
      </c>
      <c r="EW34" s="19">
        <f t="shared" si="5"/>
        <v>46761.945</v>
      </c>
      <c r="EX34" s="19">
        <f t="shared" si="5"/>
        <v>44996.43</v>
      </c>
      <c r="EY34" s="19">
        <f t="shared" si="5"/>
        <v>46159.05</v>
      </c>
      <c r="EZ34" s="19">
        <f t="shared" si="5"/>
        <v>46647.792999999998</v>
      </c>
      <c r="FA34" s="29"/>
      <c r="FB34" s="29"/>
      <c r="FC34" s="29"/>
      <c r="FD34" s="29"/>
      <c r="FE34" s="29"/>
      <c r="FF34" s="29"/>
      <c r="FG34" s="29"/>
      <c r="FH34" s="29"/>
      <c r="FI34" s="29"/>
      <c r="FJ34" s="29"/>
      <c r="FK34" s="29"/>
      <c r="FL34" s="29"/>
      <c r="FM34" s="29"/>
      <c r="FN34" s="29"/>
      <c r="FO34" s="29"/>
      <c r="FP34" s="29"/>
      <c r="FQ34" s="29"/>
    </row>
    <row r="35" spans="1:173" s="49" customFormat="1" x14ac:dyDescent="0.15">
      <c r="A35" s="25" t="s">
        <v>1</v>
      </c>
      <c r="B35" s="26" t="s">
        <v>24</v>
      </c>
      <c r="C35" s="27" t="s">
        <v>25</v>
      </c>
      <c r="D35" s="19">
        <f t="shared" si="3"/>
        <v>1938</v>
      </c>
      <c r="E35" s="19">
        <f t="shared" ref="E35:BP37" si="8">+IF(GETPIVOTDATA("Value",$A$5,$A$28,$A35,$B$28,$B35,$C$28,$C35,$D$27,E$28)=0,"",GETPIVOTDATA("Value",$A$5,$A$28,$A35,$B$28,$B35,$C$28,$C35,$D$27,E$28))</f>
        <v>1859</v>
      </c>
      <c r="F35" s="19">
        <f t="shared" si="8"/>
        <v>1806</v>
      </c>
      <c r="G35" s="19">
        <f t="shared" si="8"/>
        <v>2128</v>
      </c>
      <c r="H35" s="19">
        <f t="shared" si="8"/>
        <v>2013</v>
      </c>
      <c r="I35" s="19">
        <f t="shared" si="8"/>
        <v>1929</v>
      </c>
      <c r="J35" s="19">
        <f t="shared" si="8"/>
        <v>1921</v>
      </c>
      <c r="K35" s="19">
        <f t="shared" si="8"/>
        <v>1804</v>
      </c>
      <c r="L35" s="19">
        <f t="shared" si="8"/>
        <v>1985</v>
      </c>
      <c r="M35" s="19">
        <f t="shared" si="8"/>
        <v>2063</v>
      </c>
      <c r="N35" s="19">
        <f t="shared" si="8"/>
        <v>2028</v>
      </c>
      <c r="O35" s="19">
        <f t="shared" si="8"/>
        <v>1970</v>
      </c>
      <c r="P35" s="19">
        <f t="shared" si="8"/>
        <v>2098</v>
      </c>
      <c r="Q35" s="19">
        <f t="shared" si="8"/>
        <v>2091</v>
      </c>
      <c r="R35" s="19">
        <f t="shared" si="8"/>
        <v>2351</v>
      </c>
      <c r="S35" s="19">
        <f t="shared" si="8"/>
        <v>2536</v>
      </c>
      <c r="T35" s="19">
        <f t="shared" si="8"/>
        <v>2426</v>
      </c>
      <c r="U35" s="19">
        <f t="shared" si="8"/>
        <v>2511</v>
      </c>
      <c r="V35" s="19">
        <f t="shared" si="8"/>
        <v>2566</v>
      </c>
      <c r="W35" s="19">
        <f t="shared" si="8"/>
        <v>2391</v>
      </c>
      <c r="X35" s="19">
        <f t="shared" si="8"/>
        <v>2257</v>
      </c>
      <c r="Y35" s="19">
        <f t="shared" si="8"/>
        <v>1967</v>
      </c>
      <c r="Z35" s="19">
        <f t="shared" si="8"/>
        <v>2053</v>
      </c>
      <c r="AA35" s="19">
        <f t="shared" si="8"/>
        <v>2185</v>
      </c>
      <c r="AB35" s="19">
        <f t="shared" si="8"/>
        <v>2233</v>
      </c>
      <c r="AC35" s="19">
        <f t="shared" si="8"/>
        <v>2149</v>
      </c>
      <c r="AD35" s="19">
        <f t="shared" si="8"/>
        <v>2359</v>
      </c>
      <c r="AE35" s="19">
        <f t="shared" si="8"/>
        <v>2004</v>
      </c>
      <c r="AF35" s="19">
        <f t="shared" si="8"/>
        <v>2165</v>
      </c>
      <c r="AG35" s="19">
        <f t="shared" si="8"/>
        <v>2209</v>
      </c>
      <c r="AH35" s="19">
        <f t="shared" si="8"/>
        <v>1972</v>
      </c>
      <c r="AI35" s="19">
        <f t="shared" si="8"/>
        <v>1890</v>
      </c>
      <c r="AJ35" s="19">
        <f t="shared" si="8"/>
        <v>2423</v>
      </c>
      <c r="AK35" s="19">
        <f t="shared" si="8"/>
        <v>2367</v>
      </c>
      <c r="AL35" s="19">
        <f t="shared" si="8"/>
        <v>2498</v>
      </c>
      <c r="AM35" s="19">
        <f t="shared" si="8"/>
        <v>2560</v>
      </c>
      <c r="AN35" s="19">
        <f t="shared" si="8"/>
        <v>2530</v>
      </c>
      <c r="AO35" s="19">
        <f t="shared" si="8"/>
        <v>2565</v>
      </c>
      <c r="AP35" s="19">
        <f t="shared" si="8"/>
        <v>2550</v>
      </c>
      <c r="AQ35" s="19">
        <f t="shared" si="8"/>
        <v>2601</v>
      </c>
      <c r="AR35" s="19">
        <f t="shared" si="8"/>
        <v>2592</v>
      </c>
      <c r="AS35" s="19">
        <f t="shared" si="8"/>
        <v>3231</v>
      </c>
      <c r="AT35" s="19">
        <f t="shared" si="8"/>
        <v>3135</v>
      </c>
      <c r="AU35" s="19">
        <f t="shared" si="8"/>
        <v>1876</v>
      </c>
      <c r="AV35" s="19">
        <f t="shared" si="8"/>
        <v>2394</v>
      </c>
      <c r="AW35" s="19">
        <f t="shared" si="8"/>
        <v>1822</v>
      </c>
      <c r="AX35" s="19">
        <f t="shared" si="8"/>
        <v>1549</v>
      </c>
      <c r="AY35" s="19">
        <f t="shared" si="8"/>
        <v>1352</v>
      </c>
      <c r="AZ35" s="19">
        <f t="shared" si="8"/>
        <v>2279</v>
      </c>
      <c r="BA35" s="19">
        <f t="shared" si="8"/>
        <v>2031</v>
      </c>
      <c r="BB35" s="19">
        <f t="shared" si="8"/>
        <v>2284</v>
      </c>
      <c r="BC35" s="19">
        <f t="shared" si="8"/>
        <v>3057</v>
      </c>
      <c r="BD35" s="19">
        <f t="shared" si="8"/>
        <v>3129</v>
      </c>
      <c r="BE35" s="19">
        <f t="shared" si="8"/>
        <v>3169</v>
      </c>
      <c r="BF35" s="19">
        <f t="shared" si="8"/>
        <v>3279</v>
      </c>
      <c r="BG35" s="19">
        <f t="shared" si="8"/>
        <v>3411</v>
      </c>
      <c r="BH35" s="19">
        <f t="shared" si="8"/>
        <v>3475</v>
      </c>
      <c r="BI35" s="19">
        <f t="shared" si="8"/>
        <v>3539</v>
      </c>
      <c r="BJ35" s="19">
        <f t="shared" si="8"/>
        <v>3561</v>
      </c>
      <c r="BK35" s="19">
        <f t="shared" si="8"/>
        <v>3733</v>
      </c>
      <c r="BL35" s="19">
        <f t="shared" si="8"/>
        <v>3599</v>
      </c>
      <c r="BM35" s="19">
        <f t="shared" si="8"/>
        <v>3402</v>
      </c>
      <c r="BN35" s="19">
        <f t="shared" si="8"/>
        <v>3649</v>
      </c>
      <c r="BO35" s="19">
        <f t="shared" si="8"/>
        <v>3818</v>
      </c>
      <c r="BP35" s="19">
        <f t="shared" si="8"/>
        <v>3854</v>
      </c>
      <c r="BQ35" s="19">
        <f t="shared" si="7"/>
        <v>3953</v>
      </c>
      <c r="BR35" s="19">
        <f t="shared" si="7"/>
        <v>3913</v>
      </c>
      <c r="BS35" s="19">
        <f t="shared" si="7"/>
        <v>4414</v>
      </c>
      <c r="BT35" s="19">
        <f t="shared" si="7"/>
        <v>4267</v>
      </c>
      <c r="BU35" s="19">
        <f t="shared" si="7"/>
        <v>4205</v>
      </c>
      <c r="BV35" s="19">
        <f t="shared" si="7"/>
        <v>3543</v>
      </c>
      <c r="BW35" s="19">
        <f t="shared" si="7"/>
        <v>2987</v>
      </c>
      <c r="BX35" s="19">
        <f t="shared" si="7"/>
        <v>2517</v>
      </c>
      <c r="BY35" s="19">
        <f t="shared" si="7"/>
        <v>2115</v>
      </c>
      <c r="BZ35" s="19">
        <f t="shared" si="7"/>
        <v>1779</v>
      </c>
      <c r="CA35" s="19">
        <f t="shared" si="7"/>
        <v>1495</v>
      </c>
      <c r="CB35" s="19">
        <f t="shared" si="7"/>
        <v>2209</v>
      </c>
      <c r="CC35" s="19">
        <f t="shared" si="7"/>
        <v>2810</v>
      </c>
      <c r="CD35" s="19">
        <f t="shared" si="7"/>
        <v>2866</v>
      </c>
      <c r="CE35" s="19">
        <f t="shared" si="7"/>
        <v>2979</v>
      </c>
      <c r="CF35" s="19">
        <f t="shared" si="7"/>
        <v>3052</v>
      </c>
      <c r="CG35" s="19">
        <f t="shared" si="7"/>
        <v>3287</v>
      </c>
      <c r="CH35" s="19">
        <f t="shared" si="7"/>
        <v>3272</v>
      </c>
      <c r="CI35" s="19">
        <f t="shared" si="7"/>
        <v>3681</v>
      </c>
      <c r="CJ35" s="19">
        <f t="shared" si="7"/>
        <v>3759</v>
      </c>
      <c r="CK35" s="19">
        <f t="shared" si="7"/>
        <v>4007</v>
      </c>
      <c r="CL35" s="19">
        <f t="shared" si="7"/>
        <v>4313</v>
      </c>
      <c r="CM35" s="19">
        <f t="shared" si="7"/>
        <v>4557</v>
      </c>
      <c r="CN35" s="19">
        <f t="shared" si="7"/>
        <v>4723</v>
      </c>
      <c r="CO35" s="19">
        <f t="shared" si="7"/>
        <v>4846</v>
      </c>
      <c r="CP35" s="19">
        <f t="shared" si="7"/>
        <v>5015</v>
      </c>
      <c r="CQ35" s="19">
        <f t="shared" si="7"/>
        <v>5408</v>
      </c>
      <c r="CR35" s="19">
        <f t="shared" si="7"/>
        <v>5577</v>
      </c>
      <c r="CS35" s="19">
        <f t="shared" si="7"/>
        <v>6122</v>
      </c>
      <c r="CT35" s="19">
        <f t="shared" si="7"/>
        <v>6601</v>
      </c>
      <c r="CU35" s="19">
        <f t="shared" si="7"/>
        <v>7187</v>
      </c>
      <c r="CV35" s="19">
        <f t="shared" si="7"/>
        <v>7570</v>
      </c>
      <c r="CW35" s="19">
        <f t="shared" si="7"/>
        <v>7892</v>
      </c>
      <c r="CX35" s="19">
        <f t="shared" si="7"/>
        <v>8394</v>
      </c>
      <c r="CY35" s="19">
        <f t="shared" si="7"/>
        <v>9191</v>
      </c>
      <c r="CZ35" s="19">
        <f t="shared" si="7"/>
        <v>9900</v>
      </c>
      <c r="DA35" s="19">
        <f t="shared" si="7"/>
        <v>10559</v>
      </c>
      <c r="DB35" s="19">
        <f t="shared" si="7"/>
        <v>11795</v>
      </c>
      <c r="DC35" s="19">
        <f t="shared" si="7"/>
        <v>12202</v>
      </c>
      <c r="DD35" s="19">
        <f t="shared" si="7"/>
        <v>11716</v>
      </c>
      <c r="DE35" s="19">
        <f t="shared" si="7"/>
        <v>12309</v>
      </c>
      <c r="DF35" s="19">
        <f t="shared" si="7"/>
        <v>12919</v>
      </c>
      <c r="DG35" s="19">
        <f t="shared" si="7"/>
        <v>13158</v>
      </c>
      <c r="DH35" s="19">
        <f t="shared" si="7"/>
        <v>13860</v>
      </c>
      <c r="DI35" s="19">
        <f t="shared" si="7"/>
        <v>14193</v>
      </c>
      <c r="DJ35" s="19">
        <f t="shared" si="7"/>
        <v>14300</v>
      </c>
      <c r="DK35" s="19">
        <f t="shared" si="7"/>
        <v>14180</v>
      </c>
      <c r="DL35" s="19">
        <f t="shared" si="7"/>
        <v>14153</v>
      </c>
      <c r="DM35" s="19">
        <f t="shared" si="7"/>
        <v>14132</v>
      </c>
      <c r="DN35" s="19">
        <f t="shared" si="7"/>
        <v>14453</v>
      </c>
      <c r="DO35" s="19">
        <f t="shared" si="7"/>
        <v>14850</v>
      </c>
      <c r="DP35" s="19">
        <f t="shared" si="7"/>
        <v>15047</v>
      </c>
      <c r="DQ35" s="19">
        <f t="shared" si="7"/>
        <v>14944</v>
      </c>
      <c r="DR35" s="19">
        <f t="shared" si="7"/>
        <v>15596</v>
      </c>
      <c r="DS35" s="19">
        <f t="shared" si="7"/>
        <v>16117</v>
      </c>
      <c r="DT35" s="19">
        <f t="shared" si="7"/>
        <v>15964</v>
      </c>
      <c r="DU35" s="19">
        <f t="shared" si="7"/>
        <v>16409.689999999999</v>
      </c>
      <c r="DV35" s="19">
        <f t="shared" si="7"/>
        <v>16545.963</v>
      </c>
      <c r="DW35" s="19">
        <f t="shared" si="7"/>
        <v>16331.314</v>
      </c>
      <c r="DX35" s="19">
        <f t="shared" si="7"/>
        <v>16724.287</v>
      </c>
      <c r="DY35" s="19">
        <f t="shared" si="7"/>
        <v>17148.197</v>
      </c>
      <c r="DZ35" s="19">
        <f t="shared" si="7"/>
        <v>17719.557000000001</v>
      </c>
      <c r="EA35" s="19">
        <f t="shared" si="7"/>
        <v>18588.294999999998</v>
      </c>
      <c r="EB35" s="19">
        <f t="shared" si="6"/>
        <v>19378.708999999999</v>
      </c>
      <c r="EC35" s="19">
        <f t="shared" si="5"/>
        <v>20076.559000000001</v>
      </c>
      <c r="ED35" s="19">
        <f t="shared" si="5"/>
        <v>20965.331999999999</v>
      </c>
      <c r="EE35" s="19">
        <f t="shared" si="5"/>
        <v>21913.796999999999</v>
      </c>
      <c r="EF35" s="19">
        <f t="shared" si="5"/>
        <v>22893.958999999999</v>
      </c>
      <c r="EG35" s="19">
        <f t="shared" si="5"/>
        <v>24380.065999999999</v>
      </c>
      <c r="EH35" s="19">
        <f t="shared" si="5"/>
        <v>25780.384999999998</v>
      </c>
      <c r="EI35" s="19">
        <f t="shared" si="5"/>
        <v>26091.523000000001</v>
      </c>
      <c r="EJ35" s="19">
        <f t="shared" si="5"/>
        <v>27731.111000000001</v>
      </c>
      <c r="EK35" s="19">
        <f t="shared" si="5"/>
        <v>28822.916000000001</v>
      </c>
      <c r="EL35" s="19">
        <f t="shared" si="5"/>
        <v>28907.925999999999</v>
      </c>
      <c r="EM35" s="19">
        <f t="shared" si="5"/>
        <v>27839.898000000001</v>
      </c>
      <c r="EN35" s="19">
        <f t="shared" si="5"/>
        <v>26517.465</v>
      </c>
      <c r="EO35" s="19">
        <f t="shared" si="5"/>
        <v>24349</v>
      </c>
      <c r="EP35" s="19">
        <f t="shared" si="5"/>
        <v>22746.206999999999</v>
      </c>
      <c r="EQ35" s="19">
        <f t="shared" si="5"/>
        <v>22335.27</v>
      </c>
      <c r="ER35" s="19">
        <f t="shared" si="5"/>
        <v>22591.598000000002</v>
      </c>
      <c r="ES35" s="19">
        <f t="shared" si="5"/>
        <v>22696.203000000001</v>
      </c>
      <c r="ET35" s="19">
        <f t="shared" si="5"/>
        <v>22679.81</v>
      </c>
      <c r="EU35" s="19">
        <f t="shared" si="5"/>
        <v>22972.888999999999</v>
      </c>
      <c r="EV35" s="19">
        <f t="shared" si="5"/>
        <v>23403.611000000001</v>
      </c>
      <c r="EW35" s="19">
        <f t="shared" si="5"/>
        <v>23869.793000000001</v>
      </c>
      <c r="EX35" s="19">
        <f t="shared" si="5"/>
        <v>21767.22</v>
      </c>
      <c r="EY35" s="19">
        <f t="shared" si="5"/>
        <v>23732.201000000001</v>
      </c>
      <c r="EZ35" s="19">
        <f t="shared" si="5"/>
        <v>25283.905999999999</v>
      </c>
      <c r="FA35" s="29"/>
      <c r="FB35" s="29"/>
      <c r="FC35" s="29"/>
      <c r="FD35" s="29"/>
      <c r="FE35" s="29"/>
      <c r="FF35" s="29"/>
      <c r="FG35" s="29"/>
      <c r="FH35" s="29"/>
      <c r="FI35" s="29"/>
      <c r="FJ35" s="29"/>
      <c r="FK35" s="29"/>
      <c r="FL35" s="29"/>
      <c r="FM35" s="29"/>
      <c r="FN35" s="29"/>
      <c r="FO35" s="29"/>
      <c r="FP35" s="29"/>
      <c r="FQ35" s="29"/>
    </row>
    <row r="36" spans="1:173" s="49" customFormat="1" x14ac:dyDescent="0.15">
      <c r="A36" s="25" t="s">
        <v>1</v>
      </c>
      <c r="B36" s="26" t="s">
        <v>28</v>
      </c>
      <c r="C36" s="27" t="s">
        <v>29</v>
      </c>
      <c r="D36" s="19">
        <f t="shared" si="3"/>
        <v>1563.4024999999999</v>
      </c>
      <c r="E36" s="19">
        <f t="shared" si="8"/>
        <v>1591.018</v>
      </c>
      <c r="F36" s="19">
        <f t="shared" si="8"/>
        <v>1585.4081000000001</v>
      </c>
      <c r="G36" s="19">
        <f t="shared" si="8"/>
        <v>1657.2225000000001</v>
      </c>
      <c r="H36" s="19">
        <f t="shared" si="8"/>
        <v>1707.3716999999999</v>
      </c>
      <c r="I36" s="19">
        <f t="shared" si="8"/>
        <v>1699.8375000000001</v>
      </c>
      <c r="J36" s="19">
        <f t="shared" si="8"/>
        <v>1672.1128000000001</v>
      </c>
      <c r="K36" s="19">
        <f t="shared" si="8"/>
        <v>1707.6581000000001</v>
      </c>
      <c r="L36" s="19">
        <f t="shared" si="8"/>
        <v>1771.3690999999999</v>
      </c>
      <c r="M36" s="19">
        <f t="shared" si="8"/>
        <v>1874.6492000000001</v>
      </c>
      <c r="N36" s="19">
        <f t="shared" si="8"/>
        <v>1986.2583</v>
      </c>
      <c r="O36" s="19">
        <f t="shared" si="8"/>
        <v>1990.0473999999999</v>
      </c>
      <c r="P36" s="19">
        <f t="shared" si="8"/>
        <v>1776.3136999999999</v>
      </c>
      <c r="Q36" s="19">
        <f t="shared" si="8"/>
        <v>1708.1365000000001</v>
      </c>
      <c r="R36" s="19">
        <f t="shared" si="8"/>
        <v>1728.5359000000001</v>
      </c>
      <c r="S36" s="19">
        <f t="shared" si="8"/>
        <v>1765.3725999999999</v>
      </c>
      <c r="T36" s="19">
        <f t="shared" si="8"/>
        <v>1771.2716</v>
      </c>
      <c r="U36" s="19">
        <f t="shared" si="8"/>
        <v>1741.4335000000001</v>
      </c>
      <c r="V36" s="19">
        <f t="shared" si="8"/>
        <v>1801.7098000000001</v>
      </c>
      <c r="W36" s="19">
        <f t="shared" si="8"/>
        <v>1878.5945999999999</v>
      </c>
      <c r="X36" s="19">
        <f t="shared" si="8"/>
        <v>1957.9549999999999</v>
      </c>
      <c r="Y36" s="19">
        <f t="shared" si="8"/>
        <v>2005.0107</v>
      </c>
      <c r="Z36" s="19">
        <f t="shared" si="8"/>
        <v>2133.1963000000001</v>
      </c>
      <c r="AA36" s="19">
        <f t="shared" si="8"/>
        <v>2271.4684999999999</v>
      </c>
      <c r="AB36" s="19">
        <f t="shared" si="8"/>
        <v>2296.5273000000002</v>
      </c>
      <c r="AC36" s="19">
        <f t="shared" si="8"/>
        <v>2246.9114</v>
      </c>
      <c r="AD36" s="19">
        <f t="shared" si="8"/>
        <v>2291.2606999999998</v>
      </c>
      <c r="AE36" s="19">
        <f t="shared" si="8"/>
        <v>2276.3166999999999</v>
      </c>
      <c r="AF36" s="19">
        <f t="shared" si="8"/>
        <v>2207.9602</v>
      </c>
      <c r="AG36" s="19">
        <f t="shared" si="8"/>
        <v>2205.3681999999999</v>
      </c>
      <c r="AH36" s="19">
        <f t="shared" si="8"/>
        <v>2289.4733999999999</v>
      </c>
      <c r="AI36" s="19">
        <f t="shared" si="8"/>
        <v>2391.6581999999999</v>
      </c>
      <c r="AJ36" s="19">
        <f t="shared" si="8"/>
        <v>2447.6419999999998</v>
      </c>
      <c r="AK36" s="19">
        <f t="shared" si="8"/>
        <v>2445.6538</v>
      </c>
      <c r="AL36" s="19">
        <f t="shared" si="8"/>
        <v>2460.797</v>
      </c>
      <c r="AM36" s="19">
        <f t="shared" si="8"/>
        <v>2623.7150000000001</v>
      </c>
      <c r="AN36" s="19">
        <f t="shared" si="8"/>
        <v>2682.6044999999999</v>
      </c>
      <c r="AO36" s="19">
        <f t="shared" si="8"/>
        <v>2780.3991999999998</v>
      </c>
      <c r="AP36" s="19">
        <f t="shared" si="8"/>
        <v>2766.6390000000001</v>
      </c>
      <c r="AQ36" s="19">
        <f t="shared" si="8"/>
        <v>2739.8944999999999</v>
      </c>
      <c r="AR36" s="19">
        <f t="shared" si="8"/>
        <v>2920.3022000000001</v>
      </c>
      <c r="AS36" s="19">
        <f t="shared" si="8"/>
        <v>3037.1959999999999</v>
      </c>
      <c r="AT36" s="19">
        <f t="shared" si="8"/>
        <v>3067.8557000000001</v>
      </c>
      <c r="AU36" s="19">
        <f t="shared" si="8"/>
        <v>3211.54</v>
      </c>
      <c r="AV36" s="19">
        <f t="shared" si="8"/>
        <v>3139.0825</v>
      </c>
      <c r="AW36" s="19">
        <f t="shared" si="8"/>
        <v>3074.8152</v>
      </c>
      <c r="AX36" s="19">
        <f t="shared" si="8"/>
        <v>2716.3971999999999</v>
      </c>
      <c r="AY36" s="19">
        <f t="shared" si="8"/>
        <v>2662.7654000000002</v>
      </c>
      <c r="AZ36" s="19">
        <f t="shared" si="8"/>
        <v>2496.6999999999998</v>
      </c>
      <c r="BA36" s="19">
        <f t="shared" si="8"/>
        <v>2889.7415000000001</v>
      </c>
      <c r="BB36" s="19">
        <f t="shared" si="8"/>
        <v>2450.5056</v>
      </c>
      <c r="BC36" s="19">
        <f t="shared" si="8"/>
        <v>2683.5315000000001</v>
      </c>
      <c r="BD36" s="19">
        <f t="shared" si="8"/>
        <v>3011.732</v>
      </c>
      <c r="BE36" s="19">
        <f t="shared" si="8"/>
        <v>2851.3991999999998</v>
      </c>
      <c r="BF36" s="19">
        <f t="shared" si="8"/>
        <v>3028.7258000000002</v>
      </c>
      <c r="BG36" s="19">
        <f t="shared" si="8"/>
        <v>3037.0515</v>
      </c>
      <c r="BH36" s="19">
        <f t="shared" si="8"/>
        <v>3258.5617999999999</v>
      </c>
      <c r="BI36" s="19">
        <f t="shared" si="8"/>
        <v>3575.7673</v>
      </c>
      <c r="BJ36" s="19">
        <f t="shared" si="8"/>
        <v>3706.4621999999999</v>
      </c>
      <c r="BK36" s="19">
        <f t="shared" si="8"/>
        <v>3918.6664999999998</v>
      </c>
      <c r="BL36" s="19">
        <f t="shared" si="8"/>
        <v>4337.2075000000004</v>
      </c>
      <c r="BM36" s="19">
        <f t="shared" si="8"/>
        <v>4251.3413</v>
      </c>
      <c r="BN36" s="19">
        <f t="shared" si="8"/>
        <v>4068.9983000000002</v>
      </c>
      <c r="BO36" s="19">
        <f t="shared" si="8"/>
        <v>4475.0005000000001</v>
      </c>
      <c r="BP36" s="19">
        <f t="shared" si="8"/>
        <v>4500.2839999999997</v>
      </c>
      <c r="BQ36" s="19">
        <f t="shared" si="7"/>
        <v>4331.8509999999997</v>
      </c>
      <c r="BR36" s="19">
        <f t="shared" si="7"/>
        <v>4312.9750000000004</v>
      </c>
      <c r="BS36" s="19">
        <f t="shared" si="7"/>
        <v>4479.1904000000004</v>
      </c>
      <c r="BT36" s="19">
        <f t="shared" si="7"/>
        <v>4483.7676000000001</v>
      </c>
      <c r="BU36" s="19">
        <f t="shared" si="7"/>
        <v>4980.0405000000001</v>
      </c>
      <c r="BV36" s="19">
        <f t="shared" si="7"/>
        <v>5235.0190000000002</v>
      </c>
      <c r="BW36" s="19">
        <f t="shared" si="7"/>
        <v>5916.1530000000002</v>
      </c>
      <c r="BX36" s="19">
        <f t="shared" si="7"/>
        <v>6832.1396000000004</v>
      </c>
      <c r="BY36" s="19">
        <f t="shared" si="7"/>
        <v>7198.4535999999998</v>
      </c>
      <c r="BZ36" s="19">
        <f t="shared" si="7"/>
        <v>7775.6356999999998</v>
      </c>
      <c r="CA36" s="19">
        <f t="shared" si="7"/>
        <v>8282.08</v>
      </c>
      <c r="CB36" s="19">
        <f t="shared" si="7"/>
        <v>8490.2880000000005</v>
      </c>
      <c r="CC36" s="19">
        <f t="shared" si="7"/>
        <v>9230.5859999999993</v>
      </c>
      <c r="CD36" s="19">
        <f t="shared" si="7"/>
        <v>9215.1630000000005</v>
      </c>
      <c r="CE36" s="19">
        <f t="shared" si="7"/>
        <v>8868.1479999999992</v>
      </c>
      <c r="CF36" s="19">
        <f t="shared" si="7"/>
        <v>8498</v>
      </c>
      <c r="CG36" s="19">
        <f t="shared" si="7"/>
        <v>8080</v>
      </c>
      <c r="CH36" s="19">
        <f t="shared" si="7"/>
        <v>8823</v>
      </c>
      <c r="CI36" s="19">
        <f t="shared" si="7"/>
        <v>8886</v>
      </c>
      <c r="CJ36" s="19">
        <f t="shared" si="7"/>
        <v>9446</v>
      </c>
      <c r="CK36" s="19">
        <f t="shared" si="7"/>
        <v>10096</v>
      </c>
      <c r="CL36" s="19">
        <f t="shared" si="7"/>
        <v>10323</v>
      </c>
      <c r="CM36" s="19">
        <f t="shared" si="7"/>
        <v>10079</v>
      </c>
      <c r="CN36" s="19">
        <f t="shared" si="7"/>
        <v>10568</v>
      </c>
      <c r="CO36" s="19">
        <f t="shared" si="7"/>
        <v>10702</v>
      </c>
      <c r="CP36" s="19">
        <f t="shared" si="7"/>
        <v>10959</v>
      </c>
      <c r="CQ36" s="19">
        <f t="shared" si="7"/>
        <v>10728</v>
      </c>
      <c r="CR36" s="19">
        <f t="shared" si="7"/>
        <v>11435</v>
      </c>
      <c r="CS36" s="19">
        <f t="shared" si="7"/>
        <v>12366</v>
      </c>
      <c r="CT36" s="19">
        <f t="shared" si="7"/>
        <v>13386</v>
      </c>
      <c r="CU36" s="19">
        <f t="shared" si="7"/>
        <v>14100</v>
      </c>
      <c r="CV36" s="19">
        <f t="shared" si="7"/>
        <v>15058</v>
      </c>
      <c r="CW36" s="19">
        <f t="shared" si="7"/>
        <v>14642</v>
      </c>
      <c r="CX36" s="19">
        <f t="shared" si="7"/>
        <v>13648</v>
      </c>
      <c r="CY36" s="19">
        <f t="shared" si="7"/>
        <v>13880</v>
      </c>
      <c r="CZ36" s="19">
        <f t="shared" si="7"/>
        <v>14830</v>
      </c>
      <c r="DA36" s="19">
        <f t="shared" si="7"/>
        <v>16606</v>
      </c>
      <c r="DB36" s="19">
        <f t="shared" si="7"/>
        <v>17366</v>
      </c>
      <c r="DC36" s="19">
        <f t="shared" si="7"/>
        <v>18277</v>
      </c>
      <c r="DD36" s="19">
        <f t="shared" si="7"/>
        <v>19054</v>
      </c>
      <c r="DE36" s="19">
        <f t="shared" si="7"/>
        <v>18935</v>
      </c>
      <c r="DF36" s="19">
        <f t="shared" si="7"/>
        <v>19877</v>
      </c>
      <c r="DG36" s="19">
        <f t="shared" si="7"/>
        <v>21465</v>
      </c>
      <c r="DH36" s="19">
        <f t="shared" si="7"/>
        <v>22579</v>
      </c>
      <c r="DI36" s="19">
        <f t="shared" si="7"/>
        <v>23443</v>
      </c>
      <c r="DJ36" s="19">
        <f t="shared" si="7"/>
        <v>24528</v>
      </c>
      <c r="DK36" s="19">
        <f t="shared" si="7"/>
        <v>25284</v>
      </c>
      <c r="DL36" s="19">
        <f t="shared" si="7"/>
        <v>25477</v>
      </c>
      <c r="DM36" s="19">
        <f t="shared" si="7"/>
        <v>24605</v>
      </c>
      <c r="DN36" s="19">
        <f t="shared" si="7"/>
        <v>25357</v>
      </c>
      <c r="DO36" s="19">
        <f t="shared" si="7"/>
        <v>25990</v>
      </c>
      <c r="DP36" s="19">
        <f t="shared" si="7"/>
        <v>27439</v>
      </c>
      <c r="DQ36" s="19">
        <f t="shared" si="7"/>
        <v>29576</v>
      </c>
      <c r="DR36" s="19">
        <f t="shared" si="7"/>
        <v>28934</v>
      </c>
      <c r="DS36" s="19">
        <f t="shared" si="7"/>
        <v>28652</v>
      </c>
      <c r="DT36" s="19">
        <f t="shared" si="7"/>
        <v>28760</v>
      </c>
      <c r="DU36" s="19">
        <f t="shared" si="7"/>
        <v>28258.018</v>
      </c>
      <c r="DV36" s="19">
        <f t="shared" si="7"/>
        <v>26859.280999999999</v>
      </c>
      <c r="DW36" s="19">
        <f t="shared" si="7"/>
        <v>26833.8</v>
      </c>
      <c r="DX36" s="19">
        <f t="shared" si="7"/>
        <v>27457.807000000001</v>
      </c>
      <c r="DY36" s="19">
        <f t="shared" si="7"/>
        <v>27235.833999999999</v>
      </c>
      <c r="DZ36" s="19">
        <f t="shared" si="7"/>
        <v>28277.787</v>
      </c>
      <c r="EA36" s="19">
        <f t="shared" si="7"/>
        <v>29939.143</v>
      </c>
      <c r="EB36" s="19">
        <f t="shared" si="6"/>
        <v>31444.615000000002</v>
      </c>
      <c r="EC36" s="19">
        <f t="shared" si="5"/>
        <v>32186.932000000001</v>
      </c>
      <c r="ED36" s="19">
        <f t="shared" si="5"/>
        <v>33108.29</v>
      </c>
      <c r="EE36" s="19">
        <f t="shared" si="5"/>
        <v>33794.453000000001</v>
      </c>
      <c r="EF36" s="19">
        <f t="shared" si="5"/>
        <v>33470.495999999999</v>
      </c>
      <c r="EG36" s="19">
        <f t="shared" si="5"/>
        <v>33920.707000000002</v>
      </c>
      <c r="EH36" s="19">
        <f t="shared" si="5"/>
        <v>36209.241999999998</v>
      </c>
      <c r="EI36" s="19">
        <f t="shared" si="5"/>
        <v>37884.06</v>
      </c>
      <c r="EJ36" s="19">
        <f t="shared" si="5"/>
        <v>38707.214999999997</v>
      </c>
      <c r="EK36" s="19">
        <f t="shared" si="5"/>
        <v>41111.156000000003</v>
      </c>
      <c r="EL36" s="19">
        <f t="shared" si="5"/>
        <v>40810.230000000003</v>
      </c>
      <c r="EM36" s="19">
        <f t="shared" si="5"/>
        <v>37701.85</v>
      </c>
      <c r="EN36" s="19">
        <f t="shared" si="5"/>
        <v>36272.688000000002</v>
      </c>
      <c r="EO36" s="19">
        <f t="shared" si="5"/>
        <v>36740</v>
      </c>
      <c r="EP36" s="19">
        <f t="shared" si="5"/>
        <v>36933.894999999997</v>
      </c>
      <c r="EQ36" s="19">
        <f t="shared" si="5"/>
        <v>38245.495999999999</v>
      </c>
      <c r="ER36" s="19">
        <f t="shared" si="5"/>
        <v>38463.027000000002</v>
      </c>
      <c r="ES36" s="19">
        <f t="shared" si="5"/>
        <v>39756.527000000002</v>
      </c>
      <c r="ET36" s="19">
        <f t="shared" si="5"/>
        <v>41682.866999999998</v>
      </c>
      <c r="EU36" s="19">
        <f t="shared" si="5"/>
        <v>42419.383000000002</v>
      </c>
      <c r="EV36" s="19">
        <f t="shared" si="5"/>
        <v>43321.061999999998</v>
      </c>
      <c r="EW36" s="19">
        <f t="shared" si="5"/>
        <v>43136.605000000003</v>
      </c>
      <c r="EX36" s="19">
        <f t="shared" si="5"/>
        <v>39368.400000000001</v>
      </c>
      <c r="EY36" s="19">
        <f t="shared" si="5"/>
        <v>40412.616999999998</v>
      </c>
      <c r="EZ36" s="19">
        <f t="shared" si="5"/>
        <v>42145.593999999997</v>
      </c>
      <c r="FA36" s="29"/>
      <c r="FB36" s="29"/>
      <c r="FC36" s="29"/>
      <c r="FD36" s="29"/>
      <c r="FE36" s="29"/>
      <c r="FF36" s="29"/>
      <c r="FG36" s="29"/>
      <c r="FH36" s="29"/>
      <c r="FI36" s="29"/>
      <c r="FJ36" s="29"/>
      <c r="FK36" s="29"/>
      <c r="FL36" s="29"/>
      <c r="FM36" s="29"/>
      <c r="FN36" s="29"/>
      <c r="FO36" s="29"/>
      <c r="FP36" s="29"/>
      <c r="FQ36" s="29"/>
    </row>
    <row r="37" spans="1:173" s="49" customFormat="1" x14ac:dyDescent="0.15">
      <c r="A37" s="25" t="s">
        <v>1</v>
      </c>
      <c r="B37" s="26" t="s">
        <v>30</v>
      </c>
      <c r="C37" s="27" t="s">
        <v>31</v>
      </c>
      <c r="D37" s="19">
        <f t="shared" si="3"/>
        <v>2826.3606</v>
      </c>
      <c r="E37" s="19">
        <f t="shared" si="8"/>
        <v>2811.12</v>
      </c>
      <c r="F37" s="19">
        <f t="shared" si="8"/>
        <v>2593</v>
      </c>
      <c r="G37" s="19">
        <f t="shared" si="8"/>
        <v>2581</v>
      </c>
      <c r="H37" s="19">
        <f t="shared" si="8"/>
        <v>2715</v>
      </c>
      <c r="I37" s="19">
        <f t="shared" si="8"/>
        <v>2727</v>
      </c>
      <c r="J37" s="19">
        <f t="shared" si="8"/>
        <v>2662</v>
      </c>
      <c r="K37" s="19">
        <f t="shared" si="8"/>
        <v>2678</v>
      </c>
      <c r="L37" s="19">
        <f t="shared" si="8"/>
        <v>2745</v>
      </c>
      <c r="M37" s="19">
        <f t="shared" si="8"/>
        <v>2753</v>
      </c>
      <c r="N37" s="19">
        <f t="shared" si="8"/>
        <v>2796</v>
      </c>
      <c r="O37" s="19">
        <f t="shared" si="8"/>
        <v>2880</v>
      </c>
      <c r="P37" s="19">
        <f t="shared" si="8"/>
        <v>2915</v>
      </c>
      <c r="Q37" s="19">
        <f t="shared" si="8"/>
        <v>2942</v>
      </c>
      <c r="R37" s="19">
        <f t="shared" si="8"/>
        <v>2898</v>
      </c>
      <c r="S37" s="19">
        <f t="shared" si="8"/>
        <v>2941</v>
      </c>
      <c r="T37" s="19">
        <f t="shared" si="8"/>
        <v>3005</v>
      </c>
      <c r="U37" s="19">
        <f t="shared" si="8"/>
        <v>3081</v>
      </c>
      <c r="V37" s="19">
        <f t="shared" si="8"/>
        <v>3065</v>
      </c>
      <c r="W37" s="19">
        <f t="shared" si="8"/>
        <v>2971</v>
      </c>
      <c r="X37" s="19">
        <f t="shared" si="8"/>
        <v>2974</v>
      </c>
      <c r="Y37" s="19">
        <f t="shared" si="8"/>
        <v>3014</v>
      </c>
      <c r="Z37" s="19">
        <f t="shared" si="8"/>
        <v>3017</v>
      </c>
      <c r="AA37" s="19">
        <f t="shared" si="8"/>
        <v>3064</v>
      </c>
      <c r="AB37" s="19">
        <f t="shared" si="8"/>
        <v>3081</v>
      </c>
      <c r="AC37" s="19">
        <f t="shared" si="8"/>
        <v>3107</v>
      </c>
      <c r="AD37" s="19">
        <f t="shared" si="8"/>
        <v>3153</v>
      </c>
      <c r="AE37" s="19">
        <f t="shared" si="8"/>
        <v>3158</v>
      </c>
      <c r="AF37" s="19">
        <f t="shared" si="8"/>
        <v>3145</v>
      </c>
      <c r="AG37" s="19">
        <f t="shared" si="8"/>
        <v>3180</v>
      </c>
      <c r="AH37" s="19">
        <f t="shared" si="8"/>
        <v>3264</v>
      </c>
      <c r="AI37" s="19">
        <f t="shared" si="8"/>
        <v>3317</v>
      </c>
      <c r="AJ37" s="19">
        <f t="shared" si="8"/>
        <v>3371</v>
      </c>
      <c r="AK37" s="19">
        <f t="shared" si="8"/>
        <v>3402</v>
      </c>
      <c r="AL37" s="19">
        <f t="shared" si="8"/>
        <v>3461</v>
      </c>
      <c r="AM37" s="19">
        <f t="shared" si="8"/>
        <v>3532</v>
      </c>
      <c r="AN37" s="19">
        <f t="shared" si="8"/>
        <v>3652</v>
      </c>
      <c r="AO37" s="19">
        <f t="shared" si="8"/>
        <v>3716</v>
      </c>
      <c r="AP37" s="19">
        <f t="shared" si="8"/>
        <v>3795</v>
      </c>
      <c r="AQ37" s="19">
        <f t="shared" si="8"/>
        <v>3826</v>
      </c>
      <c r="AR37" s="19">
        <f t="shared" si="8"/>
        <v>3829</v>
      </c>
      <c r="AS37" s="19">
        <f t="shared" si="8"/>
        <v>3870</v>
      </c>
      <c r="AT37" s="19">
        <f t="shared" si="8"/>
        <v>3875</v>
      </c>
      <c r="AU37" s="19">
        <f t="shared" si="8"/>
        <v>4057</v>
      </c>
      <c r="AV37" s="19">
        <f t="shared" si="8"/>
        <v>3835</v>
      </c>
      <c r="AW37" s="19">
        <f t="shared" si="8"/>
        <v>3642</v>
      </c>
      <c r="AX37" s="19">
        <f t="shared" si="8"/>
        <v>3942</v>
      </c>
      <c r="AY37" s="19">
        <f t="shared" si="8"/>
        <v>3955</v>
      </c>
      <c r="AZ37" s="19">
        <f t="shared" si="8"/>
        <v>3856</v>
      </c>
      <c r="BA37" s="19">
        <f t="shared" si="8"/>
        <v>3701</v>
      </c>
      <c r="BB37" s="19">
        <f t="shared" si="8"/>
        <v>3789</v>
      </c>
      <c r="BC37" s="19">
        <f t="shared" si="8"/>
        <v>3660</v>
      </c>
      <c r="BD37" s="19">
        <f t="shared" si="8"/>
        <v>3928</v>
      </c>
      <c r="BE37" s="19">
        <f t="shared" si="8"/>
        <v>4248</v>
      </c>
      <c r="BF37" s="19">
        <f t="shared" si="8"/>
        <v>4324</v>
      </c>
      <c r="BG37" s="19">
        <f t="shared" si="8"/>
        <v>4580</v>
      </c>
      <c r="BH37" s="19">
        <f t="shared" si="8"/>
        <v>4576</v>
      </c>
      <c r="BI37" s="19">
        <f t="shared" si="8"/>
        <v>4454</v>
      </c>
      <c r="BJ37" s="19">
        <f t="shared" si="8"/>
        <v>4693</v>
      </c>
      <c r="BK37" s="19">
        <f t="shared" si="8"/>
        <v>4889</v>
      </c>
      <c r="BL37" s="19">
        <f t="shared" si="8"/>
        <v>4631</v>
      </c>
      <c r="BM37" s="19">
        <f t="shared" si="8"/>
        <v>4538</v>
      </c>
      <c r="BN37" s="19">
        <f t="shared" si="8"/>
        <v>4602</v>
      </c>
      <c r="BO37" s="19">
        <f t="shared" si="8"/>
        <v>4514</v>
      </c>
      <c r="BP37" s="19">
        <f t="shared" ref="BP37:EA40" si="9">+IF(GETPIVOTDATA("Value",$A$5,$A$28,$A37,$B$28,$B37,$C$28,$C37,$D$27,BP$28)=0,"",GETPIVOTDATA("Value",$A$5,$A$28,$A37,$B$28,$B37,$C$28,$C37,$D$27,BP$28))</f>
        <v>4466</v>
      </c>
      <c r="BQ37" s="19">
        <f t="shared" si="9"/>
        <v>4670</v>
      </c>
      <c r="BR37" s="19">
        <f t="shared" si="9"/>
        <v>4471</v>
      </c>
      <c r="BS37" s="19">
        <f t="shared" si="9"/>
        <v>4879</v>
      </c>
      <c r="BT37" s="19">
        <f t="shared" si="9"/>
        <v>4981</v>
      </c>
      <c r="BU37" s="19">
        <f t="shared" si="9"/>
        <v>5246</v>
      </c>
      <c r="BV37" s="19">
        <f t="shared" si="9"/>
        <v>5099</v>
      </c>
      <c r="BW37" s="19">
        <f t="shared" si="9"/>
        <v>4967</v>
      </c>
      <c r="BX37" s="19">
        <f t="shared" si="9"/>
        <v>4661</v>
      </c>
      <c r="BY37" s="19">
        <f t="shared" si="9"/>
        <v>3931</v>
      </c>
      <c r="BZ37" s="19">
        <f t="shared" si="9"/>
        <v>3162</v>
      </c>
      <c r="CA37" s="19">
        <f t="shared" si="9"/>
        <v>2831</v>
      </c>
      <c r="CB37" s="19">
        <f t="shared" si="9"/>
        <v>3805</v>
      </c>
      <c r="CC37" s="19">
        <f t="shared" si="9"/>
        <v>4498</v>
      </c>
      <c r="CD37" s="19">
        <f t="shared" si="9"/>
        <v>4814</v>
      </c>
      <c r="CE37" s="19">
        <f t="shared" si="9"/>
        <v>5188</v>
      </c>
      <c r="CF37" s="19">
        <f t="shared" si="9"/>
        <v>5582</v>
      </c>
      <c r="CG37" s="19">
        <f t="shared" si="9"/>
        <v>5958</v>
      </c>
      <c r="CH37" s="19">
        <f t="shared" si="9"/>
        <v>6371</v>
      </c>
      <c r="CI37" s="19">
        <f t="shared" si="9"/>
        <v>6790</v>
      </c>
      <c r="CJ37" s="19">
        <f t="shared" si="9"/>
        <v>7092</v>
      </c>
      <c r="CK37" s="19">
        <f t="shared" si="9"/>
        <v>7453</v>
      </c>
      <c r="CL37" s="19">
        <f t="shared" si="9"/>
        <v>7745</v>
      </c>
      <c r="CM37" s="19">
        <f t="shared" si="9"/>
        <v>8158</v>
      </c>
      <c r="CN37" s="19">
        <f t="shared" si="9"/>
        <v>8544</v>
      </c>
      <c r="CO37" s="19">
        <f t="shared" si="9"/>
        <v>9011</v>
      </c>
      <c r="CP37" s="19">
        <f t="shared" si="9"/>
        <v>9430</v>
      </c>
      <c r="CQ37" s="19">
        <f t="shared" si="9"/>
        <v>10158</v>
      </c>
      <c r="CR37" s="19">
        <f t="shared" si="9"/>
        <v>10882</v>
      </c>
      <c r="CS37" s="19">
        <f t="shared" si="9"/>
        <v>11576</v>
      </c>
      <c r="CT37" s="19">
        <f t="shared" si="9"/>
        <v>11934</v>
      </c>
      <c r="CU37" s="19">
        <f t="shared" si="9"/>
        <v>12111</v>
      </c>
      <c r="CV37" s="19">
        <f t="shared" si="9"/>
        <v>12659</v>
      </c>
      <c r="CW37" s="19">
        <f t="shared" si="9"/>
        <v>13476</v>
      </c>
      <c r="CX37" s="19">
        <f t="shared" si="9"/>
        <v>14513</v>
      </c>
      <c r="CY37" s="19">
        <f t="shared" si="9"/>
        <v>15248</v>
      </c>
      <c r="CZ37" s="19">
        <f t="shared" si="9"/>
        <v>15492</v>
      </c>
      <c r="DA37" s="19">
        <f t="shared" si="9"/>
        <v>15683</v>
      </c>
      <c r="DB37" s="19">
        <f t="shared" si="9"/>
        <v>16035</v>
      </c>
      <c r="DC37" s="19">
        <f t="shared" si="9"/>
        <v>16950</v>
      </c>
      <c r="DD37" s="19">
        <f t="shared" si="9"/>
        <v>17607</v>
      </c>
      <c r="DE37" s="19">
        <f t="shared" si="9"/>
        <v>17123</v>
      </c>
      <c r="DF37" s="19">
        <f t="shared" si="9"/>
        <v>18147</v>
      </c>
      <c r="DG37" s="19">
        <f t="shared" si="9"/>
        <v>18599</v>
      </c>
      <c r="DH37" s="19">
        <f t="shared" si="9"/>
        <v>19230</v>
      </c>
      <c r="DI37" s="19">
        <f t="shared" si="9"/>
        <v>20275</v>
      </c>
      <c r="DJ37" s="19">
        <f t="shared" si="9"/>
        <v>20959</v>
      </c>
      <c r="DK37" s="19">
        <f t="shared" si="9"/>
        <v>21041</v>
      </c>
      <c r="DL37" s="19">
        <f t="shared" si="9"/>
        <v>21123</v>
      </c>
      <c r="DM37" s="19">
        <f t="shared" si="9"/>
        <v>21345</v>
      </c>
      <c r="DN37" s="19">
        <f t="shared" si="9"/>
        <v>21868</v>
      </c>
      <c r="DO37" s="19">
        <f t="shared" si="9"/>
        <v>22469</v>
      </c>
      <c r="DP37" s="19">
        <f t="shared" si="9"/>
        <v>23106</v>
      </c>
      <c r="DQ37" s="19">
        <f t="shared" si="9"/>
        <v>23824</v>
      </c>
      <c r="DR37" s="19">
        <f t="shared" si="9"/>
        <v>24743</v>
      </c>
      <c r="DS37" s="19">
        <f t="shared" si="9"/>
        <v>25454</v>
      </c>
      <c r="DT37" s="19">
        <f t="shared" si="9"/>
        <v>26003</v>
      </c>
      <c r="DU37" s="19">
        <f t="shared" si="9"/>
        <v>26570.363000000001</v>
      </c>
      <c r="DV37" s="19">
        <f t="shared" si="9"/>
        <v>26960.611000000001</v>
      </c>
      <c r="DW37" s="19">
        <f t="shared" si="9"/>
        <v>26902.398000000001</v>
      </c>
      <c r="DX37" s="19">
        <f t="shared" si="9"/>
        <v>27668.258000000002</v>
      </c>
      <c r="DY37" s="19">
        <f t="shared" si="9"/>
        <v>28666.351999999999</v>
      </c>
      <c r="DZ37" s="19">
        <f t="shared" si="9"/>
        <v>29231.275000000001</v>
      </c>
      <c r="EA37" s="19">
        <f t="shared" si="9"/>
        <v>29960.7</v>
      </c>
      <c r="EB37" s="19">
        <f t="shared" si="6"/>
        <v>30649.629000000001</v>
      </c>
      <c r="EC37" s="19">
        <f t="shared" si="5"/>
        <v>31340.48</v>
      </c>
      <c r="ED37" s="19">
        <f t="shared" si="5"/>
        <v>32716.98</v>
      </c>
      <c r="EE37" s="19">
        <f t="shared" si="5"/>
        <v>33511.434000000001</v>
      </c>
      <c r="EF37" s="19">
        <f t="shared" si="5"/>
        <v>33780.055</v>
      </c>
      <c r="EG37" s="19">
        <f t="shared" si="5"/>
        <v>33917.800000000003</v>
      </c>
      <c r="EH37" s="19">
        <f t="shared" si="5"/>
        <v>34472.129999999997</v>
      </c>
      <c r="EI37" s="19">
        <f t="shared" si="5"/>
        <v>34872.125</v>
      </c>
      <c r="EJ37" s="19">
        <f t="shared" si="5"/>
        <v>35713.805</v>
      </c>
      <c r="EK37" s="19">
        <f t="shared" si="5"/>
        <v>36310.733999999997</v>
      </c>
      <c r="EL37" s="19">
        <f t="shared" si="5"/>
        <v>35942.938000000002</v>
      </c>
      <c r="EM37" s="19">
        <f t="shared" si="5"/>
        <v>34055.226999999999</v>
      </c>
      <c r="EN37" s="19">
        <f t="shared" si="5"/>
        <v>34765.938000000002</v>
      </c>
      <c r="EO37" s="19">
        <f t="shared" si="5"/>
        <v>35151</v>
      </c>
      <c r="EP37" s="19">
        <f t="shared" si="5"/>
        <v>34010.035000000003</v>
      </c>
      <c r="EQ37" s="19">
        <f t="shared" si="5"/>
        <v>33317.241999999998</v>
      </c>
      <c r="ER37" s="19">
        <f t="shared" si="5"/>
        <v>33310.703000000001</v>
      </c>
      <c r="ES37" s="19">
        <f t="shared" si="5"/>
        <v>33620.741999999998</v>
      </c>
      <c r="ET37" s="19">
        <f t="shared" si="5"/>
        <v>34120.42</v>
      </c>
      <c r="EU37" s="19">
        <f t="shared" si="5"/>
        <v>34754.769999999997</v>
      </c>
      <c r="EV37" s="19">
        <f t="shared" si="5"/>
        <v>35149.824000000001</v>
      </c>
      <c r="EW37" s="19">
        <f t="shared" si="5"/>
        <v>35407.241999999998</v>
      </c>
      <c r="EX37" s="19">
        <f t="shared" si="5"/>
        <v>32385.326000000001</v>
      </c>
      <c r="EY37" s="19">
        <f t="shared" si="5"/>
        <v>34827.137000000002</v>
      </c>
      <c r="EZ37" s="19">
        <f t="shared" si="5"/>
        <v>36224.292999999998</v>
      </c>
      <c r="FA37" s="29"/>
      <c r="FB37" s="29"/>
      <c r="FC37" s="29"/>
      <c r="FD37" s="29"/>
      <c r="FE37" s="29"/>
      <c r="FF37" s="29"/>
      <c r="FG37" s="29"/>
      <c r="FH37" s="29"/>
      <c r="FI37" s="29"/>
      <c r="FJ37" s="29"/>
      <c r="FK37" s="29"/>
      <c r="FL37" s="29"/>
      <c r="FM37" s="29"/>
      <c r="FN37" s="29"/>
      <c r="FO37" s="29"/>
      <c r="FP37" s="29"/>
      <c r="FQ37" s="29"/>
    </row>
    <row r="38" spans="1:173" s="49" customFormat="1" x14ac:dyDescent="0.15">
      <c r="A38" s="25" t="s">
        <v>1</v>
      </c>
      <c r="B38" s="26" t="s">
        <v>36</v>
      </c>
      <c r="C38" s="27" t="s">
        <v>37</v>
      </c>
      <c r="D38" s="19" t="str">
        <f t="shared" si="3"/>
        <v/>
      </c>
      <c r="E38" s="19" t="str">
        <f t="shared" ref="E38:BP41" si="10">+IF(GETPIVOTDATA("Value",$A$5,$A$28,$A38,$B$28,$B38,$C$28,$C38,$D$27,E$28)=0,"",GETPIVOTDATA("Value",$A$5,$A$28,$A38,$B$28,$B38,$C$28,$C38,$D$27,E$28))</f>
        <v/>
      </c>
      <c r="F38" s="19" t="str">
        <f t="shared" si="10"/>
        <v/>
      </c>
      <c r="G38" s="19" t="str">
        <f t="shared" si="10"/>
        <v/>
      </c>
      <c r="H38" s="19" t="str">
        <f t="shared" si="10"/>
        <v/>
      </c>
      <c r="I38" s="19" t="str">
        <f t="shared" si="10"/>
        <v/>
      </c>
      <c r="J38" s="19" t="str">
        <f t="shared" si="10"/>
        <v/>
      </c>
      <c r="K38" s="19" t="str">
        <f t="shared" si="10"/>
        <v/>
      </c>
      <c r="L38" s="19" t="str">
        <f t="shared" si="10"/>
        <v/>
      </c>
      <c r="M38" s="19" t="str">
        <f t="shared" si="10"/>
        <v/>
      </c>
      <c r="N38" s="19" t="str">
        <f t="shared" si="10"/>
        <v/>
      </c>
      <c r="O38" s="19" t="str">
        <f t="shared" si="10"/>
        <v/>
      </c>
      <c r="P38" s="19" t="str">
        <f t="shared" si="10"/>
        <v/>
      </c>
      <c r="Q38" s="19" t="str">
        <f t="shared" si="10"/>
        <v/>
      </c>
      <c r="R38" s="19" t="str">
        <f t="shared" si="10"/>
        <v/>
      </c>
      <c r="S38" s="19" t="str">
        <f t="shared" si="10"/>
        <v/>
      </c>
      <c r="T38" s="19" t="str">
        <f t="shared" si="10"/>
        <v/>
      </c>
      <c r="U38" s="19" t="str">
        <f t="shared" si="10"/>
        <v/>
      </c>
      <c r="V38" s="19" t="str">
        <f t="shared" si="10"/>
        <v/>
      </c>
      <c r="W38" s="19" t="str">
        <f t="shared" si="10"/>
        <v/>
      </c>
      <c r="X38" s="19" t="str">
        <f t="shared" si="10"/>
        <v/>
      </c>
      <c r="Y38" s="19" t="str">
        <f t="shared" si="10"/>
        <v/>
      </c>
      <c r="Z38" s="19" t="str">
        <f t="shared" si="10"/>
        <v/>
      </c>
      <c r="AA38" s="19" t="str">
        <f t="shared" si="10"/>
        <v/>
      </c>
      <c r="AB38" s="19" t="str">
        <f t="shared" si="10"/>
        <v/>
      </c>
      <c r="AC38" s="19" t="str">
        <f t="shared" si="10"/>
        <v/>
      </c>
      <c r="AD38" s="19" t="str">
        <f t="shared" si="10"/>
        <v/>
      </c>
      <c r="AE38" s="19" t="str">
        <f t="shared" si="10"/>
        <v/>
      </c>
      <c r="AF38" s="19" t="str">
        <f t="shared" si="10"/>
        <v/>
      </c>
      <c r="AG38" s="19" t="str">
        <f t="shared" si="10"/>
        <v/>
      </c>
      <c r="AH38" s="19" t="str">
        <f t="shared" si="10"/>
        <v/>
      </c>
      <c r="AI38" s="19" t="str">
        <f t="shared" si="10"/>
        <v/>
      </c>
      <c r="AJ38" s="19" t="str">
        <f t="shared" si="10"/>
        <v/>
      </c>
      <c r="AK38" s="19" t="str">
        <f t="shared" si="10"/>
        <v/>
      </c>
      <c r="AL38" s="19" t="str">
        <f t="shared" si="10"/>
        <v/>
      </c>
      <c r="AM38" s="19" t="str">
        <f t="shared" si="10"/>
        <v/>
      </c>
      <c r="AN38" s="19" t="str">
        <f t="shared" si="10"/>
        <v/>
      </c>
      <c r="AO38" s="19" t="str">
        <f t="shared" si="10"/>
        <v/>
      </c>
      <c r="AP38" s="19" t="str">
        <f t="shared" si="10"/>
        <v/>
      </c>
      <c r="AQ38" s="19" t="str">
        <f t="shared" si="10"/>
        <v/>
      </c>
      <c r="AR38" s="19" t="str">
        <f t="shared" si="10"/>
        <v/>
      </c>
      <c r="AS38" s="19" t="str">
        <f t="shared" si="10"/>
        <v/>
      </c>
      <c r="AT38" s="19" t="str">
        <f t="shared" si="10"/>
        <v/>
      </c>
      <c r="AU38" s="19" t="str">
        <f t="shared" si="10"/>
        <v/>
      </c>
      <c r="AV38" s="19" t="str">
        <f t="shared" si="10"/>
        <v/>
      </c>
      <c r="AW38" s="19" t="str">
        <f t="shared" si="10"/>
        <v/>
      </c>
      <c r="AX38" s="19" t="str">
        <f t="shared" si="10"/>
        <v/>
      </c>
      <c r="AY38" s="19" t="str">
        <f t="shared" si="10"/>
        <v/>
      </c>
      <c r="AZ38" s="19" t="str">
        <f t="shared" si="10"/>
        <v/>
      </c>
      <c r="BA38" s="19" t="str">
        <f t="shared" si="10"/>
        <v/>
      </c>
      <c r="BB38" s="19" t="str">
        <f t="shared" si="10"/>
        <v/>
      </c>
      <c r="BC38" s="19" t="str">
        <f t="shared" si="10"/>
        <v/>
      </c>
      <c r="BD38" s="19" t="str">
        <f t="shared" si="10"/>
        <v/>
      </c>
      <c r="BE38" s="19" t="str">
        <f t="shared" si="10"/>
        <v/>
      </c>
      <c r="BF38" s="19" t="str">
        <f t="shared" si="10"/>
        <v/>
      </c>
      <c r="BG38" s="19" t="str">
        <f t="shared" si="10"/>
        <v/>
      </c>
      <c r="BH38" s="19" t="str">
        <f t="shared" si="10"/>
        <v/>
      </c>
      <c r="BI38" s="19" t="str">
        <f t="shared" si="10"/>
        <v/>
      </c>
      <c r="BJ38" s="19" t="str">
        <f t="shared" si="10"/>
        <v/>
      </c>
      <c r="BK38" s="19" t="str">
        <f t="shared" si="10"/>
        <v/>
      </c>
      <c r="BL38" s="19" t="str">
        <f t="shared" si="10"/>
        <v/>
      </c>
      <c r="BM38" s="19" t="str">
        <f t="shared" si="10"/>
        <v/>
      </c>
      <c r="BN38" s="19" t="str">
        <f t="shared" si="10"/>
        <v/>
      </c>
      <c r="BO38" s="19" t="str">
        <f t="shared" si="10"/>
        <v/>
      </c>
      <c r="BP38" s="19" t="str">
        <f t="shared" si="10"/>
        <v/>
      </c>
      <c r="BQ38" s="19" t="str">
        <f t="shared" si="9"/>
        <v/>
      </c>
      <c r="BR38" s="19" t="str">
        <f t="shared" si="9"/>
        <v/>
      </c>
      <c r="BS38" s="19" t="str">
        <f t="shared" si="9"/>
        <v/>
      </c>
      <c r="BT38" s="19" t="str">
        <f t="shared" si="9"/>
        <v/>
      </c>
      <c r="BU38" s="19" t="str">
        <f t="shared" si="9"/>
        <v/>
      </c>
      <c r="BV38" s="19" t="str">
        <f t="shared" si="9"/>
        <v/>
      </c>
      <c r="BW38" s="19" t="str">
        <f t="shared" si="9"/>
        <v/>
      </c>
      <c r="BX38" s="19" t="str">
        <f t="shared" si="9"/>
        <v/>
      </c>
      <c r="BY38" s="19" t="str">
        <f t="shared" si="9"/>
        <v/>
      </c>
      <c r="BZ38" s="19" t="str">
        <f t="shared" si="9"/>
        <v/>
      </c>
      <c r="CA38" s="19" t="str">
        <f t="shared" si="9"/>
        <v/>
      </c>
      <c r="CB38" s="19" t="str">
        <f t="shared" si="9"/>
        <v/>
      </c>
      <c r="CC38" s="19" t="str">
        <f t="shared" si="9"/>
        <v/>
      </c>
      <c r="CD38" s="19" t="str">
        <f t="shared" si="9"/>
        <v/>
      </c>
      <c r="CE38" s="19" t="str">
        <f t="shared" si="9"/>
        <v/>
      </c>
      <c r="CF38" s="19">
        <f t="shared" si="9"/>
        <v>13378</v>
      </c>
      <c r="CG38" s="19">
        <f t="shared" si="9"/>
        <v>12337</v>
      </c>
      <c r="CH38" s="19">
        <f t="shared" si="9"/>
        <v>13162</v>
      </c>
      <c r="CI38" s="19">
        <f t="shared" si="9"/>
        <v>13256</v>
      </c>
      <c r="CJ38" s="19">
        <f t="shared" si="9"/>
        <v>13238</v>
      </c>
      <c r="CK38" s="19">
        <f t="shared" si="9"/>
        <v>13818</v>
      </c>
      <c r="CL38" s="19">
        <f t="shared" si="9"/>
        <v>14343</v>
      </c>
      <c r="CM38" s="19">
        <f t="shared" si="9"/>
        <v>14961</v>
      </c>
      <c r="CN38" s="19">
        <f t="shared" si="9"/>
        <v>15093</v>
      </c>
      <c r="CO38" s="19">
        <f t="shared" si="9"/>
        <v>15382</v>
      </c>
      <c r="CP38" s="19">
        <f t="shared" si="9"/>
        <v>15870</v>
      </c>
      <c r="CQ38" s="19">
        <f t="shared" si="9"/>
        <v>16349</v>
      </c>
      <c r="CR38" s="19">
        <f t="shared" si="9"/>
        <v>16370</v>
      </c>
      <c r="CS38" s="19">
        <f t="shared" si="9"/>
        <v>16766</v>
      </c>
      <c r="CT38" s="19">
        <f t="shared" si="9"/>
        <v>17864</v>
      </c>
      <c r="CU38" s="19">
        <f t="shared" si="9"/>
        <v>18002</v>
      </c>
      <c r="CV38" s="19">
        <f t="shared" si="9"/>
        <v>18084</v>
      </c>
      <c r="CW38" s="19">
        <f t="shared" si="9"/>
        <v>18066</v>
      </c>
      <c r="CX38" s="19">
        <f t="shared" si="9"/>
        <v>18774</v>
      </c>
      <c r="CY38" s="19">
        <f t="shared" si="9"/>
        <v>20516</v>
      </c>
      <c r="CZ38" s="19">
        <f t="shared" si="9"/>
        <v>20763</v>
      </c>
      <c r="DA38" s="19">
        <f t="shared" si="9"/>
        <v>21117</v>
      </c>
      <c r="DB38" s="19">
        <f t="shared" si="9"/>
        <v>22236</v>
      </c>
      <c r="DC38" s="19">
        <f t="shared" si="9"/>
        <v>23820</v>
      </c>
      <c r="DD38" s="19">
        <f t="shared" si="9"/>
        <v>24503</v>
      </c>
      <c r="DE38" s="19">
        <f t="shared" si="9"/>
        <v>22643</v>
      </c>
      <c r="DF38" s="19">
        <f t="shared" si="9"/>
        <v>23100</v>
      </c>
      <c r="DG38" s="19">
        <f t="shared" si="9"/>
        <v>23417</v>
      </c>
      <c r="DH38" s="19">
        <f t="shared" si="9"/>
        <v>24331</v>
      </c>
      <c r="DI38" s="19">
        <f t="shared" si="9"/>
        <v>24836</v>
      </c>
      <c r="DJ38" s="19">
        <f t="shared" si="9"/>
        <v>24951</v>
      </c>
      <c r="DK38" s="19">
        <f t="shared" si="9"/>
        <v>25136</v>
      </c>
      <c r="DL38" s="19">
        <f t="shared" si="9"/>
        <v>25005</v>
      </c>
      <c r="DM38" s="19">
        <f t="shared" si="9"/>
        <v>25738</v>
      </c>
      <c r="DN38" s="19">
        <f t="shared" si="9"/>
        <v>27303</v>
      </c>
      <c r="DO38" s="19">
        <f t="shared" si="9"/>
        <v>28032</v>
      </c>
      <c r="DP38" s="19">
        <f t="shared" si="9"/>
        <v>30051</v>
      </c>
      <c r="DQ38" s="19">
        <f t="shared" si="9"/>
        <v>30533</v>
      </c>
      <c r="DR38" s="19">
        <f t="shared" si="9"/>
        <v>33351</v>
      </c>
      <c r="DS38" s="19">
        <f t="shared" si="9"/>
        <v>36442</v>
      </c>
      <c r="DT38" s="19">
        <f t="shared" si="9"/>
        <v>36706</v>
      </c>
      <c r="DU38" s="19">
        <f t="shared" si="9"/>
        <v>39198.300000000003</v>
      </c>
      <c r="DV38" s="19">
        <f t="shared" si="9"/>
        <v>39231.593999999997</v>
      </c>
      <c r="DW38" s="19">
        <f t="shared" si="9"/>
        <v>40179.495999999999</v>
      </c>
      <c r="DX38" s="19">
        <f t="shared" si="9"/>
        <v>40990.71</v>
      </c>
      <c r="DY38" s="19">
        <f t="shared" si="9"/>
        <v>40838.565999999999</v>
      </c>
      <c r="DZ38" s="19">
        <f t="shared" si="9"/>
        <v>40687.902000000002</v>
      </c>
      <c r="EA38" s="19">
        <f t="shared" si="9"/>
        <v>42311.343999999997</v>
      </c>
      <c r="EB38" s="19">
        <f t="shared" si="6"/>
        <v>44142.559999999998</v>
      </c>
      <c r="EC38" s="19">
        <f t="shared" si="5"/>
        <v>47061.11</v>
      </c>
      <c r="ED38" s="19">
        <f t="shared" si="5"/>
        <v>50063.824000000001</v>
      </c>
      <c r="EE38" s="19">
        <f t="shared" si="5"/>
        <v>50527.663999999997</v>
      </c>
      <c r="EF38" s="19">
        <f t="shared" si="5"/>
        <v>51709.733999999997</v>
      </c>
      <c r="EG38" s="19">
        <f t="shared" si="5"/>
        <v>51717.03</v>
      </c>
      <c r="EH38" s="19">
        <f t="shared" si="5"/>
        <v>52624.163999999997</v>
      </c>
      <c r="EI38" s="19">
        <f t="shared" si="5"/>
        <v>53262.093999999997</v>
      </c>
      <c r="EJ38" s="19">
        <f t="shared" si="5"/>
        <v>54920.81</v>
      </c>
      <c r="EK38" s="19">
        <f t="shared" si="5"/>
        <v>58369.703000000001</v>
      </c>
      <c r="EL38" s="19">
        <f t="shared" si="5"/>
        <v>56383.19</v>
      </c>
      <c r="EM38" s="19">
        <f t="shared" si="5"/>
        <v>52731.39</v>
      </c>
      <c r="EN38" s="19">
        <f t="shared" si="5"/>
        <v>54086.336000000003</v>
      </c>
      <c r="EO38" s="19">
        <f t="shared" si="5"/>
        <v>54031</v>
      </c>
      <c r="EP38" s="19">
        <f t="shared" si="5"/>
        <v>53675.46</v>
      </c>
      <c r="EQ38" s="19">
        <f t="shared" si="5"/>
        <v>53973.394999999997</v>
      </c>
      <c r="ER38" s="19">
        <f t="shared" si="5"/>
        <v>54100.086000000003</v>
      </c>
      <c r="ES38" s="19">
        <f t="shared" si="5"/>
        <v>54251.45</v>
      </c>
      <c r="ET38" s="19">
        <f t="shared" si="5"/>
        <v>55516.097999999998</v>
      </c>
      <c r="EU38" s="19">
        <f t="shared" si="5"/>
        <v>55037.188000000002</v>
      </c>
      <c r="EV38" s="19">
        <f t="shared" si="5"/>
        <v>54625.96</v>
      </c>
      <c r="EW38" s="19">
        <f t="shared" si="5"/>
        <v>54751.6</v>
      </c>
      <c r="EX38" s="19">
        <f t="shared" si="5"/>
        <v>53489.332000000002</v>
      </c>
      <c r="EY38" s="19">
        <f t="shared" si="5"/>
        <v>55346.675999999999</v>
      </c>
      <c r="EZ38" s="19">
        <f t="shared" si="5"/>
        <v>55484.777000000002</v>
      </c>
      <c r="FA38" s="29"/>
      <c r="FB38" s="29"/>
      <c r="FC38" s="29"/>
      <c r="FD38" s="29"/>
      <c r="FE38" s="29"/>
      <c r="FF38" s="29"/>
      <c r="FG38" s="29"/>
      <c r="FH38" s="29"/>
      <c r="FI38" s="29"/>
      <c r="FJ38" s="29"/>
      <c r="FK38" s="29"/>
      <c r="FL38" s="29"/>
      <c r="FM38" s="29"/>
      <c r="FN38" s="29"/>
      <c r="FO38" s="29"/>
      <c r="FP38" s="29"/>
      <c r="FQ38" s="29"/>
    </row>
    <row r="39" spans="1:173" s="49" customFormat="1" x14ac:dyDescent="0.15">
      <c r="A39" s="25" t="s">
        <v>1</v>
      </c>
      <c r="B39" s="26" t="s">
        <v>40</v>
      </c>
      <c r="C39" s="27" t="s">
        <v>41</v>
      </c>
      <c r="D39" s="19">
        <f t="shared" si="3"/>
        <v>4422</v>
      </c>
      <c r="E39" s="19">
        <f t="shared" si="10"/>
        <v>4364</v>
      </c>
      <c r="F39" s="19">
        <f t="shared" si="10"/>
        <v>4414</v>
      </c>
      <c r="G39" s="19">
        <f t="shared" si="10"/>
        <v>4503</v>
      </c>
      <c r="H39" s="19">
        <f t="shared" si="10"/>
        <v>4337</v>
      </c>
      <c r="I39" s="19">
        <f t="shared" si="10"/>
        <v>4584</v>
      </c>
      <c r="J39" s="19">
        <f t="shared" si="10"/>
        <v>4595</v>
      </c>
      <c r="K39" s="19">
        <f t="shared" si="10"/>
        <v>4651</v>
      </c>
      <c r="L39" s="19">
        <f t="shared" si="10"/>
        <v>4637</v>
      </c>
      <c r="M39" s="19">
        <f t="shared" si="10"/>
        <v>4414</v>
      </c>
      <c r="N39" s="19">
        <f t="shared" si="10"/>
        <v>4666</v>
      </c>
      <c r="O39" s="19">
        <f t="shared" si="10"/>
        <v>4694</v>
      </c>
      <c r="P39" s="19">
        <f t="shared" si="10"/>
        <v>4758</v>
      </c>
      <c r="Q39" s="19">
        <f t="shared" si="10"/>
        <v>5053</v>
      </c>
      <c r="R39" s="19">
        <f t="shared" si="10"/>
        <v>5085</v>
      </c>
      <c r="S39" s="19">
        <f t="shared" si="10"/>
        <v>5137</v>
      </c>
      <c r="T39" s="19">
        <f t="shared" si="10"/>
        <v>5157</v>
      </c>
      <c r="U39" s="19">
        <f t="shared" si="10"/>
        <v>5223</v>
      </c>
      <c r="V39" s="19">
        <f t="shared" si="10"/>
        <v>5231</v>
      </c>
      <c r="W39" s="19">
        <f t="shared" si="10"/>
        <v>5349</v>
      </c>
      <c r="X39" s="19">
        <f t="shared" si="10"/>
        <v>5078</v>
      </c>
      <c r="Y39" s="19">
        <f t="shared" si="10"/>
        <v>5035</v>
      </c>
      <c r="Z39" s="19">
        <f t="shared" si="10"/>
        <v>5131</v>
      </c>
      <c r="AA39" s="19">
        <f t="shared" si="10"/>
        <v>5019</v>
      </c>
      <c r="AB39" s="19">
        <f t="shared" si="10"/>
        <v>5247</v>
      </c>
      <c r="AC39" s="19">
        <f t="shared" si="10"/>
        <v>5212</v>
      </c>
      <c r="AD39" s="19">
        <f t="shared" si="10"/>
        <v>5359</v>
      </c>
      <c r="AE39" s="19">
        <f t="shared" si="10"/>
        <v>5421</v>
      </c>
      <c r="AF39" s="19">
        <f t="shared" si="10"/>
        <v>5431</v>
      </c>
      <c r="AG39" s="19">
        <f t="shared" si="10"/>
        <v>5435</v>
      </c>
      <c r="AH39" s="19">
        <f t="shared" si="10"/>
        <v>5306</v>
      </c>
      <c r="AI39" s="19">
        <f t="shared" si="10"/>
        <v>5483</v>
      </c>
      <c r="AJ39" s="19">
        <f t="shared" si="10"/>
        <v>5630</v>
      </c>
      <c r="AK39" s="19">
        <f t="shared" si="10"/>
        <v>5544</v>
      </c>
      <c r="AL39" s="19">
        <f t="shared" si="10"/>
        <v>5541</v>
      </c>
      <c r="AM39" s="19">
        <f t="shared" si="10"/>
        <v>5735</v>
      </c>
      <c r="AN39" s="19">
        <f t="shared" si="10"/>
        <v>5770</v>
      </c>
      <c r="AO39" s="19">
        <f t="shared" si="10"/>
        <v>5592</v>
      </c>
      <c r="AP39" s="19">
        <f t="shared" si="10"/>
        <v>5628</v>
      </c>
      <c r="AQ39" s="19">
        <f t="shared" si="10"/>
        <v>5852</v>
      </c>
      <c r="AR39" s="19">
        <f t="shared" si="10"/>
        <v>6030</v>
      </c>
      <c r="AS39" s="19">
        <f t="shared" si="10"/>
        <v>6158</v>
      </c>
      <c r="AT39" s="19">
        <f t="shared" si="10"/>
        <v>6245</v>
      </c>
      <c r="AU39" s="19">
        <f t="shared" si="10"/>
        <v>6454</v>
      </c>
      <c r="AV39" s="19">
        <f t="shared" si="10"/>
        <v>6166</v>
      </c>
      <c r="AW39" s="19">
        <f t="shared" si="10"/>
        <v>6258</v>
      </c>
      <c r="AX39" s="19">
        <f t="shared" si="10"/>
        <v>6306</v>
      </c>
      <c r="AY39" s="19">
        <f t="shared" si="10"/>
        <v>5781</v>
      </c>
      <c r="AZ39" s="19">
        <f t="shared" si="10"/>
        <v>5343</v>
      </c>
      <c r="BA39" s="19">
        <f t="shared" si="10"/>
        <v>6570</v>
      </c>
      <c r="BB39" s="19">
        <f t="shared" si="10"/>
        <v>6727</v>
      </c>
      <c r="BC39" s="19">
        <f t="shared" si="10"/>
        <v>7063</v>
      </c>
      <c r="BD39" s="19">
        <f t="shared" si="10"/>
        <v>7331</v>
      </c>
      <c r="BE39" s="19">
        <f t="shared" si="10"/>
        <v>7388</v>
      </c>
      <c r="BF39" s="19">
        <f t="shared" si="10"/>
        <v>7803</v>
      </c>
      <c r="BG39" s="19">
        <f t="shared" si="10"/>
        <v>8019</v>
      </c>
      <c r="BH39" s="19">
        <f t="shared" si="10"/>
        <v>8541</v>
      </c>
      <c r="BI39" s="19">
        <f t="shared" si="10"/>
        <v>8773</v>
      </c>
      <c r="BJ39" s="19">
        <f t="shared" si="10"/>
        <v>9118</v>
      </c>
      <c r="BK39" s="19">
        <f t="shared" si="10"/>
        <v>9068</v>
      </c>
      <c r="BL39" s="19">
        <f t="shared" si="10"/>
        <v>8931</v>
      </c>
      <c r="BM39" s="19">
        <f t="shared" si="10"/>
        <v>8265</v>
      </c>
      <c r="BN39" s="19">
        <f t="shared" si="10"/>
        <v>8026</v>
      </c>
      <c r="BO39" s="19">
        <f t="shared" si="10"/>
        <v>7900</v>
      </c>
      <c r="BP39" s="19">
        <f t="shared" si="10"/>
        <v>7659</v>
      </c>
      <c r="BQ39" s="19">
        <f t="shared" si="9"/>
        <v>7857</v>
      </c>
      <c r="BR39" s="19">
        <f t="shared" si="9"/>
        <v>8273</v>
      </c>
      <c r="BS39" s="19">
        <f t="shared" si="9"/>
        <v>8660</v>
      </c>
      <c r="BT39" s="19">
        <f t="shared" si="9"/>
        <v>8368</v>
      </c>
      <c r="BU39" s="19">
        <f t="shared" si="9"/>
        <v>8837</v>
      </c>
      <c r="BV39" s="19">
        <f t="shared" si="9"/>
        <v>7701</v>
      </c>
      <c r="BW39" s="19">
        <f t="shared" si="9"/>
        <v>7222</v>
      </c>
      <c r="BX39" s="19">
        <f t="shared" si="9"/>
        <v>6546</v>
      </c>
      <c r="BY39" s="19">
        <f t="shared" si="9"/>
        <v>6346</v>
      </c>
      <c r="BZ39" s="19">
        <f t="shared" si="9"/>
        <v>4222</v>
      </c>
      <c r="CA39" s="19">
        <f t="shared" si="9"/>
        <v>4281</v>
      </c>
      <c r="CB39" s="19">
        <f t="shared" si="9"/>
        <v>7104</v>
      </c>
      <c r="CC39" s="19">
        <f t="shared" si="9"/>
        <v>8046</v>
      </c>
      <c r="CD39" s="19">
        <f t="shared" si="9"/>
        <v>8751</v>
      </c>
      <c r="CE39" s="19">
        <f t="shared" si="9"/>
        <v>9373</v>
      </c>
      <c r="CF39" s="19">
        <f t="shared" si="9"/>
        <v>9558</v>
      </c>
      <c r="CG39" s="19">
        <f t="shared" si="9"/>
        <v>9615</v>
      </c>
      <c r="CH39" s="19">
        <f t="shared" si="9"/>
        <v>9698</v>
      </c>
      <c r="CI39" s="19">
        <f t="shared" si="9"/>
        <v>10429</v>
      </c>
      <c r="CJ39" s="19">
        <f t="shared" si="9"/>
        <v>11010</v>
      </c>
      <c r="CK39" s="19">
        <f t="shared" si="9"/>
        <v>11678</v>
      </c>
      <c r="CL39" s="19">
        <f t="shared" si="9"/>
        <v>11953</v>
      </c>
      <c r="CM39" s="19">
        <f t="shared" si="9"/>
        <v>12137</v>
      </c>
      <c r="CN39" s="19">
        <f t="shared" si="9"/>
        <v>11926</v>
      </c>
      <c r="CO39" s="19">
        <f t="shared" si="9"/>
        <v>12333</v>
      </c>
      <c r="CP39" s="19">
        <f t="shared" si="9"/>
        <v>13209</v>
      </c>
      <c r="CQ39" s="19">
        <f t="shared" si="9"/>
        <v>13074</v>
      </c>
      <c r="CR39" s="19">
        <f t="shared" si="9"/>
        <v>13770</v>
      </c>
      <c r="CS39" s="19">
        <f t="shared" si="9"/>
        <v>14078</v>
      </c>
      <c r="CT39" s="19">
        <f t="shared" si="9"/>
        <v>15042</v>
      </c>
      <c r="CU39" s="19">
        <f t="shared" si="9"/>
        <v>15618</v>
      </c>
      <c r="CV39" s="19">
        <f t="shared" si="9"/>
        <v>15838</v>
      </c>
      <c r="CW39" s="19">
        <f t="shared" si="9"/>
        <v>16483</v>
      </c>
      <c r="CX39" s="19">
        <f t="shared" si="9"/>
        <v>17365</v>
      </c>
      <c r="CY39" s="19">
        <f t="shared" si="9"/>
        <v>18270</v>
      </c>
      <c r="CZ39" s="19">
        <f t="shared" si="9"/>
        <v>19075</v>
      </c>
      <c r="DA39" s="19">
        <f t="shared" si="9"/>
        <v>19636</v>
      </c>
      <c r="DB39" s="19">
        <f t="shared" si="9"/>
        <v>20079</v>
      </c>
      <c r="DC39" s="19">
        <f t="shared" si="9"/>
        <v>20851</v>
      </c>
      <c r="DD39" s="19">
        <f t="shared" si="9"/>
        <v>21514</v>
      </c>
      <c r="DE39" s="19">
        <f t="shared" si="9"/>
        <v>21318</v>
      </c>
      <c r="DF39" s="19">
        <f t="shared" si="9"/>
        <v>22132</v>
      </c>
      <c r="DG39" s="19">
        <f t="shared" si="9"/>
        <v>22598</v>
      </c>
      <c r="DH39" s="19">
        <f t="shared" si="9"/>
        <v>22992</v>
      </c>
      <c r="DI39" s="19">
        <f t="shared" si="9"/>
        <v>23347</v>
      </c>
      <c r="DJ39" s="19">
        <f t="shared" si="9"/>
        <v>23438</v>
      </c>
      <c r="DK39" s="19">
        <f t="shared" si="9"/>
        <v>23153</v>
      </c>
      <c r="DL39" s="19">
        <f t="shared" si="9"/>
        <v>22780</v>
      </c>
      <c r="DM39" s="19">
        <f t="shared" si="9"/>
        <v>23086</v>
      </c>
      <c r="DN39" s="19">
        <f t="shared" si="9"/>
        <v>23750</v>
      </c>
      <c r="DO39" s="19">
        <f t="shared" si="9"/>
        <v>24361</v>
      </c>
      <c r="DP39" s="19">
        <f t="shared" si="9"/>
        <v>24893</v>
      </c>
      <c r="DQ39" s="19">
        <f t="shared" si="9"/>
        <v>25085</v>
      </c>
      <c r="DR39" s="19">
        <f t="shared" si="9"/>
        <v>25574</v>
      </c>
      <c r="DS39" s="19">
        <f t="shared" si="9"/>
        <v>26612</v>
      </c>
      <c r="DT39" s="19">
        <f t="shared" si="9"/>
        <v>27515</v>
      </c>
      <c r="DU39" s="19">
        <f t="shared" si="9"/>
        <v>28126.780999999999</v>
      </c>
      <c r="DV39" s="19">
        <f t="shared" si="9"/>
        <v>28555.732</v>
      </c>
      <c r="DW39" s="19">
        <f t="shared" si="9"/>
        <v>28879.995999999999</v>
      </c>
      <c r="DX39" s="19">
        <f t="shared" si="9"/>
        <v>29727.557000000001</v>
      </c>
      <c r="DY39" s="19">
        <f t="shared" si="9"/>
        <v>30680.348000000002</v>
      </c>
      <c r="DZ39" s="19">
        <f t="shared" si="9"/>
        <v>31811.738000000001</v>
      </c>
      <c r="EA39" s="19">
        <f t="shared" si="9"/>
        <v>33199.633000000002</v>
      </c>
      <c r="EB39" s="19">
        <f t="shared" si="6"/>
        <v>34688.550000000003</v>
      </c>
      <c r="EC39" s="19">
        <f t="shared" si="5"/>
        <v>36409.08</v>
      </c>
      <c r="ED39" s="19">
        <f t="shared" si="5"/>
        <v>37899.949999999997</v>
      </c>
      <c r="EE39" s="19">
        <f t="shared" si="5"/>
        <v>38636.222999999998</v>
      </c>
      <c r="EF39" s="19">
        <f t="shared" si="5"/>
        <v>38653.125</v>
      </c>
      <c r="EG39" s="19">
        <f t="shared" si="5"/>
        <v>38803.957000000002</v>
      </c>
      <c r="EH39" s="19">
        <f t="shared" si="5"/>
        <v>39682.375</v>
      </c>
      <c r="EI39" s="19">
        <f t="shared" si="5"/>
        <v>40679.49</v>
      </c>
      <c r="EJ39" s="19">
        <f t="shared" si="5"/>
        <v>42286.51</v>
      </c>
      <c r="EK39" s="19">
        <f t="shared" si="5"/>
        <v>44008.75</v>
      </c>
      <c r="EL39" s="19">
        <f t="shared" si="5"/>
        <v>44840.71</v>
      </c>
      <c r="EM39" s="19">
        <f t="shared" si="5"/>
        <v>43178.508000000002</v>
      </c>
      <c r="EN39" s="19">
        <f t="shared" si="5"/>
        <v>43812.347999999998</v>
      </c>
      <c r="EO39" s="19">
        <f t="shared" si="5"/>
        <v>44591</v>
      </c>
      <c r="EP39" s="19">
        <f t="shared" si="5"/>
        <v>43968.254000000001</v>
      </c>
      <c r="EQ39" s="19">
        <f t="shared" si="5"/>
        <v>43782.97</v>
      </c>
      <c r="ER39" s="19">
        <f t="shared" si="5"/>
        <v>44245.56</v>
      </c>
      <c r="ES39" s="19">
        <f t="shared" si="5"/>
        <v>44912.663999999997</v>
      </c>
      <c r="ET39" s="19">
        <f t="shared" si="5"/>
        <v>45654.47</v>
      </c>
      <c r="EU39" s="19">
        <f t="shared" si="5"/>
        <v>46706.438000000002</v>
      </c>
      <c r="EV39" s="19">
        <f t="shared" si="5"/>
        <v>47528.902000000002</v>
      </c>
      <c r="EW39" s="19">
        <f t="shared" si="5"/>
        <v>48142.67</v>
      </c>
      <c r="EX39" s="19">
        <f t="shared" si="5"/>
        <v>46014.483999999997</v>
      </c>
      <c r="EY39" s="19">
        <f t="shared" si="5"/>
        <v>48001.84</v>
      </c>
      <c r="EZ39" s="19">
        <f t="shared" si="5"/>
        <v>49669.866999999998</v>
      </c>
      <c r="FA39" s="29"/>
      <c r="FB39" s="29"/>
      <c r="FC39" s="29"/>
      <c r="FD39" s="29"/>
      <c r="FE39" s="29"/>
      <c r="FF39" s="29"/>
      <c r="FG39" s="29"/>
      <c r="FH39" s="29"/>
      <c r="FI39" s="29"/>
      <c r="FJ39" s="29"/>
      <c r="FK39" s="29"/>
      <c r="FL39" s="29"/>
      <c r="FM39" s="29"/>
      <c r="FN39" s="29"/>
      <c r="FO39" s="29"/>
      <c r="FP39" s="29"/>
      <c r="FQ39" s="29"/>
    </row>
    <row r="40" spans="1:173" s="49" customFormat="1" x14ac:dyDescent="0.15">
      <c r="A40" s="25" t="s">
        <v>1</v>
      </c>
      <c r="B40" s="26" t="s">
        <v>42</v>
      </c>
      <c r="C40" s="27" t="s">
        <v>43</v>
      </c>
      <c r="D40" s="19">
        <f t="shared" si="3"/>
        <v>2177</v>
      </c>
      <c r="E40" s="19">
        <f t="shared" si="10"/>
        <v>2276</v>
      </c>
      <c r="F40" s="19">
        <f t="shared" si="10"/>
        <v>2342</v>
      </c>
      <c r="G40" s="19">
        <f t="shared" si="10"/>
        <v>2421</v>
      </c>
      <c r="H40" s="19">
        <f t="shared" si="10"/>
        <v>2348</v>
      </c>
      <c r="I40" s="19">
        <f t="shared" si="10"/>
        <v>2410</v>
      </c>
      <c r="J40" s="19">
        <f t="shared" si="10"/>
        <v>2477</v>
      </c>
      <c r="K40" s="19">
        <f t="shared" si="10"/>
        <v>2450</v>
      </c>
      <c r="L40" s="19">
        <f t="shared" si="10"/>
        <v>2337</v>
      </c>
      <c r="M40" s="19">
        <f t="shared" si="10"/>
        <v>2429</v>
      </c>
      <c r="N40" s="19">
        <f t="shared" si="10"/>
        <v>2503</v>
      </c>
      <c r="O40" s="19">
        <f t="shared" si="10"/>
        <v>2439</v>
      </c>
      <c r="P40" s="19">
        <f t="shared" si="10"/>
        <v>2528</v>
      </c>
      <c r="Q40" s="19">
        <f t="shared" si="10"/>
        <v>2582</v>
      </c>
      <c r="R40" s="19">
        <f t="shared" si="10"/>
        <v>2518</v>
      </c>
      <c r="S40" s="19">
        <f t="shared" si="10"/>
        <v>2499</v>
      </c>
      <c r="T40" s="19">
        <f t="shared" si="10"/>
        <v>2528</v>
      </c>
      <c r="U40" s="19">
        <f t="shared" si="10"/>
        <v>2570</v>
      </c>
      <c r="V40" s="19">
        <f t="shared" si="10"/>
        <v>2692</v>
      </c>
      <c r="W40" s="19">
        <f t="shared" si="10"/>
        <v>2775</v>
      </c>
      <c r="X40" s="19">
        <f t="shared" si="10"/>
        <v>2769</v>
      </c>
      <c r="Y40" s="19">
        <f t="shared" si="10"/>
        <v>2762</v>
      </c>
      <c r="Z40" s="19">
        <f t="shared" si="10"/>
        <v>2748</v>
      </c>
      <c r="AA40" s="19">
        <f t="shared" si="10"/>
        <v>2820</v>
      </c>
      <c r="AB40" s="19">
        <f t="shared" si="10"/>
        <v>2935</v>
      </c>
      <c r="AC40" s="19">
        <f t="shared" si="10"/>
        <v>3052</v>
      </c>
      <c r="AD40" s="19">
        <f t="shared" si="10"/>
        <v>3102</v>
      </c>
      <c r="AE40" s="19">
        <f t="shared" si="10"/>
        <v>3218</v>
      </c>
      <c r="AF40" s="19">
        <f t="shared" si="10"/>
        <v>3266</v>
      </c>
      <c r="AG40" s="19">
        <f t="shared" si="10"/>
        <v>3244</v>
      </c>
      <c r="AH40" s="19">
        <f t="shared" si="10"/>
        <v>3249</v>
      </c>
      <c r="AI40" s="19">
        <f t="shared" si="10"/>
        <v>3271</v>
      </c>
      <c r="AJ40" s="19">
        <f t="shared" si="10"/>
        <v>3268</v>
      </c>
      <c r="AK40" s="19">
        <f t="shared" si="10"/>
        <v>3290</v>
      </c>
      <c r="AL40" s="19">
        <f t="shared" si="10"/>
        <v>3288</v>
      </c>
      <c r="AM40" s="19">
        <f t="shared" si="10"/>
        <v>3322</v>
      </c>
      <c r="AN40" s="19">
        <f t="shared" si="10"/>
        <v>3496</v>
      </c>
      <c r="AO40" s="19">
        <f t="shared" si="10"/>
        <v>3537</v>
      </c>
      <c r="AP40" s="19">
        <f t="shared" si="10"/>
        <v>3612</v>
      </c>
      <c r="AQ40" s="19">
        <f t="shared" si="10"/>
        <v>3642</v>
      </c>
      <c r="AR40" s="19">
        <f t="shared" si="10"/>
        <v>3826</v>
      </c>
      <c r="AS40" s="19">
        <f t="shared" si="10"/>
        <v>3947</v>
      </c>
      <c r="AT40" s="19">
        <f t="shared" si="10"/>
        <v>4050</v>
      </c>
      <c r="AU40" s="19">
        <f t="shared" si="10"/>
        <v>4415</v>
      </c>
      <c r="AV40" s="19">
        <f t="shared" si="10"/>
        <v>4336</v>
      </c>
      <c r="AW40" s="19">
        <f t="shared" si="10"/>
        <v>4407</v>
      </c>
      <c r="AX40" s="19">
        <f t="shared" si="10"/>
        <v>4803</v>
      </c>
      <c r="AY40" s="19">
        <f t="shared" si="10"/>
        <v>4286</v>
      </c>
      <c r="AZ40" s="19">
        <f t="shared" si="10"/>
        <v>4023</v>
      </c>
      <c r="BA40" s="19">
        <f t="shared" si="10"/>
        <v>4605</v>
      </c>
      <c r="BB40" s="19">
        <f t="shared" si="10"/>
        <v>4739</v>
      </c>
      <c r="BC40" s="19">
        <f t="shared" si="10"/>
        <v>4222</v>
      </c>
      <c r="BD40" s="19">
        <f t="shared" si="10"/>
        <v>4570</v>
      </c>
      <c r="BE40" s="19">
        <f t="shared" si="10"/>
        <v>4870</v>
      </c>
      <c r="BF40" s="19">
        <f t="shared" si="10"/>
        <v>4787</v>
      </c>
      <c r="BG40" s="19">
        <f t="shared" si="10"/>
        <v>4733</v>
      </c>
      <c r="BH40" s="19">
        <f t="shared" si="10"/>
        <v>4750</v>
      </c>
      <c r="BI40" s="19">
        <f t="shared" si="10"/>
        <v>4992</v>
      </c>
      <c r="BJ40" s="19">
        <f t="shared" si="10"/>
        <v>5241</v>
      </c>
      <c r="BK40" s="19">
        <f t="shared" si="10"/>
        <v>5581</v>
      </c>
      <c r="BL40" s="19">
        <f t="shared" si="10"/>
        <v>5781</v>
      </c>
      <c r="BM40" s="19">
        <f t="shared" si="10"/>
        <v>5297</v>
      </c>
      <c r="BN40" s="19">
        <f t="shared" si="10"/>
        <v>5526</v>
      </c>
      <c r="BO40" s="19">
        <f t="shared" si="10"/>
        <v>5633</v>
      </c>
      <c r="BP40" s="19">
        <f t="shared" si="10"/>
        <v>5799</v>
      </c>
      <c r="BQ40" s="19">
        <f t="shared" si="9"/>
        <v>6057</v>
      </c>
      <c r="BR40" s="19">
        <f t="shared" si="9"/>
        <v>6432</v>
      </c>
      <c r="BS40" s="19">
        <f t="shared" si="9"/>
        <v>6684</v>
      </c>
      <c r="BT40" s="19">
        <f t="shared" si="9"/>
        <v>6794</v>
      </c>
      <c r="BU40" s="19">
        <f t="shared" si="9"/>
        <v>7079</v>
      </c>
      <c r="BV40" s="19">
        <f t="shared" si="9"/>
        <v>6437</v>
      </c>
      <c r="BW40" s="19">
        <f t="shared" si="9"/>
        <v>6554</v>
      </c>
      <c r="BX40" s="19">
        <f t="shared" si="9"/>
        <v>6261</v>
      </c>
      <c r="BY40" s="19">
        <f t="shared" si="9"/>
        <v>6089</v>
      </c>
      <c r="BZ40" s="19">
        <f t="shared" si="9"/>
        <v>5719</v>
      </c>
      <c r="CA40" s="19">
        <f t="shared" si="9"/>
        <v>6344</v>
      </c>
      <c r="CB40" s="19">
        <f t="shared" si="9"/>
        <v>6910</v>
      </c>
      <c r="CC40" s="19">
        <f t="shared" si="9"/>
        <v>7753</v>
      </c>
      <c r="CD40" s="19">
        <f t="shared" si="9"/>
        <v>8199</v>
      </c>
      <c r="CE40" s="19">
        <f t="shared" si="9"/>
        <v>8332</v>
      </c>
      <c r="CF40" s="19">
        <f t="shared" si="9"/>
        <v>8655</v>
      </c>
      <c r="CG40" s="19">
        <f t="shared" si="9"/>
        <v>9038</v>
      </c>
      <c r="CH40" s="19">
        <f t="shared" si="9"/>
        <v>9267</v>
      </c>
      <c r="CI40" s="19">
        <f t="shared" si="9"/>
        <v>9540</v>
      </c>
      <c r="CJ40" s="19">
        <f t="shared" si="9"/>
        <v>9923</v>
      </c>
      <c r="CK40" s="19">
        <f t="shared" si="9"/>
        <v>10044</v>
      </c>
      <c r="CL40" s="19">
        <f t="shared" si="9"/>
        <v>10480</v>
      </c>
      <c r="CM40" s="19">
        <f t="shared" si="9"/>
        <v>10697</v>
      </c>
      <c r="CN40" s="19">
        <f t="shared" si="9"/>
        <v>10603</v>
      </c>
      <c r="CO40" s="19">
        <f t="shared" si="9"/>
        <v>10957</v>
      </c>
      <c r="CP40" s="19">
        <f t="shared" si="9"/>
        <v>11483</v>
      </c>
      <c r="CQ40" s="19">
        <f t="shared" si="9"/>
        <v>12106</v>
      </c>
      <c r="CR40" s="19">
        <f t="shared" si="9"/>
        <v>12347</v>
      </c>
      <c r="CS40" s="19">
        <f t="shared" si="9"/>
        <v>12723</v>
      </c>
      <c r="CT40" s="19">
        <f t="shared" si="9"/>
        <v>13256</v>
      </c>
      <c r="CU40" s="19">
        <f t="shared" si="9"/>
        <v>13852</v>
      </c>
      <c r="CV40" s="19">
        <f t="shared" si="9"/>
        <v>14258</v>
      </c>
      <c r="CW40" s="19">
        <f t="shared" si="9"/>
        <v>15020</v>
      </c>
      <c r="CX40" s="19">
        <f t="shared" si="9"/>
        <v>15224</v>
      </c>
      <c r="CY40" s="19">
        <f t="shared" si="9"/>
        <v>15779</v>
      </c>
      <c r="CZ40" s="19">
        <f t="shared" si="9"/>
        <v>15983</v>
      </c>
      <c r="DA40" s="19">
        <f t="shared" si="9"/>
        <v>16692</v>
      </c>
      <c r="DB40" s="19">
        <f t="shared" si="9"/>
        <v>17409</v>
      </c>
      <c r="DC40" s="19">
        <f t="shared" si="9"/>
        <v>18050</v>
      </c>
      <c r="DD40" s="19">
        <f t="shared" si="9"/>
        <v>18691</v>
      </c>
      <c r="DE40" s="19">
        <f t="shared" si="9"/>
        <v>19560</v>
      </c>
      <c r="DF40" s="19">
        <f t="shared" si="9"/>
        <v>20610</v>
      </c>
      <c r="DG40" s="19">
        <f t="shared" si="9"/>
        <v>21399</v>
      </c>
      <c r="DH40" s="19">
        <f t="shared" si="9"/>
        <v>22061</v>
      </c>
      <c r="DI40" s="19">
        <f t="shared" si="9"/>
        <v>22971</v>
      </c>
      <c r="DJ40" s="19">
        <f t="shared" si="9"/>
        <v>24031</v>
      </c>
      <c r="DK40" s="19">
        <f t="shared" si="9"/>
        <v>24179</v>
      </c>
      <c r="DL40" s="19">
        <f t="shared" si="9"/>
        <v>24141</v>
      </c>
      <c r="DM40" s="19">
        <f t="shared" si="9"/>
        <v>24924</v>
      </c>
      <c r="DN40" s="19">
        <f t="shared" si="9"/>
        <v>26321</v>
      </c>
      <c r="DO40" s="19">
        <f t="shared" si="9"/>
        <v>27608</v>
      </c>
      <c r="DP40" s="19">
        <f t="shared" si="9"/>
        <v>28504</v>
      </c>
      <c r="DQ40" s="19">
        <f t="shared" si="9"/>
        <v>28953</v>
      </c>
      <c r="DR40" s="19">
        <f t="shared" si="9"/>
        <v>28786</v>
      </c>
      <c r="DS40" s="19">
        <f t="shared" si="9"/>
        <v>28942</v>
      </c>
      <c r="DT40" s="19">
        <f t="shared" si="9"/>
        <v>29434</v>
      </c>
      <c r="DU40" s="19">
        <f t="shared" si="9"/>
        <v>31127.675999999999</v>
      </c>
      <c r="DV40" s="19">
        <f t="shared" si="9"/>
        <v>33041.207000000002</v>
      </c>
      <c r="DW40" s="19">
        <f t="shared" si="9"/>
        <v>34819.516000000003</v>
      </c>
      <c r="DX40" s="19">
        <f t="shared" si="9"/>
        <v>37492.836000000003</v>
      </c>
      <c r="DY40" s="19">
        <f t="shared" si="9"/>
        <v>40043.796999999999</v>
      </c>
      <c r="DZ40" s="19">
        <f t="shared" si="9"/>
        <v>43133.144999999997</v>
      </c>
      <c r="EA40" s="19">
        <f t="shared" si="9"/>
        <v>46556.480000000003</v>
      </c>
      <c r="EB40" s="19">
        <f t="shared" si="6"/>
        <v>48956.73</v>
      </c>
      <c r="EC40" s="19">
        <f t="shared" si="5"/>
        <v>51129.184000000001</v>
      </c>
      <c r="ED40" s="19">
        <f t="shared" si="5"/>
        <v>54039.96</v>
      </c>
      <c r="EE40" s="19">
        <f t="shared" si="5"/>
        <v>56578.38</v>
      </c>
      <c r="EF40" s="19">
        <f t="shared" si="5"/>
        <v>58840.413999999997</v>
      </c>
      <c r="EG40" s="19">
        <f t="shared" si="5"/>
        <v>60852.258000000002</v>
      </c>
      <c r="EH40" s="19">
        <f t="shared" si="5"/>
        <v>64824.144999999997</v>
      </c>
      <c r="EI40" s="19">
        <f t="shared" si="5"/>
        <v>68108.554999999993</v>
      </c>
      <c r="EJ40" s="19">
        <f t="shared" si="5"/>
        <v>71310.53</v>
      </c>
      <c r="EK40" s="19">
        <f t="shared" si="5"/>
        <v>74879.81</v>
      </c>
      <c r="EL40" s="19">
        <f t="shared" si="5"/>
        <v>76522.06</v>
      </c>
      <c r="EM40" s="19">
        <f t="shared" si="5"/>
        <v>76625.63</v>
      </c>
      <c r="EN40" s="19">
        <f t="shared" si="5"/>
        <v>78476.149999999994</v>
      </c>
      <c r="EO40" s="19">
        <f t="shared" si="5"/>
        <v>80623</v>
      </c>
      <c r="EP40" s="19">
        <f t="shared" si="5"/>
        <v>81725.22</v>
      </c>
      <c r="EQ40" s="19">
        <f t="shared" si="5"/>
        <v>81564.3</v>
      </c>
      <c r="ER40" s="19">
        <f t="shared" si="5"/>
        <v>82311.33</v>
      </c>
      <c r="ES40" s="19">
        <f t="shared" si="5"/>
        <v>82983.990000000005</v>
      </c>
      <c r="ET40" s="19">
        <f t="shared" si="5"/>
        <v>83213.016000000003</v>
      </c>
      <c r="EU40" s="19">
        <f t="shared" si="5"/>
        <v>84600.71</v>
      </c>
      <c r="EV40" s="19">
        <f t="shared" si="5"/>
        <v>84739.92</v>
      </c>
      <c r="EW40" s="19">
        <f t="shared" si="5"/>
        <v>85115.32</v>
      </c>
      <c r="EX40" s="19">
        <f t="shared" si="5"/>
        <v>83543.100000000006</v>
      </c>
      <c r="EY40" s="19">
        <f t="shared" si="5"/>
        <v>86334.59</v>
      </c>
      <c r="EZ40" s="19">
        <f t="shared" si="5"/>
        <v>88366.22</v>
      </c>
      <c r="FA40" s="29"/>
      <c r="FB40" s="29"/>
      <c r="FC40" s="29"/>
      <c r="FD40" s="29"/>
      <c r="FE40" s="29"/>
      <c r="FF40" s="29"/>
      <c r="FG40" s="29"/>
      <c r="FH40" s="29"/>
      <c r="FI40" s="29"/>
      <c r="FJ40" s="29"/>
      <c r="FK40" s="29"/>
      <c r="FL40" s="29"/>
      <c r="FM40" s="29"/>
      <c r="FN40" s="29"/>
      <c r="FO40" s="29"/>
      <c r="FP40" s="29"/>
      <c r="FQ40" s="29"/>
    </row>
    <row r="41" spans="1:173" s="49" customFormat="1" x14ac:dyDescent="0.15">
      <c r="A41" s="25" t="s">
        <v>1</v>
      </c>
      <c r="B41" s="26" t="s">
        <v>44</v>
      </c>
      <c r="C41" s="27" t="s">
        <v>45</v>
      </c>
      <c r="D41" s="19">
        <f t="shared" si="3"/>
        <v>1554</v>
      </c>
      <c r="E41" s="19">
        <f t="shared" si="10"/>
        <v>1487</v>
      </c>
      <c r="F41" s="19">
        <f t="shared" si="10"/>
        <v>1521</v>
      </c>
      <c r="G41" s="19">
        <f t="shared" si="10"/>
        <v>1575</v>
      </c>
      <c r="H41" s="19">
        <f t="shared" si="10"/>
        <v>1540</v>
      </c>
      <c r="I41" s="19">
        <f t="shared" si="10"/>
        <v>1529</v>
      </c>
      <c r="J41" s="19">
        <f t="shared" si="10"/>
        <v>1486</v>
      </c>
      <c r="K41" s="19">
        <f t="shared" si="10"/>
        <v>1545</v>
      </c>
      <c r="L41" s="19">
        <f t="shared" si="10"/>
        <v>1537</v>
      </c>
      <c r="M41" s="19">
        <f t="shared" si="10"/>
        <v>1529</v>
      </c>
      <c r="N41" s="19">
        <f t="shared" si="10"/>
        <v>1510</v>
      </c>
      <c r="O41" s="19">
        <f t="shared" si="10"/>
        <v>1546</v>
      </c>
      <c r="P41" s="19">
        <f t="shared" si="10"/>
        <v>1581</v>
      </c>
      <c r="Q41" s="19">
        <f t="shared" si="10"/>
        <v>1607</v>
      </c>
      <c r="R41" s="19">
        <f t="shared" si="10"/>
        <v>1648</v>
      </c>
      <c r="S41" s="19">
        <f t="shared" si="10"/>
        <v>1677</v>
      </c>
      <c r="T41" s="19">
        <f t="shared" si="10"/>
        <v>1753</v>
      </c>
      <c r="U41" s="19">
        <f t="shared" si="10"/>
        <v>1776</v>
      </c>
      <c r="V41" s="19">
        <f t="shared" si="10"/>
        <v>1782</v>
      </c>
      <c r="W41" s="19">
        <f t="shared" si="10"/>
        <v>1734</v>
      </c>
      <c r="X41" s="19">
        <f t="shared" si="10"/>
        <v>1798</v>
      </c>
      <c r="Y41" s="19">
        <f t="shared" si="10"/>
        <v>1752</v>
      </c>
      <c r="Z41" s="19">
        <f t="shared" si="10"/>
        <v>1733</v>
      </c>
      <c r="AA41" s="19">
        <f t="shared" si="10"/>
        <v>1755</v>
      </c>
      <c r="AB41" s="19">
        <f t="shared" si="10"/>
        <v>1720</v>
      </c>
      <c r="AC41" s="19">
        <f t="shared" si="10"/>
        <v>1780</v>
      </c>
      <c r="AD41" s="19">
        <f t="shared" si="10"/>
        <v>1793</v>
      </c>
      <c r="AE41" s="19">
        <f t="shared" si="10"/>
        <v>1884</v>
      </c>
      <c r="AF41" s="19">
        <f t="shared" si="10"/>
        <v>1935</v>
      </c>
      <c r="AG41" s="19">
        <f t="shared" si="10"/>
        <v>1991</v>
      </c>
      <c r="AH41" s="19">
        <f t="shared" si="10"/>
        <v>2075</v>
      </c>
      <c r="AI41" s="19">
        <f t="shared" si="10"/>
        <v>2023</v>
      </c>
      <c r="AJ41" s="19">
        <f t="shared" si="10"/>
        <v>2018</v>
      </c>
      <c r="AK41" s="19">
        <f t="shared" si="10"/>
        <v>2029</v>
      </c>
      <c r="AL41" s="19">
        <f t="shared" si="10"/>
        <v>2039</v>
      </c>
      <c r="AM41" s="19">
        <f t="shared" si="10"/>
        <v>1965</v>
      </c>
      <c r="AN41" s="19">
        <f t="shared" si="10"/>
        <v>1962</v>
      </c>
      <c r="AO41" s="19">
        <f t="shared" si="10"/>
        <v>1991</v>
      </c>
      <c r="AP41" s="19">
        <f t="shared" si="10"/>
        <v>1943</v>
      </c>
      <c r="AQ41" s="19">
        <f t="shared" si="10"/>
        <v>1926</v>
      </c>
      <c r="AR41" s="19">
        <f t="shared" si="10"/>
        <v>1957</v>
      </c>
      <c r="AS41" s="19">
        <f t="shared" si="10"/>
        <v>1980</v>
      </c>
      <c r="AT41" s="19">
        <f t="shared" si="10"/>
        <v>2004</v>
      </c>
      <c r="AU41" s="19">
        <f t="shared" si="10"/>
        <v>1992</v>
      </c>
      <c r="AV41" s="19">
        <f t="shared" si="10"/>
        <v>2005</v>
      </c>
      <c r="AW41" s="19">
        <f t="shared" si="10"/>
        <v>1957</v>
      </c>
      <c r="AX41" s="19">
        <f t="shared" si="10"/>
        <v>1967</v>
      </c>
      <c r="AY41" s="19">
        <f t="shared" si="10"/>
        <v>1932</v>
      </c>
      <c r="AZ41" s="19">
        <f t="shared" si="10"/>
        <v>1833</v>
      </c>
      <c r="BA41" s="19">
        <f t="shared" si="10"/>
        <v>1870</v>
      </c>
      <c r="BB41" s="19">
        <f t="shared" si="10"/>
        <v>1959</v>
      </c>
      <c r="BC41" s="19">
        <f t="shared" si="10"/>
        <v>2056</v>
      </c>
      <c r="BD41" s="19">
        <f t="shared" si="10"/>
        <v>2279</v>
      </c>
      <c r="BE41" s="19">
        <f t="shared" si="10"/>
        <v>2348</v>
      </c>
      <c r="BF41" s="19">
        <f t="shared" si="10"/>
        <v>2233</v>
      </c>
      <c r="BG41" s="19">
        <f t="shared" si="10"/>
        <v>2305</v>
      </c>
      <c r="BH41" s="19">
        <f t="shared" si="10"/>
        <v>2262</v>
      </c>
      <c r="BI41" s="19">
        <f t="shared" si="10"/>
        <v>2627</v>
      </c>
      <c r="BJ41" s="19">
        <f t="shared" si="10"/>
        <v>2343</v>
      </c>
      <c r="BK41" s="19">
        <f t="shared" si="10"/>
        <v>2566</v>
      </c>
      <c r="BL41" s="19">
        <f t="shared" si="10"/>
        <v>2504</v>
      </c>
      <c r="BM41" s="19">
        <f t="shared" si="10"/>
        <v>2600</v>
      </c>
      <c r="BN41" s="19">
        <f t="shared" si="10"/>
        <v>2619</v>
      </c>
      <c r="BO41" s="19">
        <f t="shared" si="10"/>
        <v>2761</v>
      </c>
      <c r="BP41" s="19">
        <f t="shared" ref="BP41:EA44" si="11">+IF(GETPIVOTDATA("Value",$A$5,$A$28,$A41,$B$28,$B41,$C$28,$C41,$D$27,BP$28)=0,"",GETPIVOTDATA("Value",$A$5,$A$28,$A41,$B$28,$B41,$C$28,$C41,$D$27,BP$28))</f>
        <v>2844</v>
      </c>
      <c r="BQ41" s="19">
        <f t="shared" si="11"/>
        <v>2660</v>
      </c>
      <c r="BR41" s="19">
        <f t="shared" si="11"/>
        <v>2428</v>
      </c>
      <c r="BS41" s="19">
        <f t="shared" si="11"/>
        <v>2801</v>
      </c>
      <c r="BT41" s="19">
        <f t="shared" si="11"/>
        <v>2785</v>
      </c>
      <c r="BU41" s="19">
        <f t="shared" si="11"/>
        <v>2788</v>
      </c>
      <c r="BV41" s="19">
        <f t="shared" si="11"/>
        <v>2574</v>
      </c>
      <c r="BW41" s="19">
        <f t="shared" si="11"/>
        <v>2785</v>
      </c>
      <c r="BX41" s="19">
        <f t="shared" si="11"/>
        <v>2723</v>
      </c>
      <c r="BY41" s="19">
        <f t="shared" si="11"/>
        <v>2879</v>
      </c>
      <c r="BZ41" s="19">
        <f t="shared" si="11"/>
        <v>3017</v>
      </c>
      <c r="CA41" s="19">
        <f t="shared" si="11"/>
        <v>2876</v>
      </c>
      <c r="CB41" s="19">
        <f t="shared" si="11"/>
        <v>3073</v>
      </c>
      <c r="CC41" s="19">
        <f t="shared" si="11"/>
        <v>3301</v>
      </c>
      <c r="CD41" s="19">
        <f t="shared" si="11"/>
        <v>3261</v>
      </c>
      <c r="CE41" s="19">
        <f t="shared" si="11"/>
        <v>3279</v>
      </c>
      <c r="CF41" s="19">
        <f t="shared" si="11"/>
        <v>3325</v>
      </c>
      <c r="CG41" s="19">
        <f t="shared" si="11"/>
        <v>3456</v>
      </c>
      <c r="CH41" s="19">
        <f t="shared" si="11"/>
        <v>3445</v>
      </c>
      <c r="CI41" s="19">
        <f t="shared" si="11"/>
        <v>3663</v>
      </c>
      <c r="CJ41" s="19">
        <f t="shared" si="11"/>
        <v>3814</v>
      </c>
      <c r="CK41" s="19">
        <f t="shared" si="11"/>
        <v>3945</v>
      </c>
      <c r="CL41" s="19">
        <f t="shared" si="11"/>
        <v>4087</v>
      </c>
      <c r="CM41" s="19">
        <f t="shared" si="11"/>
        <v>4238</v>
      </c>
      <c r="CN41" s="19">
        <f t="shared" si="11"/>
        <v>4259</v>
      </c>
      <c r="CO41" s="19">
        <f t="shared" si="11"/>
        <v>4454</v>
      </c>
      <c r="CP41" s="19">
        <f t="shared" si="11"/>
        <v>4712</v>
      </c>
      <c r="CQ41" s="19">
        <f t="shared" si="11"/>
        <v>4972</v>
      </c>
      <c r="CR41" s="19">
        <f t="shared" si="11"/>
        <v>5308</v>
      </c>
      <c r="CS41" s="19">
        <f t="shared" si="11"/>
        <v>5585</v>
      </c>
      <c r="CT41" s="19">
        <f t="shared" si="11"/>
        <v>5926</v>
      </c>
      <c r="CU41" s="19">
        <f t="shared" si="11"/>
        <v>6363</v>
      </c>
      <c r="CV41" s="19">
        <f t="shared" si="11"/>
        <v>6637</v>
      </c>
      <c r="CW41" s="19">
        <f t="shared" si="11"/>
        <v>7143</v>
      </c>
      <c r="CX41" s="19">
        <f t="shared" si="11"/>
        <v>7767</v>
      </c>
      <c r="CY41" s="19">
        <f t="shared" si="11"/>
        <v>7949</v>
      </c>
      <c r="CZ41" s="19">
        <f t="shared" si="11"/>
        <v>8724</v>
      </c>
      <c r="DA41" s="19">
        <f t="shared" si="11"/>
        <v>9358</v>
      </c>
      <c r="DB41" s="19">
        <f t="shared" si="11"/>
        <v>10130</v>
      </c>
      <c r="DC41" s="19">
        <f t="shared" si="11"/>
        <v>11258</v>
      </c>
      <c r="DD41" s="19">
        <f t="shared" si="11"/>
        <v>11234</v>
      </c>
      <c r="DE41" s="19">
        <f t="shared" si="11"/>
        <v>10388</v>
      </c>
      <c r="DF41" s="19">
        <f t="shared" si="11"/>
        <v>10861</v>
      </c>
      <c r="DG41" s="19">
        <f t="shared" si="11"/>
        <v>11422</v>
      </c>
      <c r="DH41" s="19">
        <f t="shared" si="11"/>
        <v>11700</v>
      </c>
      <c r="DI41" s="19">
        <f t="shared" si="11"/>
        <v>12326</v>
      </c>
      <c r="DJ41" s="19">
        <f t="shared" si="11"/>
        <v>12822</v>
      </c>
      <c r="DK41" s="19">
        <f t="shared" si="11"/>
        <v>12934</v>
      </c>
      <c r="DL41" s="19">
        <f t="shared" si="11"/>
        <v>13198</v>
      </c>
      <c r="DM41" s="19">
        <f t="shared" si="11"/>
        <v>13158</v>
      </c>
      <c r="DN41" s="19">
        <f t="shared" si="11"/>
        <v>12894</v>
      </c>
      <c r="DO41" s="19">
        <f t="shared" si="11"/>
        <v>13240</v>
      </c>
      <c r="DP41" s="19">
        <f t="shared" si="11"/>
        <v>13774</v>
      </c>
      <c r="DQ41" s="19">
        <f t="shared" si="11"/>
        <v>14641</v>
      </c>
      <c r="DR41" s="19">
        <f t="shared" si="11"/>
        <v>15729</v>
      </c>
      <c r="DS41" s="19">
        <f t="shared" si="11"/>
        <v>16533</v>
      </c>
      <c r="DT41" s="19">
        <f t="shared" si="11"/>
        <v>17256</v>
      </c>
      <c r="DU41" s="19">
        <f t="shared" si="11"/>
        <v>17949.809000000001</v>
      </c>
      <c r="DV41" s="19">
        <f t="shared" si="11"/>
        <v>18598.526999999998</v>
      </c>
      <c r="DW41" s="19">
        <f t="shared" si="11"/>
        <v>18519.934000000001</v>
      </c>
      <c r="DX41" s="19">
        <f t="shared" si="11"/>
        <v>18819.026999999998</v>
      </c>
      <c r="DY41" s="19">
        <f t="shared" si="11"/>
        <v>19262.030999999999</v>
      </c>
      <c r="DZ41" s="19">
        <f t="shared" si="11"/>
        <v>19939.310000000001</v>
      </c>
      <c r="EA41" s="19">
        <f t="shared" si="11"/>
        <v>20810.178</v>
      </c>
      <c r="EB41" s="19">
        <f t="shared" si="6"/>
        <v>21782.12</v>
      </c>
      <c r="EC41" s="19">
        <f t="shared" si="5"/>
        <v>22589.921999999999</v>
      </c>
      <c r="ED41" s="19">
        <f t="shared" si="5"/>
        <v>23372.041000000001</v>
      </c>
      <c r="EE41" s="19">
        <f t="shared" si="5"/>
        <v>23751.370999999999</v>
      </c>
      <c r="EF41" s="19">
        <f t="shared" si="5"/>
        <v>23896.458999999999</v>
      </c>
      <c r="EG41" s="19">
        <f t="shared" si="5"/>
        <v>23677.52</v>
      </c>
      <c r="EH41" s="19">
        <f t="shared" si="5"/>
        <v>24142.766</v>
      </c>
      <c r="EI41" s="19">
        <f t="shared" si="5"/>
        <v>24377.95</v>
      </c>
      <c r="EJ41" s="19">
        <f t="shared" si="5"/>
        <v>24809.040000000001</v>
      </c>
      <c r="EK41" s="19">
        <f t="shared" si="5"/>
        <v>25477.205000000002</v>
      </c>
      <c r="EL41" s="19">
        <f t="shared" si="5"/>
        <v>25590.880000000001</v>
      </c>
      <c r="EM41" s="19">
        <f t="shared" si="5"/>
        <v>24902.456999999999</v>
      </c>
      <c r="EN41" s="19">
        <f t="shared" si="5"/>
        <v>25463.164000000001</v>
      </c>
      <c r="EO41" s="19">
        <f t="shared" si="5"/>
        <v>25133</v>
      </c>
      <c r="EP41" s="19">
        <f t="shared" si="5"/>
        <v>24211.437999999998</v>
      </c>
      <c r="EQ41" s="19">
        <f t="shared" ref="EQ41:EZ41" si="12">+IF(GETPIVOTDATA("Value",$A$5,$A$28,$A41,$B$28,$B41,$C$28,$C41,$D$27,EQ$28)=0,"",GETPIVOTDATA("Value",$A$5,$A$28,$A41,$B$28,$B41,$C$28,$C41,$D$27,EQ$28))</f>
        <v>24119.96</v>
      </c>
      <c r="ER41" s="19">
        <f t="shared" si="12"/>
        <v>24442.386999999999</v>
      </c>
      <c r="ES41" s="19">
        <f t="shared" si="12"/>
        <v>24983.701000000001</v>
      </c>
      <c r="ET41" s="19">
        <f t="shared" si="12"/>
        <v>25568.695</v>
      </c>
      <c r="EU41" s="19">
        <f t="shared" si="12"/>
        <v>26529.986000000001</v>
      </c>
      <c r="EV41" s="19">
        <f t="shared" si="12"/>
        <v>27329.69</v>
      </c>
      <c r="EW41" s="19">
        <f t="shared" si="12"/>
        <v>28056.057000000001</v>
      </c>
      <c r="EX41" s="19">
        <f t="shared" si="12"/>
        <v>25700.282999999999</v>
      </c>
      <c r="EY41" s="19">
        <f t="shared" si="12"/>
        <v>27138.478999999999</v>
      </c>
      <c r="EZ41" s="19">
        <f t="shared" si="12"/>
        <v>28992.059000000001</v>
      </c>
      <c r="FA41" s="29"/>
      <c r="FB41" s="29"/>
      <c r="FC41" s="29"/>
      <c r="FD41" s="29"/>
      <c r="FE41" s="29"/>
      <c r="FF41" s="29"/>
      <c r="FG41" s="29"/>
      <c r="FH41" s="29"/>
      <c r="FI41" s="29"/>
      <c r="FJ41" s="29"/>
      <c r="FK41" s="29"/>
      <c r="FL41" s="29"/>
      <c r="FM41" s="29"/>
      <c r="FN41" s="29"/>
      <c r="FO41" s="29"/>
      <c r="FP41" s="29"/>
      <c r="FQ41" s="29"/>
    </row>
    <row r="42" spans="1:173" s="49" customFormat="1" x14ac:dyDescent="0.15">
      <c r="A42" s="25" t="s">
        <v>1</v>
      </c>
      <c r="B42" s="26" t="s">
        <v>52</v>
      </c>
      <c r="C42" s="27" t="s">
        <v>53</v>
      </c>
      <c r="D42" s="19">
        <f t="shared" si="3"/>
        <v>1806.4563000000001</v>
      </c>
      <c r="E42" s="19">
        <f t="shared" ref="E42:BP45" si="13">+IF(GETPIVOTDATA("Value",$A$5,$A$28,$A42,$B$28,$B42,$C$28,$C42,$D$27,E$28)=0,"",GETPIVOTDATA("Value",$A$5,$A$28,$A42,$B$28,$B42,$C$28,$C42,$D$27,E$28))</f>
        <v>1945.4274</v>
      </c>
      <c r="F42" s="19">
        <f t="shared" si="13"/>
        <v>2242.9652999999998</v>
      </c>
      <c r="G42" s="19">
        <f t="shared" si="13"/>
        <v>2423.9065000000001</v>
      </c>
      <c r="H42" s="19">
        <f t="shared" si="13"/>
        <v>2212.9285</v>
      </c>
      <c r="I42" s="19">
        <f t="shared" si="13"/>
        <v>2273.8530000000001</v>
      </c>
      <c r="J42" s="19">
        <f t="shared" si="13"/>
        <v>2343.2006999999999</v>
      </c>
      <c r="K42" s="19">
        <f t="shared" si="13"/>
        <v>2598.2527</v>
      </c>
      <c r="L42" s="19">
        <f t="shared" si="13"/>
        <v>2492.02</v>
      </c>
      <c r="M42" s="19">
        <f t="shared" si="13"/>
        <v>2313.52</v>
      </c>
      <c r="N42" s="19">
        <f t="shared" si="13"/>
        <v>2517.0756999999999</v>
      </c>
      <c r="O42" s="19">
        <f t="shared" si="13"/>
        <v>2534.7085000000002</v>
      </c>
      <c r="P42" s="19">
        <f t="shared" si="13"/>
        <v>2544.2919999999999</v>
      </c>
      <c r="Q42" s="19">
        <f t="shared" si="13"/>
        <v>2579.8380999999999</v>
      </c>
      <c r="R42" s="19">
        <f t="shared" si="13"/>
        <v>2587.0947000000001</v>
      </c>
      <c r="S42" s="19">
        <f t="shared" si="13"/>
        <v>2490.2952</v>
      </c>
      <c r="T42" s="19">
        <f t="shared" si="13"/>
        <v>2432.0482999999999</v>
      </c>
      <c r="U42" s="19">
        <f t="shared" si="13"/>
        <v>2378.4458</v>
      </c>
      <c r="V42" s="19">
        <f t="shared" si="13"/>
        <v>2472.1208000000001</v>
      </c>
      <c r="W42" s="19">
        <f t="shared" si="13"/>
        <v>2465.8533000000002</v>
      </c>
      <c r="X42" s="19">
        <f t="shared" si="13"/>
        <v>2459.6170000000002</v>
      </c>
      <c r="Y42" s="19">
        <f t="shared" si="13"/>
        <v>2506.0657000000001</v>
      </c>
      <c r="Z42" s="19">
        <f t="shared" si="13"/>
        <v>2716.7375000000002</v>
      </c>
      <c r="AA42" s="19">
        <f t="shared" si="13"/>
        <v>2599.663</v>
      </c>
      <c r="AB42" s="19">
        <f t="shared" si="13"/>
        <v>2629.2669999999998</v>
      </c>
      <c r="AC42" s="19">
        <f t="shared" si="13"/>
        <v>2584.8319999999999</v>
      </c>
      <c r="AD42" s="19">
        <f t="shared" si="13"/>
        <v>2328.1601999999998</v>
      </c>
      <c r="AE42" s="19">
        <f t="shared" si="13"/>
        <v>2465.8980000000001</v>
      </c>
      <c r="AF42" s="19">
        <f t="shared" si="13"/>
        <v>2624.4717000000001</v>
      </c>
      <c r="AG42" s="19">
        <f t="shared" si="13"/>
        <v>2632.6387</v>
      </c>
      <c r="AH42" s="19">
        <f t="shared" si="13"/>
        <v>2672.3906000000002</v>
      </c>
      <c r="AI42" s="19">
        <f t="shared" si="13"/>
        <v>2881.4521</v>
      </c>
      <c r="AJ42" s="19">
        <f t="shared" si="13"/>
        <v>2736.1064000000001</v>
      </c>
      <c r="AK42" s="19">
        <f t="shared" si="13"/>
        <v>2708.8139999999999</v>
      </c>
      <c r="AL42" s="19">
        <f t="shared" si="13"/>
        <v>2657.0789</v>
      </c>
      <c r="AM42" s="19">
        <f t="shared" si="13"/>
        <v>2618.8733000000002</v>
      </c>
      <c r="AN42" s="19">
        <f t="shared" si="13"/>
        <v>2770.9382000000001</v>
      </c>
      <c r="AO42" s="19">
        <f t="shared" si="13"/>
        <v>2824.1583999999998</v>
      </c>
      <c r="AP42" s="19">
        <f t="shared" si="13"/>
        <v>2912.7968999999998</v>
      </c>
      <c r="AQ42" s="19">
        <f t="shared" si="13"/>
        <v>2974.2566000000002</v>
      </c>
      <c r="AR42" s="19">
        <f t="shared" si="13"/>
        <v>2819.2629999999999</v>
      </c>
      <c r="AS42" s="19">
        <f t="shared" si="13"/>
        <v>3023.6615999999999</v>
      </c>
      <c r="AT42" s="19">
        <f t="shared" si="13"/>
        <v>2911.0817999999999</v>
      </c>
      <c r="AU42" s="19">
        <f t="shared" si="13"/>
        <v>3063.3096</v>
      </c>
      <c r="AV42" s="19">
        <f t="shared" si="13"/>
        <v>2958.1945999999998</v>
      </c>
      <c r="AW42" s="19">
        <f t="shared" si="13"/>
        <v>2968.5852</v>
      </c>
      <c r="AX42" s="19">
        <f t="shared" si="13"/>
        <v>3072.8031999999998</v>
      </c>
      <c r="AY42" s="19">
        <f t="shared" si="13"/>
        <v>3010.1777000000002</v>
      </c>
      <c r="AZ42" s="19">
        <f t="shared" si="13"/>
        <v>2975.6109999999999</v>
      </c>
      <c r="BA42" s="19">
        <f t="shared" si="13"/>
        <v>3020.8366999999998</v>
      </c>
      <c r="BB42" s="19">
        <f t="shared" si="13"/>
        <v>3239.3186000000001</v>
      </c>
      <c r="BC42" s="19">
        <f t="shared" si="13"/>
        <v>3317.8542000000002</v>
      </c>
      <c r="BD42" s="19">
        <f t="shared" si="13"/>
        <v>3423.2195000000002</v>
      </c>
      <c r="BE42" s="19">
        <f t="shared" si="13"/>
        <v>3428.8462</v>
      </c>
      <c r="BF42" s="19">
        <f t="shared" si="13"/>
        <v>3513.8267000000001</v>
      </c>
      <c r="BG42" s="19">
        <f t="shared" si="13"/>
        <v>3720.1860000000001</v>
      </c>
      <c r="BH42" s="19">
        <f t="shared" si="13"/>
        <v>3645.5853999999999</v>
      </c>
      <c r="BI42" s="19">
        <f t="shared" si="13"/>
        <v>3954.1774999999998</v>
      </c>
      <c r="BJ42" s="19">
        <f t="shared" si="13"/>
        <v>3901.835</v>
      </c>
      <c r="BK42" s="19">
        <f t="shared" si="13"/>
        <v>4168.5200000000004</v>
      </c>
      <c r="BL42" s="19">
        <f t="shared" si="13"/>
        <v>3918.2631999999999</v>
      </c>
      <c r="BM42" s="19">
        <f t="shared" si="13"/>
        <v>3781.9385000000002</v>
      </c>
      <c r="BN42" s="19">
        <f t="shared" si="13"/>
        <v>3851.0340000000001</v>
      </c>
      <c r="BO42" s="19">
        <f t="shared" si="13"/>
        <v>3685.7559999999999</v>
      </c>
      <c r="BP42" s="19">
        <f t="shared" si="13"/>
        <v>3777.8384000000001</v>
      </c>
      <c r="BQ42" s="19">
        <f t="shared" si="11"/>
        <v>3802.3164000000002</v>
      </c>
      <c r="BR42" s="19">
        <f t="shared" si="11"/>
        <v>2872.1194</v>
      </c>
      <c r="BS42" s="19">
        <f t="shared" si="11"/>
        <v>2650.1170000000002</v>
      </c>
      <c r="BT42" s="19">
        <f t="shared" si="11"/>
        <v>2632.5513000000001</v>
      </c>
      <c r="BU42" s="19">
        <f t="shared" si="11"/>
        <v>2881.3777</v>
      </c>
      <c r="BV42" s="19">
        <f t="shared" si="11"/>
        <v>3166.9656</v>
      </c>
      <c r="BW42" s="19">
        <f t="shared" si="11"/>
        <v>3187.3042</v>
      </c>
      <c r="BX42" s="19">
        <f t="shared" si="11"/>
        <v>3389.0808000000002</v>
      </c>
      <c r="BY42" s="19">
        <f t="shared" si="11"/>
        <v>3546.6006000000002</v>
      </c>
      <c r="BZ42" s="19">
        <f t="shared" si="11"/>
        <v>3670.8442</v>
      </c>
      <c r="CA42" s="19">
        <f t="shared" si="11"/>
        <v>3352.9292</v>
      </c>
      <c r="CB42" s="19">
        <f t="shared" si="11"/>
        <v>3468.2031000000002</v>
      </c>
      <c r="CC42" s="19">
        <f t="shared" si="11"/>
        <v>3509.0785999999998</v>
      </c>
      <c r="CD42" s="19">
        <f t="shared" si="11"/>
        <v>3473.9223999999999</v>
      </c>
      <c r="CE42" s="19">
        <f t="shared" si="11"/>
        <v>3430.7040000000002</v>
      </c>
      <c r="CF42" s="19">
        <f t="shared" si="11"/>
        <v>3459.4402</v>
      </c>
      <c r="CG42" s="19">
        <f t="shared" si="11"/>
        <v>3785.9591999999998</v>
      </c>
      <c r="CH42" s="19">
        <f t="shared" si="11"/>
        <v>4099.3994000000002</v>
      </c>
      <c r="CI42" s="19">
        <f t="shared" si="11"/>
        <v>4061.8173999999999</v>
      </c>
      <c r="CJ42" s="19">
        <f t="shared" si="11"/>
        <v>4322.0119999999997</v>
      </c>
      <c r="CK42" s="19">
        <f t="shared" si="11"/>
        <v>4436.7380000000003</v>
      </c>
      <c r="CL42" s="19">
        <f t="shared" si="11"/>
        <v>4763.9624000000003</v>
      </c>
      <c r="CM42" s="19">
        <f t="shared" si="11"/>
        <v>4893.4889999999996</v>
      </c>
      <c r="CN42" s="19">
        <f t="shared" si="11"/>
        <v>5168.9110000000001</v>
      </c>
      <c r="CO42" s="19">
        <f t="shared" si="11"/>
        <v>5079.3</v>
      </c>
      <c r="CP42" s="19">
        <f t="shared" si="11"/>
        <v>5031.5663999999997</v>
      </c>
      <c r="CQ42" s="19">
        <f t="shared" si="11"/>
        <v>5581.4375</v>
      </c>
      <c r="CR42" s="19">
        <f t="shared" si="11"/>
        <v>6075.9097000000002</v>
      </c>
      <c r="CS42" s="19">
        <f t="shared" si="11"/>
        <v>6631.5727999999999</v>
      </c>
      <c r="CT42" s="19">
        <f t="shared" si="11"/>
        <v>6938.4916999999996</v>
      </c>
      <c r="CU42" s="19">
        <f t="shared" si="11"/>
        <v>7411.9849999999997</v>
      </c>
      <c r="CV42" s="19">
        <f t="shared" si="11"/>
        <v>7872.8495999999996</v>
      </c>
      <c r="CW42" s="19">
        <f t="shared" si="11"/>
        <v>8207.0740000000005</v>
      </c>
      <c r="CX42" s="19">
        <f t="shared" si="11"/>
        <v>8598.8809999999994</v>
      </c>
      <c r="CY42" s="19">
        <f t="shared" si="11"/>
        <v>9299.07</v>
      </c>
      <c r="CZ42" s="19">
        <f t="shared" si="11"/>
        <v>9502.9390000000003</v>
      </c>
      <c r="DA42" s="19">
        <f t="shared" si="11"/>
        <v>9885.8770000000004</v>
      </c>
      <c r="DB42" s="19">
        <f t="shared" si="11"/>
        <v>10787.691999999999</v>
      </c>
      <c r="DC42" s="19">
        <f t="shared" si="11"/>
        <v>11629.701999999999</v>
      </c>
      <c r="DD42" s="19">
        <f t="shared" si="11"/>
        <v>12379.95</v>
      </c>
      <c r="DE42" s="19">
        <f t="shared" si="11"/>
        <v>12613.324000000001</v>
      </c>
      <c r="DF42" s="19">
        <f t="shared" si="11"/>
        <v>13044.986000000001</v>
      </c>
      <c r="DG42" s="19">
        <f t="shared" si="11"/>
        <v>13335.212</v>
      </c>
      <c r="DH42" s="19">
        <f t="shared" si="11"/>
        <v>13568.675999999999</v>
      </c>
      <c r="DI42" s="19">
        <f t="shared" si="11"/>
        <v>13678.093999999999</v>
      </c>
      <c r="DJ42" s="19">
        <f t="shared" si="11"/>
        <v>14005.934999999999</v>
      </c>
      <c r="DK42" s="19">
        <f t="shared" si="11"/>
        <v>13895.314</v>
      </c>
      <c r="DL42" s="19">
        <f t="shared" si="11"/>
        <v>14046.104499999999</v>
      </c>
      <c r="DM42" s="19">
        <f t="shared" si="11"/>
        <v>14240.944</v>
      </c>
      <c r="DN42" s="19">
        <f t="shared" si="11"/>
        <v>14313.325999999999</v>
      </c>
      <c r="DO42" s="19">
        <f t="shared" si="11"/>
        <v>14696.966</v>
      </c>
      <c r="DP42" s="19">
        <f t="shared" si="11"/>
        <v>15242.98</v>
      </c>
      <c r="DQ42" s="19">
        <f t="shared" si="11"/>
        <v>16273.084999999999</v>
      </c>
      <c r="DR42" s="19">
        <f t="shared" si="11"/>
        <v>17275.508000000002</v>
      </c>
      <c r="DS42" s="19">
        <f t="shared" si="11"/>
        <v>18360.351999999999</v>
      </c>
      <c r="DT42" s="19">
        <f t="shared" si="11"/>
        <v>19215</v>
      </c>
      <c r="DU42" s="19">
        <f t="shared" si="11"/>
        <v>19958.060000000001</v>
      </c>
      <c r="DV42" s="19">
        <f t="shared" si="11"/>
        <v>20329.168000000001</v>
      </c>
      <c r="DW42" s="19">
        <f t="shared" si="11"/>
        <v>20056.54</v>
      </c>
      <c r="DX42" s="19">
        <f t="shared" si="11"/>
        <v>20673.955000000002</v>
      </c>
      <c r="DY42" s="19">
        <f t="shared" si="11"/>
        <v>21522.098000000002</v>
      </c>
      <c r="DZ42" s="19">
        <f t="shared" si="11"/>
        <v>22185.065999999999</v>
      </c>
      <c r="EA42" s="19">
        <f t="shared" si="11"/>
        <v>23113.615000000002</v>
      </c>
      <c r="EB42" s="19">
        <f t="shared" si="6"/>
        <v>24284.861000000001</v>
      </c>
      <c r="EC42" s="19">
        <f t="shared" ref="EC42:EZ46" si="14">+IF(GETPIVOTDATA("Value",$A$5,$A$28,$A42,$B$28,$B42,$C$28,$C42,$D$27,EC$28)=0,"",GETPIVOTDATA("Value",$A$5,$A$28,$A42,$B$28,$B42,$C$28,$C42,$D$27,EC$28))</f>
        <v>25549.54</v>
      </c>
      <c r="ED42" s="19">
        <f t="shared" si="14"/>
        <v>26994.86</v>
      </c>
      <c r="EE42" s="19">
        <f t="shared" si="14"/>
        <v>28153.553</v>
      </c>
      <c r="EF42" s="19">
        <f t="shared" si="14"/>
        <v>28753.322</v>
      </c>
      <c r="EG42" s="19">
        <f t="shared" si="14"/>
        <v>29371.865000000002</v>
      </c>
      <c r="EH42" s="19">
        <f t="shared" si="14"/>
        <v>30088.092000000001</v>
      </c>
      <c r="EI42" s="19">
        <f t="shared" si="14"/>
        <v>30885.601999999999</v>
      </c>
      <c r="EJ42" s="19">
        <f t="shared" si="14"/>
        <v>31907.423999999999</v>
      </c>
      <c r="EK42" s="19">
        <f t="shared" si="14"/>
        <v>32735.434000000001</v>
      </c>
      <c r="EL42" s="19">
        <f t="shared" si="14"/>
        <v>32844.324000000001</v>
      </c>
      <c r="EM42" s="19">
        <f t="shared" si="14"/>
        <v>31669.690999999999</v>
      </c>
      <c r="EN42" s="19">
        <f t="shared" si="14"/>
        <v>31786.403999999999</v>
      </c>
      <c r="EO42" s="19">
        <f t="shared" si="14"/>
        <v>31600</v>
      </c>
      <c r="EP42" s="19">
        <f t="shared" si="14"/>
        <v>30645.215</v>
      </c>
      <c r="EQ42" s="19">
        <f t="shared" si="14"/>
        <v>30327.451000000001</v>
      </c>
      <c r="ER42" s="19">
        <f t="shared" si="14"/>
        <v>30842.184000000001</v>
      </c>
      <c r="ES42" s="19">
        <f t="shared" si="14"/>
        <v>32057.098000000002</v>
      </c>
      <c r="ET42" s="19">
        <f t="shared" si="14"/>
        <v>33002.675999999999</v>
      </c>
      <c r="EU42" s="19">
        <f t="shared" si="14"/>
        <v>33924.137000000002</v>
      </c>
      <c r="EV42" s="19">
        <f t="shared" si="14"/>
        <v>34553.625</v>
      </c>
      <c r="EW42" s="19">
        <f t="shared" si="14"/>
        <v>34957.464999999997</v>
      </c>
      <c r="EX42" s="19">
        <f t="shared" si="14"/>
        <v>30834.513999999999</v>
      </c>
      <c r="EY42" s="19">
        <f t="shared" si="14"/>
        <v>32553.05</v>
      </c>
      <c r="EZ42" s="19">
        <f t="shared" si="14"/>
        <v>34123.387000000002</v>
      </c>
      <c r="FA42" s="29"/>
      <c r="FB42" s="29"/>
      <c r="FC42" s="29"/>
      <c r="FD42" s="29"/>
      <c r="FE42" s="29"/>
      <c r="FF42" s="29"/>
      <c r="FG42" s="29"/>
      <c r="FH42" s="29"/>
      <c r="FI42" s="29"/>
      <c r="FJ42" s="29"/>
      <c r="FK42" s="29"/>
      <c r="FL42" s="29"/>
      <c r="FM42" s="29"/>
      <c r="FN42" s="29"/>
      <c r="FO42" s="29"/>
      <c r="FP42" s="29"/>
      <c r="FQ42" s="29"/>
    </row>
    <row r="43" spans="1:173" s="49" customFormat="1" x14ac:dyDescent="0.15">
      <c r="A43" s="25" t="s">
        <v>1</v>
      </c>
      <c r="B43" s="26" t="s">
        <v>54</v>
      </c>
      <c r="C43" s="27" t="s">
        <v>55</v>
      </c>
      <c r="D43" s="19">
        <f t="shared" si="3"/>
        <v>2144</v>
      </c>
      <c r="E43" s="19">
        <f t="shared" si="13"/>
        <v>2219</v>
      </c>
      <c r="F43" s="19">
        <f t="shared" si="13"/>
        <v>2259</v>
      </c>
      <c r="G43" s="19">
        <f t="shared" si="13"/>
        <v>2284</v>
      </c>
      <c r="H43" s="19">
        <f t="shared" si="13"/>
        <v>2370</v>
      </c>
      <c r="I43" s="19">
        <f t="shared" si="13"/>
        <v>2286</v>
      </c>
      <c r="J43" s="19">
        <f t="shared" si="13"/>
        <v>2431</v>
      </c>
      <c r="K43" s="19">
        <f t="shared" si="13"/>
        <v>2377</v>
      </c>
      <c r="L43" s="19">
        <f t="shared" si="13"/>
        <v>2291</v>
      </c>
      <c r="M43" s="19">
        <f t="shared" si="13"/>
        <v>2416</v>
      </c>
      <c r="N43" s="19">
        <f t="shared" si="13"/>
        <v>2359</v>
      </c>
      <c r="O43" s="19">
        <f t="shared" si="13"/>
        <v>2444</v>
      </c>
      <c r="P43" s="19">
        <f t="shared" si="13"/>
        <v>2354</v>
      </c>
      <c r="Q43" s="19">
        <f t="shared" si="13"/>
        <v>2531</v>
      </c>
      <c r="R43" s="19">
        <f t="shared" si="13"/>
        <v>2477</v>
      </c>
      <c r="S43" s="19">
        <f t="shared" si="13"/>
        <v>2522</v>
      </c>
      <c r="T43" s="19">
        <f t="shared" si="13"/>
        <v>2547</v>
      </c>
      <c r="U43" s="19">
        <f t="shared" si="13"/>
        <v>2471</v>
      </c>
      <c r="V43" s="19">
        <f t="shared" si="13"/>
        <v>2511</v>
      </c>
      <c r="W43" s="19">
        <f t="shared" si="13"/>
        <v>2549</v>
      </c>
      <c r="X43" s="19">
        <f t="shared" si="13"/>
        <v>2606</v>
      </c>
      <c r="Y43" s="19">
        <f t="shared" si="13"/>
        <v>2748</v>
      </c>
      <c r="Z43" s="19">
        <f t="shared" si="13"/>
        <v>2713</v>
      </c>
      <c r="AA43" s="19">
        <f t="shared" si="13"/>
        <v>2778</v>
      </c>
      <c r="AB43" s="19">
        <f t="shared" si="13"/>
        <v>2791</v>
      </c>
      <c r="AC43" s="19">
        <f t="shared" si="13"/>
        <v>2927</v>
      </c>
      <c r="AD43" s="19">
        <f t="shared" si="13"/>
        <v>3003</v>
      </c>
      <c r="AE43" s="19">
        <f t="shared" si="13"/>
        <v>3121</v>
      </c>
      <c r="AF43" s="19">
        <f t="shared" si="13"/>
        <v>3228</v>
      </c>
      <c r="AG43" s="19">
        <f t="shared" si="13"/>
        <v>3308</v>
      </c>
      <c r="AH43" s="19">
        <f t="shared" si="13"/>
        <v>3320</v>
      </c>
      <c r="AI43" s="19">
        <f t="shared" si="13"/>
        <v>3406</v>
      </c>
      <c r="AJ43" s="19">
        <f t="shared" si="13"/>
        <v>3362</v>
      </c>
      <c r="AK43" s="19">
        <f t="shared" si="13"/>
        <v>3539</v>
      </c>
      <c r="AL43" s="19">
        <f t="shared" si="13"/>
        <v>3599</v>
      </c>
      <c r="AM43" s="19">
        <f t="shared" si="13"/>
        <v>3547</v>
      </c>
      <c r="AN43" s="19">
        <f t="shared" si="13"/>
        <v>3830</v>
      </c>
      <c r="AO43" s="19">
        <f t="shared" si="13"/>
        <v>4085</v>
      </c>
      <c r="AP43" s="19">
        <f t="shared" si="13"/>
        <v>3959</v>
      </c>
      <c r="AQ43" s="19">
        <f t="shared" si="13"/>
        <v>3980</v>
      </c>
      <c r="AR43" s="19">
        <f t="shared" si="13"/>
        <v>4053</v>
      </c>
      <c r="AS43" s="19">
        <f t="shared" si="13"/>
        <v>4154</v>
      </c>
      <c r="AT43" s="19">
        <f t="shared" si="13"/>
        <v>4312</v>
      </c>
      <c r="AU43" s="19">
        <f t="shared" si="13"/>
        <v>4581</v>
      </c>
      <c r="AV43" s="19">
        <f t="shared" si="13"/>
        <v>4678</v>
      </c>
      <c r="AW43" s="19">
        <f t="shared" si="13"/>
        <v>4841</v>
      </c>
      <c r="AX43" s="19">
        <f t="shared" si="13"/>
        <v>5109</v>
      </c>
      <c r="AY43" s="19">
        <f t="shared" si="13"/>
        <v>4799</v>
      </c>
      <c r="AZ43" s="19">
        <f t="shared" si="13"/>
        <v>4434</v>
      </c>
      <c r="BA43" s="19">
        <f t="shared" si="13"/>
        <v>4503</v>
      </c>
      <c r="BB43" s="19">
        <f t="shared" si="13"/>
        <v>4788</v>
      </c>
      <c r="BC43" s="19">
        <f t="shared" si="13"/>
        <v>4543</v>
      </c>
      <c r="BD43" s="19">
        <f t="shared" si="13"/>
        <v>4868</v>
      </c>
      <c r="BE43" s="19">
        <f t="shared" si="13"/>
        <v>5023</v>
      </c>
      <c r="BF43" s="19">
        <f t="shared" si="13"/>
        <v>5365</v>
      </c>
      <c r="BG43" s="19">
        <f t="shared" si="13"/>
        <v>5488</v>
      </c>
      <c r="BH43" s="19">
        <f t="shared" si="13"/>
        <v>5756</v>
      </c>
      <c r="BI43" s="19">
        <f t="shared" si="13"/>
        <v>5942</v>
      </c>
      <c r="BJ43" s="19">
        <f t="shared" si="13"/>
        <v>6113</v>
      </c>
      <c r="BK43" s="19">
        <f t="shared" si="13"/>
        <v>6476</v>
      </c>
      <c r="BL43" s="19">
        <f t="shared" si="13"/>
        <v>6755</v>
      </c>
      <c r="BM43" s="19">
        <f t="shared" si="13"/>
        <v>6582</v>
      </c>
      <c r="BN43" s="19">
        <f t="shared" si="13"/>
        <v>6325</v>
      </c>
      <c r="BO43" s="19">
        <f t="shared" si="13"/>
        <v>6429</v>
      </c>
      <c r="BP43" s="19">
        <f t="shared" si="13"/>
        <v>6845</v>
      </c>
      <c r="BQ43" s="19">
        <f t="shared" si="11"/>
        <v>7160</v>
      </c>
      <c r="BR43" s="19">
        <f t="shared" si="11"/>
        <v>7396</v>
      </c>
      <c r="BS43" s="19">
        <f t="shared" si="11"/>
        <v>7579</v>
      </c>
      <c r="BT43" s="19">
        <f t="shared" si="11"/>
        <v>7812</v>
      </c>
      <c r="BU43" s="19">
        <f t="shared" si="11"/>
        <v>8370</v>
      </c>
      <c r="BV43" s="19">
        <f t="shared" si="11"/>
        <v>7739</v>
      </c>
      <c r="BW43" s="19">
        <f t="shared" si="11"/>
        <v>7511</v>
      </c>
      <c r="BX43" s="19">
        <f t="shared" si="11"/>
        <v>7557</v>
      </c>
      <c r="BY43" s="19">
        <f t="shared" si="11"/>
        <v>7779</v>
      </c>
      <c r="BZ43" s="19">
        <f t="shared" si="11"/>
        <v>7987</v>
      </c>
      <c r="CA43" s="19">
        <f t="shared" si="11"/>
        <v>8201</v>
      </c>
      <c r="CB43" s="19">
        <f t="shared" si="11"/>
        <v>9000</v>
      </c>
      <c r="CC43" s="19">
        <f t="shared" si="11"/>
        <v>9709</v>
      </c>
      <c r="CD43" s="19">
        <f t="shared" si="11"/>
        <v>9822</v>
      </c>
      <c r="CE43" s="19">
        <f t="shared" si="11"/>
        <v>10127</v>
      </c>
      <c r="CF43" s="19">
        <f t="shared" si="11"/>
        <v>10742</v>
      </c>
      <c r="CG43" s="19">
        <f t="shared" si="11"/>
        <v>11077</v>
      </c>
      <c r="CH43" s="19">
        <f t="shared" si="11"/>
        <v>11152</v>
      </c>
      <c r="CI43" s="19">
        <f t="shared" si="11"/>
        <v>11389</v>
      </c>
      <c r="CJ43" s="19">
        <f t="shared" si="11"/>
        <v>11799</v>
      </c>
      <c r="CK43" s="19">
        <f t="shared" si="11"/>
        <v>12060</v>
      </c>
      <c r="CL43" s="19">
        <f t="shared" si="11"/>
        <v>12428</v>
      </c>
      <c r="CM43" s="19">
        <f t="shared" si="11"/>
        <v>12899</v>
      </c>
      <c r="CN43" s="19">
        <f t="shared" si="11"/>
        <v>12884</v>
      </c>
      <c r="CO43" s="19">
        <f t="shared" si="11"/>
        <v>13211</v>
      </c>
      <c r="CP43" s="19">
        <f t="shared" si="11"/>
        <v>13849</v>
      </c>
      <c r="CQ43" s="19">
        <f t="shared" si="11"/>
        <v>14564</v>
      </c>
      <c r="CR43" s="19">
        <f t="shared" si="11"/>
        <v>15093</v>
      </c>
      <c r="CS43" s="19">
        <f t="shared" si="11"/>
        <v>15808</v>
      </c>
      <c r="CT43" s="19">
        <f t="shared" si="11"/>
        <v>16761</v>
      </c>
      <c r="CU43" s="19">
        <f t="shared" si="11"/>
        <v>17239</v>
      </c>
      <c r="CV43" s="19">
        <f t="shared" si="11"/>
        <v>17432</v>
      </c>
      <c r="CW43" s="19">
        <f t="shared" si="11"/>
        <v>17883</v>
      </c>
      <c r="CX43" s="19">
        <f t="shared" si="11"/>
        <v>18428</v>
      </c>
      <c r="CY43" s="19">
        <f t="shared" si="11"/>
        <v>19215</v>
      </c>
      <c r="CZ43" s="19">
        <f t="shared" si="11"/>
        <v>20269</v>
      </c>
      <c r="DA43" s="19">
        <f t="shared" si="11"/>
        <v>20320</v>
      </c>
      <c r="DB43" s="19">
        <f t="shared" si="11"/>
        <v>20725</v>
      </c>
      <c r="DC43" s="19">
        <f t="shared" si="11"/>
        <v>21509</v>
      </c>
      <c r="DD43" s="19">
        <f t="shared" si="11"/>
        <v>22132</v>
      </c>
      <c r="DE43" s="19">
        <f t="shared" si="11"/>
        <v>22607</v>
      </c>
      <c r="DF43" s="19">
        <f t="shared" si="11"/>
        <v>22765</v>
      </c>
      <c r="DG43" s="19">
        <f t="shared" si="11"/>
        <v>22322</v>
      </c>
      <c r="DH43" s="19">
        <f t="shared" si="11"/>
        <v>22646</v>
      </c>
      <c r="DI43" s="19">
        <f t="shared" si="11"/>
        <v>23465</v>
      </c>
      <c r="DJ43" s="19">
        <f t="shared" si="11"/>
        <v>23809</v>
      </c>
      <c r="DK43" s="19">
        <f t="shared" si="11"/>
        <v>23777</v>
      </c>
      <c r="DL43" s="19">
        <f t="shared" si="11"/>
        <v>24002</v>
      </c>
      <c r="DM43" s="19">
        <f t="shared" si="11"/>
        <v>24412</v>
      </c>
      <c r="DN43" s="19">
        <f t="shared" si="11"/>
        <v>25357</v>
      </c>
      <c r="DO43" s="19">
        <f t="shared" si="11"/>
        <v>25805</v>
      </c>
      <c r="DP43" s="19">
        <f t="shared" si="11"/>
        <v>26309</v>
      </c>
      <c r="DQ43" s="19">
        <f t="shared" si="11"/>
        <v>27016</v>
      </c>
      <c r="DR43" s="19">
        <f t="shared" si="11"/>
        <v>27468</v>
      </c>
      <c r="DS43" s="19">
        <f t="shared" si="11"/>
        <v>27933</v>
      </c>
      <c r="DT43" s="19">
        <f t="shared" si="11"/>
        <v>28068</v>
      </c>
      <c r="DU43" s="19">
        <f t="shared" si="11"/>
        <v>27614.035</v>
      </c>
      <c r="DV43" s="19">
        <f t="shared" si="11"/>
        <v>27198.53</v>
      </c>
      <c r="DW43" s="19">
        <f t="shared" si="11"/>
        <v>26558.824000000001</v>
      </c>
      <c r="DX43" s="19">
        <f t="shared" si="11"/>
        <v>27505.955000000002</v>
      </c>
      <c r="DY43" s="19">
        <f t="shared" si="11"/>
        <v>28519.442999999999</v>
      </c>
      <c r="DZ43" s="19">
        <f t="shared" si="11"/>
        <v>29012.105</v>
      </c>
      <c r="EA43" s="19">
        <f t="shared" si="11"/>
        <v>29862.666000000001</v>
      </c>
      <c r="EB43" s="19">
        <f t="shared" si="6"/>
        <v>31187.164000000001</v>
      </c>
      <c r="EC43" s="19">
        <f t="shared" si="14"/>
        <v>32705.215</v>
      </c>
      <c r="ED43" s="19">
        <f t="shared" si="14"/>
        <v>34202.605000000003</v>
      </c>
      <c r="EE43" s="19">
        <f t="shared" si="14"/>
        <v>34666.663999999997</v>
      </c>
      <c r="EF43" s="19">
        <f t="shared" si="14"/>
        <v>35569.773000000001</v>
      </c>
      <c r="EG43" s="19">
        <f t="shared" si="14"/>
        <v>36435.754000000001</v>
      </c>
      <c r="EH43" s="19">
        <f t="shared" si="14"/>
        <v>38016.061999999998</v>
      </c>
      <c r="EI43" s="19">
        <f t="shared" si="14"/>
        <v>39258.991999999998</v>
      </c>
      <c r="EJ43" s="19">
        <f t="shared" si="14"/>
        <v>40992.300000000003</v>
      </c>
      <c r="EK43" s="19">
        <f t="shared" si="14"/>
        <v>42399.843999999997</v>
      </c>
      <c r="EL43" s="19">
        <f t="shared" si="14"/>
        <v>42189.964999999997</v>
      </c>
      <c r="EM43" s="19">
        <f t="shared" si="14"/>
        <v>40116.311999999998</v>
      </c>
      <c r="EN43" s="19">
        <f t="shared" si="14"/>
        <v>42634.754000000001</v>
      </c>
      <c r="EO43" s="19">
        <f t="shared" si="14"/>
        <v>42079</v>
      </c>
      <c r="EP43" s="19">
        <f t="shared" si="14"/>
        <v>41523.144999999997</v>
      </c>
      <c r="EQ43" s="19">
        <f t="shared" si="14"/>
        <v>41661.805</v>
      </c>
      <c r="ER43" s="19">
        <f t="shared" si="14"/>
        <v>42346.836000000003</v>
      </c>
      <c r="ES43" s="19">
        <f t="shared" si="14"/>
        <v>43782.457000000002</v>
      </c>
      <c r="ET43" s="19">
        <f t="shared" si="14"/>
        <v>44131.03</v>
      </c>
      <c r="EU43" s="19">
        <f t="shared" si="14"/>
        <v>44658.483999999997</v>
      </c>
      <c r="EV43" s="19">
        <f t="shared" si="14"/>
        <v>45003.491999999998</v>
      </c>
      <c r="EW43" s="19">
        <f t="shared" si="14"/>
        <v>45434.402000000002</v>
      </c>
      <c r="EX43" s="19">
        <f t="shared" si="14"/>
        <v>44128.332000000002</v>
      </c>
      <c r="EY43" s="19">
        <f t="shared" si="14"/>
        <v>46226.542999999998</v>
      </c>
      <c r="EZ43" s="19">
        <f t="shared" si="14"/>
        <v>47126.13</v>
      </c>
      <c r="FA43" s="29"/>
      <c r="FB43" s="29"/>
      <c r="FC43" s="29"/>
      <c r="FD43" s="29"/>
      <c r="FE43" s="29"/>
      <c r="FF43" s="29"/>
      <c r="FG43" s="29"/>
      <c r="FH43" s="29"/>
      <c r="FI43" s="29"/>
      <c r="FJ43" s="29"/>
      <c r="FK43" s="29"/>
      <c r="FL43" s="29"/>
      <c r="FM43" s="29"/>
      <c r="FN43" s="29"/>
      <c r="FO43" s="29"/>
      <c r="FP43" s="29"/>
      <c r="FQ43" s="29"/>
    </row>
    <row r="44" spans="1:173" s="49" customFormat="1" x14ac:dyDescent="0.15">
      <c r="A44" s="25" t="s">
        <v>1</v>
      </c>
      <c r="B44" s="26" t="s">
        <v>56</v>
      </c>
      <c r="C44" s="27" t="s">
        <v>57</v>
      </c>
      <c r="D44" s="19">
        <f t="shared" si="3"/>
        <v>2954.3764999999999</v>
      </c>
      <c r="E44" s="19">
        <f t="shared" si="13"/>
        <v>3063.7175000000002</v>
      </c>
      <c r="F44" s="19">
        <f t="shared" si="13"/>
        <v>3140.4868000000001</v>
      </c>
      <c r="G44" s="19">
        <f t="shared" si="13"/>
        <v>3320.8613</v>
      </c>
      <c r="H44" s="19">
        <f t="shared" si="13"/>
        <v>3322.5070000000001</v>
      </c>
      <c r="I44" s="19">
        <f t="shared" si="13"/>
        <v>3598.7721999999999</v>
      </c>
      <c r="J44" s="19">
        <f t="shared" si="13"/>
        <v>3851.9140000000002</v>
      </c>
      <c r="K44" s="19">
        <f t="shared" si="13"/>
        <v>3630.1876999999999</v>
      </c>
      <c r="L44" s="19">
        <f t="shared" si="13"/>
        <v>3485.837</v>
      </c>
      <c r="M44" s="19">
        <f t="shared" si="13"/>
        <v>3509.2222000000002</v>
      </c>
      <c r="N44" s="19">
        <f t="shared" si="13"/>
        <v>3869.3661999999999</v>
      </c>
      <c r="O44" s="19">
        <f t="shared" si="13"/>
        <v>3943.4155000000001</v>
      </c>
      <c r="P44" s="19">
        <f t="shared" si="13"/>
        <v>3998.6615999999999</v>
      </c>
      <c r="Q44" s="19">
        <f t="shared" si="13"/>
        <v>4194.2484999999997</v>
      </c>
      <c r="R44" s="19">
        <f t="shared" si="13"/>
        <v>4542.0940000000001</v>
      </c>
      <c r="S44" s="19">
        <f t="shared" si="13"/>
        <v>4772.8643000000002</v>
      </c>
      <c r="T44" s="19">
        <f t="shared" si="13"/>
        <v>5036.9907000000003</v>
      </c>
      <c r="U44" s="19">
        <f t="shared" si="13"/>
        <v>5172.1684999999998</v>
      </c>
      <c r="V44" s="19">
        <f t="shared" si="13"/>
        <v>5118.9013999999997</v>
      </c>
      <c r="W44" s="19">
        <f t="shared" si="13"/>
        <v>5137.3280000000004</v>
      </c>
      <c r="X44" s="19">
        <f t="shared" si="13"/>
        <v>5309.3203000000003</v>
      </c>
      <c r="Y44" s="19">
        <f t="shared" si="13"/>
        <v>4937.0659999999998</v>
      </c>
      <c r="Z44" s="19">
        <f t="shared" si="13"/>
        <v>5270.1859999999997</v>
      </c>
      <c r="AA44" s="19">
        <f t="shared" si="13"/>
        <v>5339.89</v>
      </c>
      <c r="AB44" s="19">
        <f t="shared" si="13"/>
        <v>5337.3119999999999</v>
      </c>
      <c r="AC44" s="19">
        <f t="shared" si="13"/>
        <v>5632.3590000000004</v>
      </c>
      <c r="AD44" s="19">
        <f t="shared" si="13"/>
        <v>5967.2449999999999</v>
      </c>
      <c r="AE44" s="19">
        <f t="shared" si="13"/>
        <v>6241.8905999999997</v>
      </c>
      <c r="AF44" s="19">
        <f t="shared" si="13"/>
        <v>6427.509</v>
      </c>
      <c r="AG44" s="19">
        <f t="shared" si="13"/>
        <v>6337.3184000000001</v>
      </c>
      <c r="AH44" s="19">
        <f t="shared" si="13"/>
        <v>6611.7782999999999</v>
      </c>
      <c r="AI44" s="19">
        <f t="shared" si="13"/>
        <v>6398.8919999999998</v>
      </c>
      <c r="AJ44" s="19">
        <f t="shared" si="13"/>
        <v>6616.1543000000001</v>
      </c>
      <c r="AK44" s="19">
        <f t="shared" si="13"/>
        <v>6472.2397000000001</v>
      </c>
      <c r="AL44" s="19">
        <f t="shared" si="13"/>
        <v>6879.5747000000001</v>
      </c>
      <c r="AM44" s="19">
        <f t="shared" si="13"/>
        <v>7184.5796</v>
      </c>
      <c r="AN44" s="19">
        <f t="shared" si="13"/>
        <v>7584.0569999999998</v>
      </c>
      <c r="AO44" s="19">
        <f t="shared" si="13"/>
        <v>7464.9795000000004</v>
      </c>
      <c r="AP44" s="19">
        <f t="shared" si="13"/>
        <v>7507.7094999999999</v>
      </c>
      <c r="AQ44" s="19">
        <f t="shared" si="13"/>
        <v>7858.3590000000004</v>
      </c>
      <c r="AR44" s="19">
        <f t="shared" si="13"/>
        <v>8048.3516</v>
      </c>
      <c r="AS44" s="19">
        <f t="shared" si="13"/>
        <v>8043.9413999999997</v>
      </c>
      <c r="AT44" s="19">
        <f t="shared" si="13"/>
        <v>8311.7800000000007</v>
      </c>
      <c r="AU44" s="19">
        <f t="shared" si="13"/>
        <v>8172.06</v>
      </c>
      <c r="AV44" s="19">
        <f t="shared" si="13"/>
        <v>7595.2856000000002</v>
      </c>
      <c r="AW44" s="19">
        <f t="shared" si="13"/>
        <v>7459.259</v>
      </c>
      <c r="AX44" s="19">
        <f t="shared" si="13"/>
        <v>8079.4193999999998</v>
      </c>
      <c r="AY44" s="19">
        <f t="shared" si="13"/>
        <v>7840.9040000000005</v>
      </c>
      <c r="AZ44" s="19">
        <f t="shared" si="13"/>
        <v>7115.6073999999999</v>
      </c>
      <c r="BA44" s="19">
        <f t="shared" si="13"/>
        <v>6747.268</v>
      </c>
      <c r="BB44" s="19">
        <f t="shared" si="13"/>
        <v>7363.9594999999999</v>
      </c>
      <c r="BC44" s="19">
        <f t="shared" si="13"/>
        <v>5999.1415999999999</v>
      </c>
      <c r="BD44" s="19">
        <f t="shared" si="13"/>
        <v>7181.9535999999998</v>
      </c>
      <c r="BE44" s="19">
        <f t="shared" si="13"/>
        <v>7670.2380000000003</v>
      </c>
      <c r="BF44" s="19">
        <f t="shared" si="13"/>
        <v>8195.5205000000005</v>
      </c>
      <c r="BG44" s="19">
        <f t="shared" si="13"/>
        <v>8385.2870000000003</v>
      </c>
      <c r="BH44" s="19">
        <f t="shared" si="13"/>
        <v>8656.3310000000001</v>
      </c>
      <c r="BI44" s="19">
        <f t="shared" si="13"/>
        <v>9259.9369999999999</v>
      </c>
      <c r="BJ44" s="19">
        <f t="shared" si="13"/>
        <v>9658.8130000000001</v>
      </c>
      <c r="BK44" s="19">
        <f t="shared" si="13"/>
        <v>9920.0370000000003</v>
      </c>
      <c r="BL44" s="19">
        <f t="shared" si="13"/>
        <v>9969.3240000000005</v>
      </c>
      <c r="BM44" s="19">
        <f t="shared" si="13"/>
        <v>10055.485000000001</v>
      </c>
      <c r="BN44" s="19">
        <f t="shared" si="13"/>
        <v>9752.4429999999993</v>
      </c>
      <c r="BO44" s="19">
        <f t="shared" si="13"/>
        <v>10009.108</v>
      </c>
      <c r="BP44" s="19">
        <f t="shared" si="13"/>
        <v>9997.3760000000002</v>
      </c>
      <c r="BQ44" s="19">
        <f t="shared" si="11"/>
        <v>9478.8080000000009</v>
      </c>
      <c r="BR44" s="19">
        <f t="shared" si="11"/>
        <v>9301.8469999999998</v>
      </c>
      <c r="BS44" s="19">
        <f t="shared" si="11"/>
        <v>10039.291999999999</v>
      </c>
      <c r="BT44" s="19">
        <f t="shared" si="11"/>
        <v>9608.57</v>
      </c>
      <c r="BU44" s="19">
        <f t="shared" si="11"/>
        <v>9836.152</v>
      </c>
      <c r="BV44" s="19">
        <f t="shared" si="11"/>
        <v>9802.3729999999996</v>
      </c>
      <c r="BW44" s="19">
        <f t="shared" si="11"/>
        <v>9217.3490000000002</v>
      </c>
      <c r="BX44" s="19">
        <f t="shared" si="11"/>
        <v>8739.7669999999998</v>
      </c>
      <c r="BY44" s="19">
        <f t="shared" si="11"/>
        <v>8642.973</v>
      </c>
      <c r="BZ44" s="19">
        <f t="shared" si="11"/>
        <v>8890.7389999999996</v>
      </c>
      <c r="CA44" s="19">
        <f t="shared" si="11"/>
        <v>8839.3150000000005</v>
      </c>
      <c r="CB44" s="19">
        <f t="shared" si="11"/>
        <v>10866.098</v>
      </c>
      <c r="CC44" s="19">
        <f t="shared" si="11"/>
        <v>11020.95</v>
      </c>
      <c r="CD44" s="19">
        <f t="shared" si="11"/>
        <v>11189.343000000001</v>
      </c>
      <c r="CE44" s="19">
        <f t="shared" si="11"/>
        <v>10943.544</v>
      </c>
      <c r="CF44" s="19">
        <f t="shared" si="11"/>
        <v>11541.037</v>
      </c>
      <c r="CG44" s="19">
        <f t="shared" si="11"/>
        <v>11877.894</v>
      </c>
      <c r="CH44" s="19">
        <f t="shared" si="11"/>
        <v>12016.308999999999</v>
      </c>
      <c r="CI44" s="19">
        <f t="shared" si="11"/>
        <v>12470.985000000001</v>
      </c>
      <c r="CJ44" s="19">
        <f t="shared" si="11"/>
        <v>13171.406000000001</v>
      </c>
      <c r="CK44" s="19">
        <f t="shared" si="11"/>
        <v>13999.487999999999</v>
      </c>
      <c r="CL44" s="19">
        <f t="shared" si="11"/>
        <v>14507.061</v>
      </c>
      <c r="CM44" s="19">
        <f t="shared" si="11"/>
        <v>14667.65</v>
      </c>
      <c r="CN44" s="19">
        <f t="shared" si="11"/>
        <v>14644.458000000001</v>
      </c>
      <c r="CO44" s="19">
        <f t="shared" si="11"/>
        <v>15469.592000000001</v>
      </c>
      <c r="CP44" s="19">
        <f t="shared" si="11"/>
        <v>16358.359</v>
      </c>
      <c r="CQ44" s="19">
        <f t="shared" si="11"/>
        <v>17307.562000000002</v>
      </c>
      <c r="CR44" s="19">
        <f t="shared" si="11"/>
        <v>17793.976999999999</v>
      </c>
      <c r="CS44" s="19">
        <f t="shared" si="11"/>
        <v>18437.84</v>
      </c>
      <c r="CT44" s="19">
        <f t="shared" si="11"/>
        <v>19195.447</v>
      </c>
      <c r="CU44" s="19">
        <f t="shared" si="11"/>
        <v>19802.511999999999</v>
      </c>
      <c r="CV44" s="19">
        <f t="shared" si="11"/>
        <v>20224.54</v>
      </c>
      <c r="CW44" s="19">
        <f t="shared" si="11"/>
        <v>20742.252</v>
      </c>
      <c r="CX44" s="19">
        <f t="shared" si="11"/>
        <v>21395.386999999999</v>
      </c>
      <c r="CY44" s="19">
        <f t="shared" si="11"/>
        <v>22307.673999999999</v>
      </c>
      <c r="CZ44" s="19">
        <f t="shared" si="11"/>
        <v>23478.991999999998</v>
      </c>
      <c r="DA44" s="19">
        <f t="shared" si="11"/>
        <v>24486.978999999999</v>
      </c>
      <c r="DB44" s="19">
        <f t="shared" si="11"/>
        <v>25356.91</v>
      </c>
      <c r="DC44" s="19">
        <f t="shared" si="11"/>
        <v>26003.715</v>
      </c>
      <c r="DD44" s="19">
        <f t="shared" si="11"/>
        <v>25718.27</v>
      </c>
      <c r="DE44" s="19">
        <f t="shared" si="11"/>
        <v>24467.991999999998</v>
      </c>
      <c r="DF44" s="19">
        <f t="shared" si="11"/>
        <v>24752.907999999999</v>
      </c>
      <c r="DG44" s="19">
        <f t="shared" si="11"/>
        <v>25430.567999999999</v>
      </c>
      <c r="DH44" s="19">
        <f t="shared" si="11"/>
        <v>26158.799999999999</v>
      </c>
      <c r="DI44" s="19">
        <f t="shared" si="11"/>
        <v>26641.096000000001</v>
      </c>
      <c r="DJ44" s="19">
        <f t="shared" si="11"/>
        <v>27405.73</v>
      </c>
      <c r="DK44" s="19">
        <f t="shared" si="11"/>
        <v>27729.585999999999</v>
      </c>
      <c r="DL44" s="19">
        <f t="shared" si="11"/>
        <v>27660.95</v>
      </c>
      <c r="DM44" s="19">
        <f t="shared" si="11"/>
        <v>28009.328000000001</v>
      </c>
      <c r="DN44" s="19">
        <f t="shared" si="11"/>
        <v>28315.081999999999</v>
      </c>
      <c r="DO44" s="19">
        <f t="shared" si="11"/>
        <v>29416.752</v>
      </c>
      <c r="DP44" s="19">
        <f t="shared" si="11"/>
        <v>30847.993999999999</v>
      </c>
      <c r="DQ44" s="19">
        <f t="shared" si="11"/>
        <v>31774.370999999999</v>
      </c>
      <c r="DR44" s="19">
        <f t="shared" si="11"/>
        <v>32482.907999999999</v>
      </c>
      <c r="DS44" s="19">
        <f t="shared" si="11"/>
        <v>33315.586000000003</v>
      </c>
      <c r="DT44" s="19">
        <f t="shared" si="11"/>
        <v>34250</v>
      </c>
      <c r="DU44" s="19">
        <f t="shared" si="11"/>
        <v>34128.639999999999</v>
      </c>
      <c r="DV44" s="19">
        <f t="shared" si="11"/>
        <v>34356.800000000003</v>
      </c>
      <c r="DW44" s="19">
        <f t="shared" si="11"/>
        <v>34625.535000000003</v>
      </c>
      <c r="DX44" s="19">
        <f t="shared" si="11"/>
        <v>35423.83</v>
      </c>
      <c r="DY44" s="19">
        <f t="shared" si="11"/>
        <v>36004.230000000003</v>
      </c>
      <c r="DZ44" s="19">
        <f t="shared" si="11"/>
        <v>36720.491999999998</v>
      </c>
      <c r="EA44" s="19">
        <f t="shared" si="11"/>
        <v>38165.476999999999</v>
      </c>
      <c r="EB44" s="19">
        <f t="shared" si="6"/>
        <v>39890.54</v>
      </c>
      <c r="EC44" s="19">
        <f t="shared" si="14"/>
        <v>41091.637000000002</v>
      </c>
      <c r="ED44" s="19">
        <f t="shared" si="14"/>
        <v>43251.105000000003</v>
      </c>
      <c r="EE44" s="19">
        <f t="shared" si="14"/>
        <v>44398.64</v>
      </c>
      <c r="EF44" s="19">
        <f t="shared" si="14"/>
        <v>44934.315999999999</v>
      </c>
      <c r="EG44" s="19">
        <f t="shared" si="14"/>
        <v>45441.597999999998</v>
      </c>
      <c r="EH44" s="19">
        <f t="shared" si="14"/>
        <v>47263.597999999998</v>
      </c>
      <c r="EI44" s="19">
        <f t="shared" si="14"/>
        <v>49273.902000000002</v>
      </c>
      <c r="EJ44" s="19">
        <f t="shared" si="14"/>
        <v>51862.964999999997</v>
      </c>
      <c r="EK44" s="19">
        <f t="shared" si="14"/>
        <v>54509.54</v>
      </c>
      <c r="EL44" s="19">
        <f t="shared" si="14"/>
        <v>56054.883000000002</v>
      </c>
      <c r="EM44" s="19">
        <f t="shared" si="14"/>
        <v>55171.5</v>
      </c>
      <c r="EN44" s="19">
        <f t="shared" si="14"/>
        <v>57219.5</v>
      </c>
      <c r="EO44" s="19">
        <f t="shared" si="14"/>
        <v>58686</v>
      </c>
      <c r="EP44" s="19">
        <f t="shared" si="14"/>
        <v>58750.938000000002</v>
      </c>
      <c r="EQ44" s="19">
        <f t="shared" si="14"/>
        <v>59120.061999999998</v>
      </c>
      <c r="ER44" s="19">
        <f t="shared" si="14"/>
        <v>59775.54</v>
      </c>
      <c r="ES44" s="19">
        <f t="shared" si="14"/>
        <v>60070.866999999998</v>
      </c>
      <c r="ET44" s="19">
        <f t="shared" si="14"/>
        <v>60647.64</v>
      </c>
      <c r="EU44" s="19">
        <f t="shared" si="14"/>
        <v>60903.222999999998</v>
      </c>
      <c r="EV44" s="19">
        <f t="shared" si="14"/>
        <v>62185.476999999999</v>
      </c>
      <c r="EW44" s="19">
        <f t="shared" si="14"/>
        <v>62448.597999999998</v>
      </c>
      <c r="EX44" s="19">
        <f t="shared" si="14"/>
        <v>60521.26</v>
      </c>
      <c r="EY44" s="19">
        <f t="shared" si="14"/>
        <v>62595.31</v>
      </c>
      <c r="EZ44" s="19">
        <f t="shared" si="14"/>
        <v>63323.254000000001</v>
      </c>
      <c r="FA44" s="29"/>
      <c r="FB44" s="29"/>
      <c r="FC44" s="29"/>
      <c r="FD44" s="29"/>
      <c r="FE44" s="29"/>
      <c r="FF44" s="29"/>
      <c r="FG44" s="29"/>
      <c r="FH44" s="29"/>
      <c r="FI44" s="29"/>
      <c r="FJ44" s="29"/>
      <c r="FK44" s="29"/>
      <c r="FL44" s="29"/>
      <c r="FM44" s="29"/>
      <c r="FN44" s="29"/>
      <c r="FO44" s="29"/>
      <c r="FP44" s="29"/>
      <c r="FQ44" s="29"/>
    </row>
    <row r="45" spans="1:173" s="49" customFormat="1" x14ac:dyDescent="0.15">
      <c r="A45" s="25" t="s">
        <v>1</v>
      </c>
      <c r="B45" s="26" t="s">
        <v>58</v>
      </c>
      <c r="C45" s="27" t="s">
        <v>59</v>
      </c>
      <c r="D45" s="19">
        <f t="shared" si="3"/>
        <v>5829</v>
      </c>
      <c r="E45" s="19">
        <f t="shared" si="13"/>
        <v>5797</v>
      </c>
      <c r="F45" s="19">
        <f t="shared" si="13"/>
        <v>5769</v>
      </c>
      <c r="G45" s="19">
        <f t="shared" si="13"/>
        <v>5842</v>
      </c>
      <c r="H45" s="19">
        <f t="shared" si="13"/>
        <v>5874</v>
      </c>
      <c r="I45" s="19">
        <f t="shared" si="13"/>
        <v>5950</v>
      </c>
      <c r="J45" s="19">
        <f t="shared" si="13"/>
        <v>5938</v>
      </c>
      <c r="K45" s="19">
        <f t="shared" si="13"/>
        <v>5923</v>
      </c>
      <c r="L45" s="19">
        <f t="shared" si="13"/>
        <v>5879</v>
      </c>
      <c r="M45" s="19">
        <f t="shared" si="13"/>
        <v>5786</v>
      </c>
      <c r="N45" s="19">
        <f t="shared" si="13"/>
        <v>5997</v>
      </c>
      <c r="O45" s="19">
        <f t="shared" si="13"/>
        <v>6146</v>
      </c>
      <c r="P45" s="19">
        <f t="shared" si="13"/>
        <v>6269</v>
      </c>
      <c r="Q45" s="19">
        <f t="shared" si="13"/>
        <v>6264</v>
      </c>
      <c r="R45" s="19">
        <f t="shared" si="13"/>
        <v>6220</v>
      </c>
      <c r="S45" s="19">
        <f t="shared" si="13"/>
        <v>6132</v>
      </c>
      <c r="T45" s="19">
        <f t="shared" si="13"/>
        <v>6170</v>
      </c>
      <c r="U45" s="19">
        <f t="shared" si="13"/>
        <v>6358</v>
      </c>
      <c r="V45" s="19">
        <f t="shared" si="13"/>
        <v>6585</v>
      </c>
      <c r="W45" s="19">
        <f t="shared" si="13"/>
        <v>6876</v>
      </c>
      <c r="X45" s="19">
        <f t="shared" si="13"/>
        <v>6845</v>
      </c>
      <c r="Y45" s="19">
        <f t="shared" si="13"/>
        <v>6781</v>
      </c>
      <c r="Z45" s="19">
        <f t="shared" si="13"/>
        <v>6553</v>
      </c>
      <c r="AA45" s="19">
        <f t="shared" si="13"/>
        <v>6486</v>
      </c>
      <c r="AB45" s="19">
        <f t="shared" si="13"/>
        <v>6851</v>
      </c>
      <c r="AC45" s="19">
        <f t="shared" si="13"/>
        <v>6996</v>
      </c>
      <c r="AD45" s="19">
        <f t="shared" si="13"/>
        <v>7211</v>
      </c>
      <c r="AE45" s="19">
        <f t="shared" si="13"/>
        <v>7229</v>
      </c>
      <c r="AF45" s="19">
        <f t="shared" si="13"/>
        <v>7500</v>
      </c>
      <c r="AG45" s="19">
        <f t="shared" si="13"/>
        <v>7729</v>
      </c>
      <c r="AH45" s="19">
        <f t="shared" si="13"/>
        <v>7594</v>
      </c>
      <c r="AI45" s="19">
        <f t="shared" si="13"/>
        <v>7516</v>
      </c>
      <c r="AJ45" s="19">
        <f t="shared" si="13"/>
        <v>7635</v>
      </c>
      <c r="AK45" s="19">
        <f t="shared" si="13"/>
        <v>7482</v>
      </c>
      <c r="AL45" s="19">
        <f t="shared" si="13"/>
        <v>7455</v>
      </c>
      <c r="AM45" s="19">
        <f t="shared" si="13"/>
        <v>7603</v>
      </c>
      <c r="AN45" s="19">
        <f t="shared" si="13"/>
        <v>7782</v>
      </c>
      <c r="AO45" s="19">
        <f t="shared" si="13"/>
        <v>7855</v>
      </c>
      <c r="AP45" s="19">
        <f t="shared" si="13"/>
        <v>7461</v>
      </c>
      <c r="AQ45" s="19">
        <f t="shared" si="13"/>
        <v>7557</v>
      </c>
      <c r="AR45" s="19">
        <f t="shared" si="13"/>
        <v>7718</v>
      </c>
      <c r="AS45" s="19">
        <f t="shared" si="13"/>
        <v>7874</v>
      </c>
      <c r="AT45" s="19">
        <f t="shared" si="13"/>
        <v>7954</v>
      </c>
      <c r="AU45" s="19">
        <f t="shared" si="13"/>
        <v>8212</v>
      </c>
      <c r="AV45" s="19">
        <f t="shared" si="13"/>
        <v>8131</v>
      </c>
      <c r="AW45" s="19">
        <f t="shared" si="13"/>
        <v>8639</v>
      </c>
      <c r="AX45" s="19">
        <f t="shared" si="13"/>
        <v>8702</v>
      </c>
      <c r="AY45" s="19">
        <f t="shared" si="13"/>
        <v>8665</v>
      </c>
      <c r="AZ45" s="19">
        <f t="shared" si="13"/>
        <v>8630</v>
      </c>
      <c r="BA45" s="19">
        <f t="shared" si="13"/>
        <v>7605</v>
      </c>
      <c r="BB45" s="19">
        <f t="shared" si="13"/>
        <v>7017</v>
      </c>
      <c r="BC45" s="19">
        <f t="shared" si="13"/>
        <v>6792</v>
      </c>
      <c r="BD45" s="19">
        <f t="shared" si="13"/>
        <v>7391</v>
      </c>
      <c r="BE45" s="19">
        <f t="shared" si="13"/>
        <v>7587</v>
      </c>
      <c r="BF45" s="19">
        <f t="shared" si="13"/>
        <v>7844</v>
      </c>
      <c r="BG45" s="19">
        <f t="shared" si="13"/>
        <v>8199</v>
      </c>
      <c r="BH45" s="19">
        <f t="shared" si="13"/>
        <v>7868</v>
      </c>
      <c r="BI45" s="19">
        <f t="shared" si="13"/>
        <v>8472</v>
      </c>
      <c r="BJ45" s="19">
        <f t="shared" si="13"/>
        <v>8539</v>
      </c>
      <c r="BK45" s="19">
        <f t="shared" si="13"/>
        <v>8772</v>
      </c>
      <c r="BL45" s="19">
        <f t="shared" si="13"/>
        <v>8673</v>
      </c>
      <c r="BM45" s="19">
        <f t="shared" si="13"/>
        <v>8190</v>
      </c>
      <c r="BN45" s="19">
        <f t="shared" si="13"/>
        <v>8206</v>
      </c>
      <c r="BO45" s="19">
        <f t="shared" si="13"/>
        <v>8411</v>
      </c>
      <c r="BP45" s="19">
        <f t="shared" ref="BP45:EA46" si="15">+IF(GETPIVOTDATA("Value",$A$5,$A$28,$A45,$B$28,$B45,$C$28,$C45,$D$27,BP$28)=0,"",GETPIVOTDATA("Value",$A$5,$A$28,$A45,$B$28,$B45,$C$28,$C45,$D$27,BP$28))</f>
        <v>8939</v>
      </c>
      <c r="BQ45" s="19">
        <f t="shared" si="15"/>
        <v>9244</v>
      </c>
      <c r="BR45" s="19">
        <f t="shared" si="15"/>
        <v>9620</v>
      </c>
      <c r="BS45" s="19">
        <f t="shared" si="15"/>
        <v>9911</v>
      </c>
      <c r="BT45" s="19">
        <f t="shared" si="15"/>
        <v>9988</v>
      </c>
      <c r="BU45" s="19">
        <f t="shared" si="15"/>
        <v>9982</v>
      </c>
      <c r="BV45" s="19">
        <f t="shared" si="15"/>
        <v>10928</v>
      </c>
      <c r="BW45" s="19">
        <f t="shared" si="15"/>
        <v>11926</v>
      </c>
      <c r="BX45" s="19">
        <f t="shared" si="15"/>
        <v>12176</v>
      </c>
      <c r="BY45" s="19">
        <f t="shared" si="15"/>
        <v>12344</v>
      </c>
      <c r="BZ45" s="19">
        <f t="shared" si="15"/>
        <v>11803</v>
      </c>
      <c r="CA45" s="19">
        <f t="shared" si="15"/>
        <v>11247</v>
      </c>
      <c r="CB45" s="19">
        <f t="shared" si="15"/>
        <v>10751</v>
      </c>
      <c r="CC45" s="19">
        <f t="shared" si="15"/>
        <v>10527</v>
      </c>
      <c r="CD45" s="19">
        <f t="shared" si="15"/>
        <v>10753</v>
      </c>
      <c r="CE45" s="19">
        <f t="shared" si="15"/>
        <v>11088</v>
      </c>
      <c r="CF45" s="19">
        <f t="shared" si="15"/>
        <v>11061</v>
      </c>
      <c r="CG45" s="19">
        <f t="shared" si="15"/>
        <v>11354</v>
      </c>
      <c r="CH45" s="19">
        <f t="shared" si="15"/>
        <v>11303</v>
      </c>
      <c r="CI45" s="19">
        <f t="shared" si="15"/>
        <v>11709</v>
      </c>
      <c r="CJ45" s="19">
        <f t="shared" si="15"/>
        <v>12145</v>
      </c>
      <c r="CK45" s="19">
        <f t="shared" si="15"/>
        <v>12541</v>
      </c>
      <c r="CL45" s="19">
        <f t="shared" si="15"/>
        <v>12639</v>
      </c>
      <c r="CM45" s="19">
        <f t="shared" si="15"/>
        <v>12779</v>
      </c>
      <c r="CN45" s="19">
        <f t="shared" si="15"/>
        <v>12698</v>
      </c>
      <c r="CO45" s="19">
        <f t="shared" si="15"/>
        <v>13134</v>
      </c>
      <c r="CP45" s="19">
        <f t="shared" si="15"/>
        <v>13780</v>
      </c>
      <c r="CQ45" s="19">
        <f t="shared" si="15"/>
        <v>14118</v>
      </c>
      <c r="CR45" s="19">
        <f t="shared" si="15"/>
        <v>14131</v>
      </c>
      <c r="CS45" s="19">
        <f t="shared" si="15"/>
        <v>14583</v>
      </c>
      <c r="CT45" s="19">
        <f t="shared" si="15"/>
        <v>15251</v>
      </c>
      <c r="CU45" s="19">
        <f t="shared" si="15"/>
        <v>15545</v>
      </c>
      <c r="CV45" s="19">
        <f t="shared" si="15"/>
        <v>15757</v>
      </c>
      <c r="CW45" s="19">
        <f t="shared" si="15"/>
        <v>16018</v>
      </c>
      <c r="CX45" s="19">
        <f t="shared" si="15"/>
        <v>16593</v>
      </c>
      <c r="CY45" s="19">
        <f t="shared" si="15"/>
        <v>16820</v>
      </c>
      <c r="CZ45" s="19">
        <f t="shared" si="15"/>
        <v>17162</v>
      </c>
      <c r="DA45" s="19">
        <f t="shared" si="15"/>
        <v>17440</v>
      </c>
      <c r="DB45" s="19">
        <f t="shared" si="15"/>
        <v>18002</v>
      </c>
      <c r="DC45" s="19">
        <f t="shared" si="15"/>
        <v>19168</v>
      </c>
      <c r="DD45" s="19">
        <f t="shared" si="15"/>
        <v>18903</v>
      </c>
      <c r="DE45" s="19">
        <f t="shared" si="15"/>
        <v>18884</v>
      </c>
      <c r="DF45" s="19">
        <f t="shared" si="15"/>
        <v>19311</v>
      </c>
      <c r="DG45" s="19">
        <f t="shared" si="15"/>
        <v>19740</v>
      </c>
      <c r="DH45" s="19">
        <f t="shared" si="15"/>
        <v>20448</v>
      </c>
      <c r="DI45" s="19">
        <f t="shared" si="15"/>
        <v>20988</v>
      </c>
      <c r="DJ45" s="19">
        <f t="shared" si="15"/>
        <v>20612</v>
      </c>
      <c r="DK45" s="19">
        <f t="shared" si="15"/>
        <v>20319</v>
      </c>
      <c r="DL45" s="19">
        <f t="shared" si="15"/>
        <v>20650</v>
      </c>
      <c r="DM45" s="19">
        <f t="shared" si="15"/>
        <v>21366</v>
      </c>
      <c r="DN45" s="19">
        <f t="shared" si="15"/>
        <v>21869</v>
      </c>
      <c r="DO45" s="19">
        <f t="shared" si="15"/>
        <v>22579</v>
      </c>
      <c r="DP45" s="19">
        <f t="shared" si="15"/>
        <v>23498</v>
      </c>
      <c r="DQ45" s="19">
        <f t="shared" si="15"/>
        <v>24536</v>
      </c>
      <c r="DR45" s="19">
        <f t="shared" si="15"/>
        <v>25679</v>
      </c>
      <c r="DS45" s="19">
        <f t="shared" si="15"/>
        <v>26164</v>
      </c>
      <c r="DT45" s="19">
        <f t="shared" si="15"/>
        <v>26189</v>
      </c>
      <c r="DU45" s="19">
        <f t="shared" si="15"/>
        <v>25792.013999999999</v>
      </c>
      <c r="DV45" s="19">
        <f t="shared" si="15"/>
        <v>25790.186000000002</v>
      </c>
      <c r="DW45" s="19">
        <f t="shared" si="15"/>
        <v>26349.342000000001</v>
      </c>
      <c r="DX45" s="19">
        <f t="shared" si="15"/>
        <v>27277.543000000001</v>
      </c>
      <c r="DY45" s="19">
        <f t="shared" si="15"/>
        <v>27861.215</v>
      </c>
      <c r="DZ45" s="19">
        <f t="shared" si="15"/>
        <v>28472.248</v>
      </c>
      <c r="EA45" s="19">
        <f t="shared" si="15"/>
        <v>29259.763999999999</v>
      </c>
      <c r="EB45" s="19">
        <f t="shared" si="6"/>
        <v>30077.384999999998</v>
      </c>
      <c r="EC45" s="19">
        <f t="shared" si="14"/>
        <v>30932.537</v>
      </c>
      <c r="ED45" s="19">
        <f t="shared" si="14"/>
        <v>31946.037</v>
      </c>
      <c r="EE45" s="19">
        <f t="shared" si="14"/>
        <v>32660.440999999999</v>
      </c>
      <c r="EF45" s="19">
        <f t="shared" si="14"/>
        <v>33271.300000000003</v>
      </c>
      <c r="EG45" s="19">
        <f t="shared" si="14"/>
        <v>34232.425999999999</v>
      </c>
      <c r="EH45" s="19">
        <f t="shared" si="14"/>
        <v>34865.78</v>
      </c>
      <c r="EI45" s="19">
        <f t="shared" si="14"/>
        <v>35623.625</v>
      </c>
      <c r="EJ45" s="19">
        <f t="shared" si="14"/>
        <v>36214.07</v>
      </c>
      <c r="EK45" s="19">
        <f t="shared" si="14"/>
        <v>36816.675999999999</v>
      </c>
      <c r="EL45" s="19">
        <f t="shared" si="14"/>
        <v>36264.79</v>
      </c>
      <c r="EM45" s="19">
        <f t="shared" si="14"/>
        <v>34402.36</v>
      </c>
      <c r="EN45" s="19">
        <f t="shared" si="14"/>
        <v>34754.472999999998</v>
      </c>
      <c r="EO45" s="19">
        <f t="shared" si="14"/>
        <v>34971</v>
      </c>
      <c r="EP45" s="19">
        <f t="shared" si="14"/>
        <v>35243.64</v>
      </c>
      <c r="EQ45" s="19">
        <f t="shared" si="14"/>
        <v>35660.559999999998</v>
      </c>
      <c r="ER45" s="19">
        <f t="shared" si="14"/>
        <v>36521.86</v>
      </c>
      <c r="ES45" s="19">
        <f t="shared" si="14"/>
        <v>37101.226999999999</v>
      </c>
      <c r="ET45" s="19">
        <f t="shared" si="14"/>
        <v>37593.906000000003</v>
      </c>
      <c r="EU45" s="19">
        <f t="shared" si="14"/>
        <v>38283.938000000002</v>
      </c>
      <c r="EV45" s="19">
        <f t="shared" si="14"/>
        <v>38704.6</v>
      </c>
      <c r="EW45" s="19">
        <f t="shared" si="14"/>
        <v>39113.01</v>
      </c>
      <c r="EX45" s="19">
        <f t="shared" si="14"/>
        <v>34651.184000000001</v>
      </c>
      <c r="EY45" s="19">
        <f t="shared" si="14"/>
        <v>37134.33</v>
      </c>
      <c r="EZ45" s="19">
        <f t="shared" si="14"/>
        <v>38406.53</v>
      </c>
      <c r="FA45" s="29"/>
      <c r="FB45" s="29"/>
      <c r="FC45" s="29"/>
      <c r="FD45" s="29"/>
      <c r="FE45" s="29"/>
      <c r="FF45" s="29"/>
      <c r="FG45" s="29"/>
      <c r="FH45" s="29"/>
      <c r="FI45" s="29"/>
      <c r="FJ45" s="29"/>
      <c r="FK45" s="29"/>
      <c r="FL45" s="29"/>
      <c r="FM45" s="29"/>
      <c r="FN45" s="29"/>
      <c r="FO45" s="29"/>
      <c r="FP45" s="29"/>
      <c r="FQ45" s="29"/>
    </row>
    <row r="46" spans="1:173" s="49" customFormat="1" x14ac:dyDescent="0.15">
      <c r="A46" s="25" t="s">
        <v>1</v>
      </c>
      <c r="B46" s="26" t="s">
        <v>60</v>
      </c>
      <c r="C46" s="27" t="s">
        <v>61</v>
      </c>
      <c r="D46" s="19">
        <f t="shared" si="3"/>
        <v>4803.0015000000003</v>
      </c>
      <c r="E46" s="19">
        <f t="shared" ref="E46:BP46" si="16">+IF(GETPIVOTDATA("Value",$A$5,$A$28,$A46,$B$28,$B46,$C$28,$C46,$D$27,E$28)=0,"",GETPIVOTDATA("Value",$A$5,$A$28,$A46,$B$28,$B46,$C$28,$C46,$D$27,E$28))</f>
        <v>4918.7056000000002</v>
      </c>
      <c r="F46" s="19">
        <f t="shared" si="16"/>
        <v>4991.9849999999997</v>
      </c>
      <c r="G46" s="19">
        <f t="shared" si="16"/>
        <v>5116.6880000000001</v>
      </c>
      <c r="H46" s="19">
        <f t="shared" si="16"/>
        <v>4964.9872999999998</v>
      </c>
      <c r="I46" s="19">
        <f t="shared" si="16"/>
        <v>5105.1176999999998</v>
      </c>
      <c r="J46" s="19">
        <f t="shared" si="16"/>
        <v>5049.8370000000004</v>
      </c>
      <c r="K46" s="19">
        <f t="shared" si="16"/>
        <v>5098.6895000000004</v>
      </c>
      <c r="L46" s="19">
        <f t="shared" si="16"/>
        <v>5198.9663</v>
      </c>
      <c r="M46" s="19">
        <f t="shared" si="16"/>
        <v>5715.7780000000002</v>
      </c>
      <c r="N46" s="19">
        <f t="shared" si="16"/>
        <v>6255.7295000000004</v>
      </c>
      <c r="O46" s="19">
        <f t="shared" si="16"/>
        <v>6317.4385000000002</v>
      </c>
      <c r="P46" s="19">
        <f t="shared" si="16"/>
        <v>6557.8456999999999</v>
      </c>
      <c r="Q46" s="19">
        <f t="shared" si="16"/>
        <v>6559.1313</v>
      </c>
      <c r="R46" s="19">
        <f t="shared" si="16"/>
        <v>6523.1342999999997</v>
      </c>
      <c r="S46" s="19">
        <f t="shared" si="16"/>
        <v>6424.143</v>
      </c>
      <c r="T46" s="19">
        <f t="shared" si="16"/>
        <v>6471.7103999999999</v>
      </c>
      <c r="U46" s="19">
        <f t="shared" si="16"/>
        <v>6616.9834000000001</v>
      </c>
      <c r="V46" s="19">
        <f t="shared" si="16"/>
        <v>6447.2839999999997</v>
      </c>
      <c r="W46" s="19">
        <f t="shared" si="16"/>
        <v>6705.6895000000004</v>
      </c>
      <c r="X46" s="19">
        <f t="shared" si="16"/>
        <v>6664.5502999999999</v>
      </c>
      <c r="Y46" s="19">
        <f t="shared" si="16"/>
        <v>6811.1090000000004</v>
      </c>
      <c r="Z46" s="19">
        <f t="shared" si="16"/>
        <v>7324.0630000000001</v>
      </c>
      <c r="AA46" s="19">
        <f t="shared" si="16"/>
        <v>6834.2494999999999</v>
      </c>
      <c r="AB46" s="19">
        <f t="shared" si="16"/>
        <v>6510.2782999999999</v>
      </c>
      <c r="AC46" s="19">
        <f t="shared" si="16"/>
        <v>7159.5063</v>
      </c>
      <c r="AD46" s="19">
        <f t="shared" si="16"/>
        <v>6885.674</v>
      </c>
      <c r="AE46" s="19">
        <f t="shared" si="16"/>
        <v>7406.3419999999996</v>
      </c>
      <c r="AF46" s="19">
        <f t="shared" si="16"/>
        <v>7426.9110000000001</v>
      </c>
      <c r="AG46" s="19">
        <f t="shared" si="16"/>
        <v>7959.1494000000002</v>
      </c>
      <c r="AH46" s="19">
        <f t="shared" si="16"/>
        <v>8037.5712999999996</v>
      </c>
      <c r="AI46" s="19">
        <f t="shared" si="16"/>
        <v>8770.3629999999994</v>
      </c>
      <c r="AJ46" s="19">
        <f t="shared" si="16"/>
        <v>8684.2279999999992</v>
      </c>
      <c r="AK46" s="19">
        <f t="shared" si="16"/>
        <v>8941.348</v>
      </c>
      <c r="AL46" s="19">
        <f t="shared" si="16"/>
        <v>8663.6579999999994</v>
      </c>
      <c r="AM46" s="19">
        <f t="shared" si="16"/>
        <v>9121.3320000000003</v>
      </c>
      <c r="AN46" s="19">
        <f t="shared" si="16"/>
        <v>9980.1129999999994</v>
      </c>
      <c r="AO46" s="19">
        <f t="shared" si="16"/>
        <v>9950.5439999999999</v>
      </c>
      <c r="AP46" s="19">
        <f t="shared" si="16"/>
        <v>8975.9760000000006</v>
      </c>
      <c r="AQ46" s="19">
        <f t="shared" si="16"/>
        <v>9798.1180000000004</v>
      </c>
      <c r="AR46" s="19">
        <f t="shared" si="16"/>
        <v>9636.7829999999994</v>
      </c>
      <c r="AS46" s="19">
        <f t="shared" si="16"/>
        <v>9735.89</v>
      </c>
      <c r="AT46" s="19">
        <f t="shared" si="16"/>
        <v>9976.5669999999991</v>
      </c>
      <c r="AU46" s="19">
        <f t="shared" si="16"/>
        <v>10107.969999999999</v>
      </c>
      <c r="AV46" s="19">
        <f t="shared" si="16"/>
        <v>9096.3719999999994</v>
      </c>
      <c r="AW46" s="19">
        <f t="shared" si="16"/>
        <v>9164.1769999999997</v>
      </c>
      <c r="AX46" s="19">
        <f t="shared" si="16"/>
        <v>10222.32</v>
      </c>
      <c r="AY46" s="19">
        <f t="shared" si="16"/>
        <v>9769.0779999999995</v>
      </c>
      <c r="AZ46" s="19">
        <f t="shared" si="16"/>
        <v>10471.306</v>
      </c>
      <c r="BA46" s="19">
        <f t="shared" si="16"/>
        <v>10449.780000000001</v>
      </c>
      <c r="BB46" s="19">
        <f t="shared" si="16"/>
        <v>10152.927</v>
      </c>
      <c r="BC46" s="19">
        <f t="shared" si="16"/>
        <v>9674.8809999999994</v>
      </c>
      <c r="BD46" s="19">
        <f t="shared" si="16"/>
        <v>10009.715</v>
      </c>
      <c r="BE46" s="19">
        <f t="shared" si="16"/>
        <v>11071.243</v>
      </c>
      <c r="BF46" s="19">
        <f t="shared" si="16"/>
        <v>11126.713</v>
      </c>
      <c r="BG46" s="19">
        <f t="shared" si="16"/>
        <v>11149.772000000001</v>
      </c>
      <c r="BH46" s="19">
        <f t="shared" si="16"/>
        <v>11647.768</v>
      </c>
      <c r="BI46" s="19">
        <f t="shared" si="16"/>
        <v>11532.397000000001</v>
      </c>
      <c r="BJ46" s="19">
        <f t="shared" si="16"/>
        <v>11451.069</v>
      </c>
      <c r="BK46" s="19">
        <f t="shared" si="16"/>
        <v>11954.235000000001</v>
      </c>
      <c r="BL46" s="19">
        <f t="shared" si="16"/>
        <v>10694.982</v>
      </c>
      <c r="BM46" s="19">
        <f t="shared" si="16"/>
        <v>9930.9639999999999</v>
      </c>
      <c r="BN46" s="19">
        <f t="shared" si="16"/>
        <v>8380.5040000000008</v>
      </c>
      <c r="BO46" s="19">
        <f t="shared" si="16"/>
        <v>8048.2245999999996</v>
      </c>
      <c r="BP46" s="19">
        <f t="shared" si="16"/>
        <v>8667.0920000000006</v>
      </c>
      <c r="BQ46" s="19">
        <f t="shared" si="15"/>
        <v>9680.8389999999999</v>
      </c>
      <c r="BR46" s="19">
        <f t="shared" si="15"/>
        <v>10568.013000000001</v>
      </c>
      <c r="BS46" s="19">
        <f t="shared" si="15"/>
        <v>11295.099</v>
      </c>
      <c r="BT46" s="19">
        <f t="shared" si="15"/>
        <v>10526.134</v>
      </c>
      <c r="BU46" s="19">
        <f t="shared" si="15"/>
        <v>11171.448</v>
      </c>
      <c r="BV46" s="19">
        <f t="shared" si="15"/>
        <v>12005.094999999999</v>
      </c>
      <c r="BW46" s="19">
        <f t="shared" si="15"/>
        <v>13553.401</v>
      </c>
      <c r="BX46" s="19">
        <f t="shared" si="15"/>
        <v>14869.861000000001</v>
      </c>
      <c r="BY46" s="19">
        <f t="shared" si="15"/>
        <v>16050.218000000001</v>
      </c>
      <c r="BZ46" s="19">
        <f t="shared" si="15"/>
        <v>16999.328000000001</v>
      </c>
      <c r="CA46" s="19">
        <f t="shared" si="15"/>
        <v>16477.553</v>
      </c>
      <c r="CB46" s="19">
        <f t="shared" si="15"/>
        <v>14822.467000000001</v>
      </c>
      <c r="CC46" s="19">
        <f t="shared" si="15"/>
        <v>14311.547</v>
      </c>
      <c r="CD46" s="19">
        <f t="shared" si="15"/>
        <v>14734.232</v>
      </c>
      <c r="CE46" s="19">
        <f t="shared" si="15"/>
        <v>14196.672</v>
      </c>
      <c r="CF46" s="19">
        <f t="shared" si="15"/>
        <v>15240</v>
      </c>
      <c r="CG46" s="19">
        <f t="shared" si="15"/>
        <v>16125</v>
      </c>
      <c r="CH46" s="19">
        <f t="shared" si="15"/>
        <v>16444</v>
      </c>
      <c r="CI46" s="19">
        <f t="shared" si="15"/>
        <v>16917</v>
      </c>
      <c r="CJ46" s="19">
        <f t="shared" si="15"/>
        <v>16512</v>
      </c>
      <c r="CK46" s="19">
        <f t="shared" si="15"/>
        <v>17370</v>
      </c>
      <c r="CL46" s="19">
        <f t="shared" si="15"/>
        <v>17397</v>
      </c>
      <c r="CM46" s="19">
        <f t="shared" si="15"/>
        <v>17406</v>
      </c>
      <c r="CN46" s="19">
        <f t="shared" si="15"/>
        <v>16946</v>
      </c>
      <c r="CO46" s="19">
        <f t="shared" si="15"/>
        <v>17900</v>
      </c>
      <c r="CP46" s="19">
        <f t="shared" si="15"/>
        <v>18057</v>
      </c>
      <c r="CQ46" s="19">
        <f t="shared" si="15"/>
        <v>18175</v>
      </c>
      <c r="CR46" s="19">
        <f t="shared" si="15"/>
        <v>18976</v>
      </c>
      <c r="CS46" s="19">
        <f t="shared" si="15"/>
        <v>19514</v>
      </c>
      <c r="CT46" s="19">
        <f t="shared" si="15"/>
        <v>20360</v>
      </c>
      <c r="CU46" s="19">
        <f t="shared" si="15"/>
        <v>21390</v>
      </c>
      <c r="CV46" s="19">
        <f t="shared" si="15"/>
        <v>22529</v>
      </c>
      <c r="CW46" s="19">
        <f t="shared" si="15"/>
        <v>22842</v>
      </c>
      <c r="CX46" s="19">
        <f t="shared" si="15"/>
        <v>23691</v>
      </c>
      <c r="CY46" s="19">
        <f t="shared" si="15"/>
        <v>24195</v>
      </c>
      <c r="CZ46" s="19">
        <f t="shared" si="15"/>
        <v>23958</v>
      </c>
      <c r="DA46" s="19">
        <f t="shared" si="15"/>
        <v>24394</v>
      </c>
      <c r="DB46" s="19">
        <f t="shared" si="15"/>
        <v>25414</v>
      </c>
      <c r="DC46" s="19">
        <f t="shared" si="15"/>
        <v>26602</v>
      </c>
      <c r="DD46" s="19">
        <f t="shared" si="15"/>
        <v>26286</v>
      </c>
      <c r="DE46" s="19">
        <f t="shared" si="15"/>
        <v>25956</v>
      </c>
      <c r="DF46" s="19">
        <f t="shared" si="15"/>
        <v>27058</v>
      </c>
      <c r="DG46" s="19">
        <f t="shared" si="15"/>
        <v>28001</v>
      </c>
      <c r="DH46" s="19">
        <f t="shared" si="15"/>
        <v>29286</v>
      </c>
      <c r="DI46" s="19">
        <f t="shared" si="15"/>
        <v>29949</v>
      </c>
      <c r="DJ46" s="19">
        <f t="shared" si="15"/>
        <v>29611</v>
      </c>
      <c r="DK46" s="19">
        <f t="shared" si="15"/>
        <v>30056</v>
      </c>
      <c r="DL46" s="19">
        <f t="shared" si="15"/>
        <v>29210</v>
      </c>
      <c r="DM46" s="19">
        <f t="shared" si="15"/>
        <v>30158</v>
      </c>
      <c r="DN46" s="19">
        <f t="shared" si="15"/>
        <v>32076</v>
      </c>
      <c r="DO46" s="19">
        <f t="shared" si="15"/>
        <v>33023</v>
      </c>
      <c r="DP46" s="19">
        <f t="shared" si="15"/>
        <v>33850</v>
      </c>
      <c r="DQ46" s="19">
        <f t="shared" si="15"/>
        <v>34730</v>
      </c>
      <c r="DR46" s="19">
        <f t="shared" si="15"/>
        <v>35863</v>
      </c>
      <c r="DS46" s="19">
        <f t="shared" si="15"/>
        <v>36756</v>
      </c>
      <c r="DT46" s="19">
        <f t="shared" si="15"/>
        <v>36982</v>
      </c>
      <c r="DU46" s="19">
        <f t="shared" si="15"/>
        <v>36463.957000000002</v>
      </c>
      <c r="DV46" s="19">
        <f t="shared" si="15"/>
        <v>37240.300000000003</v>
      </c>
      <c r="DW46" s="19">
        <f t="shared" si="15"/>
        <v>37761.535000000003</v>
      </c>
      <c r="DX46" s="19">
        <f t="shared" si="15"/>
        <v>38807.279999999999</v>
      </c>
      <c r="DY46" s="19">
        <f t="shared" si="15"/>
        <v>39390.625</v>
      </c>
      <c r="DZ46" s="19">
        <f t="shared" si="15"/>
        <v>40412.75</v>
      </c>
      <c r="EA46" s="19">
        <f t="shared" si="15"/>
        <v>41722.67</v>
      </c>
      <c r="EB46" s="19">
        <f t="shared" si="6"/>
        <v>43072.758000000002</v>
      </c>
      <c r="EC46" s="19">
        <f t="shared" si="14"/>
        <v>44575.847999999998</v>
      </c>
      <c r="ED46" s="19">
        <f t="shared" si="14"/>
        <v>45886.47</v>
      </c>
      <c r="EE46" s="19">
        <f t="shared" si="14"/>
        <v>45878.008000000002</v>
      </c>
      <c r="EF46" s="19">
        <f t="shared" si="14"/>
        <v>46266.296999999999</v>
      </c>
      <c r="EG46" s="19">
        <f t="shared" si="14"/>
        <v>47157.995999999999</v>
      </c>
      <c r="EH46" s="19">
        <f t="shared" si="14"/>
        <v>48492.72</v>
      </c>
      <c r="EI46" s="19">
        <f t="shared" si="14"/>
        <v>49654.76</v>
      </c>
      <c r="EJ46" s="19">
        <f t="shared" si="14"/>
        <v>50489.86</v>
      </c>
      <c r="EK46" s="19">
        <f t="shared" si="14"/>
        <v>50901.745999999999</v>
      </c>
      <c r="EL46" s="19">
        <f t="shared" si="14"/>
        <v>50275.745999999999</v>
      </c>
      <c r="EM46" s="19">
        <f t="shared" si="14"/>
        <v>48452.934000000001</v>
      </c>
      <c r="EN46" s="19">
        <f t="shared" si="14"/>
        <v>49266.913999999997</v>
      </c>
      <c r="EO46" s="19">
        <f t="shared" si="14"/>
        <v>49675</v>
      </c>
      <c r="EP46" s="19">
        <f t="shared" si="14"/>
        <v>50436.434000000001</v>
      </c>
      <c r="EQ46" s="19">
        <f t="shared" si="14"/>
        <v>51010.796999999999</v>
      </c>
      <c r="ER46" s="19">
        <f t="shared" si="14"/>
        <v>51796.62</v>
      </c>
      <c r="ES46" s="19">
        <f t="shared" si="14"/>
        <v>52808.152000000002</v>
      </c>
      <c r="ET46" s="19">
        <f t="shared" si="14"/>
        <v>53301.016000000003</v>
      </c>
      <c r="EU46" s="19">
        <f t="shared" si="14"/>
        <v>54152.362999999998</v>
      </c>
      <c r="EV46" s="19">
        <f t="shared" si="14"/>
        <v>55454.667999999998</v>
      </c>
      <c r="EW46" s="19">
        <f t="shared" si="14"/>
        <v>56469.26</v>
      </c>
      <c r="EX46" s="19">
        <f t="shared" si="14"/>
        <v>54379.207000000002</v>
      </c>
      <c r="EY46" s="19">
        <f t="shared" si="14"/>
        <v>57522.703000000001</v>
      </c>
      <c r="EZ46" s="19">
        <f t="shared" si="14"/>
        <v>58487.464999999997</v>
      </c>
      <c r="FA46" s="29"/>
      <c r="FB46" s="29"/>
      <c r="FC46" s="29"/>
      <c r="FD46" s="29"/>
      <c r="FE46" s="29"/>
      <c r="FF46" s="29"/>
      <c r="FG46" s="29"/>
      <c r="FH46" s="29"/>
      <c r="FI46" s="29"/>
      <c r="FJ46" s="29"/>
      <c r="FK46" s="29"/>
      <c r="FL46" s="29"/>
      <c r="FM46" s="29"/>
      <c r="FN46" s="29"/>
      <c r="FO46" s="29"/>
      <c r="FP46" s="29"/>
      <c r="FQ46" s="29"/>
    </row>
    <row r="47" spans="1:173" s="49" customFormat="1" x14ac:dyDescent="0.15">
      <c r="A47" s="25" t="s">
        <v>248</v>
      </c>
      <c r="B47" s="26" t="s">
        <v>2</v>
      </c>
      <c r="C47" s="27" t="s">
        <v>3</v>
      </c>
      <c r="D47" s="31"/>
      <c r="E47" s="32">
        <f>+IFERROR(INDEX(E$29:E$46,MATCH($C47,$C$29:$C$46,0))/INDEX(D$29:D$46,MATCH($C47,$C$29:$C$46,0))-1,"")</f>
        <v>6.1952861952861982E-2</v>
      </c>
      <c r="F47" s="32">
        <f>+IFERROR(INDEX(F$29:F$46,MATCH($C47,$C$29:$C$46,0))/INDEX(E$29:E$46,MATCH($C47,$C$29:$C$46,0))-1,"")</f>
        <v>-1.2682308180088642E-3</v>
      </c>
      <c r="G47" s="32">
        <f>+IFERROR(INDEX(G$29:G$46,MATCH($C47,$C$29:$C$46,0))/INDEX(F$29:F$46,MATCH($C47,$C$29:$C$46,0))-1,"")</f>
        <v>-3.2063492063492016E-2</v>
      </c>
      <c r="H47" s="32">
        <f t="shared" ref="H47:AJ47" si="17">+IFERROR(INDEX(H$29:H$46,MATCH($C47,$C$29:$C$46,0))/INDEX(G$29:G$46,MATCH($C47,$C$29:$C$46,0))-1,"")</f>
        <v>3.5749426041324917E-2</v>
      </c>
      <c r="I47" s="32">
        <f t="shared" si="17"/>
        <v>-4.1165294490184134E-3</v>
      </c>
      <c r="J47" s="32">
        <f t="shared" si="17"/>
        <v>1.3672496025437297E-2</v>
      </c>
      <c r="K47" s="32">
        <f t="shared" si="17"/>
        <v>2.5094102885821812E-2</v>
      </c>
      <c r="L47" s="32">
        <f t="shared" si="17"/>
        <v>2.4173806609547155E-2</v>
      </c>
      <c r="M47" s="32">
        <f t="shared" si="17"/>
        <v>-1.5237526142814484E-2</v>
      </c>
      <c r="N47" s="32">
        <f t="shared" si="17"/>
        <v>5.4611650485436591E-3</v>
      </c>
      <c r="O47" s="32">
        <f t="shared" si="17"/>
        <v>3.1683765841882927E-2</v>
      </c>
      <c r="P47" s="32">
        <f t="shared" si="17"/>
        <v>-2.3398654577362343E-3</v>
      </c>
      <c r="Q47" s="32">
        <f t="shared" si="17"/>
        <v>3.2248607446496713E-2</v>
      </c>
      <c r="R47" s="32">
        <f t="shared" si="17"/>
        <v>1.7608633910820792E-2</v>
      </c>
      <c r="S47" s="32">
        <f t="shared" si="17"/>
        <v>-1.4512977951437356E-2</v>
      </c>
      <c r="T47" s="32">
        <f t="shared" si="17"/>
        <v>2.3789294817332163E-2</v>
      </c>
      <c r="U47" s="32">
        <f t="shared" si="17"/>
        <v>6.0027662517289082E-2</v>
      </c>
      <c r="V47" s="32">
        <f t="shared" si="17"/>
        <v>-1.043841336116913E-2</v>
      </c>
      <c r="W47" s="32">
        <f t="shared" si="17"/>
        <v>-1.7668776371308037E-2</v>
      </c>
      <c r="X47" s="32">
        <f t="shared" si="17"/>
        <v>4.5369127516778462E-2</v>
      </c>
      <c r="Y47" s="32">
        <f t="shared" si="17"/>
        <v>2.5937339496661549E-2</v>
      </c>
      <c r="Z47" s="32">
        <f t="shared" si="17"/>
        <v>1.1514392991239131E-2</v>
      </c>
      <c r="AA47" s="32">
        <f t="shared" si="17"/>
        <v>-3.9594159861420231E-3</v>
      </c>
      <c r="AB47" s="32">
        <f t="shared" si="17"/>
        <v>4.7453416149068284E-2</v>
      </c>
      <c r="AC47" s="32">
        <f t="shared" si="17"/>
        <v>1.6366223908918398E-2</v>
      </c>
      <c r="AD47" s="32">
        <f t="shared" si="17"/>
        <v>4.667444574095736E-3</v>
      </c>
      <c r="AE47" s="32">
        <f t="shared" si="17"/>
        <v>1.0917537746806039E-2</v>
      </c>
      <c r="AF47" s="32">
        <f t="shared" si="17"/>
        <v>4.5726102941176405E-2</v>
      </c>
      <c r="AG47" s="32">
        <f t="shared" si="17"/>
        <v>1.076686442540109E-2</v>
      </c>
      <c r="AH47" s="32">
        <f t="shared" si="17"/>
        <v>-1.3043478260869046E-3</v>
      </c>
      <c r="AI47" s="32">
        <f t="shared" si="17"/>
        <v>-6.3125816282106895E-3</v>
      </c>
      <c r="AJ47" s="32">
        <f t="shared" si="17"/>
        <v>2.8258488499452339E-2</v>
      </c>
      <c r="AK47" s="32">
        <f t="shared" ref="AK47:BP47" si="18">+IFERROR(INDEX(AK$29:AK$46,MATCH($C47,$C$29:$C$46,0))/INDEX(AJ$29:AJ$46,MATCH($C47,$C$29:$C$46,0))-1,"")</f>
        <v>-1.2782275244993535E-3</v>
      </c>
      <c r="AL47" s="32">
        <f t="shared" si="18"/>
        <v>5.1194539249146409E-3</v>
      </c>
      <c r="AM47" s="32">
        <f t="shared" si="18"/>
        <v>4.5203735144312418E-2</v>
      </c>
      <c r="AN47" s="32">
        <f t="shared" si="18"/>
        <v>2.7817258883248819E-2</v>
      </c>
      <c r="AO47" s="32">
        <f t="shared" si="18"/>
        <v>5.1165547214539808E-2</v>
      </c>
      <c r="AP47" s="32">
        <f t="shared" si="18"/>
        <v>-5.4501033640292906E-3</v>
      </c>
      <c r="AQ47" s="32">
        <f t="shared" si="18"/>
        <v>-1.3227513227513255E-2</v>
      </c>
      <c r="AR47" s="32">
        <f t="shared" si="18"/>
        <v>4.2129452317118954E-3</v>
      </c>
      <c r="AS47" s="32">
        <f t="shared" si="18"/>
        <v>2.2883295194507935E-2</v>
      </c>
      <c r="AT47" s="32">
        <f t="shared" si="18"/>
        <v>4.1573452647278186E-2</v>
      </c>
      <c r="AU47" s="32">
        <f t="shared" si="18"/>
        <v>-1.1455163773044563E-2</v>
      </c>
      <c r="AV47" s="32">
        <f t="shared" si="18"/>
        <v>-0.1700162954915807</v>
      </c>
      <c r="AW47" s="32">
        <f t="shared" si="18"/>
        <v>-7.7443280977312345E-2</v>
      </c>
      <c r="AX47" s="32">
        <f t="shared" si="18"/>
        <v>-9.4585008276187876E-3</v>
      </c>
      <c r="AY47" s="32">
        <f t="shared" si="18"/>
        <v>-1.5994270708999725E-2</v>
      </c>
      <c r="AZ47" s="32">
        <f t="shared" si="18"/>
        <v>-1.1887433284813231E-2</v>
      </c>
      <c r="BA47" s="32">
        <f t="shared" si="18"/>
        <v>-0.11588509698011296</v>
      </c>
      <c r="BB47" s="32">
        <f t="shared" si="18"/>
        <v>6.7758955845598434E-2</v>
      </c>
      <c r="BC47" s="32">
        <f t="shared" si="18"/>
        <v>9.8569570871261281E-2</v>
      </c>
      <c r="BD47" s="32">
        <f t="shared" si="18"/>
        <v>8.5700757575757569E-2</v>
      </c>
      <c r="BE47" s="32">
        <f t="shared" si="18"/>
        <v>-1.2211077191452202E-2</v>
      </c>
      <c r="BF47" s="32">
        <f t="shared" si="18"/>
        <v>0.1130242825607064</v>
      </c>
      <c r="BG47" s="32">
        <f t="shared" si="18"/>
        <v>6.4458548195160725E-2</v>
      </c>
      <c r="BH47" s="32">
        <f t="shared" si="18"/>
        <v>1.3601639649711172E-2</v>
      </c>
      <c r="BI47" s="32">
        <f t="shared" si="18"/>
        <v>2.7022058823529482E-2</v>
      </c>
      <c r="BJ47" s="32">
        <f t="shared" si="18"/>
        <v>4.3314838016824675E-2</v>
      </c>
      <c r="BK47" s="32">
        <f t="shared" si="18"/>
        <v>1.1494252873563315E-2</v>
      </c>
      <c r="BL47" s="32">
        <f t="shared" si="18"/>
        <v>-3.0529172320217124E-2</v>
      </c>
      <c r="BM47" s="32">
        <f t="shared" si="18"/>
        <v>-8.3100069979006319E-2</v>
      </c>
      <c r="BN47" s="32">
        <f t="shared" si="18"/>
        <v>-0.10589582140812825</v>
      </c>
      <c r="BO47" s="32">
        <f t="shared" si="18"/>
        <v>-3.6278275714895392E-2</v>
      </c>
      <c r="BP47" s="32">
        <f t="shared" si="18"/>
        <v>6.643046944198483E-3</v>
      </c>
      <c r="BQ47" s="32">
        <f t="shared" ref="BQ47:CV47" si="19">+IFERROR(INDEX(BQ$29:BQ$46,MATCH($C47,$C$29:$C$46,0))/INDEX(BP$29:BP$46,MATCH($C47,$C$29:$C$46,0))-1,"")</f>
        <v>1.9357677078750468E-2</v>
      </c>
      <c r="BR47" s="32">
        <f t="shared" si="19"/>
        <v>3.0211480362537735E-2</v>
      </c>
      <c r="BS47" s="32">
        <f t="shared" si="19"/>
        <v>5.3833263510682849E-2</v>
      </c>
      <c r="BT47" s="32">
        <f t="shared" si="19"/>
        <v>0.12760882528324391</v>
      </c>
      <c r="BU47" s="32">
        <f t="shared" si="19"/>
        <v>0.1508901815617838</v>
      </c>
      <c r="BV47" s="32">
        <f t="shared" si="19"/>
        <v>-3.3389493031092066E-2</v>
      </c>
      <c r="BW47" s="32">
        <f t="shared" si="19"/>
        <v>6.5124385992711087E-2</v>
      </c>
      <c r="BX47" s="32">
        <f t="shared" si="19"/>
        <v>-5.5489437667360919E-2</v>
      </c>
      <c r="BY47" s="32">
        <f t="shared" si="19"/>
        <v>2.0633170578043813E-2</v>
      </c>
      <c r="BZ47" s="32">
        <f t="shared" si="19"/>
        <v>2.1296296296296369E-2</v>
      </c>
      <c r="CA47" s="32">
        <f t="shared" si="19"/>
        <v>-0.58446660622544577</v>
      </c>
      <c r="CB47" s="32">
        <f t="shared" si="19"/>
        <v>0.13381818181818184</v>
      </c>
      <c r="CC47" s="32">
        <f t="shared" si="19"/>
        <v>0.10744066709429112</v>
      </c>
      <c r="CD47" s="32">
        <f t="shared" si="19"/>
        <v>0.27599189110918032</v>
      </c>
      <c r="CE47" s="32">
        <f t="shared" si="19"/>
        <v>0.19133000453926474</v>
      </c>
      <c r="CF47" s="32">
        <f t="shared" si="19"/>
        <v>0.12535721089731378</v>
      </c>
      <c r="CG47" s="32">
        <f t="shared" si="19"/>
        <v>6.8393431521923231E-2</v>
      </c>
      <c r="CH47" s="32">
        <f t="shared" si="19"/>
        <v>1.9014419267944227E-3</v>
      </c>
      <c r="CI47" s="32">
        <f t="shared" si="19"/>
        <v>4.2859402182508388E-2</v>
      </c>
      <c r="CJ47" s="32">
        <f t="shared" si="19"/>
        <v>0.10115256293600239</v>
      </c>
      <c r="CK47" s="32">
        <f t="shared" si="19"/>
        <v>0.10921360694119264</v>
      </c>
      <c r="CL47" s="32">
        <f t="shared" si="19"/>
        <v>6.8164887012664543E-2</v>
      </c>
      <c r="CM47" s="32">
        <f t="shared" si="19"/>
        <v>5.9049168894571569E-2</v>
      </c>
      <c r="CN47" s="32">
        <f t="shared" si="19"/>
        <v>3.3476018000219598E-2</v>
      </c>
      <c r="CO47" s="32">
        <f t="shared" si="19"/>
        <v>2.4320305862362002E-2</v>
      </c>
      <c r="CP47" s="32">
        <f t="shared" si="19"/>
        <v>7.7345775012960027E-2</v>
      </c>
      <c r="CQ47" s="32">
        <f t="shared" si="19"/>
        <v>4.7252429987489242E-2</v>
      </c>
      <c r="CR47" s="32">
        <f t="shared" si="19"/>
        <v>1.8011394964160932E-2</v>
      </c>
      <c r="CS47" s="32">
        <f t="shared" si="19"/>
        <v>3.3941144610940555E-2</v>
      </c>
      <c r="CT47" s="32">
        <f t="shared" si="19"/>
        <v>5.3081892788545471E-2</v>
      </c>
      <c r="CU47" s="32">
        <f t="shared" si="19"/>
        <v>2.205272757419996E-2</v>
      </c>
      <c r="CV47" s="32">
        <f t="shared" si="19"/>
        <v>4.8831927319922031E-2</v>
      </c>
      <c r="CW47" s="32">
        <f t="shared" ref="CW47:EB47" si="20">+IFERROR(INDEX(CW$29:CW$46,MATCH($C47,$C$29:$C$46,0))/INDEX(CV$29:CV$46,MATCH($C47,$C$29:$C$46,0))-1,"")</f>
        <v>2.2815158546017011E-2</v>
      </c>
      <c r="CX47" s="32">
        <f t="shared" si="20"/>
        <v>3.9092627599243812E-2</v>
      </c>
      <c r="CY47" s="32">
        <f t="shared" si="20"/>
        <v>5.9161694076553584E-2</v>
      </c>
      <c r="CZ47" s="32">
        <f t="shared" si="20"/>
        <v>6.7468223978014441E-2</v>
      </c>
      <c r="DA47" s="32">
        <f t="shared" si="20"/>
        <v>4.6469717448671011E-2</v>
      </c>
      <c r="DB47" s="32">
        <f t="shared" si="20"/>
        <v>5.5969001783627625E-2</v>
      </c>
      <c r="DC47" s="32">
        <f t="shared" si="20"/>
        <v>4.3042693226163387E-2</v>
      </c>
      <c r="DD47" s="32">
        <f t="shared" si="20"/>
        <v>3.7692651329015003E-2</v>
      </c>
      <c r="DE47" s="32">
        <f t="shared" si="20"/>
        <v>-1.0224398643922106E-3</v>
      </c>
      <c r="DF47" s="32">
        <f t="shared" si="20"/>
        <v>4.7619047619047672E-2</v>
      </c>
      <c r="DG47" s="32">
        <f t="shared" si="20"/>
        <v>4.6380090497737614E-2</v>
      </c>
      <c r="DH47" s="32">
        <f t="shared" si="20"/>
        <v>-2.800982800982843E-3</v>
      </c>
      <c r="DI47" s="32">
        <f t="shared" si="20"/>
        <v>5.6324841078204235E-2</v>
      </c>
      <c r="DJ47" s="32">
        <f t="shared" si="20"/>
        <v>2.3138645269639824E-2</v>
      </c>
      <c r="DK47" s="32">
        <f t="shared" si="20"/>
        <v>-3.0093014772935023E-3</v>
      </c>
      <c r="DL47" s="32">
        <f t="shared" si="20"/>
        <v>1.7744443428153289E-2</v>
      </c>
      <c r="DM47" s="32">
        <f t="shared" si="20"/>
        <v>3.1005661903477977E-2</v>
      </c>
      <c r="DN47" s="32">
        <f t="shared" si="20"/>
        <v>3.1380753138074979E-3</v>
      </c>
      <c r="DO47" s="32">
        <f t="shared" si="20"/>
        <v>2.1637122002085452E-2</v>
      </c>
      <c r="DP47" s="32">
        <f t="shared" si="20"/>
        <v>2.2327124266394494E-2</v>
      </c>
      <c r="DQ47" s="32">
        <f t="shared" si="20"/>
        <v>1.5391655226922873E-2</v>
      </c>
      <c r="DR47" s="32">
        <f t="shared" si="20"/>
        <v>2.8800852144700739E-2</v>
      </c>
      <c r="DS47" s="32">
        <f t="shared" si="20"/>
        <v>3.8467664861420836E-2</v>
      </c>
      <c r="DT47" s="32">
        <f t="shared" si="20"/>
        <v>3.2671217117877127E-2</v>
      </c>
      <c r="DU47" s="32">
        <f t="shared" si="20"/>
        <v>2.8212810991459447E-2</v>
      </c>
      <c r="DV47" s="32">
        <f t="shared" si="20"/>
        <v>1.3819868716140604E-2</v>
      </c>
      <c r="DW47" s="32">
        <f t="shared" si="20"/>
        <v>1.0255253907391904E-3</v>
      </c>
      <c r="DX47" s="32">
        <f t="shared" si="20"/>
        <v>2.4181540245090227E-2</v>
      </c>
      <c r="DY47" s="32">
        <f t="shared" si="20"/>
        <v>2.9218199936346556E-2</v>
      </c>
      <c r="DZ47" s="32">
        <f t="shared" si="20"/>
        <v>2.6719414515353979E-2</v>
      </c>
      <c r="EA47" s="32">
        <f t="shared" si="20"/>
        <v>2.4985667386837385E-2</v>
      </c>
      <c r="EB47" s="32">
        <f t="shared" si="20"/>
        <v>3.8600041978569477E-2</v>
      </c>
      <c r="EC47" s="32">
        <f t="shared" ref="EC47:EZ47" si="21">+IFERROR(INDEX(EC$29:EC$46,MATCH($C47,$C$29:$C$46,0))/INDEX(EB$29:EB$46,MATCH($C47,$C$29:$C$46,0))-1,"")</f>
        <v>3.805147155344657E-2</v>
      </c>
      <c r="ED47" s="32">
        <f t="shared" si="21"/>
        <v>3.5347253685600322E-2</v>
      </c>
      <c r="EE47" s="32">
        <f t="shared" si="21"/>
        <v>1.3678626017774587E-2</v>
      </c>
      <c r="EF47" s="32">
        <f t="shared" si="21"/>
        <v>1.5631648733906101E-2</v>
      </c>
      <c r="EG47" s="32">
        <f t="shared" si="21"/>
        <v>6.6864886167454785E-3</v>
      </c>
      <c r="EH47" s="32">
        <f t="shared" si="21"/>
        <v>2.4789674326569422E-2</v>
      </c>
      <c r="EI47" s="32">
        <f t="shared" si="21"/>
        <v>1.8552504358227528E-2</v>
      </c>
      <c r="EJ47" s="32">
        <f t="shared" si="21"/>
        <v>3.2518550712009375E-2</v>
      </c>
      <c r="EK47" s="32">
        <f t="shared" si="21"/>
        <v>3.7009046887465757E-2</v>
      </c>
      <c r="EL47" s="32">
        <f t="shared" si="21"/>
        <v>1.6363119535252713E-2</v>
      </c>
      <c r="EM47" s="32">
        <f t="shared" si="21"/>
        <v>-3.6644564516656875E-2</v>
      </c>
      <c r="EN47" s="32">
        <f t="shared" si="21"/>
        <v>2.0897506303014568E-2</v>
      </c>
      <c r="EO47" s="32">
        <f t="shared" si="21"/>
        <v>2.8734164031744447E-2</v>
      </c>
      <c r="EP47" s="32">
        <f t="shared" si="21"/>
        <v>2.2906915021956298E-3</v>
      </c>
      <c r="EQ47" s="32">
        <f t="shared" si="21"/>
        <v>-5.7533604198652943E-3</v>
      </c>
      <c r="ER47" s="32">
        <f t="shared" si="21"/>
        <v>-1.2452683820662891E-3</v>
      </c>
      <c r="ES47" s="32">
        <f t="shared" si="21"/>
        <v>1.2622874850398702E-4</v>
      </c>
      <c r="ET47" s="32">
        <f t="shared" si="21"/>
        <v>7.0241177495045104E-3</v>
      </c>
      <c r="EU47" s="32">
        <f t="shared" si="21"/>
        <v>1.6161028270209821E-2</v>
      </c>
      <c r="EV47" s="32">
        <f t="shared" si="21"/>
        <v>1.9312091896428685E-2</v>
      </c>
      <c r="EW47" s="32">
        <f t="shared" si="21"/>
        <v>1.0607239250872924E-2</v>
      </c>
      <c r="EX47" s="32">
        <f t="shared" si="21"/>
        <v>-6.8653010940689096E-2</v>
      </c>
      <c r="EY47" s="32">
        <f t="shared" si="21"/>
        <v>4.1519229173908823E-2</v>
      </c>
      <c r="EZ47" s="32">
        <f t="shared" si="21"/>
        <v>3.8121882829780018E-2</v>
      </c>
      <c r="FA47" s="29"/>
      <c r="FB47" s="29"/>
      <c r="FC47" s="29"/>
      <c r="FD47" s="29"/>
      <c r="FE47" s="29"/>
      <c r="FF47" s="29"/>
      <c r="FG47" s="29"/>
      <c r="FH47" s="29"/>
      <c r="FI47" s="29"/>
      <c r="FJ47" s="29"/>
      <c r="FK47" s="29"/>
      <c r="FL47" s="29"/>
      <c r="FM47" s="29"/>
      <c r="FN47" s="29"/>
      <c r="FO47" s="29"/>
      <c r="FP47" s="29"/>
      <c r="FQ47" s="29"/>
    </row>
    <row r="48" spans="1:173" s="49" customFormat="1" x14ac:dyDescent="0.15">
      <c r="A48" s="25" t="s">
        <v>248</v>
      </c>
      <c r="B48" s="26" t="s">
        <v>4</v>
      </c>
      <c r="C48" s="27" t="s">
        <v>5</v>
      </c>
      <c r="D48" s="32"/>
      <c r="E48" s="32">
        <f t="shared" ref="E48:AJ48" si="22">+IFERROR(INDEX(E$29:E$46,MATCH($C48,$C$29:$C$46,0))/INDEX(D$29:D$46,MATCH($C48,$C$29:$C$46,0))-1,"")</f>
        <v>-3.7287345607084355E-3</v>
      </c>
      <c r="F48" s="32">
        <f t="shared" si="22"/>
        <v>5.2865497076023393E-2</v>
      </c>
      <c r="G48" s="32">
        <f t="shared" si="22"/>
        <v>-1.3330371028660304E-3</v>
      </c>
      <c r="H48" s="32">
        <f t="shared" si="22"/>
        <v>2.4916573971079048E-2</v>
      </c>
      <c r="I48" s="32">
        <f t="shared" si="22"/>
        <v>-1.0201866724549591E-2</v>
      </c>
      <c r="J48" s="32">
        <f t="shared" si="22"/>
        <v>5.043859649122906E-3</v>
      </c>
      <c r="K48" s="32">
        <f t="shared" si="22"/>
        <v>3.0547676194632167E-3</v>
      </c>
      <c r="L48" s="32">
        <f t="shared" si="22"/>
        <v>2.0013051990428465E-2</v>
      </c>
      <c r="M48" s="32">
        <f t="shared" si="22"/>
        <v>1.0663254425251623E-3</v>
      </c>
      <c r="N48" s="32">
        <f t="shared" si="22"/>
        <v>4.0903280783979534E-2</v>
      </c>
      <c r="O48" s="32">
        <f t="shared" si="22"/>
        <v>1.6373311502251298E-3</v>
      </c>
      <c r="P48" s="32">
        <f t="shared" si="22"/>
        <v>2.1454842664487161E-2</v>
      </c>
      <c r="Q48" s="32">
        <f t="shared" si="22"/>
        <v>2.8005601120224544E-3</v>
      </c>
      <c r="R48" s="32">
        <f t="shared" si="22"/>
        <v>-2.7927388789148466E-3</v>
      </c>
      <c r="S48" s="32">
        <f t="shared" si="22"/>
        <v>6.0012002400489095E-4</v>
      </c>
      <c r="T48" s="32">
        <f t="shared" si="22"/>
        <v>4.7980807676928361E-3</v>
      </c>
      <c r="U48" s="32">
        <f t="shared" si="22"/>
        <v>3.0640668523676862E-2</v>
      </c>
      <c r="V48" s="32">
        <f t="shared" si="22"/>
        <v>-7.7220077220074845E-4</v>
      </c>
      <c r="W48" s="32">
        <f t="shared" si="22"/>
        <v>4.0571870170015512E-2</v>
      </c>
      <c r="X48" s="32">
        <f t="shared" si="22"/>
        <v>1.4481990345339701E-2</v>
      </c>
      <c r="Y48" s="32">
        <f t="shared" si="22"/>
        <v>-9.5168374816984036E-3</v>
      </c>
      <c r="Z48" s="32">
        <f t="shared" si="22"/>
        <v>1.3673318551367331E-2</v>
      </c>
      <c r="AA48" s="32">
        <f t="shared" si="22"/>
        <v>3.8279256288735741E-3</v>
      </c>
      <c r="AB48" s="32">
        <f t="shared" si="22"/>
        <v>3.8133284910113474E-3</v>
      </c>
      <c r="AC48" s="32">
        <f t="shared" si="22"/>
        <v>1.266280752532567E-2</v>
      </c>
      <c r="AD48" s="32">
        <f t="shared" si="22"/>
        <v>1.1075384065737826E-2</v>
      </c>
      <c r="AE48" s="32">
        <f t="shared" si="22"/>
        <v>9.8939929328620835E-3</v>
      </c>
      <c r="AF48" s="32">
        <f t="shared" si="22"/>
        <v>8.0475857242827686E-3</v>
      </c>
      <c r="AG48" s="32">
        <f t="shared" si="22"/>
        <v>1.1454356126344933E-2</v>
      </c>
      <c r="AH48" s="32">
        <f t="shared" si="22"/>
        <v>2.041866849691143E-2</v>
      </c>
      <c r="AI48" s="32">
        <f t="shared" si="22"/>
        <v>-3.1948881789137795E-3</v>
      </c>
      <c r="AJ48" s="32">
        <f t="shared" si="22"/>
        <v>5.3981106612686069E-3</v>
      </c>
      <c r="AK48" s="32">
        <f t="shared" ref="AK48:BP48" si="23">+IFERROR(INDEX(AK$29:AK$46,MATCH($C48,$C$29:$C$46,0))/INDEX(AJ$29:AJ$46,MATCH($C48,$C$29:$C$46,0))-1,"")</f>
        <v>8.8926174496644084E-3</v>
      </c>
      <c r="AL48" s="32">
        <f t="shared" si="23"/>
        <v>1.2971894229170111E-2</v>
      </c>
      <c r="AM48" s="32">
        <f t="shared" si="23"/>
        <v>1.5925135445739702E-2</v>
      </c>
      <c r="AN48" s="32">
        <f t="shared" si="23"/>
        <v>9.0497737556560764E-3</v>
      </c>
      <c r="AO48" s="32">
        <f t="shared" si="23"/>
        <v>3.8436899423446302E-3</v>
      </c>
      <c r="AP48" s="32">
        <f t="shared" si="23"/>
        <v>1.5954052329281154E-4</v>
      </c>
      <c r="AQ48" s="32">
        <f t="shared" si="23"/>
        <v>9.7304195246450398E-3</v>
      </c>
      <c r="AR48" s="32">
        <f t="shared" si="23"/>
        <v>2.3380726698262189E-2</v>
      </c>
      <c r="AS48" s="32">
        <f t="shared" si="23"/>
        <v>2.0685396727385008E-2</v>
      </c>
      <c r="AT48" s="32">
        <f t="shared" si="23"/>
        <v>1.3914095583787089E-2</v>
      </c>
      <c r="AU48" s="32">
        <f t="shared" si="23"/>
        <v>3.4307875894987738E-3</v>
      </c>
      <c r="AV48" s="32">
        <f t="shared" si="23"/>
        <v>-7.0462316039839434E-2</v>
      </c>
      <c r="AW48" s="32">
        <f t="shared" si="23"/>
        <v>-1.6472093395170306E-2</v>
      </c>
      <c r="AX48" s="32">
        <f t="shared" si="23"/>
        <v>5.7398373983739814E-2</v>
      </c>
      <c r="AY48" s="32">
        <f t="shared" si="23"/>
        <v>-0.13747501153313857</v>
      </c>
      <c r="AZ48" s="32">
        <f t="shared" si="23"/>
        <v>-0.18702085933321444</v>
      </c>
      <c r="BA48" s="32">
        <f t="shared" si="23"/>
        <v>0.18464912280701751</v>
      </c>
      <c r="BB48" s="32">
        <f t="shared" si="23"/>
        <v>0.16901147723065524</v>
      </c>
      <c r="BC48" s="32">
        <f t="shared" si="23"/>
        <v>2.3752969121140222E-2</v>
      </c>
      <c r="BD48" s="32">
        <f t="shared" si="23"/>
        <v>8.8012374323279241E-2</v>
      </c>
      <c r="BE48" s="32">
        <f t="shared" si="23"/>
        <v>2.7295990901336387E-2</v>
      </c>
      <c r="BF48" s="32">
        <f t="shared" si="23"/>
        <v>2.3110988098533181E-2</v>
      </c>
      <c r="BG48" s="32">
        <f t="shared" si="23"/>
        <v>6.086838901663727E-3</v>
      </c>
      <c r="BH48" s="32">
        <f t="shared" si="23"/>
        <v>2.5275611723581504E-2</v>
      </c>
      <c r="BI48" s="32">
        <f t="shared" si="23"/>
        <v>2.8979805927091595E-2</v>
      </c>
      <c r="BJ48" s="32">
        <f t="shared" si="23"/>
        <v>4.3838409583280225E-2</v>
      </c>
      <c r="BK48" s="32">
        <f t="shared" si="23"/>
        <v>-1.6481504089854715E-2</v>
      </c>
      <c r="BL48" s="32">
        <f t="shared" si="23"/>
        <v>-1.4895729890764597E-2</v>
      </c>
      <c r="BM48" s="32">
        <f t="shared" si="23"/>
        <v>-2.3815524193548376E-2</v>
      </c>
      <c r="BN48" s="32">
        <f t="shared" si="23"/>
        <v>-5.2149219052536444E-2</v>
      </c>
      <c r="BO48" s="32">
        <f t="shared" si="23"/>
        <v>1.6069726269916984E-2</v>
      </c>
      <c r="BP48" s="32">
        <f t="shared" si="23"/>
        <v>-1.2062726176115812E-2</v>
      </c>
      <c r="BQ48" s="32">
        <f t="shared" ref="BQ48:CV48" si="24">+IFERROR(INDEX(BQ$29:BQ$46,MATCH($C48,$C$29:$C$46,0))/INDEX(BP$29:BP$46,MATCH($C48,$C$29:$C$46,0))-1,"")</f>
        <v>5.833672500339171E-2</v>
      </c>
      <c r="BR48" s="32">
        <f t="shared" si="24"/>
        <v>3.8456608127164227E-3</v>
      </c>
      <c r="BS48" s="32">
        <f t="shared" si="24"/>
        <v>9.8327161282083519E-3</v>
      </c>
      <c r="BT48" s="32">
        <f t="shared" si="24"/>
        <v>-2.6049570055639903E-2</v>
      </c>
      <c r="BU48" s="32">
        <f t="shared" si="24"/>
        <v>6.5827057907037023E-2</v>
      </c>
      <c r="BV48" s="32">
        <f t="shared" si="24"/>
        <v>-0.1141430137653795</v>
      </c>
      <c r="BW48" s="32">
        <f t="shared" si="24"/>
        <v>-4.4691969196919645E-2</v>
      </c>
      <c r="BX48" s="32">
        <f t="shared" si="24"/>
        <v>-8.291348783647623E-2</v>
      </c>
      <c r="BY48" s="32">
        <f t="shared" si="24"/>
        <v>-2.2445455972374795E-2</v>
      </c>
      <c r="BZ48" s="32">
        <f t="shared" si="24"/>
        <v>5.2344251766217154E-2</v>
      </c>
      <c r="CA48" s="32">
        <f t="shared" si="24"/>
        <v>5.3860238022581663E-2</v>
      </c>
      <c r="CB48" s="32">
        <f t="shared" si="24"/>
        <v>5.559577240480662E-2</v>
      </c>
      <c r="CC48" s="32">
        <f t="shared" si="24"/>
        <v>4.93759429433549E-2</v>
      </c>
      <c r="CD48" s="32">
        <f t="shared" si="24"/>
        <v>4.6660567246111562E-2</v>
      </c>
      <c r="CE48" s="32">
        <f t="shared" si="24"/>
        <v>3.3716283716283657E-2</v>
      </c>
      <c r="CF48" s="32">
        <f t="shared" si="24"/>
        <v>5.1703309978255563E-2</v>
      </c>
      <c r="CG48" s="32">
        <f t="shared" si="24"/>
        <v>5.2262807259361388E-2</v>
      </c>
      <c r="CH48" s="32">
        <f t="shared" si="24"/>
        <v>-1.3753956991594762E-2</v>
      </c>
      <c r="CI48" s="32">
        <f t="shared" si="24"/>
        <v>2.6452684006640803E-2</v>
      </c>
      <c r="CJ48" s="32">
        <f t="shared" si="24"/>
        <v>3.623032132844517E-2</v>
      </c>
      <c r="CK48" s="32">
        <f t="shared" si="24"/>
        <v>4.1623309053069768E-2</v>
      </c>
      <c r="CL48" s="32">
        <f t="shared" si="24"/>
        <v>2.2677322677322698E-2</v>
      </c>
      <c r="CM48" s="32">
        <f t="shared" si="24"/>
        <v>1.1331444759206777E-2</v>
      </c>
      <c r="CN48" s="32">
        <f t="shared" si="24"/>
        <v>-8.2101806239737174E-3</v>
      </c>
      <c r="CO48" s="32">
        <f t="shared" si="24"/>
        <v>2.5808336579665081E-2</v>
      </c>
      <c r="CP48" s="32">
        <f t="shared" si="24"/>
        <v>5.2026962878572114E-2</v>
      </c>
      <c r="CQ48" s="32">
        <f t="shared" si="24"/>
        <v>4.3317390127244781E-2</v>
      </c>
      <c r="CR48" s="32">
        <f t="shared" si="24"/>
        <v>4.5497794308450912E-2</v>
      </c>
      <c r="CS48" s="32">
        <f t="shared" si="24"/>
        <v>3.6816414329444935E-2</v>
      </c>
      <c r="CT48" s="32">
        <f t="shared" si="24"/>
        <v>6.0884136610277695E-2</v>
      </c>
      <c r="CU48" s="32">
        <f t="shared" si="24"/>
        <v>2.6175253854832548E-2</v>
      </c>
      <c r="CV48" s="32">
        <f t="shared" si="24"/>
        <v>2.5360990984387488E-2</v>
      </c>
      <c r="CW48" s="32">
        <f t="shared" ref="CW48:EB48" si="25">+IFERROR(INDEX(CW$29:CW$46,MATCH($C48,$C$29:$C$46,0))/INDEX(CV$29:CV$46,MATCH($C48,$C$29:$C$46,0))-1,"")</f>
        <v>3.3740796339981394E-2</v>
      </c>
      <c r="CX48" s="32">
        <f t="shared" si="25"/>
        <v>3.7895028006361908E-2</v>
      </c>
      <c r="CY48" s="32">
        <f t="shared" si="25"/>
        <v>6.3961623026184355E-2</v>
      </c>
      <c r="CZ48" s="32">
        <f t="shared" si="25"/>
        <v>5.9177155739244869E-2</v>
      </c>
      <c r="DA48" s="32">
        <f t="shared" si="25"/>
        <v>3.381813881991258E-2</v>
      </c>
      <c r="DB48" s="32">
        <f t="shared" si="25"/>
        <v>4.8610316824888589E-2</v>
      </c>
      <c r="DC48" s="32">
        <f t="shared" si="25"/>
        <v>5.7973385689354284E-2</v>
      </c>
      <c r="DD48" s="32">
        <f t="shared" si="25"/>
        <v>3.8867982885715691E-2</v>
      </c>
      <c r="DE48" s="32">
        <f t="shared" si="25"/>
        <v>-1.5977770059048324E-2</v>
      </c>
      <c r="DF48" s="32">
        <f t="shared" si="25"/>
        <v>5.4712319096364315E-2</v>
      </c>
      <c r="DG48" s="32">
        <f t="shared" si="25"/>
        <v>5.2113214763818139E-3</v>
      </c>
      <c r="DH48" s="32">
        <f t="shared" si="25"/>
        <v>2.7586206896551779E-2</v>
      </c>
      <c r="DI48" s="32">
        <f t="shared" si="25"/>
        <v>2.2633649618143847E-2</v>
      </c>
      <c r="DJ48" s="32">
        <f t="shared" si="25"/>
        <v>4.372227754141389E-2</v>
      </c>
      <c r="DK48" s="32">
        <f t="shared" si="25"/>
        <v>-1.300954032957502E-2</v>
      </c>
      <c r="DL48" s="32">
        <f t="shared" si="25"/>
        <v>1.3664323374340981E-2</v>
      </c>
      <c r="DM48" s="32">
        <f t="shared" si="25"/>
        <v>0</v>
      </c>
      <c r="DN48" s="32">
        <f t="shared" si="25"/>
        <v>2.4836374669498396E-2</v>
      </c>
      <c r="DO48" s="32">
        <f t="shared" si="25"/>
        <v>9.6853324310608446E-3</v>
      </c>
      <c r="DP48" s="32">
        <f t="shared" si="25"/>
        <v>1.457713735181998E-2</v>
      </c>
      <c r="DQ48" s="32">
        <f t="shared" si="25"/>
        <v>2.2748854299987631E-2</v>
      </c>
      <c r="DR48" s="32">
        <f t="shared" si="25"/>
        <v>4.5737122557726551E-2</v>
      </c>
      <c r="DS48" s="32">
        <f t="shared" si="25"/>
        <v>3.0303030303030276E-2</v>
      </c>
      <c r="DT48" s="32">
        <f t="shared" si="25"/>
        <v>2.7051330086174552E-2</v>
      </c>
      <c r="DU48" s="32">
        <f t="shared" si="25"/>
        <v>1.5916569385670432E-2</v>
      </c>
      <c r="DV48" s="32">
        <f t="shared" si="25"/>
        <v>1.2613658174168929E-2</v>
      </c>
      <c r="DW48" s="32">
        <f t="shared" si="25"/>
        <v>-1.2139332317573359E-2</v>
      </c>
      <c r="DX48" s="32">
        <f t="shared" si="25"/>
        <v>3.0485780182896827E-2</v>
      </c>
      <c r="DY48" s="32">
        <f t="shared" si="25"/>
        <v>2.3116297702610922E-2</v>
      </c>
      <c r="DZ48" s="32">
        <f t="shared" si="25"/>
        <v>1.5328895167082912E-2</v>
      </c>
      <c r="EA48" s="32">
        <f t="shared" si="25"/>
        <v>3.6015198908636137E-2</v>
      </c>
      <c r="EB48" s="32">
        <f t="shared" si="25"/>
        <v>1.8982832519531145E-2</v>
      </c>
      <c r="EC48" s="32">
        <f t="shared" ref="EC48:EZ48" si="26">+IFERROR(INDEX(EC$29:EC$46,MATCH($C48,$C$29:$C$46,0))/INDEX(EB$29:EB$46,MATCH($C48,$C$29:$C$46,0))-1,"")</f>
        <v>3.4653882386007195E-2</v>
      </c>
      <c r="ED48" s="32">
        <f t="shared" si="26"/>
        <v>3.5248295804507945E-2</v>
      </c>
      <c r="EE48" s="32">
        <f t="shared" si="26"/>
        <v>6.0372297913064976E-3</v>
      </c>
      <c r="EF48" s="32">
        <f t="shared" si="26"/>
        <v>1.4631546937118101E-2</v>
      </c>
      <c r="EG48" s="32">
        <f t="shared" si="26"/>
        <v>4.9036460084843636E-3</v>
      </c>
      <c r="EH48" s="32">
        <f t="shared" si="26"/>
        <v>3.3302217961201253E-2</v>
      </c>
      <c r="EI48" s="32">
        <f t="shared" si="26"/>
        <v>1.6732712466442035E-2</v>
      </c>
      <c r="EJ48" s="32">
        <f t="shared" si="26"/>
        <v>1.9635408653158937E-2</v>
      </c>
      <c r="EK48" s="32">
        <f t="shared" si="26"/>
        <v>2.7825103283496633E-2</v>
      </c>
      <c r="EL48" s="32">
        <f t="shared" si="26"/>
        <v>9.0521001893884012E-4</v>
      </c>
      <c r="EM48" s="32">
        <f t="shared" si="26"/>
        <v>-2.9348788903152401E-2</v>
      </c>
      <c r="EN48" s="32">
        <f t="shared" si="26"/>
        <v>2.0019108805321206E-2</v>
      </c>
      <c r="EO48" s="32">
        <f t="shared" si="26"/>
        <v>1.0351800098199915E-2</v>
      </c>
      <c r="EP48" s="32">
        <f t="shared" si="26"/>
        <v>1.1338578547075429E-3</v>
      </c>
      <c r="EQ48" s="32">
        <f t="shared" si="26"/>
        <v>-8.9120036305900818E-5</v>
      </c>
      <c r="ER48" s="32">
        <f t="shared" si="26"/>
        <v>1.1254804579700517E-2</v>
      </c>
      <c r="ES48" s="32">
        <f t="shared" si="26"/>
        <v>1.4531252355928892E-2</v>
      </c>
      <c r="ET48" s="32">
        <f t="shared" si="26"/>
        <v>7.5724347939509773E-3</v>
      </c>
      <c r="EU48" s="32">
        <f t="shared" si="26"/>
        <v>1.2265572151541893E-2</v>
      </c>
      <c r="EV48" s="32">
        <f t="shared" si="26"/>
        <v>1.3296921465616229E-2</v>
      </c>
      <c r="EW48" s="32">
        <f t="shared" si="26"/>
        <v>1.689104696160415E-2</v>
      </c>
      <c r="EX48" s="32">
        <f t="shared" si="26"/>
        <v>-5.8123104583255647E-2</v>
      </c>
      <c r="EY48" s="32">
        <f t="shared" si="26"/>
        <v>5.69445075050099E-2</v>
      </c>
      <c r="EZ48" s="32">
        <f t="shared" si="26"/>
        <v>2.2005669646959491E-2</v>
      </c>
      <c r="FA48" s="29"/>
      <c r="FB48" s="29"/>
      <c r="FC48" s="29"/>
      <c r="FD48" s="29"/>
      <c r="FE48" s="29"/>
      <c r="FF48" s="29"/>
      <c r="FG48" s="29"/>
      <c r="FH48" s="29"/>
      <c r="FI48" s="29"/>
      <c r="FJ48" s="29"/>
      <c r="FK48" s="29"/>
      <c r="FL48" s="29"/>
      <c r="FM48" s="29"/>
      <c r="FN48" s="29"/>
      <c r="FO48" s="29"/>
      <c r="FP48" s="29"/>
      <c r="FQ48" s="29"/>
    </row>
    <row r="49" spans="1:736" x14ac:dyDescent="0.15">
      <c r="A49" s="25" t="s">
        <v>248</v>
      </c>
      <c r="B49" s="26" t="s">
        <v>14</v>
      </c>
      <c r="C49" s="27" t="s">
        <v>15</v>
      </c>
      <c r="D49" s="32"/>
      <c r="E49" s="32">
        <f t="shared" ref="E49:AJ49" si="27">+IFERROR(INDEX(E$29:E$46,MATCH($C49,$C$29:$C$46,0))/INDEX(D$29:D$46,MATCH($C49,$C$29:$C$46,0))-1,"")</f>
        <v>-5.0109614782336553E-3</v>
      </c>
      <c r="F49" s="32">
        <f t="shared" si="27"/>
        <v>4.7214353163361755E-2</v>
      </c>
      <c r="G49" s="32">
        <f t="shared" si="27"/>
        <v>-1.4427412082957614E-2</v>
      </c>
      <c r="H49" s="32">
        <f t="shared" si="27"/>
        <v>1.8908203720646499E-2</v>
      </c>
      <c r="I49" s="32">
        <f t="shared" si="27"/>
        <v>7.4827895839568725E-3</v>
      </c>
      <c r="J49" s="32">
        <f t="shared" si="27"/>
        <v>8.6155674390968606E-3</v>
      </c>
      <c r="K49" s="32">
        <f t="shared" si="27"/>
        <v>-3.9469808541973461E-2</v>
      </c>
      <c r="L49" s="32">
        <f t="shared" si="27"/>
        <v>2.7598896044158217E-2</v>
      </c>
      <c r="M49" s="32">
        <f t="shared" si="27"/>
        <v>2.2082960310355171E-2</v>
      </c>
      <c r="N49" s="32">
        <f t="shared" si="27"/>
        <v>1.4890510948905034E-2</v>
      </c>
      <c r="O49" s="32">
        <f t="shared" si="27"/>
        <v>1.1507479861909697E-3</v>
      </c>
      <c r="P49" s="32">
        <f t="shared" si="27"/>
        <v>2.614942528735642E-2</v>
      </c>
      <c r="Q49" s="32">
        <f t="shared" si="27"/>
        <v>2.6323158779053557E-2</v>
      </c>
      <c r="R49" s="32">
        <f t="shared" si="27"/>
        <v>-6.2755798090040615E-3</v>
      </c>
      <c r="S49" s="32">
        <f t="shared" si="27"/>
        <v>-4.667764964305321E-3</v>
      </c>
      <c r="T49" s="32">
        <f t="shared" si="27"/>
        <v>2.7310344827586208E-2</v>
      </c>
      <c r="U49" s="32">
        <f t="shared" si="27"/>
        <v>2.5241675617615478E-2</v>
      </c>
      <c r="V49" s="32">
        <f t="shared" si="27"/>
        <v>-2.6191723415400769E-3</v>
      </c>
      <c r="W49" s="32">
        <f t="shared" si="27"/>
        <v>4.7268907563025042E-3</v>
      </c>
      <c r="X49" s="32">
        <f t="shared" si="27"/>
        <v>5.1228437009932071E-2</v>
      </c>
      <c r="Y49" s="32">
        <f t="shared" si="27"/>
        <v>1.2680258577822068E-2</v>
      </c>
      <c r="Z49" s="32">
        <f t="shared" si="27"/>
        <v>1.6695310581880785E-2</v>
      </c>
      <c r="AA49" s="32">
        <f t="shared" si="27"/>
        <v>1.207437816952428E-2</v>
      </c>
      <c r="AB49" s="32">
        <f t="shared" si="27"/>
        <v>1.049868766404205E-2</v>
      </c>
      <c r="AC49" s="32">
        <f t="shared" si="27"/>
        <v>4.2502951593860638E-2</v>
      </c>
      <c r="AD49" s="32">
        <f t="shared" si="27"/>
        <v>2.4009060022650131E-2</v>
      </c>
      <c r="AE49" s="32">
        <f t="shared" si="27"/>
        <v>9.5111700951115985E-3</v>
      </c>
      <c r="AF49" s="32">
        <f t="shared" si="27"/>
        <v>2.4101665205960021E-3</v>
      </c>
      <c r="AG49" s="32">
        <f t="shared" si="27"/>
        <v>2.841530054644803E-2</v>
      </c>
      <c r="AH49" s="32">
        <f t="shared" si="27"/>
        <v>2.2104144527098857E-2</v>
      </c>
      <c r="AI49" s="32">
        <f t="shared" si="27"/>
        <v>2.8904138074443697E-2</v>
      </c>
      <c r="AJ49" s="32">
        <f t="shared" si="27"/>
        <v>1.1924009700889249E-2</v>
      </c>
      <c r="AK49" s="32">
        <f t="shared" ref="AK49:BP49" si="28">+IFERROR(INDEX(AK$29:AK$46,MATCH($C49,$C$29:$C$46,0))/INDEX(AJ$29:AJ$46,MATCH($C49,$C$29:$C$46,0))-1,"")</f>
        <v>4.7333732774116344E-2</v>
      </c>
      <c r="AL49" s="32">
        <f t="shared" si="28"/>
        <v>1.1060259344012113E-2</v>
      </c>
      <c r="AM49" s="32">
        <f t="shared" si="28"/>
        <v>5.8468502451904936E-3</v>
      </c>
      <c r="AN49" s="32">
        <f t="shared" si="28"/>
        <v>1.6876054753422132E-2</v>
      </c>
      <c r="AO49" s="32">
        <f t="shared" si="28"/>
        <v>2.4709570348515619E-2</v>
      </c>
      <c r="AP49" s="32">
        <f t="shared" si="28"/>
        <v>1.8895087277307931E-2</v>
      </c>
      <c r="AQ49" s="32">
        <f t="shared" si="28"/>
        <v>2.5609325326739762E-2</v>
      </c>
      <c r="AR49" s="32">
        <f t="shared" si="28"/>
        <v>1.7048389874289693E-2</v>
      </c>
      <c r="AS49" s="32">
        <f t="shared" si="28"/>
        <v>4.0975279376904927E-2</v>
      </c>
      <c r="AT49" s="32">
        <f t="shared" si="28"/>
        <v>-1.1711125569290881E-2</v>
      </c>
      <c r="AU49" s="32">
        <f t="shared" si="28"/>
        <v>2.6333113890717685E-2</v>
      </c>
      <c r="AV49" s="32">
        <f t="shared" si="28"/>
        <v>5.0513149454778805E-2</v>
      </c>
      <c r="AW49" s="32">
        <f t="shared" si="28"/>
        <v>-8.0751030377041677E-2</v>
      </c>
      <c r="AX49" s="32">
        <f t="shared" si="28"/>
        <v>2.9890401859847149E-2</v>
      </c>
      <c r="AY49" s="32">
        <f t="shared" si="28"/>
        <v>-7.0461141567236374E-2</v>
      </c>
      <c r="AZ49" s="32">
        <f t="shared" si="28"/>
        <v>-4.3538594969644406E-2</v>
      </c>
      <c r="BA49" s="32">
        <f t="shared" si="28"/>
        <v>0.11588683351468987</v>
      </c>
      <c r="BB49" s="32">
        <f t="shared" si="28"/>
        <v>3.4129692832764569E-2</v>
      </c>
      <c r="BC49" s="32">
        <f t="shared" si="28"/>
        <v>-4.1489863272041516E-2</v>
      </c>
      <c r="BD49" s="32">
        <f t="shared" si="28"/>
        <v>8.8867027381537955E-2</v>
      </c>
      <c r="BE49" s="32">
        <f t="shared" si="28"/>
        <v>9.4262912212016214E-2</v>
      </c>
      <c r="BF49" s="32">
        <f t="shared" si="28"/>
        <v>-6.7428099628457083E-3</v>
      </c>
      <c r="BG49" s="32">
        <f t="shared" si="28"/>
        <v>-3.3250207813798838E-2</v>
      </c>
      <c r="BH49" s="32">
        <f t="shared" si="28"/>
        <v>5.0300945829750754E-2</v>
      </c>
      <c r="BI49" s="32">
        <f t="shared" si="28"/>
        <v>1.3098649201801038E-2</v>
      </c>
      <c r="BJ49" s="32">
        <f t="shared" si="28"/>
        <v>2.7205387205387233E-2</v>
      </c>
      <c r="BK49" s="32">
        <f t="shared" si="28"/>
        <v>6.0574275599842631E-2</v>
      </c>
      <c r="BL49" s="32">
        <f t="shared" si="28"/>
        <v>5.2416862405736175E-2</v>
      </c>
      <c r="BM49" s="32">
        <f t="shared" si="28"/>
        <v>3.4065546810759795E-3</v>
      </c>
      <c r="BN49" s="32">
        <f t="shared" si="28"/>
        <v>-3.5471786466869548E-2</v>
      </c>
      <c r="BO49" s="32">
        <f t="shared" si="28"/>
        <v>2.3667920864182568E-2</v>
      </c>
      <c r="BP49" s="32">
        <f t="shared" si="28"/>
        <v>2.098648328195396E-2</v>
      </c>
      <c r="BQ49" s="32">
        <f t="shared" ref="BQ49:CV49" si="29">+IFERROR(INDEX(BQ$29:BQ$46,MATCH($C49,$C$29:$C$46,0))/INDEX(BP$29:BP$46,MATCH($C49,$C$29:$C$46,0))-1,"")</f>
        <v>1.4400185808849164E-2</v>
      </c>
      <c r="BR49" s="32">
        <f t="shared" si="29"/>
        <v>1.7286777332570225E-2</v>
      </c>
      <c r="BS49" s="32">
        <f t="shared" si="29"/>
        <v>1.6767949583614605E-2</v>
      </c>
      <c r="BT49" s="32">
        <f t="shared" si="29"/>
        <v>1.6602102933038099E-2</v>
      </c>
      <c r="BU49" s="32">
        <f t="shared" si="29"/>
        <v>4.0065323897659155E-2</v>
      </c>
      <c r="BV49" s="32">
        <f t="shared" si="29"/>
        <v>-0.14634146341463417</v>
      </c>
      <c r="BW49" s="32">
        <f t="shared" si="29"/>
        <v>-0.10594727161250761</v>
      </c>
      <c r="BX49" s="32">
        <f t="shared" si="29"/>
        <v>1.2069674941708852E-2</v>
      </c>
      <c r="BY49" s="32">
        <f t="shared" si="29"/>
        <v>9.7303157609432089E-2</v>
      </c>
      <c r="BZ49" s="32">
        <f t="shared" si="29"/>
        <v>9.1144868469803741E-2</v>
      </c>
      <c r="CA49" s="32">
        <f t="shared" si="29"/>
        <v>-8.6021505376344121E-2</v>
      </c>
      <c r="CB49" s="32">
        <f t="shared" si="29"/>
        <v>0.14030959752321981</v>
      </c>
      <c r="CC49" s="32">
        <f t="shared" si="29"/>
        <v>4.4743701129452695E-2</v>
      </c>
      <c r="CD49" s="32">
        <f t="shared" si="29"/>
        <v>1.6216216216216273E-2</v>
      </c>
      <c r="CE49" s="32">
        <f t="shared" si="29"/>
        <v>5.8817512274959016E-2</v>
      </c>
      <c r="CF49" s="32">
        <f t="shared" si="29"/>
        <v>6.9172060670466662E-2</v>
      </c>
      <c r="CG49" s="32">
        <f t="shared" si="29"/>
        <v>-9.9394596548296743E-4</v>
      </c>
      <c r="CH49" s="32">
        <f t="shared" si="29"/>
        <v>2.7134587554269451E-3</v>
      </c>
      <c r="CI49" s="32">
        <f t="shared" si="29"/>
        <v>4.8439473209453299E-2</v>
      </c>
      <c r="CJ49" s="32">
        <f t="shared" si="29"/>
        <v>1.0840574722532859E-2</v>
      </c>
      <c r="CK49" s="32">
        <f t="shared" si="29"/>
        <v>3.3194314409736858E-3</v>
      </c>
      <c r="CL49" s="32">
        <f t="shared" si="29"/>
        <v>5.9382422802849444E-3</v>
      </c>
      <c r="CM49" s="32">
        <f t="shared" si="29"/>
        <v>7.066959015010954E-2</v>
      </c>
      <c r="CN49" s="32">
        <f t="shared" si="29"/>
        <v>1.6304347826086918E-2</v>
      </c>
      <c r="CO49" s="32">
        <f t="shared" si="29"/>
        <v>6.696117182050676E-2</v>
      </c>
      <c r="CP49" s="32">
        <f t="shared" si="29"/>
        <v>2.0265853127042988E-2</v>
      </c>
      <c r="CQ49" s="32">
        <f t="shared" si="29"/>
        <v>5.6742132991599137E-2</v>
      </c>
      <c r="CR49" s="32">
        <f t="shared" si="29"/>
        <v>4.675604662130306E-2</v>
      </c>
      <c r="CS49" s="32">
        <f t="shared" si="29"/>
        <v>-1.5446997489863001E-3</v>
      </c>
      <c r="CT49" s="32">
        <f t="shared" si="29"/>
        <v>8.5025462515309735E-2</v>
      </c>
      <c r="CU49" s="32">
        <f t="shared" si="29"/>
        <v>3.7250475285171003E-2</v>
      </c>
      <c r="CV49" s="32">
        <f t="shared" si="29"/>
        <v>1.8901426198522309E-2</v>
      </c>
      <c r="CW49" s="32">
        <f t="shared" ref="CW49:EB49" si="30">+IFERROR(INDEX(CW$29:CW$46,MATCH($C49,$C$29:$C$46,0))/INDEX(CV$29:CV$46,MATCH($C49,$C$29:$C$46,0))-1,"")</f>
        <v>2.4790600933160878E-2</v>
      </c>
      <c r="CX49" s="32">
        <f t="shared" si="30"/>
        <v>3.4997257268239101E-2</v>
      </c>
      <c r="CY49" s="32">
        <f t="shared" si="30"/>
        <v>5.8617765528937937E-2</v>
      </c>
      <c r="CZ49" s="32">
        <f t="shared" si="30"/>
        <v>1.2366075898668338E-2</v>
      </c>
      <c r="DA49" s="32">
        <f t="shared" si="30"/>
        <v>1.9583601206666357E-2</v>
      </c>
      <c r="DB49" s="32">
        <f t="shared" si="30"/>
        <v>4.666052286947675E-2</v>
      </c>
      <c r="DC49" s="32">
        <f t="shared" si="30"/>
        <v>3.0075536401130698E-2</v>
      </c>
      <c r="DD49" s="32">
        <f t="shared" si="30"/>
        <v>-1.3901385639733643E-2</v>
      </c>
      <c r="DE49" s="32">
        <f t="shared" si="30"/>
        <v>-9.4438614900315132E-3</v>
      </c>
      <c r="DF49" s="32">
        <f t="shared" si="30"/>
        <v>6.203942520265282E-2</v>
      </c>
      <c r="DG49" s="32">
        <f t="shared" si="30"/>
        <v>1.3053471529554717E-2</v>
      </c>
      <c r="DH49" s="32">
        <f t="shared" si="30"/>
        <v>1.1643835616438336E-2</v>
      </c>
      <c r="DI49" s="32">
        <f t="shared" si="30"/>
        <v>3.287914691943139E-2</v>
      </c>
      <c r="DJ49" s="32">
        <f t="shared" si="30"/>
        <v>-5.6126838461223461E-3</v>
      </c>
      <c r="DK49" s="32">
        <f t="shared" si="30"/>
        <v>-8.6107448912327023E-3</v>
      </c>
      <c r="DL49" s="32">
        <f t="shared" si="30"/>
        <v>3.0918838050118413E-2</v>
      </c>
      <c r="DM49" s="32">
        <f t="shared" si="30"/>
        <v>2.5920103196678257E-2</v>
      </c>
      <c r="DN49" s="32">
        <f t="shared" si="30"/>
        <v>4.4440078585461729E-2</v>
      </c>
      <c r="DO49" s="32">
        <f t="shared" si="30"/>
        <v>4.2473947556525227E-2</v>
      </c>
      <c r="DP49" s="32">
        <f t="shared" si="30"/>
        <v>3.5041501263081809E-2</v>
      </c>
      <c r="DQ49" s="32">
        <f t="shared" si="30"/>
        <v>1.6387155259578456E-3</v>
      </c>
      <c r="DR49" s="32">
        <f t="shared" si="30"/>
        <v>1.1173767752715058E-2</v>
      </c>
      <c r="DS49" s="32">
        <f t="shared" si="30"/>
        <v>2.0310509828220802E-3</v>
      </c>
      <c r="DT49" s="32">
        <f t="shared" si="30"/>
        <v>1.0443864229765065E-2</v>
      </c>
      <c r="DU49" s="32">
        <f t="shared" si="30"/>
        <v>1.7117061063511407E-2</v>
      </c>
      <c r="DV49" s="32">
        <f t="shared" si="30"/>
        <v>2.1999570990866468E-2</v>
      </c>
      <c r="DW49" s="32">
        <f t="shared" si="30"/>
        <v>2.4845966650808293E-3</v>
      </c>
      <c r="DX49" s="32">
        <f t="shared" si="30"/>
        <v>5.5784203200198279E-2</v>
      </c>
      <c r="DY49" s="32">
        <f t="shared" si="30"/>
        <v>3.0805459092637211E-2</v>
      </c>
      <c r="DZ49" s="32">
        <f t="shared" si="30"/>
        <v>2.9059117751634389E-2</v>
      </c>
      <c r="EA49" s="32">
        <f t="shared" si="30"/>
        <v>3.4191025664929375E-2</v>
      </c>
      <c r="EB49" s="32">
        <f t="shared" si="30"/>
        <v>2.4287064261022007E-2</v>
      </c>
      <c r="EC49" s="32">
        <f t="shared" ref="EC49:EZ49" si="31">+IFERROR(INDEX(EC$29:EC$46,MATCH($C49,$C$29:$C$46,0))/INDEX(EB$29:EB$46,MATCH($C49,$C$29:$C$46,0))-1,"")</f>
        <v>3.1962505118776185E-2</v>
      </c>
      <c r="ED49" s="32">
        <f t="shared" si="31"/>
        <v>3.9915065324791943E-2</v>
      </c>
      <c r="EE49" s="32">
        <f t="shared" si="31"/>
        <v>1.0370958579003275E-2</v>
      </c>
      <c r="EF49" s="32">
        <f t="shared" si="31"/>
        <v>7.1908888842839858E-3</v>
      </c>
      <c r="EG49" s="32">
        <f t="shared" si="31"/>
        <v>6.8944684843903481E-3</v>
      </c>
      <c r="EH49" s="32">
        <f t="shared" si="31"/>
        <v>2.9898023279559371E-2</v>
      </c>
      <c r="EI49" s="32">
        <f t="shared" si="31"/>
        <v>2.6374597539370104E-2</v>
      </c>
      <c r="EJ49" s="32">
        <f t="shared" si="31"/>
        <v>4.1662591154826067E-2</v>
      </c>
      <c r="EK49" s="32">
        <f t="shared" si="31"/>
        <v>1.0357319410730481E-2</v>
      </c>
      <c r="EL49" s="32">
        <f t="shared" si="31"/>
        <v>-5.2846724714807891E-3</v>
      </c>
      <c r="EM49" s="32">
        <f t="shared" si="31"/>
        <v>-4.873232624575119E-2</v>
      </c>
      <c r="EN49" s="32">
        <f t="shared" si="31"/>
        <v>2.001013538315477E-2</v>
      </c>
      <c r="EO49" s="32">
        <f t="shared" si="31"/>
        <v>1.496771668949326E-2</v>
      </c>
      <c r="EP49" s="32">
        <f t="shared" si="31"/>
        <v>-1.5005622489960846E-3</v>
      </c>
      <c r="EQ49" s="32">
        <f t="shared" si="31"/>
        <v>5.378052891438001E-3</v>
      </c>
      <c r="ER49" s="32">
        <f t="shared" si="31"/>
        <v>1.0790673197753842E-2</v>
      </c>
      <c r="ES49" s="32">
        <f t="shared" si="31"/>
        <v>1.6402660117972312E-2</v>
      </c>
      <c r="ET49" s="32">
        <f t="shared" si="31"/>
        <v>2.3989223888704947E-2</v>
      </c>
      <c r="EU49" s="32">
        <f t="shared" si="31"/>
        <v>2.1795917962899924E-2</v>
      </c>
      <c r="EV49" s="32">
        <f t="shared" si="31"/>
        <v>1.478981864024953E-2</v>
      </c>
      <c r="EW49" s="32">
        <f t="shared" si="31"/>
        <v>1.0922606374434318E-2</v>
      </c>
      <c r="EX49" s="32">
        <f t="shared" si="31"/>
        <v>-2.2131006303326539E-2</v>
      </c>
      <c r="EY49" s="32">
        <f t="shared" si="31"/>
        <v>4.4257280826648593E-2</v>
      </c>
      <c r="EZ49" s="32">
        <f t="shared" si="31"/>
        <v>2.9049255208465574E-2</v>
      </c>
      <c r="FA49" s="29"/>
      <c r="FB49" s="29"/>
      <c r="FC49" s="29"/>
      <c r="FD49" s="29"/>
      <c r="FE49" s="29"/>
      <c r="FF49" s="29"/>
      <c r="FG49" s="29"/>
      <c r="FH49" s="29"/>
      <c r="FI49" s="29"/>
      <c r="FJ49" s="29"/>
      <c r="FK49" s="29"/>
      <c r="FL49" s="29"/>
      <c r="FM49" s="29"/>
      <c r="FN49" s="29"/>
      <c r="FO49" s="29"/>
      <c r="FP49" s="29"/>
      <c r="FQ49" s="29"/>
      <c r="FR49" s="49"/>
      <c r="FS49" s="49"/>
      <c r="FT49" s="49"/>
      <c r="FU49" s="49"/>
      <c r="FV49" s="49"/>
      <c r="FW49" s="49"/>
      <c r="FX49" s="49"/>
      <c r="FY49" s="49"/>
      <c r="FZ49" s="49"/>
      <c r="GA49" s="49"/>
      <c r="GB49" s="49"/>
      <c r="GC49" s="49"/>
      <c r="GD49" s="49"/>
      <c r="GE49" s="49"/>
      <c r="GF49" s="49"/>
      <c r="GG49" s="49"/>
      <c r="GH49" s="49"/>
      <c r="GI49" s="49"/>
      <c r="GJ49" s="49"/>
      <c r="GK49" s="49"/>
      <c r="GL49" s="49"/>
      <c r="GM49" s="49"/>
      <c r="GN49" s="49"/>
      <c r="GO49" s="49"/>
      <c r="GP49" s="49"/>
      <c r="GQ49" s="49"/>
      <c r="GR49" s="49"/>
      <c r="GS49" s="49"/>
      <c r="GT49" s="49"/>
      <c r="GU49" s="49"/>
      <c r="GV49" s="49"/>
      <c r="GW49" s="49"/>
      <c r="GX49" s="49"/>
      <c r="GY49" s="49"/>
      <c r="GZ49" s="49"/>
      <c r="HA49" s="49"/>
      <c r="HB49" s="49"/>
      <c r="HC49" s="49"/>
      <c r="HD49" s="49"/>
      <c r="HE49" s="49"/>
      <c r="HF49" s="49"/>
      <c r="HG49" s="49"/>
      <c r="HH49" s="49"/>
      <c r="HI49" s="49"/>
      <c r="HJ49" s="49"/>
      <c r="HK49" s="49"/>
      <c r="HL49" s="49"/>
      <c r="HM49" s="49"/>
      <c r="HN49" s="49"/>
      <c r="HO49" s="49"/>
      <c r="HP49" s="49"/>
      <c r="HQ49" s="49"/>
      <c r="HR49" s="49"/>
      <c r="HS49" s="49"/>
      <c r="HT49" s="49"/>
      <c r="HU49" s="49"/>
      <c r="HV49" s="49"/>
      <c r="HW49" s="49"/>
      <c r="HX49" s="49"/>
      <c r="HY49" s="49"/>
      <c r="HZ49" s="49"/>
      <c r="IA49" s="49"/>
      <c r="IB49" s="49"/>
      <c r="IC49" s="49"/>
      <c r="ID49" s="49"/>
      <c r="IE49" s="49"/>
      <c r="IF49" s="49"/>
      <c r="IG49" s="49"/>
      <c r="IH49" s="49"/>
      <c r="II49" s="49"/>
      <c r="IJ49" s="49"/>
      <c r="IK49" s="49"/>
      <c r="IL49" s="49"/>
      <c r="IM49" s="49"/>
      <c r="IN49" s="49"/>
      <c r="IO49" s="49"/>
      <c r="IP49" s="49"/>
      <c r="IQ49" s="49"/>
      <c r="IR49" s="49"/>
      <c r="IS49" s="49"/>
      <c r="IT49" s="49"/>
      <c r="IU49" s="49"/>
      <c r="IV49" s="49"/>
      <c r="IW49" s="49"/>
      <c r="IX49" s="49"/>
      <c r="IY49" s="49"/>
      <c r="IZ49" s="49"/>
      <c r="JA49" s="49"/>
      <c r="JB49" s="49"/>
      <c r="JC49" s="49"/>
      <c r="JD49" s="49"/>
      <c r="JE49" s="49"/>
      <c r="JF49" s="49"/>
      <c r="JG49" s="49"/>
      <c r="JH49" s="49"/>
      <c r="JI49" s="49"/>
      <c r="JJ49" s="49"/>
      <c r="JK49" s="49"/>
      <c r="JL49" s="49"/>
      <c r="JM49" s="49"/>
      <c r="JN49" s="49"/>
      <c r="JO49" s="49"/>
      <c r="JP49" s="49"/>
      <c r="JQ49" s="49"/>
      <c r="JR49" s="49"/>
      <c r="JS49" s="49"/>
      <c r="JT49" s="49"/>
      <c r="JU49" s="49"/>
      <c r="JV49" s="49"/>
      <c r="JW49" s="49"/>
      <c r="JX49" s="49"/>
      <c r="JY49" s="49"/>
      <c r="JZ49" s="49"/>
      <c r="KA49" s="49"/>
      <c r="KB49" s="49"/>
      <c r="KC49" s="49"/>
      <c r="KD49" s="49"/>
      <c r="KE49" s="49"/>
      <c r="KF49" s="49"/>
      <c r="KG49" s="49"/>
      <c r="KH49" s="49"/>
      <c r="KI49" s="49"/>
      <c r="KJ49" s="49"/>
      <c r="KK49" s="49"/>
      <c r="KL49" s="49"/>
      <c r="KM49" s="49"/>
      <c r="KN49" s="49"/>
      <c r="KO49" s="49"/>
      <c r="KP49" s="49"/>
      <c r="KQ49" s="49"/>
      <c r="KR49" s="49"/>
      <c r="KS49" s="49"/>
      <c r="KT49" s="49"/>
      <c r="KU49" s="49"/>
      <c r="KV49" s="49"/>
      <c r="KW49" s="49"/>
      <c r="KX49" s="49"/>
      <c r="KY49" s="49"/>
      <c r="KZ49" s="49"/>
      <c r="LA49" s="49"/>
      <c r="LB49" s="49"/>
      <c r="LC49" s="49"/>
      <c r="LD49" s="49"/>
      <c r="LE49" s="49"/>
      <c r="LF49" s="49"/>
      <c r="LG49" s="49"/>
      <c r="LH49" s="49"/>
      <c r="LI49" s="49"/>
      <c r="LJ49" s="49"/>
      <c r="LK49" s="49"/>
      <c r="LL49" s="49"/>
      <c r="LM49" s="49"/>
      <c r="LN49" s="49"/>
      <c r="LO49" s="49"/>
      <c r="LP49" s="49"/>
      <c r="LQ49" s="49"/>
      <c r="LR49" s="49"/>
      <c r="LS49" s="49"/>
      <c r="LT49" s="49"/>
      <c r="LU49" s="49"/>
      <c r="LV49" s="49"/>
      <c r="LW49" s="49"/>
      <c r="LX49" s="49"/>
      <c r="LY49" s="49"/>
      <c r="LZ49" s="49"/>
      <c r="MA49" s="49"/>
      <c r="MB49" s="49"/>
      <c r="MC49" s="49"/>
      <c r="MD49" s="49"/>
      <c r="ME49" s="49"/>
      <c r="MF49" s="49"/>
      <c r="MG49" s="49"/>
      <c r="MH49" s="49"/>
      <c r="MI49" s="49"/>
      <c r="MJ49" s="49"/>
      <c r="MK49" s="49"/>
      <c r="ML49" s="49"/>
      <c r="MM49" s="49"/>
      <c r="MN49" s="49"/>
      <c r="MO49" s="49"/>
      <c r="MP49" s="49"/>
      <c r="MQ49" s="49"/>
      <c r="MR49" s="49"/>
      <c r="MS49" s="49"/>
      <c r="MT49" s="49"/>
      <c r="MU49" s="49"/>
      <c r="MV49" s="49"/>
      <c r="MW49" s="49"/>
      <c r="MX49" s="49"/>
      <c r="MY49" s="49"/>
      <c r="MZ49" s="49"/>
      <c r="NA49" s="49"/>
      <c r="NB49" s="49"/>
      <c r="NC49" s="49"/>
      <c r="ND49" s="49"/>
      <c r="NE49" s="49"/>
      <c r="NF49" s="49"/>
      <c r="NG49" s="49"/>
      <c r="NH49" s="49"/>
      <c r="NI49" s="49"/>
      <c r="NJ49" s="49"/>
      <c r="NK49" s="49"/>
      <c r="NL49" s="49"/>
      <c r="NM49" s="49"/>
      <c r="NN49" s="49"/>
      <c r="NO49" s="49"/>
      <c r="NP49" s="49"/>
      <c r="NQ49" s="49"/>
      <c r="NR49" s="49"/>
      <c r="NS49" s="49"/>
      <c r="NT49" s="49"/>
      <c r="NU49" s="49"/>
      <c r="NV49" s="49"/>
      <c r="NW49" s="49"/>
      <c r="NX49" s="49"/>
      <c r="NY49" s="49"/>
      <c r="NZ49" s="49"/>
      <c r="OA49" s="49"/>
      <c r="OB49" s="49"/>
      <c r="OC49" s="49"/>
      <c r="OD49" s="49"/>
      <c r="OE49" s="49"/>
      <c r="OF49" s="49"/>
      <c r="OG49" s="49"/>
      <c r="OH49" s="49"/>
      <c r="OI49" s="49"/>
      <c r="OJ49" s="49"/>
      <c r="OK49" s="49"/>
      <c r="OL49" s="49"/>
      <c r="OM49" s="49"/>
      <c r="ON49" s="49"/>
      <c r="OO49" s="49"/>
      <c r="OP49" s="49"/>
      <c r="OQ49" s="49"/>
      <c r="OR49" s="49"/>
      <c r="OS49" s="49"/>
      <c r="OT49" s="49"/>
      <c r="OU49" s="49"/>
      <c r="OV49" s="49"/>
      <c r="OW49" s="49"/>
      <c r="OX49" s="49"/>
      <c r="OY49" s="49"/>
      <c r="OZ49" s="49"/>
      <c r="PA49" s="49"/>
      <c r="PB49" s="49"/>
      <c r="PC49" s="49"/>
      <c r="PD49" s="49"/>
      <c r="PE49" s="49"/>
      <c r="PF49" s="49"/>
      <c r="PG49" s="49"/>
      <c r="PH49" s="49"/>
      <c r="PI49" s="49"/>
      <c r="PJ49" s="49"/>
      <c r="PK49" s="49"/>
      <c r="PL49" s="49"/>
      <c r="PM49" s="49"/>
      <c r="PN49" s="49"/>
      <c r="PO49" s="49"/>
      <c r="PP49" s="49"/>
      <c r="PQ49" s="49"/>
      <c r="PR49" s="49"/>
      <c r="PS49" s="49"/>
      <c r="PT49" s="49"/>
      <c r="PU49" s="49"/>
      <c r="PV49" s="49"/>
      <c r="PW49" s="49"/>
      <c r="PX49" s="49"/>
      <c r="PY49" s="49"/>
      <c r="PZ49" s="49"/>
      <c r="QA49" s="49"/>
      <c r="QB49" s="49"/>
      <c r="QC49" s="49"/>
      <c r="QD49" s="49"/>
      <c r="QE49" s="49"/>
      <c r="QF49" s="49"/>
      <c r="QG49" s="49"/>
      <c r="QH49" s="49"/>
      <c r="QI49" s="49"/>
      <c r="QJ49" s="49"/>
      <c r="QK49" s="49"/>
      <c r="QL49" s="49"/>
      <c r="QM49" s="49"/>
      <c r="QN49" s="49"/>
      <c r="QO49" s="49"/>
      <c r="QP49" s="49"/>
      <c r="QQ49" s="49"/>
      <c r="QR49" s="49"/>
      <c r="QS49" s="49"/>
      <c r="QT49" s="49"/>
      <c r="QU49" s="49"/>
      <c r="QV49" s="49"/>
      <c r="QW49" s="49"/>
      <c r="QX49" s="49"/>
      <c r="QY49" s="49"/>
      <c r="QZ49" s="49"/>
      <c r="RA49" s="49"/>
      <c r="RB49" s="49"/>
      <c r="RC49" s="49"/>
      <c r="RD49" s="49"/>
      <c r="RE49" s="49"/>
      <c r="RF49" s="49"/>
      <c r="RG49" s="49"/>
      <c r="RH49" s="49"/>
      <c r="RI49" s="49"/>
      <c r="RJ49" s="49"/>
      <c r="RK49" s="49"/>
      <c r="RL49" s="49"/>
      <c r="RM49" s="49"/>
      <c r="RN49" s="49"/>
      <c r="RO49" s="49"/>
      <c r="RP49" s="49"/>
      <c r="RQ49" s="49"/>
      <c r="RR49" s="49"/>
      <c r="RS49" s="49"/>
      <c r="RT49" s="49"/>
      <c r="RU49" s="49"/>
      <c r="RV49" s="49"/>
      <c r="RW49" s="49"/>
      <c r="RX49" s="49"/>
      <c r="RY49" s="49"/>
      <c r="RZ49" s="49"/>
      <c r="SA49" s="49"/>
      <c r="SB49" s="49"/>
      <c r="SC49" s="49"/>
      <c r="SD49" s="49"/>
      <c r="SE49" s="49"/>
      <c r="SF49" s="49"/>
      <c r="SG49" s="49"/>
      <c r="SH49" s="49"/>
      <c r="SI49" s="49"/>
      <c r="SJ49" s="49"/>
      <c r="SK49" s="49"/>
      <c r="SL49" s="49"/>
      <c r="SM49" s="49"/>
      <c r="SN49" s="49"/>
      <c r="SO49" s="49"/>
      <c r="SP49" s="49"/>
      <c r="SQ49" s="49"/>
      <c r="SR49" s="49"/>
      <c r="SS49" s="49"/>
      <c r="ST49" s="49"/>
      <c r="SU49" s="49"/>
      <c r="SV49" s="49"/>
      <c r="SW49" s="49"/>
      <c r="SX49" s="49"/>
      <c r="SY49" s="49"/>
      <c r="SZ49" s="49"/>
      <c r="TA49" s="49"/>
      <c r="TB49" s="49"/>
      <c r="TC49" s="49"/>
      <c r="TD49" s="49"/>
      <c r="TE49" s="49"/>
      <c r="TF49" s="49"/>
      <c r="TG49" s="49"/>
      <c r="TH49" s="49"/>
      <c r="TI49" s="49"/>
      <c r="TJ49" s="49"/>
      <c r="TK49" s="49"/>
      <c r="TL49" s="49"/>
      <c r="TM49" s="49"/>
      <c r="TN49" s="49"/>
      <c r="TO49" s="49"/>
      <c r="TP49" s="49"/>
      <c r="TQ49" s="49"/>
      <c r="TR49" s="49"/>
      <c r="TS49" s="49"/>
      <c r="TT49" s="49"/>
      <c r="TU49" s="49"/>
      <c r="TV49" s="49"/>
      <c r="TW49" s="49"/>
      <c r="TX49" s="49"/>
      <c r="TY49" s="49"/>
      <c r="TZ49" s="49"/>
      <c r="UA49" s="49"/>
      <c r="UB49" s="49"/>
      <c r="UC49" s="49"/>
      <c r="UD49" s="49"/>
      <c r="UE49" s="49"/>
      <c r="UF49" s="49"/>
      <c r="UG49" s="49"/>
      <c r="UH49" s="49"/>
      <c r="UI49" s="49"/>
      <c r="UJ49" s="49"/>
      <c r="UK49" s="49"/>
      <c r="UL49" s="49"/>
      <c r="UM49" s="49"/>
      <c r="UN49" s="49"/>
      <c r="UO49" s="49"/>
      <c r="UP49" s="49"/>
      <c r="UQ49" s="49"/>
      <c r="UR49" s="49"/>
      <c r="US49" s="49"/>
      <c r="UT49" s="49"/>
      <c r="UU49" s="49"/>
      <c r="UV49" s="49"/>
      <c r="UW49" s="49"/>
      <c r="UX49" s="49"/>
      <c r="UY49" s="49"/>
      <c r="UZ49" s="49"/>
      <c r="VA49" s="49"/>
      <c r="VB49" s="49"/>
      <c r="VC49" s="49"/>
      <c r="VD49" s="49"/>
      <c r="VE49" s="49"/>
      <c r="VF49" s="49"/>
      <c r="VG49" s="49"/>
      <c r="VH49" s="49"/>
      <c r="VI49" s="49"/>
      <c r="VJ49" s="49"/>
      <c r="VK49" s="49"/>
      <c r="VL49" s="49"/>
      <c r="VM49" s="49"/>
      <c r="VN49" s="49"/>
      <c r="VO49" s="49"/>
      <c r="VP49" s="49"/>
      <c r="VQ49" s="49"/>
      <c r="VR49" s="49"/>
      <c r="VS49" s="49"/>
      <c r="VT49" s="49"/>
      <c r="VU49" s="49"/>
      <c r="VV49" s="49"/>
      <c r="VW49" s="49"/>
      <c r="VX49" s="49"/>
      <c r="VY49" s="49"/>
      <c r="VZ49" s="49"/>
      <c r="WA49" s="49"/>
      <c r="WB49" s="49"/>
      <c r="WC49" s="49"/>
      <c r="WD49" s="49"/>
      <c r="WE49" s="49"/>
      <c r="WF49" s="49"/>
      <c r="WG49" s="49"/>
      <c r="WH49" s="49"/>
      <c r="WI49" s="49"/>
      <c r="WJ49" s="49"/>
      <c r="WK49" s="49"/>
      <c r="WL49" s="49"/>
      <c r="WM49" s="49"/>
      <c r="WN49" s="49"/>
      <c r="WO49" s="49"/>
      <c r="WP49" s="49"/>
      <c r="WQ49" s="49"/>
      <c r="WR49" s="49"/>
      <c r="WS49" s="49"/>
      <c r="WT49" s="49"/>
      <c r="WU49" s="49"/>
      <c r="WV49" s="49"/>
      <c r="WW49" s="49"/>
      <c r="WX49" s="49"/>
      <c r="WY49" s="49"/>
      <c r="WZ49" s="49"/>
      <c r="XA49" s="49"/>
      <c r="XB49" s="49"/>
      <c r="XC49" s="49"/>
      <c r="XD49" s="49"/>
      <c r="XE49" s="49"/>
      <c r="XF49" s="49"/>
      <c r="XG49" s="49"/>
      <c r="XH49" s="49"/>
      <c r="XI49" s="49"/>
      <c r="XJ49" s="49"/>
      <c r="XK49" s="49"/>
      <c r="XL49" s="49"/>
      <c r="XM49" s="49"/>
      <c r="XN49" s="49"/>
      <c r="XO49" s="49"/>
      <c r="XP49" s="49"/>
      <c r="XQ49" s="49"/>
      <c r="XR49" s="49"/>
      <c r="XS49" s="49"/>
      <c r="XT49" s="49"/>
      <c r="XU49" s="49"/>
      <c r="XV49" s="49"/>
      <c r="XW49" s="49"/>
      <c r="XX49" s="49"/>
      <c r="XY49" s="49"/>
      <c r="XZ49" s="49"/>
      <c r="YA49" s="49"/>
      <c r="YB49" s="49"/>
      <c r="YC49" s="49"/>
      <c r="YD49" s="49"/>
      <c r="YE49" s="49"/>
      <c r="YF49" s="49"/>
      <c r="YG49" s="49"/>
      <c r="YH49" s="49"/>
      <c r="YI49" s="49"/>
      <c r="YJ49" s="49"/>
      <c r="YK49" s="49"/>
      <c r="YL49" s="49"/>
      <c r="YM49" s="49"/>
      <c r="YN49" s="49"/>
      <c r="YO49" s="49"/>
      <c r="YP49" s="49"/>
      <c r="YQ49" s="49"/>
      <c r="YR49" s="49"/>
      <c r="YS49" s="49"/>
      <c r="YT49" s="49"/>
      <c r="YU49" s="49"/>
      <c r="YV49" s="49"/>
      <c r="YW49" s="49"/>
      <c r="YX49" s="49"/>
      <c r="YY49" s="49"/>
      <c r="YZ49" s="49"/>
      <c r="ZA49" s="49"/>
      <c r="ZB49" s="49"/>
      <c r="ZC49" s="49"/>
      <c r="ZD49" s="49"/>
      <c r="ZE49" s="49"/>
      <c r="ZF49" s="49"/>
      <c r="ZG49" s="49"/>
      <c r="ZH49" s="49"/>
      <c r="ZI49" s="49"/>
      <c r="ZJ49" s="49"/>
      <c r="ZK49" s="49"/>
      <c r="ZL49" s="49"/>
      <c r="ZM49" s="49"/>
      <c r="ZN49" s="49"/>
      <c r="ZO49" s="49"/>
      <c r="ZP49" s="49"/>
      <c r="ZQ49" s="49"/>
      <c r="ZR49" s="49"/>
      <c r="ZS49" s="49"/>
      <c r="ZT49" s="49"/>
      <c r="ZU49" s="49"/>
      <c r="ZV49" s="49"/>
      <c r="ZW49" s="49"/>
      <c r="ZX49" s="49"/>
      <c r="ZY49" s="49"/>
      <c r="ZZ49" s="49"/>
      <c r="AAA49" s="49"/>
      <c r="AAB49" s="49"/>
      <c r="AAC49" s="49"/>
      <c r="AAD49" s="49"/>
      <c r="AAE49" s="49"/>
      <c r="AAF49" s="49"/>
      <c r="AAG49" s="49"/>
      <c r="AAH49" s="49"/>
      <c r="AAI49" s="49"/>
      <c r="AAJ49" s="49"/>
      <c r="AAK49" s="49"/>
      <c r="AAL49" s="49"/>
      <c r="AAM49" s="49"/>
      <c r="AAN49" s="49"/>
      <c r="AAO49" s="49"/>
      <c r="AAP49" s="49"/>
      <c r="AAQ49" s="49"/>
      <c r="AAR49" s="49"/>
      <c r="AAS49" s="49"/>
      <c r="AAT49" s="49"/>
      <c r="AAU49" s="49"/>
      <c r="AAV49" s="49"/>
      <c r="AAW49" s="49"/>
      <c r="AAX49" s="49"/>
      <c r="AAY49" s="49"/>
      <c r="AAZ49" s="49"/>
      <c r="ABA49" s="49"/>
      <c r="ABB49" s="49"/>
      <c r="ABC49" s="49"/>
      <c r="ABD49" s="49"/>
      <c r="ABE49" s="49"/>
      <c r="ABF49" s="49"/>
      <c r="ABG49" s="49"/>
      <c r="ABH49" s="49"/>
    </row>
    <row r="50" spans="1:736" x14ac:dyDescent="0.15">
      <c r="A50" s="25" t="s">
        <v>248</v>
      </c>
      <c r="B50" s="26" t="s">
        <v>18</v>
      </c>
      <c r="C50" s="27" t="s">
        <v>19</v>
      </c>
      <c r="D50" s="32"/>
      <c r="E50" s="32">
        <f t="shared" ref="E50:AJ50" si="32">+IFERROR(INDEX(E$29:E$46,MATCH($C50,$C$29:$C$46,0))/INDEX(D$29:D$46,MATCH($C50,$C$29:$C$46,0))-1,"")</f>
        <v>-1.1557512383049029E-2</v>
      </c>
      <c r="F50" s="32">
        <f t="shared" si="32"/>
        <v>1.6146993318485459E-2</v>
      </c>
      <c r="G50" s="32">
        <f t="shared" si="32"/>
        <v>4.2191780821917879E-2</v>
      </c>
      <c r="H50" s="32">
        <f t="shared" si="32"/>
        <v>8.9379600420609329E-3</v>
      </c>
      <c r="I50" s="32">
        <f t="shared" si="32"/>
        <v>5.7321521625846028E-3</v>
      </c>
      <c r="J50" s="32">
        <f t="shared" si="32"/>
        <v>3.9896373056994783E-2</v>
      </c>
      <c r="K50" s="32">
        <f t="shared" si="32"/>
        <v>-3.8365719980069768E-2</v>
      </c>
      <c r="L50" s="32">
        <f t="shared" si="32"/>
        <v>-3.1088082901554404E-2</v>
      </c>
      <c r="M50" s="32">
        <f t="shared" si="32"/>
        <v>-5.3475935828877219E-3</v>
      </c>
      <c r="N50" s="32">
        <f t="shared" si="32"/>
        <v>-1.0215053763440896E-2</v>
      </c>
      <c r="O50" s="32">
        <f t="shared" si="32"/>
        <v>-3.910917979359041E-2</v>
      </c>
      <c r="P50" s="32">
        <f t="shared" si="32"/>
        <v>8.4228377614471439E-2</v>
      </c>
      <c r="Q50" s="32">
        <f t="shared" si="32"/>
        <v>2.2419186652763212E-2</v>
      </c>
      <c r="R50" s="32">
        <f t="shared" si="32"/>
        <v>-9.1789903110658377E-3</v>
      </c>
      <c r="S50" s="32">
        <f t="shared" si="32"/>
        <v>9.7786927431806614E-3</v>
      </c>
      <c r="T50" s="32">
        <f t="shared" si="32"/>
        <v>3.669724770642202E-2</v>
      </c>
      <c r="U50" s="32">
        <f t="shared" si="32"/>
        <v>0</v>
      </c>
      <c r="V50" s="32">
        <f t="shared" si="32"/>
        <v>2.015732546705995E-2</v>
      </c>
      <c r="W50" s="32">
        <f t="shared" si="32"/>
        <v>1.9277108433734869E-2</v>
      </c>
      <c r="X50" s="32">
        <f t="shared" si="32"/>
        <v>4.0661938534279018E-2</v>
      </c>
      <c r="Y50" s="32">
        <f t="shared" si="32"/>
        <v>-2.22626079054975E-2</v>
      </c>
      <c r="Z50" s="32">
        <f t="shared" si="32"/>
        <v>-5.2044609665427455E-2</v>
      </c>
      <c r="AA50" s="32">
        <f t="shared" si="32"/>
        <v>4.8039215686274561E-2</v>
      </c>
      <c r="AB50" s="32">
        <f t="shared" si="32"/>
        <v>4.3030869971936392E-2</v>
      </c>
      <c r="AC50" s="32">
        <f t="shared" si="32"/>
        <v>6.6367713004484408E-2</v>
      </c>
      <c r="AD50" s="32">
        <f t="shared" si="32"/>
        <v>5.2565180824222013E-2</v>
      </c>
      <c r="AE50" s="32">
        <f t="shared" si="32"/>
        <v>3.4358769476628082E-2</v>
      </c>
      <c r="AF50" s="32">
        <f t="shared" si="32"/>
        <v>2.703746620316716E-2</v>
      </c>
      <c r="AG50" s="32">
        <f t="shared" si="32"/>
        <v>-3.6479879654005232E-2</v>
      </c>
      <c r="AH50" s="32">
        <f t="shared" si="32"/>
        <v>3.78610460577673E-2</v>
      </c>
      <c r="AI50" s="32">
        <f t="shared" si="32"/>
        <v>-1.918014291086878E-2</v>
      </c>
      <c r="AJ50" s="32">
        <f t="shared" si="32"/>
        <v>-2.7607361963190136E-2</v>
      </c>
      <c r="AK50" s="32">
        <f t="shared" ref="AK50:BP50" si="33">+IFERROR(INDEX(AK$29:AK$46,MATCH($C50,$C$29:$C$46,0))/INDEX(AJ$29:AJ$46,MATCH($C50,$C$29:$C$46,0))-1,"")</f>
        <v>5.9542586750788606E-2</v>
      </c>
      <c r="AL50" s="32">
        <f t="shared" si="33"/>
        <v>2.679568291775225E-2</v>
      </c>
      <c r="AM50" s="32">
        <f t="shared" si="33"/>
        <v>6.5241029358462654E-3</v>
      </c>
      <c r="AN50" s="32">
        <f t="shared" si="33"/>
        <v>2.9888368743248073E-2</v>
      </c>
      <c r="AO50" s="32">
        <f t="shared" si="33"/>
        <v>2.2027972027972131E-2</v>
      </c>
      <c r="AP50" s="32">
        <f t="shared" si="33"/>
        <v>-2.7369141293192012E-3</v>
      </c>
      <c r="AQ50" s="32">
        <f t="shared" si="33"/>
        <v>3.0188679245283012E-2</v>
      </c>
      <c r="AR50" s="32">
        <f t="shared" si="33"/>
        <v>1.1655011655011593E-2</v>
      </c>
      <c r="AS50" s="32">
        <f t="shared" si="33"/>
        <v>1.7445687952600375E-2</v>
      </c>
      <c r="AT50" s="32">
        <f t="shared" si="33"/>
        <v>4.2704626334519658E-2</v>
      </c>
      <c r="AU50" s="32">
        <f t="shared" si="33"/>
        <v>4.4058330747750452E-2</v>
      </c>
      <c r="AV50" s="32">
        <f t="shared" si="33"/>
        <v>-5.2005943536404198E-2</v>
      </c>
      <c r="AW50" s="32">
        <f t="shared" si="33"/>
        <v>-5.9561128526645746E-2</v>
      </c>
      <c r="AX50" s="32">
        <f t="shared" si="33"/>
        <v>5.6666666666667087E-3</v>
      </c>
      <c r="AY50" s="32">
        <f t="shared" si="33"/>
        <v>-0.16473317865429238</v>
      </c>
      <c r="AZ50" s="32">
        <f t="shared" si="33"/>
        <v>-0.1333333333333333</v>
      </c>
      <c r="BA50" s="32">
        <f t="shared" si="33"/>
        <v>0.21016483516483508</v>
      </c>
      <c r="BB50" s="32">
        <f t="shared" si="33"/>
        <v>0.11312902005297021</v>
      </c>
      <c r="BC50" s="32">
        <f t="shared" si="33"/>
        <v>2.0734194425560792E-2</v>
      </c>
      <c r="BD50" s="32">
        <f t="shared" si="33"/>
        <v>9.2241092241092337E-2</v>
      </c>
      <c r="BE50" s="32">
        <f t="shared" si="33"/>
        <v>6.2804878048780433E-2</v>
      </c>
      <c r="BF50" s="32">
        <f t="shared" si="33"/>
        <v>1.6924842226047065E-2</v>
      </c>
      <c r="BG50" s="32">
        <f t="shared" si="33"/>
        <v>4.6826516220028314E-2</v>
      </c>
      <c r="BH50" s="32">
        <f t="shared" si="33"/>
        <v>2.7485852869846505E-2</v>
      </c>
      <c r="BI50" s="32">
        <f t="shared" si="33"/>
        <v>6.8974560713349176E-2</v>
      </c>
      <c r="BJ50" s="32">
        <f t="shared" si="33"/>
        <v>5.8635917566241424E-2</v>
      </c>
      <c r="BK50" s="32">
        <f t="shared" si="33"/>
        <v>3.7079953650058783E-3</v>
      </c>
      <c r="BL50" s="32">
        <f t="shared" si="33"/>
        <v>-1.8702378203648173E-2</v>
      </c>
      <c r="BM50" s="32">
        <f t="shared" si="33"/>
        <v>-3.2000000000000028E-2</v>
      </c>
      <c r="BN50" s="32">
        <f t="shared" si="33"/>
        <v>-1.1910549343704391E-2</v>
      </c>
      <c r="BO50" s="32">
        <f t="shared" si="33"/>
        <v>5.9532595325953341E-2</v>
      </c>
      <c r="BP50" s="32">
        <f t="shared" si="33"/>
        <v>0.10587415834687719</v>
      </c>
      <c r="BQ50" s="32">
        <f t="shared" ref="BQ50:CV50" si="34">+IFERROR(INDEX(BQ$29:BQ$46,MATCH($C50,$C$29:$C$46,0))/INDEX(BP$29:BP$46,MATCH($C50,$C$29:$C$46,0))-1,"")</f>
        <v>3.5061935754776341E-2</v>
      </c>
      <c r="BR50" s="32">
        <f t="shared" si="34"/>
        <v>6.0243407707910812E-2</v>
      </c>
      <c r="BS50" s="32">
        <f t="shared" si="34"/>
        <v>4.9359096996365093E-2</v>
      </c>
      <c r="BT50" s="32">
        <f t="shared" si="34"/>
        <v>4.3026435733819479E-2</v>
      </c>
      <c r="BU50" s="32">
        <f t="shared" si="34"/>
        <v>-5.0515644118161118E-2</v>
      </c>
      <c r="BV50" s="32">
        <f t="shared" si="34"/>
        <v>-5.5044182621502236E-2</v>
      </c>
      <c r="BW50" s="32">
        <f t="shared" si="34"/>
        <v>3.1560490940970132E-2</v>
      </c>
      <c r="BX50" s="32">
        <f t="shared" si="34"/>
        <v>1.5108593012276295E-3</v>
      </c>
      <c r="BY50" s="32">
        <f t="shared" si="34"/>
        <v>0.11125777861587771</v>
      </c>
      <c r="BZ50" s="32">
        <f t="shared" si="34"/>
        <v>-3.2241642626845701E-3</v>
      </c>
      <c r="CA50" s="32">
        <f t="shared" si="34"/>
        <v>-6.3840653728294172E-2</v>
      </c>
      <c r="CB50" s="32">
        <f t="shared" si="34"/>
        <v>6.7648663393344188E-2</v>
      </c>
      <c r="CC50" s="32">
        <f t="shared" si="34"/>
        <v>9.1977516607051335E-3</v>
      </c>
      <c r="CD50" s="32">
        <f t="shared" si="34"/>
        <v>6.4472573839662539E-2</v>
      </c>
      <c r="CE50" s="32">
        <f t="shared" si="34"/>
        <v>4.7090534326938327E-2</v>
      </c>
      <c r="CF50" s="32">
        <f t="shared" si="34"/>
        <v>2.6499091459721402E-2</v>
      </c>
      <c r="CG50" s="32">
        <f t="shared" si="34"/>
        <v>7.4789792004720468E-2</v>
      </c>
      <c r="CH50" s="32">
        <f t="shared" si="34"/>
        <v>2.2508921218775679E-2</v>
      </c>
      <c r="CI50" s="32">
        <f t="shared" si="34"/>
        <v>-4.6979865771812346E-3</v>
      </c>
      <c r="CJ50" s="32">
        <f t="shared" si="34"/>
        <v>7.5252865812542202E-2</v>
      </c>
      <c r="CK50" s="32">
        <f t="shared" si="34"/>
        <v>3.9006647435093411E-2</v>
      </c>
      <c r="CL50" s="32">
        <f t="shared" si="34"/>
        <v>1.8831482375663899E-2</v>
      </c>
      <c r="CM50" s="32">
        <f t="shared" si="34"/>
        <v>3.6848341232227577E-2</v>
      </c>
      <c r="CN50" s="32">
        <f t="shared" si="34"/>
        <v>-2.9710890183979322E-3</v>
      </c>
      <c r="CO50" s="32">
        <f t="shared" si="34"/>
        <v>5.1232091690544435E-2</v>
      </c>
      <c r="CP50" s="32">
        <f t="shared" si="34"/>
        <v>8.2751853467073699E-2</v>
      </c>
      <c r="CQ50" s="32">
        <f t="shared" si="34"/>
        <v>6.867384956197764E-2</v>
      </c>
      <c r="CR50" s="32">
        <f t="shared" si="34"/>
        <v>2.4121360595496188E-2</v>
      </c>
      <c r="CS50" s="32">
        <f t="shared" si="34"/>
        <v>2.5669334805409783E-2</v>
      </c>
      <c r="CT50" s="32">
        <f t="shared" si="34"/>
        <v>4.4761392177969039E-2</v>
      </c>
      <c r="CU50" s="32">
        <f t="shared" si="34"/>
        <v>4.9712372284708595E-2</v>
      </c>
      <c r="CV50" s="32">
        <f t="shared" si="34"/>
        <v>2.0039260592180641E-2</v>
      </c>
      <c r="CW50" s="32">
        <f t="shared" ref="CW50:EB50" si="35">+IFERROR(INDEX(CW$29:CW$46,MATCH($C50,$C$29:$C$46,0))/INDEX(CV$29:CV$46,MATCH($C50,$C$29:$C$46,0))-1,"")</f>
        <v>1.5716462192286063E-2</v>
      </c>
      <c r="CX50" s="32">
        <f t="shared" si="35"/>
        <v>1.8394252782821585E-2</v>
      </c>
      <c r="CY50" s="32">
        <f t="shared" si="35"/>
        <v>9.6976744186046515E-2</v>
      </c>
      <c r="CZ50" s="32">
        <f t="shared" si="35"/>
        <v>7.8793018161260608E-2</v>
      </c>
      <c r="DA50" s="32">
        <f t="shared" si="35"/>
        <v>1.9586008122625342E-2</v>
      </c>
      <c r="DB50" s="32">
        <f t="shared" si="35"/>
        <v>6.9964664310954161E-2</v>
      </c>
      <c r="DC50" s="32">
        <f t="shared" si="35"/>
        <v>6.0946319202594079E-2</v>
      </c>
      <c r="DD50" s="32">
        <f t="shared" si="35"/>
        <v>2.490237138491147E-2</v>
      </c>
      <c r="DE50" s="32">
        <f t="shared" si="35"/>
        <v>7.0683085758462827E-3</v>
      </c>
      <c r="DF50" s="32">
        <f t="shared" si="35"/>
        <v>-7.2928661512310367E-3</v>
      </c>
      <c r="DG50" s="32">
        <f t="shared" si="35"/>
        <v>-2.2094564737074052E-4</v>
      </c>
      <c r="DH50" s="32">
        <f t="shared" si="35"/>
        <v>1.7955801104972302E-2</v>
      </c>
      <c r="DI50" s="32">
        <f t="shared" si="35"/>
        <v>6.6865671641791025E-2</v>
      </c>
      <c r="DJ50" s="32">
        <f t="shared" si="35"/>
        <v>5.0007630869410402E-2</v>
      </c>
      <c r="DK50" s="32">
        <f t="shared" si="35"/>
        <v>1.429263565891481E-2</v>
      </c>
      <c r="DL50" s="32">
        <f t="shared" si="35"/>
        <v>2.6749462622402742E-2</v>
      </c>
      <c r="DM50" s="32">
        <f t="shared" si="35"/>
        <v>2.0888578739241659E-2</v>
      </c>
      <c r="DN50" s="32">
        <f t="shared" si="35"/>
        <v>2.4699234414874205E-2</v>
      </c>
      <c r="DO50" s="32">
        <f t="shared" si="35"/>
        <v>2.9440540780930391E-2</v>
      </c>
      <c r="DP50" s="32">
        <f t="shared" si="35"/>
        <v>2.0433730775877068E-2</v>
      </c>
      <c r="DQ50" s="32">
        <f t="shared" si="35"/>
        <v>3.8017018754498144E-2</v>
      </c>
      <c r="DR50" s="32">
        <f t="shared" si="35"/>
        <v>4.5882784779150754E-2</v>
      </c>
      <c r="DS50" s="32">
        <f t="shared" si="35"/>
        <v>5.3345811885821215E-2</v>
      </c>
      <c r="DT50" s="32">
        <f t="shared" si="35"/>
        <v>-4.7386346808825364E-3</v>
      </c>
      <c r="DU50" s="32">
        <f t="shared" si="35"/>
        <v>-6.3573203392352284E-2</v>
      </c>
      <c r="DV50" s="32">
        <f t="shared" si="35"/>
        <v>-3.79400941366278E-2</v>
      </c>
      <c r="DW50" s="32">
        <f t="shared" si="35"/>
        <v>-1.1396314414345965E-2</v>
      </c>
      <c r="DX50" s="32">
        <f t="shared" si="35"/>
        <v>3.5663428409525411E-2</v>
      </c>
      <c r="DY50" s="32">
        <f t="shared" si="35"/>
        <v>3.8873224328424438E-2</v>
      </c>
      <c r="DZ50" s="32">
        <f t="shared" si="35"/>
        <v>3.3990130669163898E-2</v>
      </c>
      <c r="EA50" s="32">
        <f t="shared" si="35"/>
        <v>6.0164170001530959E-2</v>
      </c>
      <c r="EB50" s="32">
        <f t="shared" si="35"/>
        <v>5.2247646280304094E-2</v>
      </c>
      <c r="EC50" s="32">
        <f t="shared" ref="EC50:EZ50" si="36">+IFERROR(INDEX(EC$29:EC$46,MATCH($C50,$C$29:$C$46,0))/INDEX(EB$29:EB$46,MATCH($C50,$C$29:$C$46,0))-1,"")</f>
        <v>4.2790925980256134E-2</v>
      </c>
      <c r="ED50" s="32">
        <f t="shared" si="36"/>
        <v>5.4954887533240404E-2</v>
      </c>
      <c r="EE50" s="32">
        <f t="shared" si="36"/>
        <v>2.4225009842528733E-2</v>
      </c>
      <c r="EF50" s="32">
        <f t="shared" si="36"/>
        <v>1.507914178738945E-2</v>
      </c>
      <c r="EG50" s="32">
        <f t="shared" si="36"/>
        <v>1.8262074517408466E-2</v>
      </c>
      <c r="EH50" s="32">
        <f t="shared" si="36"/>
        <v>3.7026753376896426E-2</v>
      </c>
      <c r="EI50" s="32">
        <f t="shared" si="36"/>
        <v>2.50398364517459E-2</v>
      </c>
      <c r="EJ50" s="32">
        <f t="shared" si="36"/>
        <v>3.733480217525309E-2</v>
      </c>
      <c r="EK50" s="32">
        <f t="shared" si="36"/>
        <v>4.8160014242924154E-2</v>
      </c>
      <c r="EL50" s="32">
        <f t="shared" si="36"/>
        <v>3.2783460529279829E-3</v>
      </c>
      <c r="EM50" s="32">
        <f t="shared" si="36"/>
        <v>-8.6395939840196112E-2</v>
      </c>
      <c r="EN50" s="32">
        <f t="shared" si="36"/>
        <v>2.5980144950388473E-2</v>
      </c>
      <c r="EO50" s="32">
        <f t="shared" si="36"/>
        <v>2.1716989126152608E-2</v>
      </c>
      <c r="EP50" s="32">
        <f t="shared" si="36"/>
        <v>-1.8656067860116532E-2</v>
      </c>
      <c r="EQ50" s="32">
        <f t="shared" si="36"/>
        <v>-1.3571917387798837E-2</v>
      </c>
      <c r="ER50" s="32">
        <f t="shared" si="36"/>
        <v>-7.9354850241827313E-3</v>
      </c>
      <c r="ES50" s="32">
        <f t="shared" si="36"/>
        <v>2.1345012127478302E-3</v>
      </c>
      <c r="ET50" s="32">
        <f t="shared" si="36"/>
        <v>2.5345651274647496E-2</v>
      </c>
      <c r="EU50" s="32">
        <f t="shared" si="36"/>
        <v>2.950726492183664E-2</v>
      </c>
      <c r="EV50" s="32">
        <f t="shared" si="36"/>
        <v>9.930438573282574E-3</v>
      </c>
      <c r="EW50" s="32">
        <f t="shared" si="36"/>
        <v>1.1257514600349294E-2</v>
      </c>
      <c r="EX50" s="32">
        <f t="shared" si="36"/>
        <v>-2.5156163792671049E-2</v>
      </c>
      <c r="EY50" s="32">
        <f t="shared" si="36"/>
        <v>2.845648414220503E-2</v>
      </c>
      <c r="EZ50" s="32">
        <f t="shared" si="36"/>
        <v>1.8100270762400728E-2</v>
      </c>
      <c r="FA50" s="29"/>
      <c r="FB50" s="29"/>
      <c r="FC50" s="29"/>
      <c r="FD50" s="29"/>
      <c r="FE50" s="29"/>
      <c r="FF50" s="29"/>
      <c r="FG50" s="29"/>
      <c r="FH50" s="29"/>
      <c r="FI50" s="29"/>
      <c r="FJ50" s="29"/>
      <c r="FK50" s="29"/>
      <c r="FL50" s="29"/>
      <c r="FM50" s="29"/>
      <c r="FN50" s="29"/>
      <c r="FO50" s="29"/>
      <c r="FP50" s="29"/>
      <c r="FQ50" s="29"/>
      <c r="FR50" s="49"/>
      <c r="FS50" s="49"/>
      <c r="FT50" s="49"/>
      <c r="FU50" s="49"/>
      <c r="FV50" s="49"/>
      <c r="FW50" s="49"/>
      <c r="FX50" s="49"/>
      <c r="FY50" s="49"/>
      <c r="FZ50" s="49"/>
      <c r="GA50" s="49"/>
      <c r="GB50" s="49"/>
      <c r="GC50" s="49"/>
      <c r="GD50" s="49"/>
      <c r="GE50" s="49"/>
      <c r="GF50" s="49"/>
      <c r="GG50" s="49"/>
      <c r="GH50" s="49"/>
      <c r="GI50" s="49"/>
      <c r="GJ50" s="49"/>
      <c r="GK50" s="49"/>
      <c r="GL50" s="49"/>
      <c r="GM50" s="49"/>
      <c r="GN50" s="49"/>
      <c r="GO50" s="49"/>
      <c r="GP50" s="49"/>
      <c r="GQ50" s="49"/>
      <c r="GR50" s="49"/>
      <c r="GS50" s="49"/>
      <c r="GT50" s="49"/>
      <c r="GU50" s="49"/>
      <c r="GV50" s="49"/>
      <c r="GW50" s="49"/>
      <c r="GX50" s="49"/>
      <c r="GY50" s="49"/>
      <c r="GZ50" s="49"/>
      <c r="HA50" s="49"/>
      <c r="HB50" s="49"/>
      <c r="HC50" s="49"/>
      <c r="HD50" s="49"/>
      <c r="HE50" s="49"/>
      <c r="HF50" s="49"/>
      <c r="HG50" s="49"/>
      <c r="HH50" s="49"/>
      <c r="HI50" s="49"/>
      <c r="HJ50" s="49"/>
      <c r="HK50" s="49"/>
      <c r="HL50" s="49"/>
      <c r="HM50" s="49"/>
      <c r="HN50" s="49"/>
      <c r="HO50" s="49"/>
      <c r="HP50" s="49"/>
      <c r="HQ50" s="49"/>
      <c r="HR50" s="49"/>
      <c r="HS50" s="49"/>
      <c r="HT50" s="49"/>
      <c r="HU50" s="49"/>
      <c r="HV50" s="49"/>
      <c r="HW50" s="49"/>
      <c r="HX50" s="49"/>
      <c r="HY50" s="49"/>
      <c r="HZ50" s="49"/>
      <c r="IA50" s="49"/>
      <c r="IB50" s="49"/>
      <c r="IC50" s="49"/>
      <c r="ID50" s="49"/>
      <c r="IE50" s="49"/>
      <c r="IF50" s="49"/>
      <c r="IG50" s="49"/>
      <c r="IH50" s="49"/>
      <c r="II50" s="49"/>
      <c r="IJ50" s="49"/>
      <c r="IK50" s="49"/>
      <c r="IL50" s="49"/>
      <c r="IM50" s="49"/>
      <c r="IN50" s="49"/>
      <c r="IO50" s="49"/>
      <c r="IP50" s="49"/>
      <c r="IQ50" s="49"/>
      <c r="IR50" s="49"/>
      <c r="IS50" s="49"/>
      <c r="IT50" s="49"/>
      <c r="IU50" s="49"/>
      <c r="IV50" s="49"/>
      <c r="IW50" s="49"/>
      <c r="IX50" s="49"/>
      <c r="IY50" s="49"/>
      <c r="IZ50" s="49"/>
      <c r="JA50" s="49"/>
      <c r="JB50" s="49"/>
      <c r="JC50" s="49"/>
      <c r="JD50" s="49"/>
      <c r="JE50" s="49"/>
      <c r="JF50" s="49"/>
      <c r="JG50" s="49"/>
      <c r="JH50" s="49"/>
      <c r="JI50" s="49"/>
      <c r="JJ50" s="49"/>
      <c r="JK50" s="49"/>
      <c r="JL50" s="49"/>
      <c r="JM50" s="49"/>
      <c r="JN50" s="49"/>
      <c r="JO50" s="49"/>
      <c r="JP50" s="49"/>
      <c r="JQ50" s="49"/>
      <c r="JR50" s="49"/>
      <c r="JS50" s="49"/>
      <c r="JT50" s="49"/>
      <c r="JU50" s="49"/>
      <c r="JV50" s="49"/>
      <c r="JW50" s="49"/>
      <c r="JX50" s="49"/>
      <c r="JY50" s="49"/>
      <c r="JZ50" s="49"/>
      <c r="KA50" s="49"/>
      <c r="KB50" s="49"/>
      <c r="KC50" s="49"/>
      <c r="KD50" s="49"/>
      <c r="KE50" s="49"/>
      <c r="KF50" s="49"/>
      <c r="KG50" s="49"/>
      <c r="KH50" s="49"/>
      <c r="KI50" s="49"/>
      <c r="KJ50" s="49"/>
      <c r="KK50" s="49"/>
      <c r="KL50" s="49"/>
      <c r="KM50" s="49"/>
      <c r="KN50" s="49"/>
      <c r="KO50" s="49"/>
      <c r="KP50" s="49"/>
      <c r="KQ50" s="49"/>
      <c r="KR50" s="49"/>
      <c r="KS50" s="49"/>
      <c r="KT50" s="49"/>
      <c r="KU50" s="49"/>
      <c r="KV50" s="49"/>
      <c r="KW50" s="49"/>
      <c r="KX50" s="49"/>
      <c r="KY50" s="49"/>
      <c r="KZ50" s="49"/>
      <c r="LA50" s="49"/>
      <c r="LB50" s="49"/>
      <c r="LC50" s="49"/>
      <c r="LD50" s="49"/>
      <c r="LE50" s="49"/>
      <c r="LF50" s="49"/>
      <c r="LG50" s="49"/>
      <c r="LH50" s="49"/>
      <c r="LI50" s="49"/>
      <c r="LJ50" s="49"/>
      <c r="LK50" s="49"/>
      <c r="LL50" s="49"/>
      <c r="LM50" s="49"/>
      <c r="LN50" s="49"/>
      <c r="LO50" s="49"/>
      <c r="LP50" s="49"/>
      <c r="LQ50" s="49"/>
      <c r="LR50" s="49"/>
      <c r="LS50" s="49"/>
      <c r="LT50" s="49"/>
      <c r="LU50" s="49"/>
      <c r="LV50" s="49"/>
      <c r="LW50" s="49"/>
      <c r="LX50" s="49"/>
      <c r="LY50" s="49"/>
      <c r="LZ50" s="49"/>
      <c r="MA50" s="49"/>
      <c r="MB50" s="49"/>
      <c r="MC50" s="49"/>
      <c r="MD50" s="49"/>
      <c r="ME50" s="49"/>
      <c r="MF50" s="49"/>
      <c r="MG50" s="49"/>
      <c r="MH50" s="49"/>
      <c r="MI50" s="49"/>
      <c r="MJ50" s="49"/>
      <c r="MK50" s="49"/>
      <c r="ML50" s="49"/>
      <c r="MM50" s="49"/>
      <c r="MN50" s="49"/>
      <c r="MO50" s="49"/>
      <c r="MP50" s="49"/>
      <c r="MQ50" s="49"/>
      <c r="MR50" s="49"/>
      <c r="MS50" s="49"/>
      <c r="MT50" s="49"/>
      <c r="MU50" s="49"/>
      <c r="MV50" s="49"/>
      <c r="MW50" s="49"/>
      <c r="MX50" s="49"/>
      <c r="MY50" s="49"/>
      <c r="MZ50" s="49"/>
      <c r="NA50" s="49"/>
      <c r="NB50" s="49"/>
      <c r="NC50" s="49"/>
      <c r="ND50" s="49"/>
      <c r="NE50" s="49"/>
      <c r="NF50" s="49"/>
      <c r="NG50" s="49"/>
      <c r="NH50" s="49"/>
      <c r="NI50" s="49"/>
      <c r="NJ50" s="49"/>
      <c r="NK50" s="49"/>
      <c r="NL50" s="49"/>
      <c r="NM50" s="49"/>
      <c r="NN50" s="49"/>
      <c r="NO50" s="49"/>
      <c r="NP50" s="49"/>
      <c r="NQ50" s="49"/>
      <c r="NR50" s="49"/>
      <c r="NS50" s="49"/>
      <c r="NT50" s="49"/>
      <c r="NU50" s="49"/>
      <c r="NV50" s="49"/>
      <c r="NW50" s="49"/>
      <c r="NX50" s="49"/>
      <c r="NY50" s="49"/>
      <c r="NZ50" s="49"/>
      <c r="OA50" s="49"/>
      <c r="OB50" s="49"/>
      <c r="OC50" s="49"/>
      <c r="OD50" s="49"/>
      <c r="OE50" s="49"/>
      <c r="OF50" s="49"/>
      <c r="OG50" s="49"/>
      <c r="OH50" s="49"/>
      <c r="OI50" s="49"/>
      <c r="OJ50" s="49"/>
      <c r="OK50" s="49"/>
      <c r="OL50" s="49"/>
      <c r="OM50" s="49"/>
      <c r="ON50" s="49"/>
      <c r="OO50" s="49"/>
      <c r="OP50" s="49"/>
      <c r="OQ50" s="49"/>
      <c r="OR50" s="49"/>
      <c r="OS50" s="49"/>
      <c r="OT50" s="49"/>
      <c r="OU50" s="49"/>
      <c r="OV50" s="49"/>
      <c r="OW50" s="49"/>
      <c r="OX50" s="49"/>
      <c r="OY50" s="49"/>
      <c r="OZ50" s="49"/>
      <c r="PA50" s="49"/>
      <c r="PB50" s="49"/>
      <c r="PC50" s="49"/>
      <c r="PD50" s="49"/>
      <c r="PE50" s="49"/>
      <c r="PF50" s="49"/>
      <c r="PG50" s="49"/>
      <c r="PH50" s="49"/>
      <c r="PI50" s="49"/>
      <c r="PJ50" s="49"/>
      <c r="PK50" s="49"/>
      <c r="PL50" s="49"/>
      <c r="PM50" s="49"/>
      <c r="PN50" s="49"/>
      <c r="PO50" s="49"/>
      <c r="PP50" s="49"/>
      <c r="PQ50" s="49"/>
      <c r="PR50" s="49"/>
      <c r="PS50" s="49"/>
      <c r="PT50" s="49"/>
      <c r="PU50" s="49"/>
      <c r="PV50" s="49"/>
      <c r="PW50" s="49"/>
      <c r="PX50" s="49"/>
      <c r="PY50" s="49"/>
      <c r="PZ50" s="49"/>
      <c r="QA50" s="49"/>
      <c r="QB50" s="49"/>
      <c r="QC50" s="49"/>
      <c r="QD50" s="49"/>
      <c r="QE50" s="49"/>
      <c r="QF50" s="49"/>
      <c r="QG50" s="49"/>
      <c r="QH50" s="49"/>
      <c r="QI50" s="49"/>
      <c r="QJ50" s="49"/>
      <c r="QK50" s="49"/>
      <c r="QL50" s="49"/>
      <c r="QM50" s="49"/>
      <c r="QN50" s="49"/>
      <c r="QO50" s="49"/>
      <c r="QP50" s="49"/>
      <c r="QQ50" s="49"/>
      <c r="QR50" s="49"/>
      <c r="QS50" s="49"/>
      <c r="QT50" s="49"/>
      <c r="QU50" s="49"/>
      <c r="QV50" s="49"/>
      <c r="QW50" s="49"/>
      <c r="QX50" s="49"/>
      <c r="QY50" s="49"/>
      <c r="QZ50" s="49"/>
      <c r="RA50" s="49"/>
      <c r="RB50" s="49"/>
      <c r="RC50" s="49"/>
      <c r="RD50" s="49"/>
      <c r="RE50" s="49"/>
      <c r="RF50" s="49"/>
      <c r="RG50" s="49"/>
      <c r="RH50" s="49"/>
      <c r="RI50" s="49"/>
      <c r="RJ50" s="49"/>
      <c r="RK50" s="49"/>
      <c r="RL50" s="49"/>
      <c r="RM50" s="49"/>
      <c r="RN50" s="49"/>
      <c r="RO50" s="49"/>
      <c r="RP50" s="49"/>
      <c r="RQ50" s="49"/>
      <c r="RR50" s="49"/>
      <c r="RS50" s="49"/>
      <c r="RT50" s="49"/>
      <c r="RU50" s="49"/>
      <c r="RV50" s="49"/>
      <c r="RW50" s="49"/>
      <c r="RX50" s="49"/>
      <c r="RY50" s="49"/>
      <c r="RZ50" s="49"/>
      <c r="SA50" s="49"/>
      <c r="SB50" s="49"/>
      <c r="SC50" s="49"/>
      <c r="SD50" s="49"/>
      <c r="SE50" s="49"/>
      <c r="SF50" s="49"/>
      <c r="SG50" s="49"/>
      <c r="SH50" s="49"/>
      <c r="SI50" s="49"/>
      <c r="SJ50" s="49"/>
      <c r="SK50" s="49"/>
      <c r="SL50" s="49"/>
      <c r="SM50" s="49"/>
      <c r="SN50" s="49"/>
      <c r="SO50" s="49"/>
      <c r="SP50" s="49"/>
      <c r="SQ50" s="49"/>
      <c r="SR50" s="49"/>
      <c r="SS50" s="49"/>
      <c r="ST50" s="49"/>
      <c r="SU50" s="49"/>
      <c r="SV50" s="49"/>
      <c r="SW50" s="49"/>
      <c r="SX50" s="49"/>
      <c r="SY50" s="49"/>
      <c r="SZ50" s="49"/>
      <c r="TA50" s="49"/>
      <c r="TB50" s="49"/>
      <c r="TC50" s="49"/>
      <c r="TD50" s="49"/>
      <c r="TE50" s="49"/>
      <c r="TF50" s="49"/>
      <c r="TG50" s="49"/>
      <c r="TH50" s="49"/>
      <c r="TI50" s="49"/>
      <c r="TJ50" s="49"/>
      <c r="TK50" s="49"/>
      <c r="TL50" s="49"/>
      <c r="TM50" s="49"/>
      <c r="TN50" s="49"/>
      <c r="TO50" s="49"/>
      <c r="TP50" s="49"/>
      <c r="TQ50" s="49"/>
      <c r="TR50" s="49"/>
      <c r="TS50" s="49"/>
      <c r="TT50" s="49"/>
      <c r="TU50" s="49"/>
      <c r="TV50" s="49"/>
      <c r="TW50" s="49"/>
      <c r="TX50" s="49"/>
      <c r="TY50" s="49"/>
      <c r="TZ50" s="49"/>
      <c r="UA50" s="49"/>
      <c r="UB50" s="49"/>
      <c r="UC50" s="49"/>
      <c r="UD50" s="49"/>
      <c r="UE50" s="49"/>
      <c r="UF50" s="49"/>
      <c r="UG50" s="49"/>
      <c r="UH50" s="49"/>
      <c r="UI50" s="49"/>
      <c r="UJ50" s="49"/>
      <c r="UK50" s="49"/>
      <c r="UL50" s="49"/>
      <c r="UM50" s="49"/>
      <c r="UN50" s="49"/>
      <c r="UO50" s="49"/>
      <c r="UP50" s="49"/>
      <c r="UQ50" s="49"/>
      <c r="UR50" s="49"/>
      <c r="US50" s="49"/>
      <c r="UT50" s="49"/>
      <c r="UU50" s="49"/>
      <c r="UV50" s="49"/>
      <c r="UW50" s="49"/>
      <c r="UX50" s="49"/>
      <c r="UY50" s="49"/>
      <c r="UZ50" s="49"/>
      <c r="VA50" s="49"/>
      <c r="VB50" s="49"/>
      <c r="VC50" s="49"/>
      <c r="VD50" s="49"/>
      <c r="VE50" s="49"/>
      <c r="VF50" s="49"/>
      <c r="VG50" s="49"/>
      <c r="VH50" s="49"/>
      <c r="VI50" s="49"/>
      <c r="VJ50" s="49"/>
      <c r="VK50" s="49"/>
      <c r="VL50" s="49"/>
      <c r="VM50" s="49"/>
      <c r="VN50" s="49"/>
      <c r="VO50" s="49"/>
      <c r="VP50" s="49"/>
      <c r="VQ50" s="49"/>
      <c r="VR50" s="49"/>
      <c r="VS50" s="49"/>
      <c r="VT50" s="49"/>
      <c r="VU50" s="49"/>
      <c r="VV50" s="49"/>
      <c r="VW50" s="49"/>
      <c r="VX50" s="49"/>
      <c r="VY50" s="49"/>
      <c r="VZ50" s="49"/>
      <c r="WA50" s="49"/>
      <c r="WB50" s="49"/>
      <c r="WC50" s="49"/>
      <c r="WD50" s="49"/>
      <c r="WE50" s="49"/>
      <c r="WF50" s="49"/>
      <c r="WG50" s="49"/>
      <c r="WH50" s="49"/>
      <c r="WI50" s="49"/>
      <c r="WJ50" s="49"/>
      <c r="WK50" s="49"/>
      <c r="WL50" s="49"/>
      <c r="WM50" s="49"/>
      <c r="WN50" s="49"/>
      <c r="WO50" s="49"/>
      <c r="WP50" s="49"/>
      <c r="WQ50" s="49"/>
      <c r="WR50" s="49"/>
      <c r="WS50" s="49"/>
      <c r="WT50" s="49"/>
      <c r="WU50" s="49"/>
      <c r="WV50" s="49"/>
      <c r="WW50" s="49"/>
      <c r="WX50" s="49"/>
      <c r="WY50" s="49"/>
      <c r="WZ50" s="49"/>
      <c r="XA50" s="49"/>
      <c r="XB50" s="49"/>
      <c r="XC50" s="49"/>
      <c r="XD50" s="49"/>
      <c r="XE50" s="49"/>
      <c r="XF50" s="49"/>
      <c r="XG50" s="49"/>
      <c r="XH50" s="49"/>
      <c r="XI50" s="49"/>
      <c r="XJ50" s="49"/>
      <c r="XK50" s="49"/>
      <c r="XL50" s="49"/>
      <c r="XM50" s="49"/>
      <c r="XN50" s="49"/>
      <c r="XO50" s="49"/>
      <c r="XP50" s="49"/>
      <c r="XQ50" s="49"/>
      <c r="XR50" s="49"/>
      <c r="XS50" s="49"/>
      <c r="XT50" s="49"/>
      <c r="XU50" s="49"/>
      <c r="XV50" s="49"/>
      <c r="XW50" s="49"/>
      <c r="XX50" s="49"/>
      <c r="XY50" s="49"/>
      <c r="XZ50" s="49"/>
      <c r="YA50" s="49"/>
      <c r="YB50" s="49"/>
      <c r="YC50" s="49"/>
      <c r="YD50" s="49"/>
      <c r="YE50" s="49"/>
      <c r="YF50" s="49"/>
      <c r="YG50" s="49"/>
      <c r="YH50" s="49"/>
      <c r="YI50" s="49"/>
      <c r="YJ50" s="49"/>
      <c r="YK50" s="49"/>
      <c r="YL50" s="49"/>
      <c r="YM50" s="49"/>
      <c r="YN50" s="49"/>
      <c r="YO50" s="49"/>
      <c r="YP50" s="49"/>
      <c r="YQ50" s="49"/>
      <c r="YR50" s="49"/>
      <c r="YS50" s="49"/>
      <c r="YT50" s="49"/>
      <c r="YU50" s="49"/>
      <c r="YV50" s="49"/>
      <c r="YW50" s="49"/>
      <c r="YX50" s="49"/>
      <c r="YY50" s="49"/>
      <c r="YZ50" s="49"/>
      <c r="ZA50" s="49"/>
      <c r="ZB50" s="49"/>
      <c r="ZC50" s="49"/>
      <c r="ZD50" s="49"/>
      <c r="ZE50" s="49"/>
      <c r="ZF50" s="49"/>
      <c r="ZG50" s="49"/>
      <c r="ZH50" s="49"/>
      <c r="ZI50" s="49"/>
      <c r="ZJ50" s="49"/>
      <c r="ZK50" s="49"/>
      <c r="ZL50" s="49"/>
      <c r="ZM50" s="49"/>
      <c r="ZN50" s="49"/>
      <c r="ZO50" s="49"/>
      <c r="ZP50" s="49"/>
      <c r="ZQ50" s="49"/>
      <c r="ZR50" s="49"/>
      <c r="ZS50" s="49"/>
      <c r="ZT50" s="49"/>
      <c r="ZU50" s="49"/>
      <c r="ZV50" s="49"/>
      <c r="ZW50" s="49"/>
      <c r="ZX50" s="49"/>
      <c r="ZY50" s="49"/>
      <c r="ZZ50" s="49"/>
      <c r="AAA50" s="49"/>
      <c r="AAB50" s="49"/>
      <c r="AAC50" s="49"/>
      <c r="AAD50" s="49"/>
      <c r="AAE50" s="49"/>
      <c r="AAF50" s="49"/>
      <c r="AAG50" s="49"/>
      <c r="AAH50" s="49"/>
      <c r="AAI50" s="49"/>
      <c r="AAJ50" s="49"/>
      <c r="AAK50" s="49"/>
      <c r="AAL50" s="49"/>
      <c r="AAM50" s="49"/>
      <c r="AAN50" s="49"/>
      <c r="AAO50" s="49"/>
      <c r="AAP50" s="49"/>
      <c r="AAQ50" s="49"/>
      <c r="AAR50" s="49"/>
      <c r="AAS50" s="49"/>
      <c r="AAT50" s="49"/>
      <c r="AAU50" s="49"/>
      <c r="AAV50" s="49"/>
      <c r="AAW50" s="49"/>
      <c r="AAX50" s="49"/>
      <c r="AAY50" s="49"/>
      <c r="AAZ50" s="49"/>
      <c r="ABA50" s="49"/>
      <c r="ABB50" s="49"/>
      <c r="ABC50" s="49"/>
      <c r="ABD50" s="49"/>
      <c r="ABE50" s="49"/>
      <c r="ABF50" s="49"/>
      <c r="ABG50" s="49"/>
      <c r="ABH50" s="49"/>
    </row>
    <row r="51" spans="1:736" x14ac:dyDescent="0.15">
      <c r="A51" s="25" t="s">
        <v>248</v>
      </c>
      <c r="B51" s="26" t="s">
        <v>20</v>
      </c>
      <c r="C51" s="27" t="s">
        <v>21</v>
      </c>
      <c r="D51" s="32"/>
      <c r="E51" s="32">
        <f t="shared" ref="E51:AJ51" si="37">+IFERROR(INDEX(E$29:E$46,MATCH($C51,$C$29:$C$46,0))/INDEX(D$29:D$46,MATCH($C51,$C$29:$C$46,0))-1,"")</f>
        <v>1.2374581939799345E-2</v>
      </c>
      <c r="F51" s="32">
        <f t="shared" si="37"/>
        <v>9.415262636273547E-2</v>
      </c>
      <c r="G51" s="32">
        <f t="shared" si="37"/>
        <v>-7.4879227053140096E-2</v>
      </c>
      <c r="H51" s="32">
        <f t="shared" si="37"/>
        <v>0.12206266318537851</v>
      </c>
      <c r="I51" s="32">
        <f t="shared" si="37"/>
        <v>2.8795811518324665E-2</v>
      </c>
      <c r="J51" s="32">
        <f t="shared" si="37"/>
        <v>-8.594854396381113E-2</v>
      </c>
      <c r="K51" s="32">
        <f t="shared" si="37"/>
        <v>4.8561707392514641E-2</v>
      </c>
      <c r="L51" s="32">
        <f t="shared" si="37"/>
        <v>-1.6814159292035447E-2</v>
      </c>
      <c r="M51" s="32">
        <f t="shared" si="37"/>
        <v>-6.6006600660066028E-2</v>
      </c>
      <c r="N51" s="32">
        <f t="shared" si="37"/>
        <v>8.5448120783809811E-2</v>
      </c>
      <c r="O51" s="32">
        <f t="shared" si="37"/>
        <v>3.4921574430304858E-2</v>
      </c>
      <c r="P51" s="32">
        <f t="shared" si="37"/>
        <v>4.289390906491275E-2</v>
      </c>
      <c r="Q51" s="32">
        <f t="shared" si="37"/>
        <v>0</v>
      </c>
      <c r="R51" s="32">
        <f t="shared" si="37"/>
        <v>-1.5355086372360827E-2</v>
      </c>
      <c r="S51" s="32">
        <f t="shared" si="37"/>
        <v>-2.0328599275967751E-2</v>
      </c>
      <c r="T51" s="32">
        <f t="shared" si="37"/>
        <v>1.3644115974985827E-2</v>
      </c>
      <c r="U51" s="32">
        <f t="shared" si="37"/>
        <v>5.3280987100392529E-3</v>
      </c>
      <c r="V51" s="32">
        <f t="shared" si="37"/>
        <v>8.926080892608157E-3</v>
      </c>
      <c r="W51" s="32">
        <f t="shared" si="37"/>
        <v>2.3223666021564782E-2</v>
      </c>
      <c r="X51" s="32">
        <f t="shared" si="37"/>
        <v>2.3236962982977616E-2</v>
      </c>
      <c r="Y51" s="32">
        <f t="shared" si="37"/>
        <v>2.3765513599155019E-2</v>
      </c>
      <c r="Z51" s="32">
        <f t="shared" si="37"/>
        <v>2.5019344854268821E-2</v>
      </c>
      <c r="AA51" s="32">
        <f t="shared" si="37"/>
        <v>1.6859587317564095E-2</v>
      </c>
      <c r="AB51" s="32">
        <f t="shared" si="37"/>
        <v>3.5882207374412278E-2</v>
      </c>
      <c r="AC51" s="32">
        <f t="shared" si="37"/>
        <v>-2.1739130434782594E-2</v>
      </c>
      <c r="AD51" s="32">
        <f t="shared" si="37"/>
        <v>4.5177045177045239E-2</v>
      </c>
      <c r="AE51" s="32">
        <f t="shared" si="37"/>
        <v>-1.7056074766355178E-2</v>
      </c>
      <c r="AF51" s="32">
        <f t="shared" si="37"/>
        <v>4.5638222010934149E-2</v>
      </c>
      <c r="AG51" s="32">
        <f t="shared" si="37"/>
        <v>5.4785178449647587E-2</v>
      </c>
      <c r="AH51" s="32">
        <f t="shared" si="37"/>
        <v>-1.2068965517241348E-2</v>
      </c>
      <c r="AI51" s="32">
        <f t="shared" si="37"/>
        <v>-1.7233856893542732E-2</v>
      </c>
      <c r="AJ51" s="32">
        <f t="shared" si="37"/>
        <v>-1.8201997780244228E-2</v>
      </c>
      <c r="AK51" s="32">
        <f t="shared" ref="AK51:BP51" si="38">+IFERROR(INDEX(AK$29:AK$46,MATCH($C51,$C$29:$C$46,0))/INDEX(AJ$29:AJ$46,MATCH($C51,$C$29:$C$46,0))-1,"")</f>
        <v>2.0348179968347369E-2</v>
      </c>
      <c r="AL51" s="32">
        <f t="shared" si="38"/>
        <v>5.539552404165704E-3</v>
      </c>
      <c r="AM51" s="32">
        <f t="shared" si="38"/>
        <v>1.6527104451300234E-2</v>
      </c>
      <c r="AN51" s="32">
        <f t="shared" si="38"/>
        <v>1.6908736180359929E-2</v>
      </c>
      <c r="AO51" s="32">
        <f t="shared" si="38"/>
        <v>4.327435514815603E-2</v>
      </c>
      <c r="AP51" s="32">
        <f t="shared" si="38"/>
        <v>-8.173273395995051E-3</v>
      </c>
      <c r="AQ51" s="32">
        <f t="shared" si="38"/>
        <v>3.9967037494849533E-2</v>
      </c>
      <c r="AR51" s="32">
        <f t="shared" si="38"/>
        <v>-6.3787638668779678E-2</v>
      </c>
      <c r="AS51" s="32">
        <f t="shared" si="38"/>
        <v>9.606432501057971E-2</v>
      </c>
      <c r="AT51" s="32">
        <f t="shared" si="38"/>
        <v>8.1274131274131189E-2</v>
      </c>
      <c r="AU51" s="32">
        <f t="shared" si="38"/>
        <v>-8.2128191394393868E-3</v>
      </c>
      <c r="AV51" s="32">
        <f t="shared" si="38"/>
        <v>-7.146714671467147E-2</v>
      </c>
      <c r="AW51" s="32">
        <f t="shared" si="38"/>
        <v>3.6835982939122935E-3</v>
      </c>
      <c r="AX51" s="32">
        <f t="shared" si="38"/>
        <v>6.6254587598995496E-2</v>
      </c>
      <c r="AY51" s="32">
        <f t="shared" si="38"/>
        <v>-0.13985507246376816</v>
      </c>
      <c r="AZ51" s="32">
        <f t="shared" si="38"/>
        <v>-0.19566133108677342</v>
      </c>
      <c r="BA51" s="32">
        <f t="shared" si="38"/>
        <v>0.17334380727939247</v>
      </c>
      <c r="BB51" s="32">
        <f t="shared" si="38"/>
        <v>0.14795804507922328</v>
      </c>
      <c r="BC51" s="32">
        <f t="shared" si="38"/>
        <v>-4.7239502332814931E-2</v>
      </c>
      <c r="BD51" s="32">
        <f t="shared" si="38"/>
        <v>0.17404611303815543</v>
      </c>
      <c r="BE51" s="32">
        <f t="shared" si="38"/>
        <v>3.9972193256864852E-2</v>
      </c>
      <c r="BF51" s="32">
        <f t="shared" si="38"/>
        <v>0.11313502673796783</v>
      </c>
      <c r="BG51" s="32">
        <f t="shared" si="38"/>
        <v>-3.002552169343975E-3</v>
      </c>
      <c r="BH51" s="32">
        <f t="shared" si="38"/>
        <v>1.9876524619786284E-2</v>
      </c>
      <c r="BI51" s="32">
        <f t="shared" si="38"/>
        <v>-2.2442049313450507E-2</v>
      </c>
      <c r="BJ51" s="32">
        <f t="shared" si="38"/>
        <v>6.6757287418818922E-2</v>
      </c>
      <c r="BK51" s="32">
        <f t="shared" si="38"/>
        <v>6.3004389069800437E-2</v>
      </c>
      <c r="BL51" s="32">
        <f t="shared" si="38"/>
        <v>-3.7826318593500274E-2</v>
      </c>
      <c r="BM51" s="32">
        <f t="shared" si="38"/>
        <v>-6.5476190476190466E-2</v>
      </c>
      <c r="BN51" s="32">
        <f t="shared" si="38"/>
        <v>-6.5175529551177558E-2</v>
      </c>
      <c r="BO51" s="32">
        <f t="shared" si="38"/>
        <v>7.0670258279195153E-2</v>
      </c>
      <c r="BP51" s="32">
        <f t="shared" si="38"/>
        <v>-1.1099600414385069E-2</v>
      </c>
      <c r="BQ51" s="32">
        <f t="shared" ref="BQ51:CV51" si="39">+IFERROR(INDEX(BQ$29:BQ$46,MATCH($C51,$C$29:$C$46,0))/INDEX(BP$29:BP$46,MATCH($C51,$C$29:$C$46,0))-1,"")</f>
        <v>-2.529182879377434E-2</v>
      </c>
      <c r="BR51" s="32">
        <f t="shared" si="39"/>
        <v>3.8691847075080554E-2</v>
      </c>
      <c r="BS51" s="32">
        <f t="shared" si="39"/>
        <v>5.7206208425720551E-2</v>
      </c>
      <c r="BT51" s="32">
        <f t="shared" si="39"/>
        <v>-4.6140939597315578E-3</v>
      </c>
      <c r="BU51" s="32">
        <f t="shared" si="39"/>
        <v>7.3184436016294319E-2</v>
      </c>
      <c r="BV51" s="32">
        <f t="shared" si="39"/>
        <v>-0.15667539267015707</v>
      </c>
      <c r="BW51" s="32">
        <f t="shared" si="39"/>
        <v>-0.18143721868694707</v>
      </c>
      <c r="BX51" s="32">
        <f t="shared" si="39"/>
        <v>-9.8976109215017094E-2</v>
      </c>
      <c r="BY51" s="32">
        <f t="shared" si="39"/>
        <v>-4.0614478114478159E-2</v>
      </c>
      <c r="BZ51" s="32">
        <f t="shared" si="39"/>
        <v>-0.15310375082254879</v>
      </c>
      <c r="CA51" s="32">
        <f t="shared" si="39"/>
        <v>6.2160062160062202E-2</v>
      </c>
      <c r="CB51" s="32">
        <f t="shared" si="39"/>
        <v>0.498415020726652</v>
      </c>
      <c r="CC51" s="32">
        <f t="shared" si="39"/>
        <v>7.3393002441008992E-2</v>
      </c>
      <c r="CD51" s="32">
        <f t="shared" si="39"/>
        <v>6.1552456033959979E-2</v>
      </c>
      <c r="CE51" s="32">
        <f t="shared" si="39"/>
        <v>0.12596401028277637</v>
      </c>
      <c r="CF51" s="32">
        <f t="shared" si="39"/>
        <v>4.8452562151192202E-2</v>
      </c>
      <c r="CG51" s="32">
        <f t="shared" si="39"/>
        <v>5.3109121703363238E-2</v>
      </c>
      <c r="CH51" s="32">
        <f t="shared" si="39"/>
        <v>1.8839747271683027E-2</v>
      </c>
      <c r="CI51" s="32">
        <f t="shared" si="39"/>
        <v>2.1535686097643447E-2</v>
      </c>
      <c r="CJ51" s="32">
        <f t="shared" si="39"/>
        <v>4.0618101545253804E-2</v>
      </c>
      <c r="CK51" s="32">
        <f t="shared" si="39"/>
        <v>4.8048366567670753E-2</v>
      </c>
      <c r="CL51" s="32">
        <f t="shared" si="39"/>
        <v>4.0178119623519803E-2</v>
      </c>
      <c r="CM51" s="32">
        <f t="shared" si="39"/>
        <v>4.8744892002335005E-2</v>
      </c>
      <c r="CN51" s="32">
        <f t="shared" si="39"/>
        <v>1.3730401707022999E-2</v>
      </c>
      <c r="CO51" s="32">
        <f t="shared" si="39"/>
        <v>1.8028736158140379E-2</v>
      </c>
      <c r="CP51" s="32">
        <f t="shared" si="39"/>
        <v>6.0050341603739676E-2</v>
      </c>
      <c r="CQ51" s="32">
        <f t="shared" si="39"/>
        <v>4.324966078697412E-2</v>
      </c>
      <c r="CR51" s="32">
        <f t="shared" si="39"/>
        <v>4.5277190700699022E-2</v>
      </c>
      <c r="CS51" s="32">
        <f t="shared" si="39"/>
        <v>3.6628042616066558E-2</v>
      </c>
      <c r="CT51" s="32">
        <f t="shared" si="39"/>
        <v>5.4538634658664709E-2</v>
      </c>
      <c r="CU51" s="32">
        <f t="shared" si="39"/>
        <v>3.9268691754997587E-2</v>
      </c>
      <c r="CV51" s="32">
        <f t="shared" si="39"/>
        <v>4.1344376754055778E-2</v>
      </c>
      <c r="CW51" s="32">
        <f t="shared" ref="CW51:EB51" si="40">+IFERROR(INDEX(CW$29:CW$46,MATCH($C51,$C$29:$C$46,0))/INDEX(CV$29:CV$46,MATCH($C51,$C$29:$C$46,0))-1,"")</f>
        <v>3.8059554328534695E-2</v>
      </c>
      <c r="CX51" s="32">
        <f t="shared" si="40"/>
        <v>3.6284194528875435E-2</v>
      </c>
      <c r="CY51" s="32">
        <f t="shared" si="40"/>
        <v>6.0311640696608659E-2</v>
      </c>
      <c r="CZ51" s="32">
        <f t="shared" si="40"/>
        <v>4.8121254034117156E-2</v>
      </c>
      <c r="DA51" s="32">
        <f t="shared" si="40"/>
        <v>3.8159124649474796E-2</v>
      </c>
      <c r="DB51" s="32">
        <f t="shared" si="40"/>
        <v>3.5379482018960795E-2</v>
      </c>
      <c r="DC51" s="32">
        <f t="shared" si="40"/>
        <v>4.5628932426211133E-2</v>
      </c>
      <c r="DD51" s="32">
        <f t="shared" si="40"/>
        <v>2.2552712685289356E-2</v>
      </c>
      <c r="DE51" s="32">
        <f t="shared" si="40"/>
        <v>-1.1912735623385351E-2</v>
      </c>
      <c r="DF51" s="32">
        <f t="shared" si="40"/>
        <v>3.9316322083958744E-2</v>
      </c>
      <c r="DG51" s="32">
        <f t="shared" si="40"/>
        <v>3.3170277195434528E-2</v>
      </c>
      <c r="DH51" s="32">
        <f t="shared" si="40"/>
        <v>2.3492807864003318E-2</v>
      </c>
      <c r="DI51" s="32">
        <f t="shared" si="40"/>
        <v>2.7667635915058497E-2</v>
      </c>
      <c r="DJ51" s="32">
        <f t="shared" si="40"/>
        <v>9.0457000771670959E-3</v>
      </c>
      <c r="DK51" s="32">
        <f t="shared" si="40"/>
        <v>5.0133831839231924E-3</v>
      </c>
      <c r="DL51" s="32">
        <f t="shared" si="40"/>
        <v>1.9657577679137672E-2</v>
      </c>
      <c r="DM51" s="32">
        <f t="shared" si="40"/>
        <v>7.4626865671640896E-3</v>
      </c>
      <c r="DN51" s="32">
        <f t="shared" si="40"/>
        <v>9.0123456790123235E-3</v>
      </c>
      <c r="DO51" s="32">
        <f t="shared" si="40"/>
        <v>9.6251886292262334E-3</v>
      </c>
      <c r="DP51" s="32">
        <f t="shared" si="40"/>
        <v>1.9511209856594602E-2</v>
      </c>
      <c r="DQ51" s="32">
        <f t="shared" si="40"/>
        <v>2.0524605753229341E-2</v>
      </c>
      <c r="DR51" s="32">
        <f t="shared" si="40"/>
        <v>3.9097685976083207E-2</v>
      </c>
      <c r="DS51" s="32">
        <f t="shared" si="40"/>
        <v>3.0377760340768889E-2</v>
      </c>
      <c r="DT51" s="32">
        <f t="shared" si="40"/>
        <v>2.0053669857847511E-2</v>
      </c>
      <c r="DU51" s="32">
        <f t="shared" si="40"/>
        <v>5.8752177468093247E-3</v>
      </c>
      <c r="DV51" s="32">
        <f t="shared" si="40"/>
        <v>1.1505547555504592E-2</v>
      </c>
      <c r="DW51" s="32">
        <f t="shared" si="40"/>
        <v>-9.9107942908766011E-3</v>
      </c>
      <c r="DX51" s="32">
        <f t="shared" si="40"/>
        <v>2.0179763242443638E-2</v>
      </c>
      <c r="DY51" s="32">
        <f t="shared" si="40"/>
        <v>1.7672838192724472E-2</v>
      </c>
      <c r="DZ51" s="32">
        <f t="shared" si="40"/>
        <v>1.080198102829466E-2</v>
      </c>
      <c r="EA51" s="32">
        <f t="shared" si="40"/>
        <v>2.0350715421998622E-2</v>
      </c>
      <c r="EB51" s="32">
        <f t="shared" si="40"/>
        <v>3.2340559018123161E-2</v>
      </c>
      <c r="EC51" s="32">
        <f t="shared" ref="EC51:EZ51" si="41">+IFERROR(INDEX(EC$29:EC$46,MATCH($C51,$C$29:$C$46,0))/INDEX(EB$29:EB$46,MATCH($C51,$C$29:$C$46,0))-1,"")</f>
        <v>3.0697270555594791E-2</v>
      </c>
      <c r="ED51" s="32">
        <f t="shared" si="41"/>
        <v>3.4848460772843204E-2</v>
      </c>
      <c r="EE51" s="32">
        <f t="shared" si="41"/>
        <v>1.5277548303365807E-2</v>
      </c>
      <c r="EF51" s="32">
        <f t="shared" si="41"/>
        <v>6.8595025875219928E-3</v>
      </c>
      <c r="EG51" s="32">
        <f t="shared" si="41"/>
        <v>4.0774727135626243E-3</v>
      </c>
      <c r="EH51" s="32">
        <f t="shared" si="41"/>
        <v>2.3381351293580543E-2</v>
      </c>
      <c r="EI51" s="32">
        <f t="shared" si="41"/>
        <v>1.1444777291867547E-2</v>
      </c>
      <c r="EJ51" s="32">
        <f t="shared" si="41"/>
        <v>1.8895230700598065E-2</v>
      </c>
      <c r="EK51" s="32">
        <f t="shared" si="41"/>
        <v>1.8788945246053235E-2</v>
      </c>
      <c r="EL51" s="32">
        <f t="shared" si="41"/>
        <v>-2.2768202647561742E-3</v>
      </c>
      <c r="EM51" s="32">
        <f t="shared" si="41"/>
        <v>-3.3373426589938027E-2</v>
      </c>
      <c r="EN51" s="32">
        <f t="shared" si="41"/>
        <v>1.5528412807163328E-2</v>
      </c>
      <c r="EO51" s="32">
        <f t="shared" si="41"/>
        <v>1.6745020960199586E-2</v>
      </c>
      <c r="EP51" s="32">
        <f t="shared" si="41"/>
        <v>-1.7735684500286286E-3</v>
      </c>
      <c r="EQ51" s="32">
        <f t="shared" si="41"/>
        <v>5.8139144386415431E-4</v>
      </c>
      <c r="ER51" s="32">
        <f t="shared" si="41"/>
        <v>4.6748430030982835E-3</v>
      </c>
      <c r="ES51" s="32">
        <f t="shared" si="41"/>
        <v>7.0440055472051899E-3</v>
      </c>
      <c r="ET51" s="32">
        <f t="shared" si="41"/>
        <v>7.1727382545230256E-3</v>
      </c>
      <c r="EU51" s="32">
        <f t="shared" si="41"/>
        <v>1.8570559428275457E-2</v>
      </c>
      <c r="EV51" s="32">
        <f t="shared" si="41"/>
        <v>1.3621590113461091E-2</v>
      </c>
      <c r="EW51" s="32">
        <f t="shared" si="41"/>
        <v>1.372544722259228E-2</v>
      </c>
      <c r="EX51" s="32">
        <f t="shared" si="41"/>
        <v>-8.112738666549868E-2</v>
      </c>
      <c r="EY51" s="32">
        <f t="shared" si="41"/>
        <v>6.4830558264200366E-2</v>
      </c>
      <c r="EZ51" s="32">
        <f t="shared" si="41"/>
        <v>2.1535854184702385E-2</v>
      </c>
      <c r="FA51" s="29"/>
      <c r="FB51" s="29"/>
      <c r="FC51" s="29"/>
      <c r="FD51" s="29"/>
      <c r="FE51" s="29"/>
      <c r="FF51" s="29"/>
      <c r="FG51" s="29"/>
      <c r="FH51" s="29"/>
      <c r="FI51" s="29"/>
      <c r="FJ51" s="29"/>
      <c r="FK51" s="29"/>
      <c r="FL51" s="29"/>
      <c r="FM51" s="29"/>
      <c r="FN51" s="29"/>
      <c r="FO51" s="29"/>
      <c r="FP51" s="29"/>
      <c r="FQ51" s="29"/>
      <c r="FR51" s="49"/>
      <c r="FS51" s="49"/>
      <c r="FT51" s="49"/>
      <c r="FU51" s="49"/>
      <c r="FV51" s="49"/>
      <c r="FW51" s="49"/>
      <c r="FX51" s="49"/>
      <c r="FY51" s="49"/>
      <c r="FZ51" s="49"/>
      <c r="GA51" s="49"/>
      <c r="GB51" s="49"/>
      <c r="GC51" s="49"/>
      <c r="GD51" s="49"/>
      <c r="GE51" s="49"/>
      <c r="GF51" s="49"/>
      <c r="GG51" s="49"/>
      <c r="GH51" s="49"/>
      <c r="GI51" s="49"/>
      <c r="GJ51" s="49"/>
      <c r="GK51" s="49"/>
      <c r="GL51" s="49"/>
      <c r="GM51" s="49"/>
      <c r="GN51" s="49"/>
      <c r="GO51" s="49"/>
      <c r="GP51" s="49"/>
      <c r="GQ51" s="49"/>
      <c r="GR51" s="49"/>
      <c r="GS51" s="49"/>
      <c r="GT51" s="49"/>
      <c r="GU51" s="49"/>
      <c r="GV51" s="49"/>
      <c r="GW51" s="49"/>
      <c r="GX51" s="49"/>
      <c r="GY51" s="49"/>
      <c r="GZ51" s="49"/>
      <c r="HA51" s="49"/>
      <c r="HB51" s="49"/>
      <c r="HC51" s="49"/>
      <c r="HD51" s="49"/>
      <c r="HE51" s="49"/>
      <c r="HF51" s="49"/>
      <c r="HG51" s="49"/>
      <c r="HH51" s="49"/>
      <c r="HI51" s="49"/>
      <c r="HJ51" s="49"/>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49"/>
      <c r="IL51" s="49"/>
      <c r="IM51" s="49"/>
      <c r="IN51" s="49"/>
      <c r="IO51" s="49"/>
      <c r="IP51" s="49"/>
      <c r="IQ51" s="49"/>
      <c r="IR51" s="49"/>
      <c r="IS51" s="49"/>
      <c r="IT51" s="49"/>
      <c r="IU51" s="49"/>
      <c r="IV51" s="49"/>
      <c r="IW51" s="49"/>
      <c r="IX51" s="49"/>
      <c r="IY51" s="49"/>
      <c r="IZ51" s="49"/>
      <c r="JA51" s="49"/>
      <c r="JB51" s="49"/>
      <c r="JC51" s="49"/>
      <c r="JD51" s="49"/>
      <c r="JE51" s="49"/>
      <c r="JF51" s="49"/>
      <c r="JG51" s="49"/>
      <c r="JH51" s="49"/>
      <c r="JI51" s="49"/>
      <c r="JJ51" s="49"/>
      <c r="JK51" s="49"/>
      <c r="JL51" s="49"/>
      <c r="JM51" s="49"/>
      <c r="JN51" s="49"/>
      <c r="JO51" s="49"/>
      <c r="JP51" s="49"/>
      <c r="JQ51" s="49"/>
      <c r="JR51" s="49"/>
      <c r="JS51" s="49"/>
      <c r="JT51" s="49"/>
      <c r="JU51" s="49"/>
      <c r="JV51" s="49"/>
      <c r="JW51" s="49"/>
      <c r="JX51" s="49"/>
      <c r="JY51" s="49"/>
      <c r="JZ51" s="49"/>
      <c r="KA51" s="49"/>
      <c r="KB51" s="49"/>
      <c r="KC51" s="49"/>
      <c r="KD51" s="49"/>
      <c r="KE51" s="49"/>
      <c r="KF51" s="49"/>
      <c r="KG51" s="49"/>
      <c r="KH51" s="49"/>
      <c r="KI51" s="49"/>
      <c r="KJ51" s="49"/>
      <c r="KK51" s="49"/>
      <c r="KL51" s="49"/>
      <c r="KM51" s="49"/>
      <c r="KN51" s="49"/>
      <c r="KO51" s="49"/>
      <c r="KP51" s="49"/>
      <c r="KQ51" s="49"/>
      <c r="KR51" s="49"/>
      <c r="KS51" s="49"/>
      <c r="KT51" s="49"/>
      <c r="KU51" s="49"/>
      <c r="KV51" s="49"/>
      <c r="KW51" s="49"/>
      <c r="KX51" s="49"/>
      <c r="KY51" s="49"/>
      <c r="KZ51" s="49"/>
      <c r="LA51" s="49"/>
      <c r="LB51" s="49"/>
      <c r="LC51" s="49"/>
      <c r="LD51" s="49"/>
      <c r="LE51" s="49"/>
      <c r="LF51" s="49"/>
      <c r="LG51" s="49"/>
      <c r="LH51" s="49"/>
      <c r="LI51" s="49"/>
      <c r="LJ51" s="49"/>
      <c r="LK51" s="49"/>
      <c r="LL51" s="49"/>
      <c r="LM51" s="49"/>
      <c r="LN51" s="49"/>
      <c r="LO51" s="49"/>
      <c r="LP51" s="49"/>
      <c r="LQ51" s="49"/>
      <c r="LR51" s="49"/>
      <c r="LS51" s="49"/>
      <c r="LT51" s="49"/>
      <c r="LU51" s="49"/>
      <c r="LV51" s="49"/>
      <c r="LW51" s="49"/>
      <c r="LX51" s="49"/>
      <c r="LY51" s="49"/>
      <c r="LZ51" s="49"/>
      <c r="MA51" s="49"/>
      <c r="MB51" s="49"/>
      <c r="MC51" s="49"/>
      <c r="MD51" s="49"/>
      <c r="ME51" s="49"/>
      <c r="MF51" s="49"/>
      <c r="MG51" s="49"/>
      <c r="MH51" s="49"/>
      <c r="MI51" s="49"/>
      <c r="MJ51" s="49"/>
      <c r="MK51" s="49"/>
      <c r="ML51" s="49"/>
      <c r="MM51" s="49"/>
      <c r="MN51" s="49"/>
      <c r="MO51" s="49"/>
      <c r="MP51" s="49"/>
      <c r="MQ51" s="49"/>
      <c r="MR51" s="49"/>
      <c r="MS51" s="49"/>
      <c r="MT51" s="49"/>
      <c r="MU51" s="49"/>
      <c r="MV51" s="49"/>
      <c r="MW51" s="49"/>
      <c r="MX51" s="49"/>
      <c r="MY51" s="49"/>
      <c r="MZ51" s="49"/>
      <c r="NA51" s="49"/>
      <c r="NB51" s="49"/>
      <c r="NC51" s="49"/>
      <c r="ND51" s="49"/>
      <c r="NE51" s="49"/>
      <c r="NF51" s="49"/>
      <c r="NG51" s="49"/>
      <c r="NH51" s="49"/>
      <c r="NI51" s="49"/>
      <c r="NJ51" s="49"/>
      <c r="NK51" s="49"/>
      <c r="NL51" s="49"/>
      <c r="NM51" s="49"/>
      <c r="NN51" s="49"/>
      <c r="NO51" s="49"/>
      <c r="NP51" s="49"/>
      <c r="NQ51" s="49"/>
      <c r="NR51" s="49"/>
      <c r="NS51" s="49"/>
      <c r="NT51" s="49"/>
      <c r="NU51" s="49"/>
      <c r="NV51" s="49"/>
      <c r="NW51" s="49"/>
      <c r="NX51" s="49"/>
      <c r="NY51" s="49"/>
      <c r="NZ51" s="49"/>
      <c r="OA51" s="49"/>
      <c r="OB51" s="49"/>
      <c r="OC51" s="49"/>
      <c r="OD51" s="49"/>
      <c r="OE51" s="49"/>
      <c r="OF51" s="49"/>
      <c r="OG51" s="49"/>
      <c r="OH51" s="49"/>
      <c r="OI51" s="49"/>
      <c r="OJ51" s="49"/>
      <c r="OK51" s="49"/>
      <c r="OL51" s="49"/>
      <c r="OM51" s="49"/>
      <c r="ON51" s="49"/>
      <c r="OO51" s="49"/>
      <c r="OP51" s="49"/>
      <c r="OQ51" s="49"/>
      <c r="OR51" s="49"/>
      <c r="OS51" s="49"/>
      <c r="OT51" s="49"/>
      <c r="OU51" s="49"/>
      <c r="OV51" s="49"/>
      <c r="OW51" s="49"/>
      <c r="OX51" s="49"/>
      <c r="OY51" s="49"/>
      <c r="OZ51" s="49"/>
      <c r="PA51" s="49"/>
      <c r="PB51" s="49"/>
      <c r="PC51" s="49"/>
      <c r="PD51" s="49"/>
      <c r="PE51" s="49"/>
      <c r="PF51" s="49"/>
      <c r="PG51" s="49"/>
      <c r="PH51" s="49"/>
      <c r="PI51" s="49"/>
      <c r="PJ51" s="49"/>
      <c r="PK51" s="49"/>
      <c r="PL51" s="49"/>
      <c r="PM51" s="49"/>
      <c r="PN51" s="49"/>
      <c r="PO51" s="49"/>
      <c r="PP51" s="49"/>
      <c r="PQ51" s="49"/>
      <c r="PR51" s="49"/>
      <c r="PS51" s="49"/>
      <c r="PT51" s="49"/>
      <c r="PU51" s="49"/>
      <c r="PV51" s="49"/>
      <c r="PW51" s="49"/>
      <c r="PX51" s="49"/>
      <c r="PY51" s="49"/>
      <c r="PZ51" s="49"/>
      <c r="QA51" s="49"/>
      <c r="QB51" s="49"/>
      <c r="QC51" s="49"/>
      <c r="QD51" s="49"/>
      <c r="QE51" s="49"/>
      <c r="QF51" s="49"/>
      <c r="QG51" s="49"/>
      <c r="QH51" s="49"/>
      <c r="QI51" s="49"/>
      <c r="QJ51" s="49"/>
      <c r="QK51" s="49"/>
      <c r="QL51" s="49"/>
      <c r="QM51" s="49"/>
      <c r="QN51" s="49"/>
      <c r="QO51" s="49"/>
      <c r="QP51" s="49"/>
      <c r="QQ51" s="49"/>
      <c r="QR51" s="49"/>
      <c r="QS51" s="49"/>
      <c r="QT51" s="49"/>
      <c r="QU51" s="49"/>
      <c r="QV51" s="49"/>
      <c r="QW51" s="49"/>
      <c r="QX51" s="49"/>
      <c r="QY51" s="49"/>
      <c r="QZ51" s="49"/>
      <c r="RA51" s="49"/>
      <c r="RB51" s="49"/>
      <c r="RC51" s="49"/>
      <c r="RD51" s="49"/>
      <c r="RE51" s="49"/>
      <c r="RF51" s="49"/>
      <c r="RG51" s="49"/>
      <c r="RH51" s="49"/>
      <c r="RI51" s="49"/>
      <c r="RJ51" s="49"/>
      <c r="RK51" s="49"/>
      <c r="RL51" s="49"/>
      <c r="RM51" s="49"/>
      <c r="RN51" s="49"/>
      <c r="RO51" s="49"/>
      <c r="RP51" s="49"/>
      <c r="RQ51" s="49"/>
      <c r="RR51" s="49"/>
      <c r="RS51" s="49"/>
      <c r="RT51" s="49"/>
      <c r="RU51" s="49"/>
      <c r="RV51" s="49"/>
      <c r="RW51" s="49"/>
      <c r="RX51" s="49"/>
      <c r="RY51" s="49"/>
      <c r="RZ51" s="49"/>
      <c r="SA51" s="49"/>
      <c r="SB51" s="49"/>
      <c r="SC51" s="49"/>
      <c r="SD51" s="49"/>
      <c r="SE51" s="49"/>
      <c r="SF51" s="49"/>
      <c r="SG51" s="49"/>
      <c r="SH51" s="49"/>
      <c r="SI51" s="49"/>
      <c r="SJ51" s="49"/>
      <c r="SK51" s="49"/>
      <c r="SL51" s="49"/>
      <c r="SM51" s="49"/>
      <c r="SN51" s="49"/>
      <c r="SO51" s="49"/>
      <c r="SP51" s="49"/>
      <c r="SQ51" s="49"/>
      <c r="SR51" s="49"/>
      <c r="SS51" s="49"/>
      <c r="ST51" s="49"/>
      <c r="SU51" s="49"/>
      <c r="SV51" s="49"/>
      <c r="SW51" s="49"/>
      <c r="SX51" s="49"/>
      <c r="SY51" s="49"/>
      <c r="SZ51" s="49"/>
      <c r="TA51" s="49"/>
      <c r="TB51" s="49"/>
      <c r="TC51" s="49"/>
      <c r="TD51" s="49"/>
      <c r="TE51" s="49"/>
      <c r="TF51" s="49"/>
      <c r="TG51" s="49"/>
      <c r="TH51" s="49"/>
      <c r="TI51" s="49"/>
      <c r="TJ51" s="49"/>
      <c r="TK51" s="49"/>
      <c r="TL51" s="49"/>
      <c r="TM51" s="49"/>
      <c r="TN51" s="49"/>
      <c r="TO51" s="49"/>
      <c r="TP51" s="49"/>
      <c r="TQ51" s="49"/>
      <c r="TR51" s="49"/>
      <c r="TS51" s="49"/>
      <c r="TT51" s="49"/>
      <c r="TU51" s="49"/>
      <c r="TV51" s="49"/>
      <c r="TW51" s="49"/>
      <c r="TX51" s="49"/>
      <c r="TY51" s="49"/>
      <c r="TZ51" s="49"/>
      <c r="UA51" s="49"/>
      <c r="UB51" s="49"/>
      <c r="UC51" s="49"/>
      <c r="UD51" s="49"/>
      <c r="UE51" s="49"/>
      <c r="UF51" s="49"/>
      <c r="UG51" s="49"/>
      <c r="UH51" s="49"/>
      <c r="UI51" s="49"/>
      <c r="UJ51" s="49"/>
      <c r="UK51" s="49"/>
      <c r="UL51" s="49"/>
      <c r="UM51" s="49"/>
      <c r="UN51" s="49"/>
      <c r="UO51" s="49"/>
      <c r="UP51" s="49"/>
      <c r="UQ51" s="49"/>
      <c r="UR51" s="49"/>
      <c r="US51" s="49"/>
      <c r="UT51" s="49"/>
      <c r="UU51" s="49"/>
      <c r="UV51" s="49"/>
      <c r="UW51" s="49"/>
      <c r="UX51" s="49"/>
      <c r="UY51" s="49"/>
      <c r="UZ51" s="49"/>
      <c r="VA51" s="49"/>
      <c r="VB51" s="49"/>
      <c r="VC51" s="49"/>
      <c r="VD51" s="49"/>
      <c r="VE51" s="49"/>
      <c r="VF51" s="49"/>
      <c r="VG51" s="49"/>
      <c r="VH51" s="49"/>
      <c r="VI51" s="49"/>
      <c r="VJ51" s="49"/>
      <c r="VK51" s="49"/>
      <c r="VL51" s="49"/>
      <c r="VM51" s="49"/>
      <c r="VN51" s="49"/>
      <c r="VO51" s="49"/>
      <c r="VP51" s="49"/>
      <c r="VQ51" s="49"/>
      <c r="VR51" s="49"/>
      <c r="VS51" s="49"/>
      <c r="VT51" s="49"/>
      <c r="VU51" s="49"/>
      <c r="VV51" s="49"/>
      <c r="VW51" s="49"/>
      <c r="VX51" s="49"/>
      <c r="VY51" s="49"/>
      <c r="VZ51" s="49"/>
      <c r="WA51" s="49"/>
      <c r="WB51" s="49"/>
      <c r="WC51" s="49"/>
      <c r="WD51" s="49"/>
      <c r="WE51" s="49"/>
      <c r="WF51" s="49"/>
      <c r="WG51" s="49"/>
      <c r="WH51" s="49"/>
      <c r="WI51" s="49"/>
      <c r="WJ51" s="49"/>
      <c r="WK51" s="49"/>
      <c r="WL51" s="49"/>
      <c r="WM51" s="49"/>
      <c r="WN51" s="49"/>
      <c r="WO51" s="49"/>
      <c r="WP51" s="49"/>
      <c r="WQ51" s="49"/>
      <c r="WR51" s="49"/>
      <c r="WS51" s="49"/>
      <c r="WT51" s="49"/>
      <c r="WU51" s="49"/>
      <c r="WV51" s="49"/>
      <c r="WW51" s="49"/>
      <c r="WX51" s="49"/>
      <c r="WY51" s="49"/>
      <c r="WZ51" s="49"/>
      <c r="XA51" s="49"/>
      <c r="XB51" s="49"/>
      <c r="XC51" s="49"/>
      <c r="XD51" s="49"/>
      <c r="XE51" s="49"/>
      <c r="XF51" s="49"/>
      <c r="XG51" s="49"/>
      <c r="XH51" s="49"/>
      <c r="XI51" s="49"/>
      <c r="XJ51" s="49"/>
      <c r="XK51" s="49"/>
      <c r="XL51" s="49"/>
      <c r="XM51" s="49"/>
      <c r="XN51" s="49"/>
      <c r="XO51" s="49"/>
      <c r="XP51" s="49"/>
      <c r="XQ51" s="49"/>
      <c r="XR51" s="49"/>
      <c r="XS51" s="49"/>
      <c r="XT51" s="49"/>
      <c r="XU51" s="49"/>
      <c r="XV51" s="49"/>
      <c r="XW51" s="49"/>
      <c r="XX51" s="49"/>
      <c r="XY51" s="49"/>
      <c r="XZ51" s="49"/>
      <c r="YA51" s="49"/>
      <c r="YB51" s="49"/>
      <c r="YC51" s="49"/>
      <c r="YD51" s="49"/>
      <c r="YE51" s="49"/>
      <c r="YF51" s="49"/>
      <c r="YG51" s="49"/>
      <c r="YH51" s="49"/>
      <c r="YI51" s="49"/>
      <c r="YJ51" s="49"/>
      <c r="YK51" s="49"/>
      <c r="YL51" s="49"/>
      <c r="YM51" s="49"/>
      <c r="YN51" s="49"/>
      <c r="YO51" s="49"/>
      <c r="YP51" s="49"/>
      <c r="YQ51" s="49"/>
      <c r="YR51" s="49"/>
      <c r="YS51" s="49"/>
      <c r="YT51" s="49"/>
      <c r="YU51" s="49"/>
      <c r="YV51" s="49"/>
      <c r="YW51" s="49"/>
      <c r="YX51" s="49"/>
      <c r="YY51" s="49"/>
      <c r="YZ51" s="49"/>
      <c r="ZA51" s="49"/>
      <c r="ZB51" s="49"/>
      <c r="ZC51" s="49"/>
      <c r="ZD51" s="49"/>
      <c r="ZE51" s="49"/>
      <c r="ZF51" s="49"/>
      <c r="ZG51" s="49"/>
      <c r="ZH51" s="49"/>
      <c r="ZI51" s="49"/>
      <c r="ZJ51" s="49"/>
      <c r="ZK51" s="49"/>
      <c r="ZL51" s="49"/>
      <c r="ZM51" s="49"/>
      <c r="ZN51" s="49"/>
      <c r="ZO51" s="49"/>
      <c r="ZP51" s="49"/>
      <c r="ZQ51" s="49"/>
      <c r="ZR51" s="49"/>
      <c r="ZS51" s="49"/>
      <c r="ZT51" s="49"/>
      <c r="ZU51" s="49"/>
      <c r="ZV51" s="49"/>
      <c r="ZW51" s="49"/>
      <c r="ZX51" s="49"/>
      <c r="ZY51" s="49"/>
      <c r="ZZ51" s="49"/>
      <c r="AAA51" s="49"/>
      <c r="AAB51" s="49"/>
      <c r="AAC51" s="49"/>
      <c r="AAD51" s="49"/>
      <c r="AAE51" s="49"/>
      <c r="AAF51" s="49"/>
      <c r="AAG51" s="49"/>
      <c r="AAH51" s="49"/>
      <c r="AAI51" s="49"/>
      <c r="AAJ51" s="49"/>
      <c r="AAK51" s="49"/>
      <c r="AAL51" s="49"/>
      <c r="AAM51" s="49"/>
      <c r="AAN51" s="49"/>
      <c r="AAO51" s="49"/>
      <c r="AAP51" s="49"/>
      <c r="AAQ51" s="49"/>
      <c r="AAR51" s="49"/>
      <c r="AAS51" s="49"/>
      <c r="AAT51" s="49"/>
      <c r="AAU51" s="49"/>
      <c r="AAV51" s="49"/>
      <c r="AAW51" s="49"/>
      <c r="AAX51" s="49"/>
      <c r="AAY51" s="49"/>
      <c r="AAZ51" s="49"/>
      <c r="ABA51" s="49"/>
      <c r="ABB51" s="49"/>
      <c r="ABC51" s="49"/>
      <c r="ABD51" s="49"/>
      <c r="ABE51" s="49"/>
      <c r="ABF51" s="49"/>
      <c r="ABG51" s="49"/>
      <c r="ABH51" s="49"/>
    </row>
    <row r="52" spans="1:736" x14ac:dyDescent="0.15">
      <c r="A52" s="25" t="s">
        <v>248</v>
      </c>
      <c r="B52" s="26" t="s">
        <v>22</v>
      </c>
      <c r="C52" s="27" t="s">
        <v>23</v>
      </c>
      <c r="D52" s="32"/>
      <c r="E52" s="32">
        <f t="shared" ref="E52:AJ52" si="42">+IFERROR(INDEX(E$29:E$46,MATCH($C52,$C$29:$C$46,0))/INDEX(D$29:D$46,MATCH($C52,$C$29:$C$46,0))-1,"")</f>
        <v>-1.1941316956670112E-2</v>
      </c>
      <c r="F52" s="32">
        <f t="shared" si="42"/>
        <v>6.2845303867403279E-2</v>
      </c>
      <c r="G52" s="32">
        <f t="shared" si="42"/>
        <v>3.5087719298245723E-2</v>
      </c>
      <c r="H52" s="32">
        <f t="shared" si="42"/>
        <v>6.2774639045825475E-2</v>
      </c>
      <c r="I52" s="32">
        <f t="shared" si="42"/>
        <v>-5.9066745422327038E-3</v>
      </c>
      <c r="J52" s="32">
        <f t="shared" si="42"/>
        <v>-1.9310754604872304E-2</v>
      </c>
      <c r="K52" s="32">
        <f t="shared" si="42"/>
        <v>-1.8176310209027546E-2</v>
      </c>
      <c r="L52" s="32">
        <f t="shared" si="42"/>
        <v>3.424868867633446E-2</v>
      </c>
      <c r="M52" s="32">
        <f t="shared" si="42"/>
        <v>-3.5202863961813824E-2</v>
      </c>
      <c r="N52" s="32">
        <f t="shared" si="42"/>
        <v>-1.8552875695732829E-2</v>
      </c>
      <c r="O52" s="32">
        <f t="shared" si="42"/>
        <v>1.7013232514177634E-2</v>
      </c>
      <c r="P52" s="32">
        <f t="shared" si="42"/>
        <v>9.2936802973977439E-3</v>
      </c>
      <c r="Q52" s="32">
        <f t="shared" si="42"/>
        <v>4.849600982197666E-2</v>
      </c>
      <c r="R52" s="32">
        <f t="shared" si="42"/>
        <v>1.6393442622950838E-2</v>
      </c>
      <c r="S52" s="32">
        <f t="shared" si="42"/>
        <v>1.7281105990783363E-2</v>
      </c>
      <c r="T52" s="32">
        <f t="shared" si="42"/>
        <v>-2.2650056625141968E-3</v>
      </c>
      <c r="U52" s="32">
        <f t="shared" si="42"/>
        <v>2.8944381384790052E-2</v>
      </c>
      <c r="V52" s="32">
        <f t="shared" si="42"/>
        <v>2.923331494760073E-2</v>
      </c>
      <c r="W52" s="32">
        <f t="shared" si="42"/>
        <v>1.6077170418006492E-2</v>
      </c>
      <c r="X52" s="32">
        <f t="shared" si="42"/>
        <v>2.0569620253164667E-2</v>
      </c>
      <c r="Y52" s="32">
        <f t="shared" si="42"/>
        <v>-1.2661498708010366E-2</v>
      </c>
      <c r="Z52" s="32">
        <f t="shared" si="42"/>
        <v>3.0096833289714686E-2</v>
      </c>
      <c r="AA52" s="32">
        <f t="shared" si="42"/>
        <v>3.8871951219512146E-2</v>
      </c>
      <c r="AB52" s="32">
        <f t="shared" si="42"/>
        <v>1.2717045732453025E-2</v>
      </c>
      <c r="AC52" s="32">
        <f t="shared" si="42"/>
        <v>3.3808258874667985E-2</v>
      </c>
      <c r="AD52" s="32">
        <f t="shared" si="42"/>
        <v>2.0322354590049052E-2</v>
      </c>
      <c r="AE52" s="32">
        <f t="shared" si="42"/>
        <v>1.2591575091575047E-2</v>
      </c>
      <c r="AF52" s="32">
        <f t="shared" si="42"/>
        <v>2.6452633958851557E-2</v>
      </c>
      <c r="AG52" s="32">
        <f t="shared" si="42"/>
        <v>2.0044052863436024E-2</v>
      </c>
      <c r="AH52" s="32">
        <f t="shared" si="42"/>
        <v>2.7423882530770882E-2</v>
      </c>
      <c r="AI52" s="32">
        <f t="shared" si="42"/>
        <v>-3.8251366120218622E-2</v>
      </c>
      <c r="AJ52" s="32">
        <f t="shared" si="42"/>
        <v>7.6486013986014623E-3</v>
      </c>
      <c r="AK52" s="32">
        <f t="shared" ref="AK52:BP52" si="43">+IFERROR(INDEX(AK$29:AK$46,MATCH($C52,$C$29:$C$46,0))/INDEX(AJ$29:AJ$46,MATCH($C52,$C$29:$C$46,0))-1,"")</f>
        <v>3.9904576013879867E-2</v>
      </c>
      <c r="AL52" s="32">
        <f t="shared" si="43"/>
        <v>2.481751824817513E-2</v>
      </c>
      <c r="AM52" s="32">
        <f t="shared" si="43"/>
        <v>6.9190069190068204E-3</v>
      </c>
      <c r="AN52" s="32">
        <f t="shared" si="43"/>
        <v>1.5359741309620034E-2</v>
      </c>
      <c r="AO52" s="32">
        <f t="shared" si="43"/>
        <v>2.9458598726114671E-2</v>
      </c>
      <c r="AP52" s="32">
        <f t="shared" si="43"/>
        <v>2.9002320185613772E-3</v>
      </c>
      <c r="AQ52" s="32">
        <f t="shared" si="43"/>
        <v>6.3620589936379535E-3</v>
      </c>
      <c r="AR52" s="32">
        <f t="shared" si="43"/>
        <v>2.2413793103448265E-2</v>
      </c>
      <c r="AS52" s="32">
        <f t="shared" si="43"/>
        <v>1.7800262319655147E-2</v>
      </c>
      <c r="AT52" s="32">
        <f t="shared" si="43"/>
        <v>3.4057437407952973E-2</v>
      </c>
      <c r="AU52" s="32">
        <f t="shared" si="43"/>
        <v>3.525013352323314E-2</v>
      </c>
      <c r="AV52" s="32">
        <f t="shared" si="43"/>
        <v>-0.16147893379191747</v>
      </c>
      <c r="AW52" s="32">
        <f t="shared" si="43"/>
        <v>-5.2296964725184525E-2</v>
      </c>
      <c r="AX52" s="32">
        <f t="shared" si="43"/>
        <v>1.2334992425881763E-2</v>
      </c>
      <c r="AY52" s="32">
        <f t="shared" si="43"/>
        <v>5.7716973065411459E-3</v>
      </c>
      <c r="AZ52" s="32">
        <f t="shared" si="43"/>
        <v>1.0626992561105109E-2</v>
      </c>
      <c r="BA52" s="32">
        <f t="shared" si="43"/>
        <v>-0.13312302839116719</v>
      </c>
      <c r="BB52" s="32">
        <f t="shared" si="43"/>
        <v>8.1271227559437165E-2</v>
      </c>
      <c r="BC52" s="32">
        <f t="shared" si="43"/>
        <v>0.1007404083464214</v>
      </c>
      <c r="BD52" s="32">
        <f t="shared" si="43"/>
        <v>8.2348145128414263E-2</v>
      </c>
      <c r="BE52" s="32">
        <f t="shared" si="43"/>
        <v>-0.1745762711864407</v>
      </c>
      <c r="BF52" s="32">
        <f t="shared" si="43"/>
        <v>0.16335843029888197</v>
      </c>
      <c r="BG52" s="32">
        <f t="shared" si="43"/>
        <v>0.10413806628750732</v>
      </c>
      <c r="BH52" s="32">
        <f t="shared" si="43"/>
        <v>2.0603907637655405E-2</v>
      </c>
      <c r="BI52" s="32">
        <f t="shared" si="43"/>
        <v>9.3282283327532189E-2</v>
      </c>
      <c r="BJ52" s="32">
        <f t="shared" si="43"/>
        <v>3.772683858643755E-2</v>
      </c>
      <c r="BK52" s="32">
        <f t="shared" si="43"/>
        <v>-9.5106611443472877E-3</v>
      </c>
      <c r="BL52" s="32">
        <f t="shared" si="43"/>
        <v>-1.9203964689484265E-2</v>
      </c>
      <c r="BM52" s="32">
        <f t="shared" si="43"/>
        <v>-8.0846360334754452E-2</v>
      </c>
      <c r="BN52" s="32">
        <f t="shared" si="43"/>
        <v>-7.9367806218862746E-2</v>
      </c>
      <c r="BO52" s="32">
        <f t="shared" si="43"/>
        <v>5.7660011196118743E-2</v>
      </c>
      <c r="BP52" s="32">
        <f t="shared" si="43"/>
        <v>8.5038814396612539E-2</v>
      </c>
      <c r="BQ52" s="32">
        <f t="shared" ref="BQ52:CV52" si="44">+IFERROR(INDEX(BQ$29:BQ$46,MATCH($C52,$C$29:$C$46,0))/INDEX(BP$29:BP$46,MATCH($C52,$C$29:$C$46,0))-1,"")</f>
        <v>6.7804878048780548E-2</v>
      </c>
      <c r="BR52" s="32">
        <f t="shared" si="44"/>
        <v>8.040201005025116E-2</v>
      </c>
      <c r="BS52" s="32">
        <f t="shared" si="44"/>
        <v>5.2572233967582704E-2</v>
      </c>
      <c r="BT52" s="32">
        <f t="shared" si="44"/>
        <v>6.5881092662024576E-2</v>
      </c>
      <c r="BU52" s="32">
        <f t="shared" si="44"/>
        <v>8.2537688442211099E-2</v>
      </c>
      <c r="BV52" s="32">
        <f t="shared" si="44"/>
        <v>-5.8024834629222255E-4</v>
      </c>
      <c r="BW52" s="32">
        <f t="shared" si="44"/>
        <v>5.7013469577333886E-2</v>
      </c>
      <c r="BX52" s="32">
        <f t="shared" si="44"/>
        <v>5.0532791387454257E-3</v>
      </c>
      <c r="BY52" s="32">
        <f t="shared" si="44"/>
        <v>2.623237512296428E-2</v>
      </c>
      <c r="BZ52" s="32">
        <f t="shared" si="44"/>
        <v>3.2910853125998507E-2</v>
      </c>
      <c r="CA52" s="32">
        <f t="shared" si="44"/>
        <v>-0.25809445246442564</v>
      </c>
      <c r="CB52" s="32">
        <f t="shared" si="44"/>
        <v>-0.50882557331480194</v>
      </c>
      <c r="CC52" s="32">
        <f t="shared" si="44"/>
        <v>9.8754951895868803E-2</v>
      </c>
      <c r="CD52" s="32">
        <f t="shared" si="44"/>
        <v>0.16327581766675259</v>
      </c>
      <c r="CE52" s="32">
        <f t="shared" si="44"/>
        <v>0.15806951516493251</v>
      </c>
      <c r="CF52" s="32">
        <f t="shared" si="44"/>
        <v>0.18256547505257115</v>
      </c>
      <c r="CG52" s="32">
        <f t="shared" si="44"/>
        <v>8.3737471710313649E-2</v>
      </c>
      <c r="CH52" s="32">
        <f t="shared" si="44"/>
        <v>8.2488066825775697E-2</v>
      </c>
      <c r="CI52" s="32">
        <f t="shared" si="44"/>
        <v>7.7304671351798193E-2</v>
      </c>
      <c r="CJ52" s="32">
        <f t="shared" si="44"/>
        <v>6.9838833461243199E-2</v>
      </c>
      <c r="CK52" s="32">
        <f t="shared" si="44"/>
        <v>0.10473457675753228</v>
      </c>
      <c r="CL52" s="32">
        <f t="shared" si="44"/>
        <v>6.5584415584415634E-2</v>
      </c>
      <c r="CM52" s="32">
        <f t="shared" si="44"/>
        <v>5.0985171643306959E-2</v>
      </c>
      <c r="CN52" s="32">
        <f t="shared" si="44"/>
        <v>3.7785079242365738E-2</v>
      </c>
      <c r="CO52" s="32">
        <f t="shared" si="44"/>
        <v>6.5276096470807232E-2</v>
      </c>
      <c r="CP52" s="32">
        <f t="shared" si="44"/>
        <v>7.3601398601398582E-2</v>
      </c>
      <c r="CQ52" s="32">
        <f t="shared" si="44"/>
        <v>3.1998045920859752E-2</v>
      </c>
      <c r="CR52" s="32">
        <f t="shared" si="44"/>
        <v>3.4003944773175476E-2</v>
      </c>
      <c r="CS52" s="32">
        <f t="shared" si="44"/>
        <v>1.991454295742412E-2</v>
      </c>
      <c r="CT52" s="32">
        <f t="shared" si="44"/>
        <v>5.199371586743462E-2</v>
      </c>
      <c r="CU52" s="32">
        <f t="shared" si="44"/>
        <v>4.1245910965723276E-2</v>
      </c>
      <c r="CV52" s="32">
        <f t="shared" si="44"/>
        <v>2.1991531211583037E-2</v>
      </c>
      <c r="CW52" s="32">
        <f t="shared" ref="CW52:EB52" si="45">+IFERROR(INDEX(CW$29:CW$46,MATCH($C52,$C$29:$C$46,0))/INDEX(CV$29:CV$46,MATCH($C52,$C$29:$C$46,0))-1,"")</f>
        <v>1.0024057738573511E-3</v>
      </c>
      <c r="CX52" s="32">
        <f t="shared" si="45"/>
        <v>4.9669537352293291E-2</v>
      </c>
      <c r="CY52" s="32">
        <f t="shared" si="45"/>
        <v>5.838580423583295E-2</v>
      </c>
      <c r="CZ52" s="32">
        <f t="shared" si="45"/>
        <v>3.8218857039841403E-2</v>
      </c>
      <c r="DA52" s="32">
        <f t="shared" si="45"/>
        <v>2.1994559240609002E-2</v>
      </c>
      <c r="DB52" s="32">
        <f t="shared" si="45"/>
        <v>3.6472786996658568E-2</v>
      </c>
      <c r="DC52" s="32">
        <f t="shared" si="45"/>
        <v>4.2238129063985497E-2</v>
      </c>
      <c r="DD52" s="32">
        <f t="shared" si="45"/>
        <v>8.073817762399127E-3</v>
      </c>
      <c r="DE52" s="32">
        <f t="shared" si="45"/>
        <v>-1.8202621177449974E-3</v>
      </c>
      <c r="DF52" s="32">
        <f t="shared" si="45"/>
        <v>5.3404887198457818E-2</v>
      </c>
      <c r="DG52" s="32">
        <f t="shared" si="45"/>
        <v>3.0616282520526283E-2</v>
      </c>
      <c r="DH52" s="32">
        <f t="shared" si="45"/>
        <v>2.9274847626817646E-2</v>
      </c>
      <c r="DI52" s="32">
        <f t="shared" si="45"/>
        <v>4.0005595188138177E-2</v>
      </c>
      <c r="DJ52" s="32">
        <f t="shared" si="45"/>
        <v>8.6079354404842157E-3</v>
      </c>
      <c r="DK52" s="32">
        <f t="shared" si="45"/>
        <v>2.4892207849935843E-3</v>
      </c>
      <c r="DL52" s="32">
        <f t="shared" si="45"/>
        <v>-7.6708198465835764E-3</v>
      </c>
      <c r="DM52" s="32">
        <f t="shared" si="45"/>
        <v>2.0554066130473725E-2</v>
      </c>
      <c r="DN52" s="32">
        <f t="shared" si="45"/>
        <v>3.1698774080560321E-2</v>
      </c>
      <c r="DO52" s="32">
        <f t="shared" si="45"/>
        <v>2.4147003904260833E-2</v>
      </c>
      <c r="DP52" s="32">
        <f t="shared" si="45"/>
        <v>2.1713007085733205E-2</v>
      </c>
      <c r="DQ52" s="32">
        <f t="shared" si="45"/>
        <v>1.5005880682970263E-2</v>
      </c>
      <c r="DR52" s="32">
        <f t="shared" si="45"/>
        <v>2.9248411715347533E-2</v>
      </c>
      <c r="DS52" s="32">
        <f t="shared" si="45"/>
        <v>2.4612756706393846E-2</v>
      </c>
      <c r="DT52" s="32">
        <f t="shared" si="45"/>
        <v>-3.796461182889399E-2</v>
      </c>
      <c r="DU52" s="32">
        <f t="shared" si="45"/>
        <v>5.4309007128510167E-2</v>
      </c>
      <c r="DV52" s="32">
        <f t="shared" si="45"/>
        <v>2.2977060854779019E-2</v>
      </c>
      <c r="DW52" s="32">
        <f t="shared" si="45"/>
        <v>-4.906106633709495E-3</v>
      </c>
      <c r="DX52" s="32">
        <f t="shared" si="45"/>
        <v>3.2636077875574543E-2</v>
      </c>
      <c r="DY52" s="32">
        <f t="shared" si="45"/>
        <v>2.5902150802324275E-2</v>
      </c>
      <c r="DZ52" s="32">
        <f t="shared" si="45"/>
        <v>1.666278417863909E-2</v>
      </c>
      <c r="EA52" s="32">
        <f t="shared" si="45"/>
        <v>2.8516644405437885E-2</v>
      </c>
      <c r="EB52" s="32">
        <f t="shared" si="45"/>
        <v>3.1226710751949271E-2</v>
      </c>
      <c r="EC52" s="32">
        <f t="shared" ref="EC52:EZ52" si="46">+IFERROR(INDEX(EC$29:EC$46,MATCH($C52,$C$29:$C$46,0))/INDEX(EB$29:EB$46,MATCH($C52,$C$29:$C$46,0))-1,"")</f>
        <v>3.0775226549766943E-2</v>
      </c>
      <c r="ED52" s="32">
        <f t="shared" si="46"/>
        <v>3.9880852431362745E-2</v>
      </c>
      <c r="EE52" s="32">
        <f t="shared" si="46"/>
        <v>2.6762890657720417E-2</v>
      </c>
      <c r="EF52" s="32">
        <f t="shared" si="46"/>
        <v>9.6508231541529987E-3</v>
      </c>
      <c r="EG52" s="32">
        <f t="shared" si="46"/>
        <v>3.6284077936037384E-3</v>
      </c>
      <c r="EH52" s="32">
        <f t="shared" si="46"/>
        <v>2.3397416324945519E-2</v>
      </c>
      <c r="EI52" s="32">
        <f t="shared" si="46"/>
        <v>1.905104082711695E-2</v>
      </c>
      <c r="EJ52" s="32">
        <f t="shared" si="46"/>
        <v>4.9952612269039021E-2</v>
      </c>
      <c r="EK52" s="32">
        <f t="shared" si="46"/>
        <v>4.5721674544393798E-2</v>
      </c>
      <c r="EL52" s="32">
        <f t="shared" si="46"/>
        <v>2.4230780444466804E-2</v>
      </c>
      <c r="EM52" s="32">
        <f t="shared" si="46"/>
        <v>-4.3042547452644131E-2</v>
      </c>
      <c r="EN52" s="32">
        <f t="shared" si="46"/>
        <v>5.5094510583365119E-2</v>
      </c>
      <c r="EO52" s="32">
        <f t="shared" si="46"/>
        <v>5.0582319226694983E-2</v>
      </c>
      <c r="EP52" s="32">
        <f t="shared" si="46"/>
        <v>2.29965963555534E-3</v>
      </c>
      <c r="EQ52" s="32">
        <f t="shared" si="46"/>
        <v>1.6359378234129807E-3</v>
      </c>
      <c r="ER52" s="32">
        <f t="shared" si="46"/>
        <v>1.7842167845729895E-2</v>
      </c>
      <c r="ES52" s="32">
        <f t="shared" si="46"/>
        <v>6.1725124906084616E-3</v>
      </c>
      <c r="ET52" s="32">
        <f t="shared" si="46"/>
        <v>1.4081739314667274E-2</v>
      </c>
      <c r="EU52" s="32">
        <f t="shared" si="46"/>
        <v>2.2976220323705165E-2</v>
      </c>
      <c r="EV52" s="32">
        <f t="shared" si="46"/>
        <v>6.7793188335638632E-3</v>
      </c>
      <c r="EW52" s="32">
        <f t="shared" si="46"/>
        <v>8.291863772411423E-3</v>
      </c>
      <c r="EX52" s="32">
        <f t="shared" si="46"/>
        <v>-3.7755379935543676E-2</v>
      </c>
      <c r="EY52" s="32">
        <f t="shared" si="46"/>
        <v>2.5838049818619035E-2</v>
      </c>
      <c r="EZ52" s="32">
        <f t="shared" si="46"/>
        <v>1.0588237842849679E-2</v>
      </c>
      <c r="FA52" s="29"/>
      <c r="FB52" s="29"/>
      <c r="FC52" s="29"/>
      <c r="FD52" s="29"/>
      <c r="FE52" s="29"/>
      <c r="FF52" s="29"/>
      <c r="FG52" s="29"/>
      <c r="FH52" s="29"/>
      <c r="FI52" s="29"/>
      <c r="FJ52" s="29"/>
      <c r="FK52" s="29"/>
      <c r="FL52" s="29"/>
      <c r="FM52" s="29"/>
      <c r="FN52" s="29"/>
      <c r="FO52" s="29"/>
      <c r="FP52" s="29"/>
      <c r="FQ52" s="29"/>
      <c r="FR52" s="49"/>
      <c r="FS52" s="49"/>
      <c r="FT52" s="49"/>
      <c r="FU52" s="49"/>
      <c r="FV52" s="49"/>
      <c r="FW52" s="49"/>
      <c r="FX52" s="49"/>
      <c r="FY52" s="49"/>
      <c r="FZ52" s="49"/>
      <c r="GA52" s="49"/>
      <c r="GB52" s="49"/>
      <c r="GC52" s="49"/>
      <c r="GD52" s="49"/>
      <c r="GE52" s="49"/>
      <c r="GF52" s="49"/>
      <c r="GG52" s="49"/>
      <c r="GH52" s="49"/>
      <c r="GI52" s="49"/>
      <c r="GJ52" s="49"/>
      <c r="GK52" s="49"/>
      <c r="GL52" s="49"/>
      <c r="GM52" s="49"/>
      <c r="GN52" s="49"/>
      <c r="GO52" s="49"/>
      <c r="GP52" s="49"/>
      <c r="GQ52" s="49"/>
      <c r="GR52" s="49"/>
      <c r="GS52" s="49"/>
      <c r="GT52" s="49"/>
      <c r="GU52" s="49"/>
      <c r="GV52" s="49"/>
      <c r="GW52" s="49"/>
      <c r="GX52" s="49"/>
      <c r="GY52" s="49"/>
      <c r="GZ52" s="49"/>
      <c r="HA52" s="49"/>
      <c r="HB52" s="49"/>
      <c r="HC52" s="49"/>
      <c r="HD52" s="49"/>
      <c r="HE52" s="49"/>
      <c r="HF52" s="49"/>
      <c r="HG52" s="49"/>
      <c r="HH52" s="49"/>
      <c r="HI52" s="49"/>
      <c r="HJ52" s="49"/>
      <c r="HK52" s="49"/>
      <c r="HL52" s="49"/>
      <c r="HM52" s="49"/>
      <c r="HN52" s="49"/>
      <c r="HO52" s="49"/>
      <c r="HP52" s="49"/>
      <c r="HQ52" s="49"/>
      <c r="HR52" s="49"/>
      <c r="HS52" s="49"/>
      <c r="HT52" s="49"/>
      <c r="HU52" s="49"/>
      <c r="HV52" s="49"/>
      <c r="HW52" s="49"/>
      <c r="HX52" s="49"/>
      <c r="HY52" s="49"/>
      <c r="HZ52" s="49"/>
      <c r="IA52" s="49"/>
      <c r="IB52" s="49"/>
      <c r="IC52" s="49"/>
      <c r="ID52" s="49"/>
      <c r="IE52" s="49"/>
      <c r="IF52" s="49"/>
      <c r="IG52" s="49"/>
      <c r="IH52" s="49"/>
      <c r="II52" s="49"/>
      <c r="IJ52" s="49"/>
      <c r="IK52" s="49"/>
      <c r="IL52" s="49"/>
      <c r="IM52" s="49"/>
      <c r="IN52" s="49"/>
      <c r="IO52" s="49"/>
      <c r="IP52" s="49"/>
      <c r="IQ52" s="49"/>
      <c r="IR52" s="49"/>
      <c r="IS52" s="49"/>
      <c r="IT52" s="49"/>
      <c r="IU52" s="49"/>
      <c r="IV52" s="49"/>
      <c r="IW52" s="49"/>
      <c r="IX52" s="49"/>
      <c r="IY52" s="49"/>
      <c r="IZ52" s="49"/>
      <c r="JA52" s="49"/>
      <c r="JB52" s="49"/>
      <c r="JC52" s="49"/>
      <c r="JD52" s="49"/>
      <c r="JE52" s="49"/>
      <c r="JF52" s="49"/>
      <c r="JG52" s="49"/>
      <c r="JH52" s="49"/>
      <c r="JI52" s="49"/>
      <c r="JJ52" s="49"/>
      <c r="JK52" s="49"/>
      <c r="JL52" s="49"/>
      <c r="JM52" s="49"/>
      <c r="JN52" s="49"/>
      <c r="JO52" s="49"/>
      <c r="JP52" s="49"/>
      <c r="JQ52" s="49"/>
      <c r="JR52" s="49"/>
      <c r="JS52" s="49"/>
      <c r="JT52" s="49"/>
      <c r="JU52" s="49"/>
      <c r="JV52" s="49"/>
      <c r="JW52" s="49"/>
      <c r="JX52" s="49"/>
      <c r="JY52" s="49"/>
      <c r="JZ52" s="49"/>
      <c r="KA52" s="49"/>
      <c r="KB52" s="49"/>
      <c r="KC52" s="49"/>
      <c r="KD52" s="49"/>
      <c r="KE52" s="49"/>
      <c r="KF52" s="49"/>
      <c r="KG52" s="49"/>
      <c r="KH52" s="49"/>
      <c r="KI52" s="49"/>
      <c r="KJ52" s="49"/>
      <c r="KK52" s="49"/>
      <c r="KL52" s="49"/>
      <c r="KM52" s="49"/>
      <c r="KN52" s="49"/>
      <c r="KO52" s="49"/>
      <c r="KP52" s="49"/>
      <c r="KQ52" s="49"/>
      <c r="KR52" s="49"/>
      <c r="KS52" s="49"/>
      <c r="KT52" s="49"/>
      <c r="KU52" s="49"/>
      <c r="KV52" s="49"/>
      <c r="KW52" s="49"/>
      <c r="KX52" s="49"/>
      <c r="KY52" s="49"/>
      <c r="KZ52" s="49"/>
      <c r="LA52" s="49"/>
      <c r="LB52" s="49"/>
      <c r="LC52" s="49"/>
      <c r="LD52" s="49"/>
      <c r="LE52" s="49"/>
      <c r="LF52" s="49"/>
      <c r="LG52" s="49"/>
      <c r="LH52" s="49"/>
      <c r="LI52" s="49"/>
      <c r="LJ52" s="49"/>
      <c r="LK52" s="49"/>
      <c r="LL52" s="49"/>
      <c r="LM52" s="49"/>
      <c r="LN52" s="49"/>
      <c r="LO52" s="49"/>
      <c r="LP52" s="49"/>
      <c r="LQ52" s="49"/>
      <c r="LR52" s="49"/>
      <c r="LS52" s="49"/>
      <c r="LT52" s="49"/>
      <c r="LU52" s="49"/>
      <c r="LV52" s="49"/>
      <c r="LW52" s="49"/>
      <c r="LX52" s="49"/>
      <c r="LY52" s="49"/>
      <c r="LZ52" s="49"/>
      <c r="MA52" s="49"/>
      <c r="MB52" s="49"/>
      <c r="MC52" s="49"/>
      <c r="MD52" s="49"/>
      <c r="ME52" s="49"/>
      <c r="MF52" s="49"/>
      <c r="MG52" s="49"/>
      <c r="MH52" s="49"/>
      <c r="MI52" s="49"/>
      <c r="MJ52" s="49"/>
      <c r="MK52" s="49"/>
      <c r="ML52" s="49"/>
      <c r="MM52" s="49"/>
      <c r="MN52" s="49"/>
      <c r="MO52" s="49"/>
      <c r="MP52" s="49"/>
      <c r="MQ52" s="49"/>
      <c r="MR52" s="49"/>
      <c r="MS52" s="49"/>
      <c r="MT52" s="49"/>
      <c r="MU52" s="49"/>
      <c r="MV52" s="49"/>
      <c r="MW52" s="49"/>
      <c r="MX52" s="49"/>
      <c r="MY52" s="49"/>
      <c r="MZ52" s="49"/>
      <c r="NA52" s="49"/>
      <c r="NB52" s="49"/>
      <c r="NC52" s="49"/>
      <c r="ND52" s="49"/>
      <c r="NE52" s="49"/>
      <c r="NF52" s="49"/>
      <c r="NG52" s="49"/>
      <c r="NH52" s="49"/>
      <c r="NI52" s="49"/>
      <c r="NJ52" s="49"/>
      <c r="NK52" s="49"/>
      <c r="NL52" s="49"/>
      <c r="NM52" s="49"/>
      <c r="NN52" s="49"/>
      <c r="NO52" s="49"/>
      <c r="NP52" s="49"/>
      <c r="NQ52" s="49"/>
      <c r="NR52" s="49"/>
      <c r="NS52" s="49"/>
      <c r="NT52" s="49"/>
      <c r="NU52" s="49"/>
      <c r="NV52" s="49"/>
      <c r="NW52" s="49"/>
      <c r="NX52" s="49"/>
      <c r="NY52" s="49"/>
      <c r="NZ52" s="49"/>
      <c r="OA52" s="49"/>
      <c r="OB52" s="49"/>
      <c r="OC52" s="49"/>
      <c r="OD52" s="49"/>
      <c r="OE52" s="49"/>
      <c r="OF52" s="49"/>
      <c r="OG52" s="49"/>
      <c r="OH52" s="49"/>
      <c r="OI52" s="49"/>
      <c r="OJ52" s="49"/>
      <c r="OK52" s="49"/>
      <c r="OL52" s="49"/>
      <c r="OM52" s="49"/>
      <c r="ON52" s="49"/>
      <c r="OO52" s="49"/>
      <c r="OP52" s="49"/>
      <c r="OQ52" s="49"/>
      <c r="OR52" s="49"/>
      <c r="OS52" s="49"/>
      <c r="OT52" s="49"/>
      <c r="OU52" s="49"/>
      <c r="OV52" s="49"/>
      <c r="OW52" s="49"/>
      <c r="OX52" s="49"/>
      <c r="OY52" s="49"/>
      <c r="OZ52" s="49"/>
      <c r="PA52" s="49"/>
      <c r="PB52" s="49"/>
      <c r="PC52" s="49"/>
      <c r="PD52" s="49"/>
      <c r="PE52" s="49"/>
      <c r="PF52" s="49"/>
      <c r="PG52" s="49"/>
      <c r="PH52" s="49"/>
      <c r="PI52" s="49"/>
      <c r="PJ52" s="49"/>
      <c r="PK52" s="49"/>
      <c r="PL52" s="49"/>
      <c r="PM52" s="49"/>
      <c r="PN52" s="49"/>
      <c r="PO52" s="49"/>
      <c r="PP52" s="49"/>
      <c r="PQ52" s="49"/>
      <c r="PR52" s="49"/>
      <c r="PS52" s="49"/>
      <c r="PT52" s="49"/>
      <c r="PU52" s="49"/>
      <c r="PV52" s="49"/>
      <c r="PW52" s="49"/>
      <c r="PX52" s="49"/>
      <c r="PY52" s="49"/>
      <c r="PZ52" s="49"/>
      <c r="QA52" s="49"/>
      <c r="QB52" s="49"/>
      <c r="QC52" s="49"/>
      <c r="QD52" s="49"/>
      <c r="QE52" s="49"/>
      <c r="QF52" s="49"/>
      <c r="QG52" s="49"/>
      <c r="QH52" s="49"/>
      <c r="QI52" s="49"/>
      <c r="QJ52" s="49"/>
      <c r="QK52" s="49"/>
      <c r="QL52" s="49"/>
      <c r="QM52" s="49"/>
      <c r="QN52" s="49"/>
      <c r="QO52" s="49"/>
      <c r="QP52" s="49"/>
      <c r="QQ52" s="49"/>
      <c r="QR52" s="49"/>
      <c r="QS52" s="49"/>
      <c r="QT52" s="49"/>
      <c r="QU52" s="49"/>
      <c r="QV52" s="49"/>
      <c r="QW52" s="49"/>
      <c r="QX52" s="49"/>
      <c r="QY52" s="49"/>
      <c r="QZ52" s="49"/>
      <c r="RA52" s="49"/>
      <c r="RB52" s="49"/>
      <c r="RC52" s="49"/>
      <c r="RD52" s="49"/>
      <c r="RE52" s="49"/>
      <c r="RF52" s="49"/>
      <c r="RG52" s="49"/>
      <c r="RH52" s="49"/>
      <c r="RI52" s="49"/>
      <c r="RJ52" s="49"/>
      <c r="RK52" s="49"/>
      <c r="RL52" s="49"/>
      <c r="RM52" s="49"/>
      <c r="RN52" s="49"/>
      <c r="RO52" s="49"/>
      <c r="RP52" s="49"/>
      <c r="RQ52" s="49"/>
      <c r="RR52" s="49"/>
      <c r="RS52" s="49"/>
      <c r="RT52" s="49"/>
      <c r="RU52" s="49"/>
      <c r="RV52" s="49"/>
      <c r="RW52" s="49"/>
      <c r="RX52" s="49"/>
      <c r="RY52" s="49"/>
      <c r="RZ52" s="49"/>
      <c r="SA52" s="49"/>
      <c r="SB52" s="49"/>
      <c r="SC52" s="49"/>
      <c r="SD52" s="49"/>
      <c r="SE52" s="49"/>
      <c r="SF52" s="49"/>
      <c r="SG52" s="49"/>
      <c r="SH52" s="49"/>
      <c r="SI52" s="49"/>
      <c r="SJ52" s="49"/>
      <c r="SK52" s="49"/>
      <c r="SL52" s="49"/>
      <c r="SM52" s="49"/>
      <c r="SN52" s="49"/>
      <c r="SO52" s="49"/>
      <c r="SP52" s="49"/>
      <c r="SQ52" s="49"/>
      <c r="SR52" s="49"/>
      <c r="SS52" s="49"/>
      <c r="ST52" s="49"/>
      <c r="SU52" s="49"/>
      <c r="SV52" s="49"/>
      <c r="SW52" s="49"/>
      <c r="SX52" s="49"/>
      <c r="SY52" s="49"/>
      <c r="SZ52" s="49"/>
      <c r="TA52" s="49"/>
      <c r="TB52" s="49"/>
      <c r="TC52" s="49"/>
      <c r="TD52" s="49"/>
      <c r="TE52" s="49"/>
      <c r="TF52" s="49"/>
      <c r="TG52" s="49"/>
      <c r="TH52" s="49"/>
      <c r="TI52" s="49"/>
      <c r="TJ52" s="49"/>
      <c r="TK52" s="49"/>
      <c r="TL52" s="49"/>
      <c r="TM52" s="49"/>
      <c r="TN52" s="49"/>
      <c r="TO52" s="49"/>
      <c r="TP52" s="49"/>
      <c r="TQ52" s="49"/>
      <c r="TR52" s="49"/>
      <c r="TS52" s="49"/>
      <c r="TT52" s="49"/>
      <c r="TU52" s="49"/>
      <c r="TV52" s="49"/>
      <c r="TW52" s="49"/>
      <c r="TX52" s="49"/>
      <c r="TY52" s="49"/>
      <c r="TZ52" s="49"/>
      <c r="UA52" s="49"/>
      <c r="UB52" s="49"/>
      <c r="UC52" s="49"/>
      <c r="UD52" s="49"/>
      <c r="UE52" s="49"/>
      <c r="UF52" s="49"/>
      <c r="UG52" s="49"/>
      <c r="UH52" s="49"/>
      <c r="UI52" s="49"/>
      <c r="UJ52" s="49"/>
      <c r="UK52" s="49"/>
      <c r="UL52" s="49"/>
      <c r="UM52" s="49"/>
      <c r="UN52" s="49"/>
      <c r="UO52" s="49"/>
      <c r="UP52" s="49"/>
      <c r="UQ52" s="49"/>
      <c r="UR52" s="49"/>
      <c r="US52" s="49"/>
      <c r="UT52" s="49"/>
      <c r="UU52" s="49"/>
      <c r="UV52" s="49"/>
      <c r="UW52" s="49"/>
      <c r="UX52" s="49"/>
      <c r="UY52" s="49"/>
      <c r="UZ52" s="49"/>
      <c r="VA52" s="49"/>
      <c r="VB52" s="49"/>
      <c r="VC52" s="49"/>
      <c r="VD52" s="49"/>
      <c r="VE52" s="49"/>
      <c r="VF52" s="49"/>
      <c r="VG52" s="49"/>
      <c r="VH52" s="49"/>
      <c r="VI52" s="49"/>
      <c r="VJ52" s="49"/>
      <c r="VK52" s="49"/>
      <c r="VL52" s="49"/>
      <c r="VM52" s="49"/>
      <c r="VN52" s="49"/>
      <c r="VO52" s="49"/>
      <c r="VP52" s="49"/>
      <c r="VQ52" s="49"/>
      <c r="VR52" s="49"/>
      <c r="VS52" s="49"/>
      <c r="VT52" s="49"/>
      <c r="VU52" s="49"/>
      <c r="VV52" s="49"/>
      <c r="VW52" s="49"/>
      <c r="VX52" s="49"/>
      <c r="VY52" s="49"/>
      <c r="VZ52" s="49"/>
      <c r="WA52" s="49"/>
      <c r="WB52" s="49"/>
      <c r="WC52" s="49"/>
      <c r="WD52" s="49"/>
      <c r="WE52" s="49"/>
      <c r="WF52" s="49"/>
      <c r="WG52" s="49"/>
      <c r="WH52" s="49"/>
      <c r="WI52" s="49"/>
      <c r="WJ52" s="49"/>
      <c r="WK52" s="49"/>
      <c r="WL52" s="49"/>
      <c r="WM52" s="49"/>
      <c r="WN52" s="49"/>
      <c r="WO52" s="49"/>
      <c r="WP52" s="49"/>
      <c r="WQ52" s="49"/>
      <c r="WR52" s="49"/>
      <c r="WS52" s="49"/>
      <c r="WT52" s="49"/>
      <c r="WU52" s="49"/>
      <c r="WV52" s="49"/>
      <c r="WW52" s="49"/>
      <c r="WX52" s="49"/>
      <c r="WY52" s="49"/>
      <c r="WZ52" s="49"/>
      <c r="XA52" s="49"/>
      <c r="XB52" s="49"/>
      <c r="XC52" s="49"/>
      <c r="XD52" s="49"/>
      <c r="XE52" s="49"/>
      <c r="XF52" s="49"/>
      <c r="XG52" s="49"/>
      <c r="XH52" s="49"/>
      <c r="XI52" s="49"/>
      <c r="XJ52" s="49"/>
      <c r="XK52" s="49"/>
      <c r="XL52" s="49"/>
      <c r="XM52" s="49"/>
      <c r="XN52" s="49"/>
      <c r="XO52" s="49"/>
      <c r="XP52" s="49"/>
      <c r="XQ52" s="49"/>
      <c r="XR52" s="49"/>
      <c r="XS52" s="49"/>
      <c r="XT52" s="49"/>
      <c r="XU52" s="49"/>
      <c r="XV52" s="49"/>
      <c r="XW52" s="49"/>
      <c r="XX52" s="49"/>
      <c r="XY52" s="49"/>
      <c r="XZ52" s="49"/>
      <c r="YA52" s="49"/>
      <c r="YB52" s="49"/>
      <c r="YC52" s="49"/>
      <c r="YD52" s="49"/>
      <c r="YE52" s="49"/>
      <c r="YF52" s="49"/>
      <c r="YG52" s="49"/>
      <c r="YH52" s="49"/>
      <c r="YI52" s="49"/>
      <c r="YJ52" s="49"/>
      <c r="YK52" s="49"/>
      <c r="YL52" s="49"/>
      <c r="YM52" s="49"/>
      <c r="YN52" s="49"/>
      <c r="YO52" s="49"/>
      <c r="YP52" s="49"/>
      <c r="YQ52" s="49"/>
      <c r="YR52" s="49"/>
      <c r="YS52" s="49"/>
      <c r="YT52" s="49"/>
      <c r="YU52" s="49"/>
      <c r="YV52" s="49"/>
      <c r="YW52" s="49"/>
      <c r="YX52" s="49"/>
      <c r="YY52" s="49"/>
      <c r="YZ52" s="49"/>
      <c r="ZA52" s="49"/>
      <c r="ZB52" s="49"/>
      <c r="ZC52" s="49"/>
      <c r="ZD52" s="49"/>
      <c r="ZE52" s="49"/>
      <c r="ZF52" s="49"/>
      <c r="ZG52" s="49"/>
      <c r="ZH52" s="49"/>
      <c r="ZI52" s="49"/>
      <c r="ZJ52" s="49"/>
      <c r="ZK52" s="49"/>
      <c r="ZL52" s="49"/>
      <c r="ZM52" s="49"/>
      <c r="ZN52" s="49"/>
      <c r="ZO52" s="49"/>
      <c r="ZP52" s="49"/>
      <c r="ZQ52" s="49"/>
      <c r="ZR52" s="49"/>
      <c r="ZS52" s="49"/>
      <c r="ZT52" s="49"/>
      <c r="ZU52" s="49"/>
      <c r="ZV52" s="49"/>
      <c r="ZW52" s="49"/>
      <c r="ZX52" s="49"/>
      <c r="ZY52" s="49"/>
      <c r="ZZ52" s="49"/>
      <c r="AAA52" s="49"/>
      <c r="AAB52" s="49"/>
      <c r="AAC52" s="49"/>
      <c r="AAD52" s="49"/>
      <c r="AAE52" s="49"/>
      <c r="AAF52" s="49"/>
      <c r="AAG52" s="49"/>
      <c r="AAH52" s="49"/>
      <c r="AAI52" s="49"/>
      <c r="AAJ52" s="49"/>
      <c r="AAK52" s="49"/>
      <c r="AAL52" s="49"/>
      <c r="AAM52" s="49"/>
      <c r="AAN52" s="49"/>
      <c r="AAO52" s="49"/>
      <c r="AAP52" s="49"/>
      <c r="AAQ52" s="49"/>
      <c r="AAR52" s="49"/>
      <c r="AAS52" s="49"/>
      <c r="AAT52" s="49"/>
      <c r="AAU52" s="49"/>
      <c r="AAV52" s="49"/>
      <c r="AAW52" s="49"/>
      <c r="AAX52" s="49"/>
      <c r="AAY52" s="49"/>
      <c r="AAZ52" s="49"/>
      <c r="ABA52" s="49"/>
      <c r="ABB52" s="49"/>
      <c r="ABC52" s="49"/>
      <c r="ABD52" s="49"/>
      <c r="ABE52" s="49"/>
      <c r="ABF52" s="49"/>
      <c r="ABG52" s="49"/>
      <c r="ABH52" s="49"/>
    </row>
    <row r="53" spans="1:736" x14ac:dyDescent="0.15">
      <c r="A53" s="25" t="s">
        <v>248</v>
      </c>
      <c r="B53" s="26" t="s">
        <v>24</v>
      </c>
      <c r="C53" s="27" t="s">
        <v>25</v>
      </c>
      <c r="D53" s="32"/>
      <c r="E53" s="32">
        <f t="shared" ref="E53:AJ53" si="47">+IFERROR(INDEX(E$29:E$46,MATCH($C53,$C$29:$C$46,0))/INDEX(D$29:D$46,MATCH($C53,$C$29:$C$46,0))-1,"")</f>
        <v>-4.0763673890608865E-2</v>
      </c>
      <c r="F53" s="32">
        <f t="shared" si="47"/>
        <v>-2.8509951586874638E-2</v>
      </c>
      <c r="G53" s="32">
        <f t="shared" si="47"/>
        <v>0.17829457364341095</v>
      </c>
      <c r="H53" s="32">
        <f t="shared" si="47"/>
        <v>-5.4041353383458612E-2</v>
      </c>
      <c r="I53" s="32">
        <f t="shared" si="47"/>
        <v>-4.1728763040238426E-2</v>
      </c>
      <c r="J53" s="32">
        <f t="shared" si="47"/>
        <v>-4.14722654224986E-3</v>
      </c>
      <c r="K53" s="32">
        <f t="shared" si="47"/>
        <v>-6.0905778240499697E-2</v>
      </c>
      <c r="L53" s="32">
        <f t="shared" si="47"/>
        <v>0.10033259423503327</v>
      </c>
      <c r="M53" s="32">
        <f t="shared" si="47"/>
        <v>3.9294710327455906E-2</v>
      </c>
      <c r="N53" s="32">
        <f t="shared" si="47"/>
        <v>-1.6965584100824049E-2</v>
      </c>
      <c r="O53" s="32">
        <f t="shared" si="47"/>
        <v>-2.8599605522682481E-2</v>
      </c>
      <c r="P53" s="32">
        <f t="shared" si="47"/>
        <v>6.4974619289340119E-2</v>
      </c>
      <c r="Q53" s="32">
        <f t="shared" si="47"/>
        <v>-3.336510962821726E-3</v>
      </c>
      <c r="R53" s="32">
        <f t="shared" si="47"/>
        <v>0.12434241989478712</v>
      </c>
      <c r="S53" s="32">
        <f t="shared" si="47"/>
        <v>7.8689919183326351E-2</v>
      </c>
      <c r="T53" s="32">
        <f t="shared" si="47"/>
        <v>-4.3375394321766514E-2</v>
      </c>
      <c r="U53" s="32">
        <f t="shared" si="47"/>
        <v>3.5037098103874786E-2</v>
      </c>
      <c r="V53" s="32">
        <f t="shared" si="47"/>
        <v>2.1903624054161686E-2</v>
      </c>
      <c r="W53" s="32">
        <f t="shared" si="47"/>
        <v>-6.8199532346063907E-2</v>
      </c>
      <c r="X53" s="32">
        <f t="shared" si="47"/>
        <v>-5.6043496445002061E-2</v>
      </c>
      <c r="Y53" s="32">
        <f t="shared" si="47"/>
        <v>-0.12848914488258756</v>
      </c>
      <c r="Z53" s="32">
        <f t="shared" si="47"/>
        <v>4.372140315200812E-2</v>
      </c>
      <c r="AA53" s="32">
        <f t="shared" si="47"/>
        <v>6.4296151972722759E-2</v>
      </c>
      <c r="AB53" s="32">
        <f t="shared" si="47"/>
        <v>2.1967963386727796E-2</v>
      </c>
      <c r="AC53" s="32">
        <f t="shared" si="47"/>
        <v>-3.7617554858934144E-2</v>
      </c>
      <c r="AD53" s="32">
        <f t="shared" si="47"/>
        <v>9.7719869706840434E-2</v>
      </c>
      <c r="AE53" s="32">
        <f t="shared" si="47"/>
        <v>-0.15048749470114453</v>
      </c>
      <c r="AF53" s="32">
        <f t="shared" si="47"/>
        <v>8.0339321357285387E-2</v>
      </c>
      <c r="AG53" s="32">
        <f t="shared" si="47"/>
        <v>2.0323325635103862E-2</v>
      </c>
      <c r="AH53" s="32">
        <f t="shared" si="47"/>
        <v>-0.10728836577636935</v>
      </c>
      <c r="AI53" s="32">
        <f t="shared" si="47"/>
        <v>-4.1582150101419857E-2</v>
      </c>
      <c r="AJ53" s="32">
        <f t="shared" si="47"/>
        <v>0.28201058201058204</v>
      </c>
      <c r="AK53" s="32">
        <f t="shared" ref="AK53:BP53" si="48">+IFERROR(INDEX(AK$29:AK$46,MATCH($C53,$C$29:$C$46,0))/INDEX(AJ$29:AJ$46,MATCH($C53,$C$29:$C$46,0))-1,"")</f>
        <v>-2.3111844820470462E-2</v>
      </c>
      <c r="AL53" s="32">
        <f t="shared" si="48"/>
        <v>5.5344317701732093E-2</v>
      </c>
      <c r="AM53" s="32">
        <f t="shared" si="48"/>
        <v>2.4819855884707698E-2</v>
      </c>
      <c r="AN53" s="32">
        <f t="shared" si="48"/>
        <v>-1.171875E-2</v>
      </c>
      <c r="AO53" s="32">
        <f t="shared" si="48"/>
        <v>1.383399209486158E-2</v>
      </c>
      <c r="AP53" s="32">
        <f t="shared" si="48"/>
        <v>-5.8479532163743242E-3</v>
      </c>
      <c r="AQ53" s="32">
        <f t="shared" si="48"/>
        <v>2.0000000000000018E-2</v>
      </c>
      <c r="AR53" s="32">
        <f t="shared" si="48"/>
        <v>-3.4602076124568004E-3</v>
      </c>
      <c r="AS53" s="32">
        <f t="shared" si="48"/>
        <v>0.24652777777777768</v>
      </c>
      <c r="AT53" s="32">
        <f t="shared" si="48"/>
        <v>-2.9712163416898751E-2</v>
      </c>
      <c r="AU53" s="32">
        <f t="shared" si="48"/>
        <v>-0.40159489633173839</v>
      </c>
      <c r="AV53" s="32">
        <f t="shared" si="48"/>
        <v>0.27611940298507465</v>
      </c>
      <c r="AW53" s="32">
        <f t="shared" si="48"/>
        <v>-0.23893065998329155</v>
      </c>
      <c r="AX53" s="32">
        <f t="shared" si="48"/>
        <v>-0.14983534577387492</v>
      </c>
      <c r="AY53" s="32">
        <f t="shared" si="48"/>
        <v>-0.12717882504841838</v>
      </c>
      <c r="AZ53" s="32">
        <f t="shared" si="48"/>
        <v>0.68565088757396442</v>
      </c>
      <c r="BA53" s="32">
        <f t="shared" si="48"/>
        <v>-0.10881965774462488</v>
      </c>
      <c r="BB53" s="32">
        <f t="shared" si="48"/>
        <v>0.12456917774495313</v>
      </c>
      <c r="BC53" s="32">
        <f t="shared" si="48"/>
        <v>0.33844133099824858</v>
      </c>
      <c r="BD53" s="32">
        <f t="shared" si="48"/>
        <v>2.3552502453385582E-2</v>
      </c>
      <c r="BE53" s="32">
        <f t="shared" si="48"/>
        <v>1.2783636944710741E-2</v>
      </c>
      <c r="BF53" s="32">
        <f t="shared" si="48"/>
        <v>3.4711265383401635E-2</v>
      </c>
      <c r="BG53" s="32">
        <f t="shared" si="48"/>
        <v>4.0256175663311966E-2</v>
      </c>
      <c r="BH53" s="32">
        <f t="shared" si="48"/>
        <v>1.8762826150688916E-2</v>
      </c>
      <c r="BI53" s="32">
        <f t="shared" si="48"/>
        <v>1.8417266187050307E-2</v>
      </c>
      <c r="BJ53" s="32">
        <f t="shared" si="48"/>
        <v>6.2164453235378225E-3</v>
      </c>
      <c r="BK53" s="32">
        <f t="shared" si="48"/>
        <v>4.8301039033979309E-2</v>
      </c>
      <c r="BL53" s="32">
        <f t="shared" si="48"/>
        <v>-3.5896062148406127E-2</v>
      </c>
      <c r="BM53" s="32">
        <f t="shared" si="48"/>
        <v>-5.4737427063073052E-2</v>
      </c>
      <c r="BN53" s="32">
        <f t="shared" si="48"/>
        <v>7.2604350382128091E-2</v>
      </c>
      <c r="BO53" s="32">
        <f t="shared" si="48"/>
        <v>4.6314058646204526E-2</v>
      </c>
      <c r="BP53" s="32">
        <f t="shared" si="48"/>
        <v>9.4290204295441882E-3</v>
      </c>
      <c r="BQ53" s="32">
        <f t="shared" ref="BQ53:CV53" si="49">+IFERROR(INDEX(BQ$29:BQ$46,MATCH($C53,$C$29:$C$46,0))/INDEX(BP$29:BP$46,MATCH($C53,$C$29:$C$46,0))-1,"")</f>
        <v>2.5687597301504939E-2</v>
      </c>
      <c r="BR53" s="32">
        <f t="shared" si="49"/>
        <v>-1.0118897040222619E-2</v>
      </c>
      <c r="BS53" s="32">
        <f t="shared" si="49"/>
        <v>0.12803475594173275</v>
      </c>
      <c r="BT53" s="32">
        <f t="shared" si="49"/>
        <v>-3.3303126415949236E-2</v>
      </c>
      <c r="BU53" s="32">
        <f t="shared" si="49"/>
        <v>-1.4530114834778507E-2</v>
      </c>
      <c r="BV53" s="32">
        <f t="shared" si="49"/>
        <v>-0.15743162901307972</v>
      </c>
      <c r="BW53" s="32">
        <f t="shared" si="49"/>
        <v>-0.15692915608241598</v>
      </c>
      <c r="BX53" s="32">
        <f t="shared" si="49"/>
        <v>-0.15734851021091401</v>
      </c>
      <c r="BY53" s="32">
        <f t="shared" si="49"/>
        <v>-0.15971394517282478</v>
      </c>
      <c r="BZ53" s="32">
        <f t="shared" si="49"/>
        <v>-0.15886524822695036</v>
      </c>
      <c r="CA53" s="32">
        <f t="shared" si="49"/>
        <v>-0.15964024732996063</v>
      </c>
      <c r="CB53" s="32">
        <f t="shared" si="49"/>
        <v>0.47759197324414715</v>
      </c>
      <c r="CC53" s="32">
        <f t="shared" si="49"/>
        <v>0.27206880941602529</v>
      </c>
      <c r="CD53" s="32">
        <f t="shared" si="49"/>
        <v>1.992882562277587E-2</v>
      </c>
      <c r="CE53" s="32">
        <f t="shared" si="49"/>
        <v>3.9427773900907237E-2</v>
      </c>
      <c r="CF53" s="32">
        <f t="shared" si="49"/>
        <v>2.450486740516955E-2</v>
      </c>
      <c r="CG53" s="32">
        <f t="shared" si="49"/>
        <v>7.6998689384010444E-2</v>
      </c>
      <c r="CH53" s="32">
        <f t="shared" si="49"/>
        <v>-4.5634317006388869E-3</v>
      </c>
      <c r="CI53" s="32">
        <f t="shared" si="49"/>
        <v>0.125</v>
      </c>
      <c r="CJ53" s="32">
        <f t="shared" si="49"/>
        <v>2.1189894050529734E-2</v>
      </c>
      <c r="CK53" s="32">
        <f t="shared" si="49"/>
        <v>6.5974993349295019E-2</v>
      </c>
      <c r="CL53" s="32">
        <f t="shared" si="49"/>
        <v>7.6366358871974072E-2</v>
      </c>
      <c r="CM53" s="32">
        <f t="shared" si="49"/>
        <v>5.6573150939021488E-2</v>
      </c>
      <c r="CN53" s="32">
        <f t="shared" si="49"/>
        <v>3.6427474215492639E-2</v>
      </c>
      <c r="CO53" s="32">
        <f t="shared" si="49"/>
        <v>2.6042769426212198E-2</v>
      </c>
      <c r="CP53" s="32">
        <f t="shared" si="49"/>
        <v>3.4874122988031386E-2</v>
      </c>
      <c r="CQ53" s="32">
        <f t="shared" si="49"/>
        <v>7.8364905284147524E-2</v>
      </c>
      <c r="CR53" s="32">
        <f t="shared" si="49"/>
        <v>3.125E-2</v>
      </c>
      <c r="CS53" s="32">
        <f t="shared" si="49"/>
        <v>9.7722790030482232E-2</v>
      </c>
      <c r="CT53" s="32">
        <f t="shared" si="49"/>
        <v>7.8242404442992575E-2</v>
      </c>
      <c r="CU53" s="32">
        <f t="shared" si="49"/>
        <v>8.877442811695202E-2</v>
      </c>
      <c r="CV53" s="32">
        <f t="shared" si="49"/>
        <v>5.3290663698344343E-2</v>
      </c>
      <c r="CW53" s="32">
        <f t="shared" ref="CW53:EB53" si="50">+IFERROR(INDEX(CW$29:CW$46,MATCH($C53,$C$29:$C$46,0))/INDEX(CV$29:CV$46,MATCH($C53,$C$29:$C$46,0))-1,"")</f>
        <v>4.2536327608982738E-2</v>
      </c>
      <c r="CX53" s="32">
        <f t="shared" si="50"/>
        <v>6.3608717688798722E-2</v>
      </c>
      <c r="CY53" s="32">
        <f t="shared" si="50"/>
        <v>9.4948772933047376E-2</v>
      </c>
      <c r="CZ53" s="32">
        <f t="shared" si="50"/>
        <v>7.714068110107708E-2</v>
      </c>
      <c r="DA53" s="32">
        <f t="shared" si="50"/>
        <v>6.6565656565656495E-2</v>
      </c>
      <c r="DB53" s="32">
        <f t="shared" si="50"/>
        <v>0.11705653944502314</v>
      </c>
      <c r="DC53" s="32">
        <f t="shared" si="50"/>
        <v>3.4506146672318883E-2</v>
      </c>
      <c r="DD53" s="32">
        <f t="shared" si="50"/>
        <v>-3.9829536141616106E-2</v>
      </c>
      <c r="DE53" s="32">
        <f t="shared" si="50"/>
        <v>5.0614544213041901E-2</v>
      </c>
      <c r="DF53" s="32">
        <f t="shared" si="50"/>
        <v>4.9557234543829765E-2</v>
      </c>
      <c r="DG53" s="32">
        <f t="shared" si="50"/>
        <v>1.8499883891942126E-2</v>
      </c>
      <c r="DH53" s="32">
        <f t="shared" si="50"/>
        <v>5.3351573187414569E-2</v>
      </c>
      <c r="DI53" s="32">
        <f t="shared" si="50"/>
        <v>2.4025974025974062E-2</v>
      </c>
      <c r="DJ53" s="32">
        <f t="shared" si="50"/>
        <v>7.5389276403861061E-3</v>
      </c>
      <c r="DK53" s="32">
        <f t="shared" si="50"/>
        <v>-8.3916083916083517E-3</v>
      </c>
      <c r="DL53" s="32">
        <f t="shared" si="50"/>
        <v>-1.9040902679831051E-3</v>
      </c>
      <c r="DM53" s="32">
        <f t="shared" si="50"/>
        <v>-1.4837843566735121E-3</v>
      </c>
      <c r="DN53" s="32">
        <f t="shared" si="50"/>
        <v>2.2714407019530203E-2</v>
      </c>
      <c r="DO53" s="32">
        <f t="shared" si="50"/>
        <v>2.7468345672178707E-2</v>
      </c>
      <c r="DP53" s="32">
        <f t="shared" si="50"/>
        <v>1.3265993265993314E-2</v>
      </c>
      <c r="DQ53" s="32">
        <f t="shared" si="50"/>
        <v>-6.8452183159434243E-3</v>
      </c>
      <c r="DR53" s="32">
        <f t="shared" si="50"/>
        <v>4.3629550321199195E-2</v>
      </c>
      <c r="DS53" s="32">
        <f t="shared" si="50"/>
        <v>3.34060015388562E-2</v>
      </c>
      <c r="DT53" s="32">
        <f t="shared" si="50"/>
        <v>-9.4930818390519534E-3</v>
      </c>
      <c r="DU53" s="32">
        <f t="shared" si="50"/>
        <v>2.791844149335998E-2</v>
      </c>
      <c r="DV53" s="32">
        <f t="shared" si="50"/>
        <v>8.3044225698354346E-3</v>
      </c>
      <c r="DW53" s="32">
        <f t="shared" si="50"/>
        <v>-1.297289254182421E-2</v>
      </c>
      <c r="DX53" s="32">
        <f t="shared" si="50"/>
        <v>2.4062546345015479E-2</v>
      </c>
      <c r="DY53" s="32">
        <f t="shared" si="50"/>
        <v>2.5346969948554454E-2</v>
      </c>
      <c r="DZ53" s="32">
        <f t="shared" si="50"/>
        <v>3.331895475658464E-2</v>
      </c>
      <c r="EA53" s="32">
        <f t="shared" si="50"/>
        <v>4.9027072177932896E-2</v>
      </c>
      <c r="EB53" s="32">
        <f t="shared" si="50"/>
        <v>4.252213556972273E-2</v>
      </c>
      <c r="EC53" s="32">
        <f t="shared" ref="EC53:EZ53" si="51">+IFERROR(INDEX(EC$29:EC$46,MATCH($C53,$C$29:$C$46,0))/INDEX(EB$29:EB$46,MATCH($C53,$C$29:$C$46,0))-1,"")</f>
        <v>3.6011170816384164E-2</v>
      </c>
      <c r="ED53" s="32">
        <f t="shared" si="51"/>
        <v>4.4269189755076876E-2</v>
      </c>
      <c r="EE53" s="32">
        <f t="shared" si="51"/>
        <v>4.5239684255894419E-2</v>
      </c>
      <c r="EF53" s="32">
        <f t="shared" si="51"/>
        <v>4.472807701924042E-2</v>
      </c>
      <c r="EG53" s="32">
        <f t="shared" si="51"/>
        <v>6.4912626077473057E-2</v>
      </c>
      <c r="EH53" s="32">
        <f t="shared" si="51"/>
        <v>5.7437047135147301E-2</v>
      </c>
      <c r="EI53" s="32">
        <f t="shared" si="51"/>
        <v>1.2068787956425187E-2</v>
      </c>
      <c r="EJ53" s="32">
        <f t="shared" si="51"/>
        <v>6.2839873318242034E-2</v>
      </c>
      <c r="EK53" s="32">
        <f t="shared" si="51"/>
        <v>3.9371123645208561E-2</v>
      </c>
      <c r="EL53" s="32">
        <f t="shared" si="51"/>
        <v>2.9493892984318038E-3</v>
      </c>
      <c r="EM53" s="32">
        <f t="shared" si="51"/>
        <v>-3.6945853535116924E-2</v>
      </c>
      <c r="EN53" s="32">
        <f t="shared" si="51"/>
        <v>-4.7501359379980568E-2</v>
      </c>
      <c r="EO53" s="32">
        <f t="shared" si="51"/>
        <v>-8.1774973588161659E-2</v>
      </c>
      <c r="EP53" s="32">
        <f t="shared" si="51"/>
        <v>-6.5825824469177396E-2</v>
      </c>
      <c r="EQ53" s="32">
        <f t="shared" si="51"/>
        <v>-1.8066176923475563E-2</v>
      </c>
      <c r="ER53" s="32">
        <f t="shared" si="51"/>
        <v>1.1476377943942628E-2</v>
      </c>
      <c r="ES53" s="32">
        <f t="shared" si="51"/>
        <v>4.6302612148108047E-3</v>
      </c>
      <c r="ET53" s="32">
        <f t="shared" si="51"/>
        <v>-7.2227940506175425E-4</v>
      </c>
      <c r="EU53" s="32">
        <f t="shared" si="51"/>
        <v>1.292246275431741E-2</v>
      </c>
      <c r="EV53" s="32">
        <f t="shared" si="51"/>
        <v>1.8749143827752945E-2</v>
      </c>
      <c r="EW53" s="32">
        <f t="shared" si="51"/>
        <v>1.9919233831052763E-2</v>
      </c>
      <c r="EX53" s="32">
        <f t="shared" si="51"/>
        <v>-8.8085095668822944E-2</v>
      </c>
      <c r="EY53" s="32">
        <f t="shared" si="51"/>
        <v>9.0272483119112179E-2</v>
      </c>
      <c r="EZ53" s="32">
        <f t="shared" si="51"/>
        <v>6.5383948163931338E-2</v>
      </c>
      <c r="FA53" s="29"/>
      <c r="FB53" s="29"/>
      <c r="FC53" s="29"/>
      <c r="FD53" s="29"/>
      <c r="FE53" s="29"/>
      <c r="FF53" s="29"/>
      <c r="FG53" s="29"/>
      <c r="FH53" s="29"/>
      <c r="FI53" s="29"/>
      <c r="FJ53" s="29"/>
      <c r="FK53" s="29"/>
      <c r="FL53" s="29"/>
      <c r="FM53" s="29"/>
      <c r="FN53" s="29"/>
      <c r="FO53" s="29"/>
      <c r="FP53" s="29"/>
      <c r="FQ53" s="29"/>
      <c r="FR53" s="49"/>
      <c r="FS53" s="49"/>
      <c r="FT53" s="49"/>
      <c r="FU53" s="49"/>
      <c r="FV53" s="49"/>
      <c r="FW53" s="49"/>
      <c r="FX53" s="49"/>
      <c r="FY53" s="49"/>
      <c r="FZ53" s="49"/>
      <c r="GA53" s="49"/>
      <c r="GB53" s="49"/>
      <c r="GC53" s="49"/>
      <c r="GD53" s="49"/>
      <c r="GE53" s="49"/>
      <c r="GF53" s="49"/>
      <c r="GG53" s="49"/>
      <c r="GH53" s="49"/>
      <c r="GI53" s="49"/>
      <c r="GJ53" s="49"/>
      <c r="GK53" s="49"/>
      <c r="GL53" s="49"/>
      <c r="GM53" s="49"/>
      <c r="GN53" s="49"/>
      <c r="GO53" s="49"/>
      <c r="GP53" s="49"/>
      <c r="GQ53" s="49"/>
      <c r="GR53" s="49"/>
      <c r="GS53" s="49"/>
      <c r="GT53" s="49"/>
      <c r="GU53" s="49"/>
      <c r="GV53" s="49"/>
      <c r="GW53" s="49"/>
      <c r="GX53" s="49"/>
      <c r="GY53" s="49"/>
      <c r="GZ53" s="49"/>
      <c r="HA53" s="49"/>
      <c r="HB53" s="49"/>
      <c r="HC53" s="49"/>
      <c r="HD53" s="49"/>
      <c r="HE53" s="49"/>
      <c r="HF53" s="49"/>
      <c r="HG53" s="49"/>
      <c r="HH53" s="49"/>
      <c r="HI53" s="49"/>
      <c r="HJ53" s="49"/>
      <c r="HK53" s="49"/>
      <c r="HL53" s="49"/>
      <c r="HM53" s="49"/>
      <c r="HN53" s="49"/>
      <c r="HO53" s="49"/>
      <c r="HP53" s="49"/>
      <c r="HQ53" s="49"/>
      <c r="HR53" s="49"/>
      <c r="HS53" s="49"/>
      <c r="HT53" s="49"/>
      <c r="HU53" s="49"/>
      <c r="HV53" s="49"/>
      <c r="HW53" s="49"/>
      <c r="HX53" s="49"/>
      <c r="HY53" s="49"/>
      <c r="HZ53" s="49"/>
      <c r="IA53" s="49"/>
      <c r="IB53" s="49"/>
      <c r="IC53" s="49"/>
      <c r="ID53" s="49"/>
      <c r="IE53" s="49"/>
      <c r="IF53" s="49"/>
      <c r="IG53" s="49"/>
      <c r="IH53" s="49"/>
      <c r="II53" s="49"/>
      <c r="IJ53" s="49"/>
      <c r="IK53" s="49"/>
      <c r="IL53" s="49"/>
      <c r="IM53" s="49"/>
      <c r="IN53" s="49"/>
      <c r="IO53" s="49"/>
      <c r="IP53" s="49"/>
      <c r="IQ53" s="49"/>
      <c r="IR53" s="49"/>
      <c r="IS53" s="49"/>
      <c r="IT53" s="49"/>
      <c r="IU53" s="49"/>
      <c r="IV53" s="49"/>
      <c r="IW53" s="49"/>
      <c r="IX53" s="49"/>
      <c r="IY53" s="49"/>
      <c r="IZ53" s="49"/>
      <c r="JA53" s="49"/>
      <c r="JB53" s="49"/>
      <c r="JC53" s="49"/>
      <c r="JD53" s="49"/>
      <c r="JE53" s="49"/>
      <c r="JF53" s="49"/>
      <c r="JG53" s="49"/>
      <c r="JH53" s="49"/>
      <c r="JI53" s="49"/>
      <c r="JJ53" s="49"/>
      <c r="JK53" s="49"/>
      <c r="JL53" s="49"/>
      <c r="JM53" s="49"/>
      <c r="JN53" s="49"/>
      <c r="JO53" s="49"/>
      <c r="JP53" s="49"/>
      <c r="JQ53" s="49"/>
      <c r="JR53" s="49"/>
      <c r="JS53" s="49"/>
      <c r="JT53" s="49"/>
      <c r="JU53" s="49"/>
      <c r="JV53" s="49"/>
      <c r="JW53" s="49"/>
      <c r="JX53" s="49"/>
      <c r="JY53" s="49"/>
      <c r="JZ53" s="49"/>
      <c r="KA53" s="49"/>
      <c r="KB53" s="49"/>
      <c r="KC53" s="49"/>
      <c r="KD53" s="49"/>
      <c r="KE53" s="49"/>
      <c r="KF53" s="49"/>
      <c r="KG53" s="49"/>
      <c r="KH53" s="49"/>
      <c r="KI53" s="49"/>
      <c r="KJ53" s="49"/>
      <c r="KK53" s="49"/>
      <c r="KL53" s="49"/>
      <c r="KM53" s="49"/>
      <c r="KN53" s="49"/>
      <c r="KO53" s="49"/>
      <c r="KP53" s="49"/>
      <c r="KQ53" s="49"/>
      <c r="KR53" s="49"/>
      <c r="KS53" s="49"/>
      <c r="KT53" s="49"/>
      <c r="KU53" s="49"/>
      <c r="KV53" s="49"/>
      <c r="KW53" s="49"/>
      <c r="KX53" s="49"/>
      <c r="KY53" s="49"/>
      <c r="KZ53" s="49"/>
      <c r="LA53" s="49"/>
      <c r="LB53" s="49"/>
      <c r="LC53" s="49"/>
      <c r="LD53" s="49"/>
      <c r="LE53" s="49"/>
      <c r="LF53" s="49"/>
      <c r="LG53" s="49"/>
      <c r="LH53" s="49"/>
      <c r="LI53" s="49"/>
      <c r="LJ53" s="49"/>
      <c r="LK53" s="49"/>
      <c r="LL53" s="49"/>
      <c r="LM53" s="49"/>
      <c r="LN53" s="49"/>
      <c r="LO53" s="49"/>
      <c r="LP53" s="49"/>
      <c r="LQ53" s="49"/>
      <c r="LR53" s="49"/>
      <c r="LS53" s="49"/>
      <c r="LT53" s="49"/>
      <c r="LU53" s="49"/>
      <c r="LV53" s="49"/>
      <c r="LW53" s="49"/>
      <c r="LX53" s="49"/>
      <c r="LY53" s="49"/>
      <c r="LZ53" s="49"/>
      <c r="MA53" s="49"/>
      <c r="MB53" s="49"/>
      <c r="MC53" s="49"/>
      <c r="MD53" s="49"/>
      <c r="ME53" s="49"/>
      <c r="MF53" s="49"/>
      <c r="MG53" s="49"/>
      <c r="MH53" s="49"/>
      <c r="MI53" s="49"/>
      <c r="MJ53" s="49"/>
      <c r="MK53" s="49"/>
      <c r="ML53" s="49"/>
      <c r="MM53" s="49"/>
      <c r="MN53" s="49"/>
      <c r="MO53" s="49"/>
      <c r="MP53" s="49"/>
      <c r="MQ53" s="49"/>
      <c r="MR53" s="49"/>
      <c r="MS53" s="49"/>
      <c r="MT53" s="49"/>
      <c r="MU53" s="49"/>
      <c r="MV53" s="49"/>
      <c r="MW53" s="49"/>
      <c r="MX53" s="49"/>
      <c r="MY53" s="49"/>
      <c r="MZ53" s="49"/>
      <c r="NA53" s="49"/>
      <c r="NB53" s="49"/>
      <c r="NC53" s="49"/>
      <c r="ND53" s="49"/>
      <c r="NE53" s="49"/>
      <c r="NF53" s="49"/>
      <c r="NG53" s="49"/>
      <c r="NH53" s="49"/>
      <c r="NI53" s="49"/>
      <c r="NJ53" s="49"/>
      <c r="NK53" s="49"/>
      <c r="NL53" s="49"/>
      <c r="NM53" s="49"/>
      <c r="NN53" s="49"/>
      <c r="NO53" s="49"/>
      <c r="NP53" s="49"/>
      <c r="NQ53" s="49"/>
      <c r="NR53" s="49"/>
      <c r="NS53" s="49"/>
      <c r="NT53" s="49"/>
      <c r="NU53" s="49"/>
      <c r="NV53" s="49"/>
      <c r="NW53" s="49"/>
      <c r="NX53" s="49"/>
      <c r="NY53" s="49"/>
      <c r="NZ53" s="49"/>
      <c r="OA53" s="49"/>
      <c r="OB53" s="49"/>
      <c r="OC53" s="49"/>
      <c r="OD53" s="49"/>
      <c r="OE53" s="49"/>
      <c r="OF53" s="49"/>
      <c r="OG53" s="49"/>
      <c r="OH53" s="49"/>
      <c r="OI53" s="49"/>
      <c r="OJ53" s="49"/>
      <c r="OK53" s="49"/>
      <c r="OL53" s="49"/>
      <c r="OM53" s="49"/>
      <c r="ON53" s="49"/>
      <c r="OO53" s="49"/>
      <c r="OP53" s="49"/>
      <c r="OQ53" s="49"/>
      <c r="OR53" s="49"/>
      <c r="OS53" s="49"/>
      <c r="OT53" s="49"/>
      <c r="OU53" s="49"/>
      <c r="OV53" s="49"/>
      <c r="OW53" s="49"/>
      <c r="OX53" s="49"/>
      <c r="OY53" s="49"/>
      <c r="OZ53" s="49"/>
      <c r="PA53" s="49"/>
      <c r="PB53" s="49"/>
      <c r="PC53" s="49"/>
      <c r="PD53" s="49"/>
      <c r="PE53" s="49"/>
      <c r="PF53" s="49"/>
      <c r="PG53" s="49"/>
      <c r="PH53" s="49"/>
      <c r="PI53" s="49"/>
      <c r="PJ53" s="49"/>
      <c r="PK53" s="49"/>
      <c r="PL53" s="49"/>
      <c r="PM53" s="49"/>
      <c r="PN53" s="49"/>
      <c r="PO53" s="49"/>
      <c r="PP53" s="49"/>
      <c r="PQ53" s="49"/>
      <c r="PR53" s="49"/>
      <c r="PS53" s="49"/>
      <c r="PT53" s="49"/>
      <c r="PU53" s="49"/>
      <c r="PV53" s="49"/>
      <c r="PW53" s="49"/>
      <c r="PX53" s="49"/>
      <c r="PY53" s="49"/>
      <c r="PZ53" s="49"/>
      <c r="QA53" s="49"/>
      <c r="QB53" s="49"/>
      <c r="QC53" s="49"/>
      <c r="QD53" s="49"/>
      <c r="QE53" s="49"/>
      <c r="QF53" s="49"/>
      <c r="QG53" s="49"/>
      <c r="QH53" s="49"/>
      <c r="QI53" s="49"/>
      <c r="QJ53" s="49"/>
      <c r="QK53" s="49"/>
      <c r="QL53" s="49"/>
      <c r="QM53" s="49"/>
      <c r="QN53" s="49"/>
      <c r="QO53" s="49"/>
      <c r="QP53" s="49"/>
      <c r="QQ53" s="49"/>
      <c r="QR53" s="49"/>
      <c r="QS53" s="49"/>
      <c r="QT53" s="49"/>
      <c r="QU53" s="49"/>
      <c r="QV53" s="49"/>
      <c r="QW53" s="49"/>
      <c r="QX53" s="49"/>
      <c r="QY53" s="49"/>
      <c r="QZ53" s="49"/>
      <c r="RA53" s="49"/>
      <c r="RB53" s="49"/>
      <c r="RC53" s="49"/>
      <c r="RD53" s="49"/>
      <c r="RE53" s="49"/>
      <c r="RF53" s="49"/>
      <c r="RG53" s="49"/>
      <c r="RH53" s="49"/>
      <c r="RI53" s="49"/>
      <c r="RJ53" s="49"/>
      <c r="RK53" s="49"/>
      <c r="RL53" s="49"/>
      <c r="RM53" s="49"/>
      <c r="RN53" s="49"/>
      <c r="RO53" s="49"/>
      <c r="RP53" s="49"/>
      <c r="RQ53" s="49"/>
      <c r="RR53" s="49"/>
      <c r="RS53" s="49"/>
      <c r="RT53" s="49"/>
      <c r="RU53" s="49"/>
      <c r="RV53" s="49"/>
      <c r="RW53" s="49"/>
      <c r="RX53" s="49"/>
      <c r="RY53" s="49"/>
      <c r="RZ53" s="49"/>
      <c r="SA53" s="49"/>
      <c r="SB53" s="49"/>
      <c r="SC53" s="49"/>
      <c r="SD53" s="49"/>
      <c r="SE53" s="49"/>
      <c r="SF53" s="49"/>
      <c r="SG53" s="49"/>
      <c r="SH53" s="49"/>
      <c r="SI53" s="49"/>
      <c r="SJ53" s="49"/>
      <c r="SK53" s="49"/>
      <c r="SL53" s="49"/>
      <c r="SM53" s="49"/>
      <c r="SN53" s="49"/>
      <c r="SO53" s="49"/>
      <c r="SP53" s="49"/>
      <c r="SQ53" s="49"/>
      <c r="SR53" s="49"/>
      <c r="SS53" s="49"/>
      <c r="ST53" s="49"/>
      <c r="SU53" s="49"/>
      <c r="SV53" s="49"/>
      <c r="SW53" s="49"/>
      <c r="SX53" s="49"/>
      <c r="SY53" s="49"/>
      <c r="SZ53" s="49"/>
      <c r="TA53" s="49"/>
      <c r="TB53" s="49"/>
      <c r="TC53" s="49"/>
      <c r="TD53" s="49"/>
      <c r="TE53" s="49"/>
      <c r="TF53" s="49"/>
      <c r="TG53" s="49"/>
      <c r="TH53" s="49"/>
      <c r="TI53" s="49"/>
      <c r="TJ53" s="49"/>
      <c r="TK53" s="49"/>
      <c r="TL53" s="49"/>
      <c r="TM53" s="49"/>
      <c r="TN53" s="49"/>
      <c r="TO53" s="49"/>
      <c r="TP53" s="49"/>
      <c r="TQ53" s="49"/>
      <c r="TR53" s="49"/>
      <c r="TS53" s="49"/>
      <c r="TT53" s="49"/>
      <c r="TU53" s="49"/>
      <c r="TV53" s="49"/>
      <c r="TW53" s="49"/>
      <c r="TX53" s="49"/>
      <c r="TY53" s="49"/>
      <c r="TZ53" s="49"/>
      <c r="UA53" s="49"/>
      <c r="UB53" s="49"/>
      <c r="UC53" s="49"/>
      <c r="UD53" s="49"/>
      <c r="UE53" s="49"/>
      <c r="UF53" s="49"/>
      <c r="UG53" s="49"/>
      <c r="UH53" s="49"/>
      <c r="UI53" s="49"/>
      <c r="UJ53" s="49"/>
      <c r="UK53" s="49"/>
      <c r="UL53" s="49"/>
      <c r="UM53" s="49"/>
      <c r="UN53" s="49"/>
      <c r="UO53" s="49"/>
      <c r="UP53" s="49"/>
      <c r="UQ53" s="49"/>
      <c r="UR53" s="49"/>
      <c r="US53" s="49"/>
      <c r="UT53" s="49"/>
      <c r="UU53" s="49"/>
      <c r="UV53" s="49"/>
      <c r="UW53" s="49"/>
      <c r="UX53" s="49"/>
      <c r="UY53" s="49"/>
      <c r="UZ53" s="49"/>
      <c r="VA53" s="49"/>
      <c r="VB53" s="49"/>
      <c r="VC53" s="49"/>
      <c r="VD53" s="49"/>
      <c r="VE53" s="49"/>
      <c r="VF53" s="49"/>
      <c r="VG53" s="49"/>
      <c r="VH53" s="49"/>
      <c r="VI53" s="49"/>
      <c r="VJ53" s="49"/>
      <c r="VK53" s="49"/>
      <c r="VL53" s="49"/>
      <c r="VM53" s="49"/>
      <c r="VN53" s="49"/>
      <c r="VO53" s="49"/>
      <c r="VP53" s="49"/>
      <c r="VQ53" s="49"/>
      <c r="VR53" s="49"/>
      <c r="VS53" s="49"/>
      <c r="VT53" s="49"/>
      <c r="VU53" s="49"/>
      <c r="VV53" s="49"/>
      <c r="VW53" s="49"/>
      <c r="VX53" s="49"/>
      <c r="VY53" s="49"/>
      <c r="VZ53" s="49"/>
      <c r="WA53" s="49"/>
      <c r="WB53" s="49"/>
      <c r="WC53" s="49"/>
      <c r="WD53" s="49"/>
      <c r="WE53" s="49"/>
      <c r="WF53" s="49"/>
      <c r="WG53" s="49"/>
      <c r="WH53" s="49"/>
      <c r="WI53" s="49"/>
      <c r="WJ53" s="49"/>
      <c r="WK53" s="49"/>
      <c r="WL53" s="49"/>
      <c r="WM53" s="49"/>
      <c r="WN53" s="49"/>
      <c r="WO53" s="49"/>
      <c r="WP53" s="49"/>
      <c r="WQ53" s="49"/>
      <c r="WR53" s="49"/>
      <c r="WS53" s="49"/>
      <c r="WT53" s="49"/>
      <c r="WU53" s="49"/>
      <c r="WV53" s="49"/>
      <c r="WW53" s="49"/>
      <c r="WX53" s="49"/>
      <c r="WY53" s="49"/>
      <c r="WZ53" s="49"/>
      <c r="XA53" s="49"/>
      <c r="XB53" s="49"/>
      <c r="XC53" s="49"/>
      <c r="XD53" s="49"/>
      <c r="XE53" s="49"/>
      <c r="XF53" s="49"/>
      <c r="XG53" s="49"/>
      <c r="XH53" s="49"/>
      <c r="XI53" s="49"/>
      <c r="XJ53" s="49"/>
      <c r="XK53" s="49"/>
      <c r="XL53" s="49"/>
      <c r="XM53" s="49"/>
      <c r="XN53" s="49"/>
      <c r="XO53" s="49"/>
      <c r="XP53" s="49"/>
      <c r="XQ53" s="49"/>
      <c r="XR53" s="49"/>
      <c r="XS53" s="49"/>
      <c r="XT53" s="49"/>
      <c r="XU53" s="49"/>
      <c r="XV53" s="49"/>
      <c r="XW53" s="49"/>
      <c r="XX53" s="49"/>
      <c r="XY53" s="49"/>
      <c r="XZ53" s="49"/>
      <c r="YA53" s="49"/>
      <c r="YB53" s="49"/>
      <c r="YC53" s="49"/>
      <c r="YD53" s="49"/>
      <c r="YE53" s="49"/>
      <c r="YF53" s="49"/>
      <c r="YG53" s="49"/>
      <c r="YH53" s="49"/>
      <c r="YI53" s="49"/>
      <c r="YJ53" s="49"/>
      <c r="YK53" s="49"/>
      <c r="YL53" s="49"/>
      <c r="YM53" s="49"/>
      <c r="YN53" s="49"/>
      <c r="YO53" s="49"/>
      <c r="YP53" s="49"/>
      <c r="YQ53" s="49"/>
      <c r="YR53" s="49"/>
      <c r="YS53" s="49"/>
      <c r="YT53" s="49"/>
      <c r="YU53" s="49"/>
      <c r="YV53" s="49"/>
      <c r="YW53" s="49"/>
      <c r="YX53" s="49"/>
      <c r="YY53" s="49"/>
      <c r="YZ53" s="49"/>
      <c r="ZA53" s="49"/>
      <c r="ZB53" s="49"/>
      <c r="ZC53" s="49"/>
      <c r="ZD53" s="49"/>
      <c r="ZE53" s="49"/>
      <c r="ZF53" s="49"/>
      <c r="ZG53" s="49"/>
      <c r="ZH53" s="49"/>
      <c r="ZI53" s="49"/>
      <c r="ZJ53" s="49"/>
      <c r="ZK53" s="49"/>
      <c r="ZL53" s="49"/>
      <c r="ZM53" s="49"/>
      <c r="ZN53" s="49"/>
      <c r="ZO53" s="49"/>
      <c r="ZP53" s="49"/>
      <c r="ZQ53" s="49"/>
      <c r="ZR53" s="49"/>
      <c r="ZS53" s="49"/>
      <c r="ZT53" s="49"/>
      <c r="ZU53" s="49"/>
      <c r="ZV53" s="49"/>
      <c r="ZW53" s="49"/>
      <c r="ZX53" s="49"/>
      <c r="ZY53" s="49"/>
      <c r="ZZ53" s="49"/>
      <c r="AAA53" s="49"/>
      <c r="AAB53" s="49"/>
      <c r="AAC53" s="49"/>
      <c r="AAD53" s="49"/>
      <c r="AAE53" s="49"/>
      <c r="AAF53" s="49"/>
      <c r="AAG53" s="49"/>
      <c r="AAH53" s="49"/>
      <c r="AAI53" s="49"/>
      <c r="AAJ53" s="49"/>
      <c r="AAK53" s="49"/>
      <c r="AAL53" s="49"/>
      <c r="AAM53" s="49"/>
      <c r="AAN53" s="49"/>
      <c r="AAO53" s="49"/>
      <c r="AAP53" s="49"/>
      <c r="AAQ53" s="49"/>
      <c r="AAR53" s="49"/>
      <c r="AAS53" s="49"/>
      <c r="AAT53" s="49"/>
      <c r="AAU53" s="49"/>
      <c r="AAV53" s="49"/>
      <c r="AAW53" s="49"/>
      <c r="AAX53" s="49"/>
      <c r="AAY53" s="49"/>
      <c r="AAZ53" s="49"/>
      <c r="ABA53" s="49"/>
      <c r="ABB53" s="49"/>
      <c r="ABC53" s="49"/>
      <c r="ABD53" s="49"/>
      <c r="ABE53" s="49"/>
      <c r="ABF53" s="49"/>
      <c r="ABG53" s="49"/>
      <c r="ABH53" s="49"/>
    </row>
    <row r="54" spans="1:736" x14ac:dyDescent="0.15">
      <c r="A54" s="25" t="s">
        <v>248</v>
      </c>
      <c r="B54" s="26" t="s">
        <v>28</v>
      </c>
      <c r="C54" s="27" t="s">
        <v>29</v>
      </c>
      <c r="D54" s="32"/>
      <c r="E54" s="32">
        <f t="shared" ref="E54:AJ54" si="52">+IFERROR(INDEX(E$29:E$46,MATCH($C54,$C$29:$C$46,0))/INDEX(D$29:D$46,MATCH($C54,$C$29:$C$46,0))-1,"")</f>
        <v>1.7663717436808613E-2</v>
      </c>
      <c r="F54" s="32">
        <f t="shared" si="52"/>
        <v>-3.5259814785250088E-3</v>
      </c>
      <c r="G54" s="32">
        <f t="shared" si="52"/>
        <v>4.5297106782789864E-2</v>
      </c>
      <c r="H54" s="32">
        <f t="shared" si="52"/>
        <v>3.0260993922059276E-2</v>
      </c>
      <c r="I54" s="32">
        <f t="shared" si="52"/>
        <v>-4.4127473824240315E-3</v>
      </c>
      <c r="J54" s="32">
        <f t="shared" si="52"/>
        <v>-1.6310206122644111E-2</v>
      </c>
      <c r="K54" s="32">
        <f t="shared" si="52"/>
        <v>2.1257716584670572E-2</v>
      </c>
      <c r="L54" s="32">
        <f t="shared" si="52"/>
        <v>3.7308990599464797E-2</v>
      </c>
      <c r="M54" s="32">
        <f t="shared" si="52"/>
        <v>5.8305239715426893E-2</v>
      </c>
      <c r="N54" s="32">
        <f t="shared" si="52"/>
        <v>5.9535992120552494E-2</v>
      </c>
      <c r="O54" s="32">
        <f t="shared" si="52"/>
        <v>1.9076572266556457E-3</v>
      </c>
      <c r="P54" s="32">
        <f t="shared" si="52"/>
        <v>-0.10740131114464913</v>
      </c>
      <c r="Q54" s="32">
        <f t="shared" si="52"/>
        <v>-3.8381283666280241E-2</v>
      </c>
      <c r="R54" s="32">
        <f t="shared" si="52"/>
        <v>1.1942488202786983E-2</v>
      </c>
      <c r="S54" s="32">
        <f t="shared" si="52"/>
        <v>2.1310925622082699E-2</v>
      </c>
      <c r="T54" s="32">
        <f t="shared" si="52"/>
        <v>3.3415042240940718E-3</v>
      </c>
      <c r="U54" s="32">
        <f t="shared" si="52"/>
        <v>-1.6845581445555813E-2</v>
      </c>
      <c r="V54" s="32">
        <f t="shared" si="52"/>
        <v>3.461303575473873E-2</v>
      </c>
      <c r="W54" s="32">
        <f t="shared" si="52"/>
        <v>4.2673242938457534E-2</v>
      </c>
      <c r="X54" s="32">
        <f t="shared" si="52"/>
        <v>4.2244558778141927E-2</v>
      </c>
      <c r="Y54" s="32">
        <f t="shared" si="52"/>
        <v>2.4033085540781096E-2</v>
      </c>
      <c r="Z54" s="32">
        <f t="shared" si="52"/>
        <v>6.3932626394462622E-2</v>
      </c>
      <c r="AA54" s="32">
        <f t="shared" si="52"/>
        <v>6.4819257374485462E-2</v>
      </c>
      <c r="AB54" s="32">
        <f t="shared" si="52"/>
        <v>1.103198217364687E-2</v>
      </c>
      <c r="AC54" s="32">
        <f t="shared" si="52"/>
        <v>-2.160475079046531E-2</v>
      </c>
      <c r="AD54" s="32">
        <f t="shared" si="52"/>
        <v>1.9737894426989699E-2</v>
      </c>
      <c r="AE54" s="32">
        <f t="shared" si="52"/>
        <v>-6.5221735789384727E-3</v>
      </c>
      <c r="AF54" s="32">
        <f t="shared" si="52"/>
        <v>-3.0029433074931888E-2</v>
      </c>
      <c r="AG54" s="32">
        <f t="shared" si="52"/>
        <v>-1.1739342040676393E-3</v>
      </c>
      <c r="AH54" s="32">
        <f t="shared" si="52"/>
        <v>3.8136579642347179E-2</v>
      </c>
      <c r="AI54" s="32">
        <f t="shared" si="52"/>
        <v>4.463244691988999E-2</v>
      </c>
      <c r="AJ54" s="32">
        <f t="shared" si="52"/>
        <v>2.3407943492928851E-2</v>
      </c>
      <c r="AK54" s="32">
        <f t="shared" ref="AK54:BP54" si="53">+IFERROR(INDEX(AK$29:AK$46,MATCH($C54,$C$29:$C$46,0))/INDEX(AJ$29:AJ$46,MATCH($C54,$C$29:$C$46,0))-1,"")</f>
        <v>-8.1229199368204608E-4</v>
      </c>
      <c r="AL54" s="32">
        <f t="shared" si="53"/>
        <v>6.1918821053086326E-3</v>
      </c>
      <c r="AM54" s="32">
        <f t="shared" si="53"/>
        <v>6.6205379801747233E-2</v>
      </c>
      <c r="AN54" s="32">
        <f t="shared" si="53"/>
        <v>2.2445082640454306E-2</v>
      </c>
      <c r="AO54" s="32">
        <f t="shared" si="53"/>
        <v>3.6455131570829691E-2</v>
      </c>
      <c r="AP54" s="32">
        <f t="shared" si="53"/>
        <v>-4.9490015678322896E-3</v>
      </c>
      <c r="AQ54" s="32">
        <f t="shared" si="53"/>
        <v>-9.6667834148221887E-3</v>
      </c>
      <c r="AR54" s="32">
        <f t="shared" si="53"/>
        <v>6.584476154100094E-2</v>
      </c>
      <c r="AS54" s="32">
        <f t="shared" si="53"/>
        <v>4.0027980665836571E-2</v>
      </c>
      <c r="AT54" s="32">
        <f t="shared" si="53"/>
        <v>1.0094738699774508E-2</v>
      </c>
      <c r="AU54" s="32">
        <f t="shared" si="53"/>
        <v>4.6835416672303065E-2</v>
      </c>
      <c r="AV54" s="32">
        <f t="shared" si="53"/>
        <v>-2.2561605958512088E-2</v>
      </c>
      <c r="AW54" s="32">
        <f t="shared" si="53"/>
        <v>-2.0473275232492316E-2</v>
      </c>
      <c r="AX54" s="32">
        <f t="shared" si="53"/>
        <v>-0.11656570450152581</v>
      </c>
      <c r="AY54" s="32">
        <f t="shared" si="53"/>
        <v>-1.9743725254907418E-2</v>
      </c>
      <c r="AZ54" s="32">
        <f t="shared" si="53"/>
        <v>-6.2365764554399128E-2</v>
      </c>
      <c r="BA54" s="32">
        <f t="shared" si="53"/>
        <v>0.15742440020827497</v>
      </c>
      <c r="BB54" s="32">
        <f t="shared" si="53"/>
        <v>-0.15199833618335756</v>
      </c>
      <c r="BC54" s="32">
        <f t="shared" si="53"/>
        <v>9.509298815721956E-2</v>
      </c>
      <c r="BD54" s="32">
        <f t="shared" si="53"/>
        <v>0.12230171324614592</v>
      </c>
      <c r="BE54" s="32">
        <f t="shared" si="53"/>
        <v>-5.3236078110535767E-2</v>
      </c>
      <c r="BF54" s="32">
        <f t="shared" si="53"/>
        <v>6.2189327962216101E-2</v>
      </c>
      <c r="BG54" s="32">
        <f t="shared" si="53"/>
        <v>2.7489117700916221E-3</v>
      </c>
      <c r="BH54" s="32">
        <f t="shared" si="53"/>
        <v>7.2935970957357821E-2</v>
      </c>
      <c r="BI54" s="32">
        <f t="shared" si="53"/>
        <v>9.7345245991651952E-2</v>
      </c>
      <c r="BJ54" s="32">
        <f t="shared" si="53"/>
        <v>3.6550169246192254E-2</v>
      </c>
      <c r="BK54" s="32">
        <f t="shared" si="53"/>
        <v>5.7252519666867174E-2</v>
      </c>
      <c r="BL54" s="32">
        <f t="shared" si="53"/>
        <v>0.10680699671686811</v>
      </c>
      <c r="BM54" s="32">
        <f t="shared" si="53"/>
        <v>-1.97975771276796E-2</v>
      </c>
      <c r="BN54" s="32">
        <f t="shared" si="53"/>
        <v>-4.2890698989516474E-2</v>
      </c>
      <c r="BO54" s="32">
        <f t="shared" si="53"/>
        <v>9.9779397794292457E-2</v>
      </c>
      <c r="BP54" s="32">
        <f t="shared" si="53"/>
        <v>5.6499435027994593E-3</v>
      </c>
      <c r="BQ54" s="32">
        <f t="shared" ref="BQ54:CV54" si="54">+IFERROR(INDEX(BQ$29:BQ$46,MATCH($C54,$C$29:$C$46,0))/INDEX(BP$29:BP$46,MATCH($C54,$C$29:$C$46,0))-1,"")</f>
        <v>-3.7427193483788979E-2</v>
      </c>
      <c r="BR54" s="32">
        <f t="shared" si="54"/>
        <v>-4.357490596975544E-3</v>
      </c>
      <c r="BS54" s="32">
        <f t="shared" si="54"/>
        <v>3.8538456633762097E-2</v>
      </c>
      <c r="BT54" s="32">
        <f t="shared" si="54"/>
        <v>1.0218810970838987E-3</v>
      </c>
      <c r="BU54" s="32">
        <f t="shared" si="54"/>
        <v>0.11068211920707038</v>
      </c>
      <c r="BV54" s="32">
        <f t="shared" si="54"/>
        <v>5.1200085621793567E-2</v>
      </c>
      <c r="BW54" s="32">
        <f t="shared" si="54"/>
        <v>0.13011108460160314</v>
      </c>
      <c r="BX54" s="32">
        <f t="shared" si="54"/>
        <v>0.15482807831372858</v>
      </c>
      <c r="BY54" s="32">
        <f t="shared" si="54"/>
        <v>5.3616293203376575E-2</v>
      </c>
      <c r="BZ54" s="32">
        <f t="shared" si="54"/>
        <v>8.018140173884003E-2</v>
      </c>
      <c r="CA54" s="32">
        <f t="shared" si="54"/>
        <v>6.5132205203492166E-2</v>
      </c>
      <c r="CB54" s="32">
        <f t="shared" si="54"/>
        <v>2.5139578463381218E-2</v>
      </c>
      <c r="CC54" s="32">
        <f t="shared" si="54"/>
        <v>8.7193508630095895E-2</v>
      </c>
      <c r="CD54" s="32">
        <f t="shared" si="54"/>
        <v>-1.6708581665344502E-3</v>
      </c>
      <c r="CE54" s="32">
        <f t="shared" si="54"/>
        <v>-3.7656957343022768E-2</v>
      </c>
      <c r="CF54" s="32">
        <f t="shared" si="54"/>
        <v>-4.1739041793168008E-2</v>
      </c>
      <c r="CG54" s="32">
        <f t="shared" si="54"/>
        <v>-4.9188044245704887E-2</v>
      </c>
      <c r="CH54" s="32">
        <f t="shared" si="54"/>
        <v>9.1955445544554371E-2</v>
      </c>
      <c r="CI54" s="32">
        <f t="shared" si="54"/>
        <v>7.1404284257055028E-3</v>
      </c>
      <c r="CJ54" s="32">
        <f t="shared" si="54"/>
        <v>6.3020481656538285E-2</v>
      </c>
      <c r="CK54" s="32">
        <f t="shared" si="54"/>
        <v>6.8812195638365381E-2</v>
      </c>
      <c r="CL54" s="32">
        <f t="shared" si="54"/>
        <v>2.24841521394612E-2</v>
      </c>
      <c r="CM54" s="32">
        <f t="shared" si="54"/>
        <v>-2.3636539765572007E-2</v>
      </c>
      <c r="CN54" s="32">
        <f t="shared" si="54"/>
        <v>4.8516717928365871E-2</v>
      </c>
      <c r="CO54" s="32">
        <f t="shared" si="54"/>
        <v>1.2679788039364093E-2</v>
      </c>
      <c r="CP54" s="32">
        <f t="shared" si="54"/>
        <v>2.4014202952719055E-2</v>
      </c>
      <c r="CQ54" s="32">
        <f t="shared" si="54"/>
        <v>-2.1078565562551277E-2</v>
      </c>
      <c r="CR54" s="32">
        <f t="shared" si="54"/>
        <v>6.5902311707680905E-2</v>
      </c>
      <c r="CS54" s="32">
        <f t="shared" si="54"/>
        <v>8.1416703104503663E-2</v>
      </c>
      <c r="CT54" s="32">
        <f t="shared" si="54"/>
        <v>8.2484230955846671E-2</v>
      </c>
      <c r="CU54" s="32">
        <f t="shared" si="54"/>
        <v>5.3339309726579964E-2</v>
      </c>
      <c r="CV54" s="32">
        <f t="shared" si="54"/>
        <v>6.7943262411347627E-2</v>
      </c>
      <c r="CW54" s="32">
        <f t="shared" ref="CW54:EB54" si="55">+IFERROR(INDEX(CW$29:CW$46,MATCH($C54,$C$29:$C$46,0))/INDEX(CV$29:CV$46,MATCH($C54,$C$29:$C$46,0))-1,"")</f>
        <v>-2.7626510824810713E-2</v>
      </c>
      <c r="CX54" s="32">
        <f t="shared" si="55"/>
        <v>-6.7886900696626173E-2</v>
      </c>
      <c r="CY54" s="32">
        <f t="shared" si="55"/>
        <v>1.6998827667057403E-2</v>
      </c>
      <c r="CZ54" s="32">
        <f t="shared" si="55"/>
        <v>6.8443804034582056E-2</v>
      </c>
      <c r="DA54" s="32">
        <f t="shared" si="55"/>
        <v>0.11975724881995964</v>
      </c>
      <c r="DB54" s="32">
        <f t="shared" si="55"/>
        <v>4.5766590389016093E-2</v>
      </c>
      <c r="DC54" s="32">
        <f t="shared" si="55"/>
        <v>5.2458827594149549E-2</v>
      </c>
      <c r="DD54" s="32">
        <f t="shared" si="55"/>
        <v>4.25124473381846E-2</v>
      </c>
      <c r="DE54" s="32">
        <f t="shared" si="55"/>
        <v>-6.2454077883908887E-3</v>
      </c>
      <c r="DF54" s="32">
        <f t="shared" si="55"/>
        <v>4.9749141800897734E-2</v>
      </c>
      <c r="DG54" s="32">
        <f t="shared" si="55"/>
        <v>7.9891331689892819E-2</v>
      </c>
      <c r="DH54" s="32">
        <f t="shared" si="55"/>
        <v>5.1898439319822964E-2</v>
      </c>
      <c r="DI54" s="32">
        <f t="shared" si="55"/>
        <v>3.8265645068426446E-2</v>
      </c>
      <c r="DJ54" s="32">
        <f t="shared" si="55"/>
        <v>4.6282472379814976E-2</v>
      </c>
      <c r="DK54" s="32">
        <f t="shared" si="55"/>
        <v>3.082191780821919E-2</v>
      </c>
      <c r="DL54" s="32">
        <f t="shared" si="55"/>
        <v>7.633285872488571E-3</v>
      </c>
      <c r="DM54" s="32">
        <f t="shared" si="55"/>
        <v>-3.4226949797856898E-2</v>
      </c>
      <c r="DN54" s="32">
        <f t="shared" si="55"/>
        <v>3.0562893720788464E-2</v>
      </c>
      <c r="DO54" s="32">
        <f t="shared" si="55"/>
        <v>2.4963520921244653E-2</v>
      </c>
      <c r="DP54" s="32">
        <f t="shared" si="55"/>
        <v>5.5752212389380551E-2</v>
      </c>
      <c r="DQ54" s="32">
        <f t="shared" si="55"/>
        <v>7.7881847006086247E-2</v>
      </c>
      <c r="DR54" s="32">
        <f t="shared" si="55"/>
        <v>-2.170678928861236E-2</v>
      </c>
      <c r="DS54" s="32">
        <f t="shared" si="55"/>
        <v>-9.746319209234855E-3</v>
      </c>
      <c r="DT54" s="32">
        <f t="shared" si="55"/>
        <v>3.7693703755410368E-3</v>
      </c>
      <c r="DU54" s="32">
        <f t="shared" si="55"/>
        <v>-1.7454172461752404E-2</v>
      </c>
      <c r="DV54" s="32">
        <f t="shared" si="55"/>
        <v>-4.949876527079855E-2</v>
      </c>
      <c r="DW54" s="32">
        <f t="shared" si="55"/>
        <v>-9.4868511186130267E-4</v>
      </c>
      <c r="DX54" s="32">
        <f t="shared" si="55"/>
        <v>2.3254514828313644E-2</v>
      </c>
      <c r="DY54" s="32">
        <f t="shared" si="55"/>
        <v>-8.0841488906961967E-3</v>
      </c>
      <c r="DZ54" s="32">
        <f t="shared" si="55"/>
        <v>3.8256695205294733E-2</v>
      </c>
      <c r="EA54" s="32">
        <f t="shared" si="55"/>
        <v>5.8751273570311513E-2</v>
      </c>
      <c r="EB54" s="32">
        <f t="shared" si="55"/>
        <v>5.0284405268380628E-2</v>
      </c>
      <c r="EC54" s="32">
        <f t="shared" ref="EC54:EZ54" si="56">+IFERROR(INDEX(EC$29:EC$46,MATCH($C54,$C$29:$C$46,0))/INDEX(EB$29:EB$46,MATCH($C54,$C$29:$C$46,0))-1,"")</f>
        <v>2.3607126371240295E-2</v>
      </c>
      <c r="ED54" s="32">
        <f t="shared" si="56"/>
        <v>2.8625219700964433E-2</v>
      </c>
      <c r="EE54" s="32">
        <f t="shared" si="56"/>
        <v>2.0724809405741063E-2</v>
      </c>
      <c r="EF54" s="32">
        <f t="shared" si="56"/>
        <v>-9.5860998253175511E-3</v>
      </c>
      <c r="EG54" s="32">
        <f t="shared" si="56"/>
        <v>1.345098082801055E-2</v>
      </c>
      <c r="EH54" s="32">
        <f t="shared" si="56"/>
        <v>6.7467196364745519E-2</v>
      </c>
      <c r="EI54" s="32">
        <f t="shared" si="56"/>
        <v>4.6253881812825526E-2</v>
      </c>
      <c r="EJ54" s="32">
        <f t="shared" si="56"/>
        <v>2.1728267772778365E-2</v>
      </c>
      <c r="EK54" s="32">
        <f t="shared" si="56"/>
        <v>6.2105759869316435E-2</v>
      </c>
      <c r="EL54" s="32">
        <f t="shared" si="56"/>
        <v>-7.3198136291764415E-3</v>
      </c>
      <c r="EM54" s="32">
        <f t="shared" si="56"/>
        <v>-7.616668663714965E-2</v>
      </c>
      <c r="EN54" s="32">
        <f t="shared" si="56"/>
        <v>-3.7906946210862213E-2</v>
      </c>
      <c r="EO54" s="32">
        <f t="shared" si="56"/>
        <v>1.288330216938971E-2</v>
      </c>
      <c r="EP54" s="32">
        <f t="shared" si="56"/>
        <v>5.2774904735981565E-3</v>
      </c>
      <c r="EQ54" s="32">
        <f t="shared" si="56"/>
        <v>3.551212240138768E-2</v>
      </c>
      <c r="ER54" s="32">
        <f t="shared" si="56"/>
        <v>5.687754709731152E-3</v>
      </c>
      <c r="ES54" s="32">
        <f t="shared" si="56"/>
        <v>3.3629698463410129E-2</v>
      </c>
      <c r="ET54" s="32">
        <f t="shared" si="56"/>
        <v>4.8453427534049798E-2</v>
      </c>
      <c r="EU54" s="32">
        <f t="shared" si="56"/>
        <v>1.7669513951619642E-2</v>
      </c>
      <c r="EV54" s="32">
        <f t="shared" si="56"/>
        <v>2.1256296915020956E-2</v>
      </c>
      <c r="EW54" s="32">
        <f t="shared" si="56"/>
        <v>-4.2579057734086767E-3</v>
      </c>
      <c r="EX54" s="32">
        <f t="shared" si="56"/>
        <v>-8.7355159266706339E-2</v>
      </c>
      <c r="EY54" s="32">
        <f t="shared" si="56"/>
        <v>2.6524242793712682E-2</v>
      </c>
      <c r="EZ54" s="32">
        <f t="shared" si="56"/>
        <v>4.2882078139111934E-2</v>
      </c>
      <c r="FA54" s="29"/>
      <c r="FB54" s="29"/>
      <c r="FC54" s="29"/>
      <c r="FD54" s="29"/>
      <c r="FE54" s="29"/>
      <c r="FF54" s="29"/>
      <c r="FG54" s="29"/>
      <c r="FH54" s="29"/>
      <c r="FI54" s="29"/>
      <c r="FJ54" s="29"/>
      <c r="FK54" s="29"/>
      <c r="FL54" s="29"/>
      <c r="FM54" s="29"/>
      <c r="FN54" s="29"/>
      <c r="FO54" s="29"/>
      <c r="FP54" s="29"/>
      <c r="FQ54" s="29"/>
      <c r="FR54" s="49"/>
      <c r="FS54" s="49"/>
      <c r="FT54" s="49"/>
      <c r="FU54" s="49"/>
      <c r="FV54" s="49"/>
      <c r="FW54" s="49"/>
      <c r="FX54" s="49"/>
      <c r="FY54" s="49"/>
      <c r="FZ54" s="49"/>
      <c r="GA54" s="49"/>
      <c r="GB54" s="49"/>
      <c r="GC54" s="49"/>
      <c r="GD54" s="49"/>
      <c r="GE54" s="49"/>
      <c r="GF54" s="49"/>
      <c r="GG54" s="49"/>
      <c r="GH54" s="49"/>
      <c r="GI54" s="49"/>
      <c r="GJ54" s="49"/>
      <c r="GK54" s="49"/>
      <c r="GL54" s="49"/>
      <c r="GM54" s="49"/>
      <c r="GN54" s="49"/>
      <c r="GO54" s="49"/>
      <c r="GP54" s="49"/>
      <c r="GQ54" s="49"/>
      <c r="GR54" s="49"/>
      <c r="GS54" s="49"/>
      <c r="GT54" s="49"/>
      <c r="GU54" s="49"/>
      <c r="GV54" s="49"/>
      <c r="GW54" s="49"/>
      <c r="GX54" s="49"/>
      <c r="GY54" s="49"/>
      <c r="GZ54" s="49"/>
      <c r="HA54" s="49"/>
      <c r="HB54" s="49"/>
      <c r="HC54" s="49"/>
      <c r="HD54" s="49"/>
      <c r="HE54" s="49"/>
      <c r="HF54" s="49"/>
      <c r="HG54" s="49"/>
      <c r="HH54" s="49"/>
      <c r="HI54" s="49"/>
      <c r="HJ54" s="49"/>
      <c r="HK54" s="49"/>
      <c r="HL54" s="49"/>
      <c r="HM54" s="49"/>
      <c r="HN54" s="49"/>
      <c r="HO54" s="49"/>
      <c r="HP54" s="49"/>
      <c r="HQ54" s="49"/>
      <c r="HR54" s="49"/>
      <c r="HS54" s="49"/>
      <c r="HT54" s="49"/>
      <c r="HU54" s="49"/>
      <c r="HV54" s="49"/>
      <c r="HW54" s="49"/>
      <c r="HX54" s="49"/>
      <c r="HY54" s="49"/>
      <c r="HZ54" s="49"/>
      <c r="IA54" s="49"/>
      <c r="IB54" s="49"/>
      <c r="IC54" s="49"/>
      <c r="ID54" s="49"/>
      <c r="IE54" s="49"/>
      <c r="IF54" s="49"/>
      <c r="IG54" s="49"/>
      <c r="IH54" s="49"/>
      <c r="II54" s="49"/>
      <c r="IJ54" s="49"/>
      <c r="IK54" s="49"/>
      <c r="IL54" s="49"/>
      <c r="IM54" s="49"/>
      <c r="IN54" s="49"/>
      <c r="IO54" s="49"/>
      <c r="IP54" s="49"/>
      <c r="IQ54" s="49"/>
      <c r="IR54" s="49"/>
      <c r="IS54" s="49"/>
      <c r="IT54" s="49"/>
      <c r="IU54" s="49"/>
      <c r="IV54" s="49"/>
      <c r="IW54" s="49"/>
      <c r="IX54" s="49"/>
      <c r="IY54" s="49"/>
      <c r="IZ54" s="49"/>
      <c r="JA54" s="49"/>
      <c r="JB54" s="49"/>
      <c r="JC54" s="49"/>
      <c r="JD54" s="49"/>
      <c r="JE54" s="49"/>
      <c r="JF54" s="49"/>
      <c r="JG54" s="49"/>
      <c r="JH54" s="49"/>
      <c r="JI54" s="49"/>
      <c r="JJ54" s="49"/>
      <c r="JK54" s="49"/>
      <c r="JL54" s="49"/>
      <c r="JM54" s="49"/>
      <c r="JN54" s="49"/>
      <c r="JO54" s="49"/>
      <c r="JP54" s="49"/>
      <c r="JQ54" s="49"/>
      <c r="JR54" s="49"/>
      <c r="JS54" s="49"/>
      <c r="JT54" s="49"/>
      <c r="JU54" s="49"/>
      <c r="JV54" s="49"/>
      <c r="JW54" s="49"/>
      <c r="JX54" s="49"/>
      <c r="JY54" s="49"/>
      <c r="JZ54" s="49"/>
      <c r="KA54" s="49"/>
      <c r="KB54" s="49"/>
      <c r="KC54" s="49"/>
      <c r="KD54" s="49"/>
      <c r="KE54" s="49"/>
      <c r="KF54" s="49"/>
      <c r="KG54" s="49"/>
      <c r="KH54" s="49"/>
      <c r="KI54" s="49"/>
      <c r="KJ54" s="49"/>
      <c r="KK54" s="49"/>
      <c r="KL54" s="49"/>
      <c r="KM54" s="49"/>
      <c r="KN54" s="49"/>
      <c r="KO54" s="49"/>
      <c r="KP54" s="49"/>
      <c r="KQ54" s="49"/>
      <c r="KR54" s="49"/>
      <c r="KS54" s="49"/>
      <c r="KT54" s="49"/>
      <c r="KU54" s="49"/>
      <c r="KV54" s="49"/>
      <c r="KW54" s="49"/>
      <c r="KX54" s="49"/>
      <c r="KY54" s="49"/>
      <c r="KZ54" s="49"/>
      <c r="LA54" s="49"/>
      <c r="LB54" s="49"/>
      <c r="LC54" s="49"/>
      <c r="LD54" s="49"/>
      <c r="LE54" s="49"/>
      <c r="LF54" s="49"/>
      <c r="LG54" s="49"/>
      <c r="LH54" s="49"/>
      <c r="LI54" s="49"/>
      <c r="LJ54" s="49"/>
      <c r="LK54" s="49"/>
      <c r="LL54" s="49"/>
      <c r="LM54" s="49"/>
      <c r="LN54" s="49"/>
      <c r="LO54" s="49"/>
      <c r="LP54" s="49"/>
      <c r="LQ54" s="49"/>
      <c r="LR54" s="49"/>
      <c r="LS54" s="49"/>
      <c r="LT54" s="49"/>
      <c r="LU54" s="49"/>
      <c r="LV54" s="49"/>
      <c r="LW54" s="49"/>
      <c r="LX54" s="49"/>
      <c r="LY54" s="49"/>
      <c r="LZ54" s="49"/>
      <c r="MA54" s="49"/>
      <c r="MB54" s="49"/>
      <c r="MC54" s="49"/>
      <c r="MD54" s="49"/>
      <c r="ME54" s="49"/>
      <c r="MF54" s="49"/>
      <c r="MG54" s="49"/>
      <c r="MH54" s="49"/>
      <c r="MI54" s="49"/>
      <c r="MJ54" s="49"/>
      <c r="MK54" s="49"/>
      <c r="ML54" s="49"/>
      <c r="MM54" s="49"/>
      <c r="MN54" s="49"/>
      <c r="MO54" s="49"/>
      <c r="MP54" s="49"/>
      <c r="MQ54" s="49"/>
      <c r="MR54" s="49"/>
      <c r="MS54" s="49"/>
      <c r="MT54" s="49"/>
      <c r="MU54" s="49"/>
      <c r="MV54" s="49"/>
      <c r="MW54" s="49"/>
      <c r="MX54" s="49"/>
      <c r="MY54" s="49"/>
      <c r="MZ54" s="49"/>
      <c r="NA54" s="49"/>
      <c r="NB54" s="49"/>
      <c r="NC54" s="49"/>
      <c r="ND54" s="49"/>
      <c r="NE54" s="49"/>
      <c r="NF54" s="49"/>
      <c r="NG54" s="49"/>
      <c r="NH54" s="49"/>
      <c r="NI54" s="49"/>
      <c r="NJ54" s="49"/>
      <c r="NK54" s="49"/>
      <c r="NL54" s="49"/>
      <c r="NM54" s="49"/>
      <c r="NN54" s="49"/>
      <c r="NO54" s="49"/>
      <c r="NP54" s="49"/>
      <c r="NQ54" s="49"/>
      <c r="NR54" s="49"/>
      <c r="NS54" s="49"/>
      <c r="NT54" s="49"/>
      <c r="NU54" s="49"/>
      <c r="NV54" s="49"/>
      <c r="NW54" s="49"/>
      <c r="NX54" s="49"/>
      <c r="NY54" s="49"/>
      <c r="NZ54" s="49"/>
      <c r="OA54" s="49"/>
      <c r="OB54" s="49"/>
      <c r="OC54" s="49"/>
      <c r="OD54" s="49"/>
      <c r="OE54" s="49"/>
      <c r="OF54" s="49"/>
      <c r="OG54" s="49"/>
      <c r="OH54" s="49"/>
      <c r="OI54" s="49"/>
      <c r="OJ54" s="49"/>
      <c r="OK54" s="49"/>
      <c r="OL54" s="49"/>
      <c r="OM54" s="49"/>
      <c r="ON54" s="49"/>
      <c r="OO54" s="49"/>
      <c r="OP54" s="49"/>
      <c r="OQ54" s="49"/>
      <c r="OR54" s="49"/>
      <c r="OS54" s="49"/>
      <c r="OT54" s="49"/>
      <c r="OU54" s="49"/>
      <c r="OV54" s="49"/>
      <c r="OW54" s="49"/>
      <c r="OX54" s="49"/>
      <c r="OY54" s="49"/>
      <c r="OZ54" s="49"/>
      <c r="PA54" s="49"/>
      <c r="PB54" s="49"/>
      <c r="PC54" s="49"/>
      <c r="PD54" s="49"/>
      <c r="PE54" s="49"/>
      <c r="PF54" s="49"/>
      <c r="PG54" s="49"/>
      <c r="PH54" s="49"/>
      <c r="PI54" s="49"/>
      <c r="PJ54" s="49"/>
      <c r="PK54" s="49"/>
      <c r="PL54" s="49"/>
      <c r="PM54" s="49"/>
      <c r="PN54" s="49"/>
      <c r="PO54" s="49"/>
      <c r="PP54" s="49"/>
      <c r="PQ54" s="49"/>
      <c r="PR54" s="49"/>
      <c r="PS54" s="49"/>
      <c r="PT54" s="49"/>
      <c r="PU54" s="49"/>
      <c r="PV54" s="49"/>
      <c r="PW54" s="49"/>
      <c r="PX54" s="49"/>
      <c r="PY54" s="49"/>
      <c r="PZ54" s="49"/>
      <c r="QA54" s="49"/>
      <c r="QB54" s="49"/>
      <c r="QC54" s="49"/>
      <c r="QD54" s="49"/>
      <c r="QE54" s="49"/>
      <c r="QF54" s="49"/>
      <c r="QG54" s="49"/>
      <c r="QH54" s="49"/>
      <c r="QI54" s="49"/>
      <c r="QJ54" s="49"/>
      <c r="QK54" s="49"/>
      <c r="QL54" s="49"/>
      <c r="QM54" s="49"/>
      <c r="QN54" s="49"/>
      <c r="QO54" s="49"/>
      <c r="QP54" s="49"/>
      <c r="QQ54" s="49"/>
      <c r="QR54" s="49"/>
      <c r="QS54" s="49"/>
      <c r="QT54" s="49"/>
      <c r="QU54" s="49"/>
      <c r="QV54" s="49"/>
      <c r="QW54" s="49"/>
      <c r="QX54" s="49"/>
      <c r="QY54" s="49"/>
      <c r="QZ54" s="49"/>
      <c r="RA54" s="49"/>
      <c r="RB54" s="49"/>
      <c r="RC54" s="49"/>
      <c r="RD54" s="49"/>
      <c r="RE54" s="49"/>
      <c r="RF54" s="49"/>
      <c r="RG54" s="49"/>
      <c r="RH54" s="49"/>
      <c r="RI54" s="49"/>
      <c r="RJ54" s="49"/>
      <c r="RK54" s="49"/>
      <c r="RL54" s="49"/>
      <c r="RM54" s="49"/>
      <c r="RN54" s="49"/>
      <c r="RO54" s="49"/>
      <c r="RP54" s="49"/>
      <c r="RQ54" s="49"/>
      <c r="RR54" s="49"/>
      <c r="RS54" s="49"/>
      <c r="RT54" s="49"/>
      <c r="RU54" s="49"/>
      <c r="RV54" s="49"/>
      <c r="RW54" s="49"/>
      <c r="RX54" s="49"/>
      <c r="RY54" s="49"/>
      <c r="RZ54" s="49"/>
      <c r="SA54" s="49"/>
      <c r="SB54" s="49"/>
      <c r="SC54" s="49"/>
      <c r="SD54" s="49"/>
      <c r="SE54" s="49"/>
      <c r="SF54" s="49"/>
      <c r="SG54" s="49"/>
      <c r="SH54" s="49"/>
      <c r="SI54" s="49"/>
      <c r="SJ54" s="49"/>
      <c r="SK54" s="49"/>
      <c r="SL54" s="49"/>
      <c r="SM54" s="49"/>
      <c r="SN54" s="49"/>
      <c r="SO54" s="49"/>
      <c r="SP54" s="49"/>
      <c r="SQ54" s="49"/>
      <c r="SR54" s="49"/>
      <c r="SS54" s="49"/>
      <c r="ST54" s="49"/>
      <c r="SU54" s="49"/>
      <c r="SV54" s="49"/>
      <c r="SW54" s="49"/>
      <c r="SX54" s="49"/>
      <c r="SY54" s="49"/>
      <c r="SZ54" s="49"/>
      <c r="TA54" s="49"/>
      <c r="TB54" s="49"/>
      <c r="TC54" s="49"/>
      <c r="TD54" s="49"/>
      <c r="TE54" s="49"/>
      <c r="TF54" s="49"/>
      <c r="TG54" s="49"/>
      <c r="TH54" s="49"/>
      <c r="TI54" s="49"/>
      <c r="TJ54" s="49"/>
      <c r="TK54" s="49"/>
      <c r="TL54" s="49"/>
      <c r="TM54" s="49"/>
      <c r="TN54" s="49"/>
      <c r="TO54" s="49"/>
      <c r="TP54" s="49"/>
      <c r="TQ54" s="49"/>
      <c r="TR54" s="49"/>
      <c r="TS54" s="49"/>
      <c r="TT54" s="49"/>
      <c r="TU54" s="49"/>
      <c r="TV54" s="49"/>
      <c r="TW54" s="49"/>
      <c r="TX54" s="49"/>
      <c r="TY54" s="49"/>
      <c r="TZ54" s="49"/>
      <c r="UA54" s="49"/>
      <c r="UB54" s="49"/>
      <c r="UC54" s="49"/>
      <c r="UD54" s="49"/>
      <c r="UE54" s="49"/>
      <c r="UF54" s="49"/>
      <c r="UG54" s="49"/>
      <c r="UH54" s="49"/>
      <c r="UI54" s="49"/>
      <c r="UJ54" s="49"/>
      <c r="UK54" s="49"/>
      <c r="UL54" s="49"/>
      <c r="UM54" s="49"/>
      <c r="UN54" s="49"/>
      <c r="UO54" s="49"/>
      <c r="UP54" s="49"/>
      <c r="UQ54" s="49"/>
      <c r="UR54" s="49"/>
      <c r="US54" s="49"/>
      <c r="UT54" s="49"/>
      <c r="UU54" s="49"/>
      <c r="UV54" s="49"/>
      <c r="UW54" s="49"/>
      <c r="UX54" s="49"/>
      <c r="UY54" s="49"/>
      <c r="UZ54" s="49"/>
      <c r="VA54" s="49"/>
      <c r="VB54" s="49"/>
      <c r="VC54" s="49"/>
      <c r="VD54" s="49"/>
      <c r="VE54" s="49"/>
      <c r="VF54" s="49"/>
      <c r="VG54" s="49"/>
      <c r="VH54" s="49"/>
      <c r="VI54" s="49"/>
      <c r="VJ54" s="49"/>
      <c r="VK54" s="49"/>
      <c r="VL54" s="49"/>
      <c r="VM54" s="49"/>
      <c r="VN54" s="49"/>
      <c r="VO54" s="49"/>
      <c r="VP54" s="49"/>
      <c r="VQ54" s="49"/>
      <c r="VR54" s="49"/>
      <c r="VS54" s="49"/>
      <c r="VT54" s="49"/>
      <c r="VU54" s="49"/>
      <c r="VV54" s="49"/>
      <c r="VW54" s="49"/>
      <c r="VX54" s="49"/>
      <c r="VY54" s="49"/>
      <c r="VZ54" s="49"/>
      <c r="WA54" s="49"/>
      <c r="WB54" s="49"/>
      <c r="WC54" s="49"/>
      <c r="WD54" s="49"/>
      <c r="WE54" s="49"/>
      <c r="WF54" s="49"/>
      <c r="WG54" s="49"/>
      <c r="WH54" s="49"/>
      <c r="WI54" s="49"/>
      <c r="WJ54" s="49"/>
      <c r="WK54" s="49"/>
      <c r="WL54" s="49"/>
      <c r="WM54" s="49"/>
      <c r="WN54" s="49"/>
      <c r="WO54" s="49"/>
      <c r="WP54" s="49"/>
      <c r="WQ54" s="49"/>
      <c r="WR54" s="49"/>
      <c r="WS54" s="49"/>
      <c r="WT54" s="49"/>
      <c r="WU54" s="49"/>
      <c r="WV54" s="49"/>
      <c r="WW54" s="49"/>
      <c r="WX54" s="49"/>
      <c r="WY54" s="49"/>
      <c r="WZ54" s="49"/>
      <c r="XA54" s="49"/>
      <c r="XB54" s="49"/>
      <c r="XC54" s="49"/>
      <c r="XD54" s="49"/>
      <c r="XE54" s="49"/>
      <c r="XF54" s="49"/>
      <c r="XG54" s="49"/>
      <c r="XH54" s="49"/>
      <c r="XI54" s="49"/>
      <c r="XJ54" s="49"/>
      <c r="XK54" s="49"/>
      <c r="XL54" s="49"/>
      <c r="XM54" s="49"/>
      <c r="XN54" s="49"/>
      <c r="XO54" s="49"/>
      <c r="XP54" s="49"/>
      <c r="XQ54" s="49"/>
      <c r="XR54" s="49"/>
      <c r="XS54" s="49"/>
      <c r="XT54" s="49"/>
      <c r="XU54" s="49"/>
      <c r="XV54" s="49"/>
      <c r="XW54" s="49"/>
      <c r="XX54" s="49"/>
      <c r="XY54" s="49"/>
      <c r="XZ54" s="49"/>
      <c r="YA54" s="49"/>
      <c r="YB54" s="49"/>
      <c r="YC54" s="49"/>
      <c r="YD54" s="49"/>
      <c r="YE54" s="49"/>
      <c r="YF54" s="49"/>
      <c r="YG54" s="49"/>
      <c r="YH54" s="49"/>
      <c r="YI54" s="49"/>
      <c r="YJ54" s="49"/>
      <c r="YK54" s="49"/>
      <c r="YL54" s="49"/>
      <c r="YM54" s="49"/>
      <c r="YN54" s="49"/>
      <c r="YO54" s="49"/>
      <c r="YP54" s="49"/>
      <c r="YQ54" s="49"/>
      <c r="YR54" s="49"/>
      <c r="YS54" s="49"/>
      <c r="YT54" s="49"/>
      <c r="YU54" s="49"/>
      <c r="YV54" s="49"/>
      <c r="YW54" s="49"/>
      <c r="YX54" s="49"/>
      <c r="YY54" s="49"/>
      <c r="YZ54" s="49"/>
      <c r="ZA54" s="49"/>
      <c r="ZB54" s="49"/>
      <c r="ZC54" s="49"/>
      <c r="ZD54" s="49"/>
      <c r="ZE54" s="49"/>
      <c r="ZF54" s="49"/>
      <c r="ZG54" s="49"/>
      <c r="ZH54" s="49"/>
      <c r="ZI54" s="49"/>
      <c r="ZJ54" s="49"/>
      <c r="ZK54" s="49"/>
      <c r="ZL54" s="49"/>
      <c r="ZM54" s="49"/>
      <c r="ZN54" s="49"/>
      <c r="ZO54" s="49"/>
      <c r="ZP54" s="49"/>
      <c r="ZQ54" s="49"/>
      <c r="ZR54" s="49"/>
      <c r="ZS54" s="49"/>
      <c r="ZT54" s="49"/>
      <c r="ZU54" s="49"/>
      <c r="ZV54" s="49"/>
      <c r="ZW54" s="49"/>
      <c r="ZX54" s="49"/>
      <c r="ZY54" s="49"/>
      <c r="ZZ54" s="49"/>
      <c r="AAA54" s="49"/>
      <c r="AAB54" s="49"/>
      <c r="AAC54" s="49"/>
      <c r="AAD54" s="49"/>
      <c r="AAE54" s="49"/>
      <c r="AAF54" s="49"/>
      <c r="AAG54" s="49"/>
      <c r="AAH54" s="49"/>
      <c r="AAI54" s="49"/>
      <c r="AAJ54" s="49"/>
      <c r="AAK54" s="49"/>
      <c r="AAL54" s="49"/>
      <c r="AAM54" s="49"/>
      <c r="AAN54" s="49"/>
      <c r="AAO54" s="49"/>
      <c r="AAP54" s="49"/>
      <c r="AAQ54" s="49"/>
      <c r="AAR54" s="49"/>
      <c r="AAS54" s="49"/>
      <c r="AAT54" s="49"/>
      <c r="AAU54" s="49"/>
      <c r="AAV54" s="49"/>
      <c r="AAW54" s="49"/>
      <c r="AAX54" s="49"/>
      <c r="AAY54" s="49"/>
      <c r="AAZ54" s="49"/>
      <c r="ABA54" s="49"/>
      <c r="ABB54" s="49"/>
      <c r="ABC54" s="49"/>
      <c r="ABD54" s="49"/>
      <c r="ABE54" s="49"/>
      <c r="ABF54" s="49"/>
      <c r="ABG54" s="49"/>
      <c r="ABH54" s="49"/>
    </row>
    <row r="55" spans="1:736" x14ac:dyDescent="0.15">
      <c r="A55" s="25" t="s">
        <v>248</v>
      </c>
      <c r="B55" s="26" t="s">
        <v>30</v>
      </c>
      <c r="C55" s="27" t="s">
        <v>31</v>
      </c>
      <c r="D55" s="32"/>
      <c r="E55" s="32">
        <f t="shared" ref="E55:AJ55" si="57">+IFERROR(INDEX(E$29:E$46,MATCH($C55,$C$29:$C$46,0))/INDEX(D$29:D$46,MATCH($C55,$C$29:$C$46,0))-1,"")</f>
        <v>-5.392305567803346E-3</v>
      </c>
      <c r="F55" s="32">
        <f t="shared" si="57"/>
        <v>-7.7591849511938316E-2</v>
      </c>
      <c r="G55" s="32">
        <f t="shared" si="57"/>
        <v>-4.6278441959121119E-3</v>
      </c>
      <c r="H55" s="32">
        <f t="shared" si="57"/>
        <v>5.1917861294072054E-2</v>
      </c>
      <c r="I55" s="32">
        <f t="shared" si="57"/>
        <v>4.4198895027625085E-3</v>
      </c>
      <c r="J55" s="32">
        <f t="shared" si="57"/>
        <v>-2.383571690502384E-2</v>
      </c>
      <c r="K55" s="32">
        <f t="shared" si="57"/>
        <v>6.0105184072125617E-3</v>
      </c>
      <c r="L55" s="32">
        <f t="shared" si="57"/>
        <v>2.5018670649738617E-2</v>
      </c>
      <c r="M55" s="32">
        <f t="shared" si="57"/>
        <v>2.9143897996357637E-3</v>
      </c>
      <c r="N55" s="32">
        <f t="shared" si="57"/>
        <v>1.5619324373410848E-2</v>
      </c>
      <c r="O55" s="32">
        <f t="shared" si="57"/>
        <v>3.0042918454935563E-2</v>
      </c>
      <c r="P55" s="32">
        <f t="shared" si="57"/>
        <v>1.2152777777777679E-2</v>
      </c>
      <c r="Q55" s="32">
        <f t="shared" si="57"/>
        <v>9.2624356775299344E-3</v>
      </c>
      <c r="R55" s="32">
        <f t="shared" si="57"/>
        <v>-1.4955812372535737E-2</v>
      </c>
      <c r="S55" s="32">
        <f t="shared" si="57"/>
        <v>1.4837819185645307E-2</v>
      </c>
      <c r="T55" s="32">
        <f t="shared" si="57"/>
        <v>2.1761305678340781E-2</v>
      </c>
      <c r="U55" s="32">
        <f t="shared" si="57"/>
        <v>2.529118136439279E-2</v>
      </c>
      <c r="V55" s="32">
        <f t="shared" si="57"/>
        <v>-5.1931191171697977E-3</v>
      </c>
      <c r="W55" s="32">
        <f t="shared" si="57"/>
        <v>-3.0668841761827048E-2</v>
      </c>
      <c r="X55" s="32">
        <f t="shared" si="57"/>
        <v>1.0097610232244758E-3</v>
      </c>
      <c r="Y55" s="32">
        <f t="shared" si="57"/>
        <v>1.3449899125756559E-2</v>
      </c>
      <c r="Z55" s="32">
        <f t="shared" si="57"/>
        <v>9.9535500995351356E-4</v>
      </c>
      <c r="AA55" s="32">
        <f t="shared" si="57"/>
        <v>1.5578389128273029E-2</v>
      </c>
      <c r="AB55" s="32">
        <f t="shared" si="57"/>
        <v>5.5483028720626493E-3</v>
      </c>
      <c r="AC55" s="32">
        <f t="shared" si="57"/>
        <v>8.4388185654007408E-3</v>
      </c>
      <c r="AD55" s="32">
        <f t="shared" si="57"/>
        <v>1.4805278403604794E-2</v>
      </c>
      <c r="AE55" s="32">
        <f t="shared" si="57"/>
        <v>1.5857913098635823E-3</v>
      </c>
      <c r="AF55" s="32">
        <f t="shared" si="57"/>
        <v>-4.1165294490184134E-3</v>
      </c>
      <c r="AG55" s="32">
        <f t="shared" si="57"/>
        <v>1.11287758346581E-2</v>
      </c>
      <c r="AH55" s="32">
        <f t="shared" si="57"/>
        <v>2.6415094339622636E-2</v>
      </c>
      <c r="AI55" s="32">
        <f t="shared" si="57"/>
        <v>1.6237745098039325E-2</v>
      </c>
      <c r="AJ55" s="32">
        <f t="shared" si="57"/>
        <v>1.6279770877298816E-2</v>
      </c>
      <c r="AK55" s="32">
        <f t="shared" ref="AK55:BP55" si="58">+IFERROR(INDEX(AK$29:AK$46,MATCH($C55,$C$29:$C$46,0))/INDEX(AJ$29:AJ$46,MATCH($C55,$C$29:$C$46,0))-1,"")</f>
        <v>9.1960842479976712E-3</v>
      </c>
      <c r="AL55" s="32">
        <f t="shared" si="58"/>
        <v>1.7342739564961684E-2</v>
      </c>
      <c r="AM55" s="32">
        <f t="shared" si="58"/>
        <v>2.0514302224790448E-2</v>
      </c>
      <c r="AN55" s="32">
        <f t="shared" si="58"/>
        <v>3.3975084937712285E-2</v>
      </c>
      <c r="AO55" s="32">
        <f t="shared" si="58"/>
        <v>1.7524644030668224E-2</v>
      </c>
      <c r="AP55" s="32">
        <f t="shared" si="58"/>
        <v>2.1259418729816959E-2</v>
      </c>
      <c r="AQ55" s="32">
        <f t="shared" si="58"/>
        <v>8.1686429512517478E-3</v>
      </c>
      <c r="AR55" s="32">
        <f t="shared" si="58"/>
        <v>7.8410872974377099E-4</v>
      </c>
      <c r="AS55" s="32">
        <f t="shared" si="58"/>
        <v>1.0707756594411144E-2</v>
      </c>
      <c r="AT55" s="32">
        <f t="shared" si="58"/>
        <v>1.2919896640826156E-3</v>
      </c>
      <c r="AU55" s="32">
        <f t="shared" si="58"/>
        <v>4.696774193548392E-2</v>
      </c>
      <c r="AV55" s="32">
        <f t="shared" si="58"/>
        <v>-5.4720236628050256E-2</v>
      </c>
      <c r="AW55" s="32">
        <f t="shared" si="58"/>
        <v>-5.0325945241199488E-2</v>
      </c>
      <c r="AX55" s="32">
        <f t="shared" si="58"/>
        <v>8.237232289950569E-2</v>
      </c>
      <c r="AY55" s="32">
        <f t="shared" si="58"/>
        <v>3.2978183663114891E-3</v>
      </c>
      <c r="AZ55" s="32">
        <f t="shared" si="58"/>
        <v>-2.5031605562578996E-2</v>
      </c>
      <c r="BA55" s="32">
        <f t="shared" si="58"/>
        <v>-4.0197095435684616E-2</v>
      </c>
      <c r="BB55" s="32">
        <f t="shared" si="58"/>
        <v>2.3777357470953886E-2</v>
      </c>
      <c r="BC55" s="32">
        <f t="shared" si="58"/>
        <v>-3.4045922406967577E-2</v>
      </c>
      <c r="BD55" s="32">
        <f t="shared" si="58"/>
        <v>7.3224043715846898E-2</v>
      </c>
      <c r="BE55" s="32">
        <f t="shared" si="58"/>
        <v>8.1466395112016254E-2</v>
      </c>
      <c r="BF55" s="32">
        <f t="shared" si="58"/>
        <v>1.7890772128060339E-2</v>
      </c>
      <c r="BG55" s="32">
        <f t="shared" si="58"/>
        <v>5.9204440333024966E-2</v>
      </c>
      <c r="BH55" s="32">
        <f t="shared" si="58"/>
        <v>-8.7336244541480479E-4</v>
      </c>
      <c r="BI55" s="32">
        <f t="shared" si="58"/>
        <v>-2.6660839160839167E-2</v>
      </c>
      <c r="BJ55" s="32">
        <f t="shared" si="58"/>
        <v>5.365963179164801E-2</v>
      </c>
      <c r="BK55" s="32">
        <f t="shared" si="58"/>
        <v>4.1764329852972404E-2</v>
      </c>
      <c r="BL55" s="32">
        <f t="shared" si="58"/>
        <v>-5.2771527919819983E-2</v>
      </c>
      <c r="BM55" s="32">
        <f t="shared" si="58"/>
        <v>-2.0082055711509339E-2</v>
      </c>
      <c r="BN55" s="32">
        <f t="shared" si="58"/>
        <v>1.4103129131776138E-2</v>
      </c>
      <c r="BO55" s="32">
        <f t="shared" si="58"/>
        <v>-1.9122120817036126E-2</v>
      </c>
      <c r="BP55" s="32">
        <f t="shared" si="58"/>
        <v>-1.0633584404076246E-2</v>
      </c>
      <c r="BQ55" s="32">
        <f t="shared" ref="BQ55:CV55" si="59">+IFERROR(INDEX(BQ$29:BQ$46,MATCH($C55,$C$29:$C$46,0))/INDEX(BP$29:BP$46,MATCH($C55,$C$29:$C$46,0))-1,"")</f>
        <v>4.5678459471562904E-2</v>
      </c>
      <c r="BR55" s="32">
        <f t="shared" si="59"/>
        <v>-4.2612419700214121E-2</v>
      </c>
      <c r="BS55" s="32">
        <f t="shared" si="59"/>
        <v>9.1254752851710919E-2</v>
      </c>
      <c r="BT55" s="32">
        <f t="shared" si="59"/>
        <v>2.0905923344947785E-2</v>
      </c>
      <c r="BU55" s="32">
        <f t="shared" si="59"/>
        <v>5.3202168239309344E-2</v>
      </c>
      <c r="BV55" s="32">
        <f t="shared" si="59"/>
        <v>-2.8021349599695045E-2</v>
      </c>
      <c r="BW55" s="32">
        <f t="shared" si="59"/>
        <v>-2.5887428907628962E-2</v>
      </c>
      <c r="BX55" s="32">
        <f t="shared" si="59"/>
        <v>-6.1606603583652109E-2</v>
      </c>
      <c r="BY55" s="32">
        <f t="shared" si="59"/>
        <v>-0.15661875134091396</v>
      </c>
      <c r="BZ55" s="32">
        <f t="shared" si="59"/>
        <v>-0.19562452302213174</v>
      </c>
      <c r="CA55" s="32">
        <f t="shared" si="59"/>
        <v>-0.10468058191018348</v>
      </c>
      <c r="CB55" s="32">
        <f t="shared" si="59"/>
        <v>0.34404803956199226</v>
      </c>
      <c r="CC55" s="32">
        <f t="shared" si="59"/>
        <v>0.18212877792378457</v>
      </c>
      <c r="CD55" s="32">
        <f t="shared" si="59"/>
        <v>7.025344597598937E-2</v>
      </c>
      <c r="CE55" s="32">
        <f t="shared" si="59"/>
        <v>7.7690070627336905E-2</v>
      </c>
      <c r="CF55" s="32">
        <f t="shared" si="59"/>
        <v>7.5944487278334583E-2</v>
      </c>
      <c r="CG55" s="32">
        <f t="shared" si="59"/>
        <v>6.7359369401648106E-2</v>
      </c>
      <c r="CH55" s="32">
        <f t="shared" si="59"/>
        <v>6.9318563276267176E-2</v>
      </c>
      <c r="CI55" s="32">
        <f t="shared" si="59"/>
        <v>6.5766755611363914E-2</v>
      </c>
      <c r="CJ55" s="32">
        <f t="shared" si="59"/>
        <v>4.4477172312223923E-2</v>
      </c>
      <c r="CK55" s="32">
        <f t="shared" si="59"/>
        <v>5.0902425267907558E-2</v>
      </c>
      <c r="CL55" s="32">
        <f t="shared" si="59"/>
        <v>3.917885415269029E-2</v>
      </c>
      <c r="CM55" s="32">
        <f t="shared" si="59"/>
        <v>5.3324725629438241E-2</v>
      </c>
      <c r="CN55" s="32">
        <f t="shared" si="59"/>
        <v>4.7315518509438492E-2</v>
      </c>
      <c r="CO55" s="32">
        <f t="shared" si="59"/>
        <v>5.4658239700374533E-2</v>
      </c>
      <c r="CP55" s="32">
        <f t="shared" si="59"/>
        <v>4.6498723782044227E-2</v>
      </c>
      <c r="CQ55" s="32">
        <f t="shared" si="59"/>
        <v>7.7200424178154758E-2</v>
      </c>
      <c r="CR55" s="32">
        <f t="shared" si="59"/>
        <v>7.1273872809608285E-2</v>
      </c>
      <c r="CS55" s="32">
        <f t="shared" si="59"/>
        <v>6.3775041352692519E-2</v>
      </c>
      <c r="CT55" s="32">
        <f t="shared" si="59"/>
        <v>3.0926053904630324E-2</v>
      </c>
      <c r="CU55" s="32">
        <f t="shared" si="59"/>
        <v>1.4831573655103014E-2</v>
      </c>
      <c r="CV55" s="32">
        <f t="shared" si="59"/>
        <v>4.5248121542399433E-2</v>
      </c>
      <c r="CW55" s="32">
        <f t="shared" ref="CW55:EB55" si="60">+IFERROR(INDEX(CW$29:CW$46,MATCH($C55,$C$29:$C$46,0))/INDEX(CV$29:CV$46,MATCH($C55,$C$29:$C$46,0))-1,"")</f>
        <v>6.4539063117149853E-2</v>
      </c>
      <c r="CX55" s="32">
        <f t="shared" si="60"/>
        <v>7.6951617690709462E-2</v>
      </c>
      <c r="CY55" s="32">
        <f t="shared" si="60"/>
        <v>5.064424998277417E-2</v>
      </c>
      <c r="CZ55" s="32">
        <f t="shared" si="60"/>
        <v>1.6002098635886641E-2</v>
      </c>
      <c r="DA55" s="32">
        <f t="shared" si="60"/>
        <v>1.2328943971081863E-2</v>
      </c>
      <c r="DB55" s="32">
        <f t="shared" si="60"/>
        <v>2.2444685328062208E-2</v>
      </c>
      <c r="DC55" s="32">
        <f t="shared" si="60"/>
        <v>5.7062675397567819E-2</v>
      </c>
      <c r="DD55" s="32">
        <f t="shared" si="60"/>
        <v>3.8761061946902764E-2</v>
      </c>
      <c r="DE55" s="32">
        <f t="shared" si="60"/>
        <v>-2.7489066848412569E-2</v>
      </c>
      <c r="DF55" s="32">
        <f t="shared" si="60"/>
        <v>5.9802604683758753E-2</v>
      </c>
      <c r="DG55" s="32">
        <f t="shared" si="60"/>
        <v>2.490769824213368E-2</v>
      </c>
      <c r="DH55" s="32">
        <f t="shared" si="60"/>
        <v>3.3926555191139407E-2</v>
      </c>
      <c r="DI55" s="32">
        <f t="shared" si="60"/>
        <v>5.4342173686947381E-2</v>
      </c>
      <c r="DJ55" s="32">
        <f t="shared" si="60"/>
        <v>3.3736128236744767E-2</v>
      </c>
      <c r="DK55" s="32">
        <f t="shared" si="60"/>
        <v>3.9124004007824453E-3</v>
      </c>
      <c r="DL55" s="32">
        <f t="shared" si="60"/>
        <v>3.8971531771303525E-3</v>
      </c>
      <c r="DM55" s="32">
        <f t="shared" si="60"/>
        <v>1.0509870756994832E-2</v>
      </c>
      <c r="DN55" s="32">
        <f t="shared" si="60"/>
        <v>2.4502225345514272E-2</v>
      </c>
      <c r="DO55" s="32">
        <f t="shared" si="60"/>
        <v>2.7483080299981699E-2</v>
      </c>
      <c r="DP55" s="32">
        <f t="shared" si="60"/>
        <v>2.8350171347189423E-2</v>
      </c>
      <c r="DQ55" s="32">
        <f t="shared" si="60"/>
        <v>3.1074179866701357E-2</v>
      </c>
      <c r="DR55" s="32">
        <f t="shared" si="60"/>
        <v>3.8574546675621324E-2</v>
      </c>
      <c r="DS55" s="32">
        <f t="shared" si="60"/>
        <v>2.8735399911085979E-2</v>
      </c>
      <c r="DT55" s="32">
        <f t="shared" si="60"/>
        <v>2.1568319321128238E-2</v>
      </c>
      <c r="DU55" s="32">
        <f t="shared" si="60"/>
        <v>2.1819136253509175E-2</v>
      </c>
      <c r="DV55" s="32">
        <f t="shared" si="60"/>
        <v>1.4687341682159127E-2</v>
      </c>
      <c r="DW55" s="32">
        <f t="shared" si="60"/>
        <v>-2.1591869709480793E-3</v>
      </c>
      <c r="DX55" s="32">
        <f t="shared" si="60"/>
        <v>2.8468094182533488E-2</v>
      </c>
      <c r="DY55" s="32">
        <f t="shared" si="60"/>
        <v>3.6073611862373012E-2</v>
      </c>
      <c r="DZ55" s="32">
        <f t="shared" si="60"/>
        <v>1.9706832595929979E-2</v>
      </c>
      <c r="EA55" s="32">
        <f t="shared" si="60"/>
        <v>2.4953581395269264E-2</v>
      </c>
      <c r="EB55" s="32">
        <f t="shared" si="60"/>
        <v>2.2994422693728866E-2</v>
      </c>
      <c r="EC55" s="32">
        <f t="shared" ref="EC55:EZ55" si="61">+IFERROR(INDEX(EC$29:EC$46,MATCH($C55,$C$29:$C$46,0))/INDEX(EB$29:EB$46,MATCH($C55,$C$29:$C$46,0))-1,"")</f>
        <v>2.2540272836581332E-2</v>
      </c>
      <c r="ED55" s="32">
        <f t="shared" si="61"/>
        <v>4.3920833375876711E-2</v>
      </c>
      <c r="EE55" s="32">
        <f t="shared" si="61"/>
        <v>2.4282620217391804E-2</v>
      </c>
      <c r="EF55" s="32">
        <f t="shared" si="61"/>
        <v>8.0158014127356125E-3</v>
      </c>
      <c r="EG55" s="32">
        <f t="shared" si="61"/>
        <v>4.0777020641322714E-3</v>
      </c>
      <c r="EH55" s="32">
        <f t="shared" si="61"/>
        <v>1.6343335947496485E-2</v>
      </c>
      <c r="EI55" s="32">
        <f t="shared" si="61"/>
        <v>1.1603431525699204E-2</v>
      </c>
      <c r="EJ55" s="32">
        <f t="shared" si="61"/>
        <v>2.4136183269588551E-2</v>
      </c>
      <c r="EK55" s="32">
        <f t="shared" si="61"/>
        <v>1.6714236973629504E-2</v>
      </c>
      <c r="EL55" s="32">
        <f t="shared" si="61"/>
        <v>-1.0129126004448041E-2</v>
      </c>
      <c r="EM55" s="32">
        <f t="shared" si="61"/>
        <v>-5.2519663250678139E-2</v>
      </c>
      <c r="EN55" s="32">
        <f t="shared" si="61"/>
        <v>2.0869366103476672E-2</v>
      </c>
      <c r="EO55" s="32">
        <f t="shared" si="61"/>
        <v>1.1075840956743299E-2</v>
      </c>
      <c r="EP55" s="32">
        <f t="shared" si="61"/>
        <v>-3.245896276066107E-2</v>
      </c>
      <c r="EQ55" s="32">
        <f t="shared" si="61"/>
        <v>-2.0370252485773843E-2</v>
      </c>
      <c r="ER55" s="32">
        <f t="shared" si="61"/>
        <v>-1.962647448428001E-4</v>
      </c>
      <c r="ES55" s="32">
        <f t="shared" si="61"/>
        <v>9.3074889473210298E-3</v>
      </c>
      <c r="ET55" s="32">
        <f t="shared" si="61"/>
        <v>1.486219429660407E-2</v>
      </c>
      <c r="EU55" s="32">
        <f t="shared" si="61"/>
        <v>1.8591506200685615E-2</v>
      </c>
      <c r="EV55" s="32">
        <f t="shared" si="61"/>
        <v>1.1366900140613811E-2</v>
      </c>
      <c r="EW55" s="32">
        <f t="shared" si="61"/>
        <v>7.3234506095962715E-3</v>
      </c>
      <c r="EX55" s="32">
        <f t="shared" si="61"/>
        <v>-8.5347398704479605E-2</v>
      </c>
      <c r="EY55" s="32">
        <f t="shared" si="61"/>
        <v>7.5398685194646431E-2</v>
      </c>
      <c r="EZ55" s="32">
        <f t="shared" si="61"/>
        <v>4.0116877824323938E-2</v>
      </c>
      <c r="FA55" s="29"/>
      <c r="FB55" s="29"/>
      <c r="FC55" s="29"/>
      <c r="FD55" s="29"/>
      <c r="FE55" s="29"/>
      <c r="FF55" s="29"/>
      <c r="FG55" s="29"/>
      <c r="FH55" s="29"/>
      <c r="FI55" s="29"/>
      <c r="FJ55" s="29"/>
      <c r="FK55" s="29"/>
      <c r="FL55" s="29"/>
      <c r="FM55" s="29"/>
      <c r="FN55" s="29"/>
      <c r="FO55" s="29"/>
      <c r="FP55" s="29"/>
      <c r="FQ55" s="29"/>
      <c r="FR55" s="49"/>
      <c r="FS55" s="49"/>
      <c r="FT55" s="49"/>
      <c r="FU55" s="49"/>
      <c r="FV55" s="49"/>
      <c r="FW55" s="49"/>
      <c r="FX55" s="49"/>
      <c r="FY55" s="49"/>
      <c r="FZ55" s="49"/>
      <c r="GA55" s="49"/>
      <c r="GB55" s="49"/>
      <c r="GC55" s="49"/>
      <c r="GD55" s="49"/>
      <c r="GE55" s="49"/>
      <c r="GF55" s="49"/>
      <c r="GG55" s="49"/>
      <c r="GH55" s="49"/>
      <c r="GI55" s="49"/>
      <c r="GJ55" s="49"/>
      <c r="GK55" s="49"/>
      <c r="GL55" s="49"/>
      <c r="GM55" s="49"/>
      <c r="GN55" s="49"/>
      <c r="GO55" s="49"/>
      <c r="GP55" s="49"/>
      <c r="GQ55" s="49"/>
      <c r="GR55" s="49"/>
      <c r="GS55" s="49"/>
      <c r="GT55" s="49"/>
      <c r="GU55" s="49"/>
      <c r="GV55" s="49"/>
      <c r="GW55" s="49"/>
      <c r="GX55" s="49"/>
      <c r="GY55" s="49"/>
      <c r="GZ55" s="49"/>
      <c r="HA55" s="49"/>
      <c r="HB55" s="49"/>
      <c r="HC55" s="49"/>
      <c r="HD55" s="49"/>
      <c r="HE55" s="49"/>
      <c r="HF55" s="49"/>
      <c r="HG55" s="49"/>
      <c r="HH55" s="49"/>
      <c r="HI55" s="49"/>
      <c r="HJ55" s="49"/>
      <c r="HK55" s="49"/>
      <c r="HL55" s="49"/>
      <c r="HM55" s="49"/>
      <c r="HN55" s="49"/>
      <c r="HO55" s="49"/>
      <c r="HP55" s="49"/>
      <c r="HQ55" s="49"/>
      <c r="HR55" s="49"/>
      <c r="HS55" s="49"/>
      <c r="HT55" s="49"/>
      <c r="HU55" s="49"/>
      <c r="HV55" s="49"/>
      <c r="HW55" s="49"/>
      <c r="HX55" s="49"/>
      <c r="HY55" s="49"/>
      <c r="HZ55" s="49"/>
      <c r="IA55" s="49"/>
      <c r="IB55" s="49"/>
      <c r="IC55" s="49"/>
      <c r="ID55" s="49"/>
      <c r="IE55" s="49"/>
      <c r="IF55" s="49"/>
      <c r="IG55" s="49"/>
      <c r="IH55" s="49"/>
      <c r="II55" s="49"/>
      <c r="IJ55" s="49"/>
      <c r="IK55" s="49"/>
      <c r="IL55" s="49"/>
      <c r="IM55" s="49"/>
      <c r="IN55" s="49"/>
      <c r="IO55" s="49"/>
      <c r="IP55" s="49"/>
      <c r="IQ55" s="49"/>
      <c r="IR55" s="49"/>
      <c r="IS55" s="49"/>
      <c r="IT55" s="49"/>
      <c r="IU55" s="49"/>
      <c r="IV55" s="49"/>
      <c r="IW55" s="49"/>
      <c r="IX55" s="49"/>
      <c r="IY55" s="49"/>
      <c r="IZ55" s="49"/>
      <c r="JA55" s="49"/>
      <c r="JB55" s="49"/>
      <c r="JC55" s="49"/>
      <c r="JD55" s="49"/>
      <c r="JE55" s="49"/>
      <c r="JF55" s="49"/>
      <c r="JG55" s="49"/>
      <c r="JH55" s="49"/>
      <c r="JI55" s="49"/>
      <c r="JJ55" s="49"/>
      <c r="JK55" s="49"/>
      <c r="JL55" s="49"/>
      <c r="JM55" s="49"/>
      <c r="JN55" s="49"/>
      <c r="JO55" s="49"/>
      <c r="JP55" s="49"/>
      <c r="JQ55" s="49"/>
      <c r="JR55" s="49"/>
      <c r="JS55" s="49"/>
      <c r="JT55" s="49"/>
      <c r="JU55" s="49"/>
      <c r="JV55" s="49"/>
      <c r="JW55" s="49"/>
      <c r="JX55" s="49"/>
      <c r="JY55" s="49"/>
      <c r="JZ55" s="49"/>
      <c r="KA55" s="49"/>
      <c r="KB55" s="49"/>
      <c r="KC55" s="49"/>
      <c r="KD55" s="49"/>
      <c r="KE55" s="49"/>
      <c r="KF55" s="49"/>
      <c r="KG55" s="49"/>
      <c r="KH55" s="49"/>
      <c r="KI55" s="49"/>
      <c r="KJ55" s="49"/>
      <c r="KK55" s="49"/>
      <c r="KL55" s="49"/>
      <c r="KM55" s="49"/>
      <c r="KN55" s="49"/>
      <c r="KO55" s="49"/>
      <c r="KP55" s="49"/>
      <c r="KQ55" s="49"/>
      <c r="KR55" s="49"/>
      <c r="KS55" s="49"/>
      <c r="KT55" s="49"/>
      <c r="KU55" s="49"/>
      <c r="KV55" s="49"/>
      <c r="KW55" s="49"/>
      <c r="KX55" s="49"/>
      <c r="KY55" s="49"/>
      <c r="KZ55" s="49"/>
      <c r="LA55" s="49"/>
      <c r="LB55" s="49"/>
      <c r="LC55" s="49"/>
      <c r="LD55" s="49"/>
      <c r="LE55" s="49"/>
      <c r="LF55" s="49"/>
      <c r="LG55" s="49"/>
      <c r="LH55" s="49"/>
      <c r="LI55" s="49"/>
      <c r="LJ55" s="49"/>
      <c r="LK55" s="49"/>
      <c r="LL55" s="49"/>
      <c r="LM55" s="49"/>
      <c r="LN55" s="49"/>
      <c r="LO55" s="49"/>
      <c r="LP55" s="49"/>
      <c r="LQ55" s="49"/>
      <c r="LR55" s="49"/>
      <c r="LS55" s="49"/>
      <c r="LT55" s="49"/>
      <c r="LU55" s="49"/>
      <c r="LV55" s="49"/>
      <c r="LW55" s="49"/>
      <c r="LX55" s="49"/>
      <c r="LY55" s="49"/>
      <c r="LZ55" s="49"/>
      <c r="MA55" s="49"/>
      <c r="MB55" s="49"/>
      <c r="MC55" s="49"/>
      <c r="MD55" s="49"/>
      <c r="ME55" s="49"/>
      <c r="MF55" s="49"/>
      <c r="MG55" s="49"/>
      <c r="MH55" s="49"/>
      <c r="MI55" s="49"/>
      <c r="MJ55" s="49"/>
      <c r="MK55" s="49"/>
      <c r="ML55" s="49"/>
      <c r="MM55" s="49"/>
      <c r="MN55" s="49"/>
      <c r="MO55" s="49"/>
      <c r="MP55" s="49"/>
      <c r="MQ55" s="49"/>
      <c r="MR55" s="49"/>
      <c r="MS55" s="49"/>
      <c r="MT55" s="49"/>
      <c r="MU55" s="49"/>
      <c r="MV55" s="49"/>
      <c r="MW55" s="49"/>
      <c r="MX55" s="49"/>
      <c r="MY55" s="49"/>
      <c r="MZ55" s="49"/>
      <c r="NA55" s="49"/>
      <c r="NB55" s="49"/>
      <c r="NC55" s="49"/>
      <c r="ND55" s="49"/>
      <c r="NE55" s="49"/>
      <c r="NF55" s="49"/>
      <c r="NG55" s="49"/>
      <c r="NH55" s="49"/>
      <c r="NI55" s="49"/>
      <c r="NJ55" s="49"/>
      <c r="NK55" s="49"/>
      <c r="NL55" s="49"/>
      <c r="NM55" s="49"/>
      <c r="NN55" s="49"/>
      <c r="NO55" s="49"/>
      <c r="NP55" s="49"/>
      <c r="NQ55" s="49"/>
      <c r="NR55" s="49"/>
      <c r="NS55" s="49"/>
      <c r="NT55" s="49"/>
      <c r="NU55" s="49"/>
      <c r="NV55" s="49"/>
      <c r="NW55" s="49"/>
      <c r="NX55" s="49"/>
      <c r="NY55" s="49"/>
      <c r="NZ55" s="49"/>
      <c r="OA55" s="49"/>
      <c r="OB55" s="49"/>
      <c r="OC55" s="49"/>
      <c r="OD55" s="49"/>
      <c r="OE55" s="49"/>
      <c r="OF55" s="49"/>
      <c r="OG55" s="49"/>
      <c r="OH55" s="49"/>
      <c r="OI55" s="49"/>
      <c r="OJ55" s="49"/>
      <c r="OK55" s="49"/>
      <c r="OL55" s="49"/>
      <c r="OM55" s="49"/>
      <c r="ON55" s="49"/>
      <c r="OO55" s="49"/>
      <c r="OP55" s="49"/>
      <c r="OQ55" s="49"/>
      <c r="OR55" s="49"/>
      <c r="OS55" s="49"/>
      <c r="OT55" s="49"/>
      <c r="OU55" s="49"/>
      <c r="OV55" s="49"/>
      <c r="OW55" s="49"/>
      <c r="OX55" s="49"/>
      <c r="OY55" s="49"/>
      <c r="OZ55" s="49"/>
      <c r="PA55" s="49"/>
      <c r="PB55" s="49"/>
      <c r="PC55" s="49"/>
      <c r="PD55" s="49"/>
      <c r="PE55" s="49"/>
      <c r="PF55" s="49"/>
      <c r="PG55" s="49"/>
      <c r="PH55" s="49"/>
      <c r="PI55" s="49"/>
      <c r="PJ55" s="49"/>
      <c r="PK55" s="49"/>
      <c r="PL55" s="49"/>
      <c r="PM55" s="49"/>
      <c r="PN55" s="49"/>
      <c r="PO55" s="49"/>
      <c r="PP55" s="49"/>
      <c r="PQ55" s="49"/>
      <c r="PR55" s="49"/>
      <c r="PS55" s="49"/>
      <c r="PT55" s="49"/>
      <c r="PU55" s="49"/>
      <c r="PV55" s="49"/>
      <c r="PW55" s="49"/>
      <c r="PX55" s="49"/>
      <c r="PY55" s="49"/>
      <c r="PZ55" s="49"/>
      <c r="QA55" s="49"/>
      <c r="QB55" s="49"/>
      <c r="QC55" s="49"/>
      <c r="QD55" s="49"/>
      <c r="QE55" s="49"/>
      <c r="QF55" s="49"/>
      <c r="QG55" s="49"/>
      <c r="QH55" s="49"/>
      <c r="QI55" s="49"/>
      <c r="QJ55" s="49"/>
      <c r="QK55" s="49"/>
      <c r="QL55" s="49"/>
      <c r="QM55" s="49"/>
      <c r="QN55" s="49"/>
      <c r="QO55" s="49"/>
      <c r="QP55" s="49"/>
      <c r="QQ55" s="49"/>
      <c r="QR55" s="49"/>
      <c r="QS55" s="49"/>
      <c r="QT55" s="49"/>
      <c r="QU55" s="49"/>
      <c r="QV55" s="49"/>
      <c r="QW55" s="49"/>
      <c r="QX55" s="49"/>
      <c r="QY55" s="49"/>
      <c r="QZ55" s="49"/>
      <c r="RA55" s="49"/>
      <c r="RB55" s="49"/>
      <c r="RC55" s="49"/>
      <c r="RD55" s="49"/>
      <c r="RE55" s="49"/>
      <c r="RF55" s="49"/>
      <c r="RG55" s="49"/>
      <c r="RH55" s="49"/>
      <c r="RI55" s="49"/>
      <c r="RJ55" s="49"/>
      <c r="RK55" s="49"/>
      <c r="RL55" s="49"/>
      <c r="RM55" s="49"/>
      <c r="RN55" s="49"/>
      <c r="RO55" s="49"/>
      <c r="RP55" s="49"/>
      <c r="RQ55" s="49"/>
      <c r="RR55" s="49"/>
      <c r="RS55" s="49"/>
      <c r="RT55" s="49"/>
      <c r="RU55" s="49"/>
      <c r="RV55" s="49"/>
      <c r="RW55" s="49"/>
      <c r="RX55" s="49"/>
      <c r="RY55" s="49"/>
      <c r="RZ55" s="49"/>
      <c r="SA55" s="49"/>
      <c r="SB55" s="49"/>
      <c r="SC55" s="49"/>
      <c r="SD55" s="49"/>
      <c r="SE55" s="49"/>
      <c r="SF55" s="49"/>
      <c r="SG55" s="49"/>
      <c r="SH55" s="49"/>
      <c r="SI55" s="49"/>
      <c r="SJ55" s="49"/>
      <c r="SK55" s="49"/>
      <c r="SL55" s="49"/>
      <c r="SM55" s="49"/>
      <c r="SN55" s="49"/>
      <c r="SO55" s="49"/>
      <c r="SP55" s="49"/>
      <c r="SQ55" s="49"/>
      <c r="SR55" s="49"/>
      <c r="SS55" s="49"/>
      <c r="ST55" s="49"/>
      <c r="SU55" s="49"/>
      <c r="SV55" s="49"/>
      <c r="SW55" s="49"/>
      <c r="SX55" s="49"/>
      <c r="SY55" s="49"/>
      <c r="SZ55" s="49"/>
      <c r="TA55" s="49"/>
      <c r="TB55" s="49"/>
      <c r="TC55" s="49"/>
      <c r="TD55" s="49"/>
      <c r="TE55" s="49"/>
      <c r="TF55" s="49"/>
      <c r="TG55" s="49"/>
      <c r="TH55" s="49"/>
      <c r="TI55" s="49"/>
      <c r="TJ55" s="49"/>
      <c r="TK55" s="49"/>
      <c r="TL55" s="49"/>
      <c r="TM55" s="49"/>
      <c r="TN55" s="49"/>
      <c r="TO55" s="49"/>
      <c r="TP55" s="49"/>
      <c r="TQ55" s="49"/>
      <c r="TR55" s="49"/>
      <c r="TS55" s="49"/>
      <c r="TT55" s="49"/>
      <c r="TU55" s="49"/>
      <c r="TV55" s="49"/>
      <c r="TW55" s="49"/>
      <c r="TX55" s="49"/>
      <c r="TY55" s="49"/>
      <c r="TZ55" s="49"/>
      <c r="UA55" s="49"/>
      <c r="UB55" s="49"/>
      <c r="UC55" s="49"/>
      <c r="UD55" s="49"/>
      <c r="UE55" s="49"/>
      <c r="UF55" s="49"/>
      <c r="UG55" s="49"/>
      <c r="UH55" s="49"/>
      <c r="UI55" s="49"/>
      <c r="UJ55" s="49"/>
      <c r="UK55" s="49"/>
      <c r="UL55" s="49"/>
      <c r="UM55" s="49"/>
      <c r="UN55" s="49"/>
      <c r="UO55" s="49"/>
      <c r="UP55" s="49"/>
      <c r="UQ55" s="49"/>
      <c r="UR55" s="49"/>
      <c r="US55" s="49"/>
      <c r="UT55" s="49"/>
      <c r="UU55" s="49"/>
      <c r="UV55" s="49"/>
      <c r="UW55" s="49"/>
      <c r="UX55" s="49"/>
      <c r="UY55" s="49"/>
      <c r="UZ55" s="49"/>
      <c r="VA55" s="49"/>
      <c r="VB55" s="49"/>
      <c r="VC55" s="49"/>
      <c r="VD55" s="49"/>
      <c r="VE55" s="49"/>
      <c r="VF55" s="49"/>
      <c r="VG55" s="49"/>
      <c r="VH55" s="49"/>
      <c r="VI55" s="49"/>
      <c r="VJ55" s="49"/>
      <c r="VK55" s="49"/>
      <c r="VL55" s="49"/>
      <c r="VM55" s="49"/>
      <c r="VN55" s="49"/>
      <c r="VO55" s="49"/>
      <c r="VP55" s="49"/>
      <c r="VQ55" s="49"/>
      <c r="VR55" s="49"/>
      <c r="VS55" s="49"/>
      <c r="VT55" s="49"/>
      <c r="VU55" s="49"/>
      <c r="VV55" s="49"/>
      <c r="VW55" s="49"/>
      <c r="VX55" s="49"/>
      <c r="VY55" s="49"/>
      <c r="VZ55" s="49"/>
      <c r="WA55" s="49"/>
      <c r="WB55" s="49"/>
      <c r="WC55" s="49"/>
      <c r="WD55" s="49"/>
      <c r="WE55" s="49"/>
      <c r="WF55" s="49"/>
      <c r="WG55" s="49"/>
      <c r="WH55" s="49"/>
      <c r="WI55" s="49"/>
      <c r="WJ55" s="49"/>
      <c r="WK55" s="49"/>
      <c r="WL55" s="49"/>
      <c r="WM55" s="49"/>
      <c r="WN55" s="49"/>
      <c r="WO55" s="49"/>
      <c r="WP55" s="49"/>
      <c r="WQ55" s="49"/>
      <c r="WR55" s="49"/>
      <c r="WS55" s="49"/>
      <c r="WT55" s="49"/>
      <c r="WU55" s="49"/>
      <c r="WV55" s="49"/>
      <c r="WW55" s="49"/>
      <c r="WX55" s="49"/>
      <c r="WY55" s="49"/>
      <c r="WZ55" s="49"/>
      <c r="XA55" s="49"/>
      <c r="XB55" s="49"/>
      <c r="XC55" s="49"/>
      <c r="XD55" s="49"/>
      <c r="XE55" s="49"/>
      <c r="XF55" s="49"/>
      <c r="XG55" s="49"/>
      <c r="XH55" s="49"/>
      <c r="XI55" s="49"/>
      <c r="XJ55" s="49"/>
      <c r="XK55" s="49"/>
      <c r="XL55" s="49"/>
      <c r="XM55" s="49"/>
      <c r="XN55" s="49"/>
      <c r="XO55" s="49"/>
      <c r="XP55" s="49"/>
      <c r="XQ55" s="49"/>
      <c r="XR55" s="49"/>
      <c r="XS55" s="49"/>
      <c r="XT55" s="49"/>
      <c r="XU55" s="49"/>
      <c r="XV55" s="49"/>
      <c r="XW55" s="49"/>
      <c r="XX55" s="49"/>
      <c r="XY55" s="49"/>
      <c r="XZ55" s="49"/>
      <c r="YA55" s="49"/>
      <c r="YB55" s="49"/>
      <c r="YC55" s="49"/>
      <c r="YD55" s="49"/>
      <c r="YE55" s="49"/>
      <c r="YF55" s="49"/>
      <c r="YG55" s="49"/>
      <c r="YH55" s="49"/>
      <c r="YI55" s="49"/>
      <c r="YJ55" s="49"/>
      <c r="YK55" s="49"/>
      <c r="YL55" s="49"/>
      <c r="YM55" s="49"/>
      <c r="YN55" s="49"/>
      <c r="YO55" s="49"/>
      <c r="YP55" s="49"/>
      <c r="YQ55" s="49"/>
      <c r="YR55" s="49"/>
      <c r="YS55" s="49"/>
      <c r="YT55" s="49"/>
      <c r="YU55" s="49"/>
      <c r="YV55" s="49"/>
      <c r="YW55" s="49"/>
      <c r="YX55" s="49"/>
      <c r="YY55" s="49"/>
      <c r="YZ55" s="49"/>
      <c r="ZA55" s="49"/>
      <c r="ZB55" s="49"/>
      <c r="ZC55" s="49"/>
      <c r="ZD55" s="49"/>
      <c r="ZE55" s="49"/>
      <c r="ZF55" s="49"/>
      <c r="ZG55" s="49"/>
      <c r="ZH55" s="49"/>
      <c r="ZI55" s="49"/>
      <c r="ZJ55" s="49"/>
      <c r="ZK55" s="49"/>
      <c r="ZL55" s="49"/>
      <c r="ZM55" s="49"/>
      <c r="ZN55" s="49"/>
      <c r="ZO55" s="49"/>
      <c r="ZP55" s="49"/>
      <c r="ZQ55" s="49"/>
      <c r="ZR55" s="49"/>
      <c r="ZS55" s="49"/>
      <c r="ZT55" s="49"/>
      <c r="ZU55" s="49"/>
      <c r="ZV55" s="49"/>
      <c r="ZW55" s="49"/>
      <c r="ZX55" s="49"/>
      <c r="ZY55" s="49"/>
      <c r="ZZ55" s="49"/>
      <c r="AAA55" s="49"/>
      <c r="AAB55" s="49"/>
      <c r="AAC55" s="49"/>
      <c r="AAD55" s="49"/>
      <c r="AAE55" s="49"/>
      <c r="AAF55" s="49"/>
      <c r="AAG55" s="49"/>
      <c r="AAH55" s="49"/>
      <c r="AAI55" s="49"/>
      <c r="AAJ55" s="49"/>
      <c r="AAK55" s="49"/>
      <c r="AAL55" s="49"/>
      <c r="AAM55" s="49"/>
      <c r="AAN55" s="49"/>
      <c r="AAO55" s="49"/>
      <c r="AAP55" s="49"/>
      <c r="AAQ55" s="49"/>
      <c r="AAR55" s="49"/>
      <c r="AAS55" s="49"/>
      <c r="AAT55" s="49"/>
      <c r="AAU55" s="49"/>
      <c r="AAV55" s="49"/>
      <c r="AAW55" s="49"/>
      <c r="AAX55" s="49"/>
      <c r="AAY55" s="49"/>
      <c r="AAZ55" s="49"/>
      <c r="ABA55" s="49"/>
      <c r="ABB55" s="49"/>
      <c r="ABC55" s="49"/>
      <c r="ABD55" s="49"/>
      <c r="ABE55" s="49"/>
      <c r="ABF55" s="49"/>
      <c r="ABG55" s="49"/>
      <c r="ABH55" s="49"/>
    </row>
    <row r="56" spans="1:736" x14ac:dyDescent="0.15">
      <c r="A56" s="25" t="s">
        <v>248</v>
      </c>
      <c r="B56" s="26" t="s">
        <v>36</v>
      </c>
      <c r="C56" s="27" t="s">
        <v>37</v>
      </c>
      <c r="D56" s="29"/>
      <c r="E56" s="32"/>
      <c r="F56" s="32" t="str">
        <f t="shared" ref="F56:AK56" si="62">+IFERROR(INDEX(F$29:F$46,MATCH($C56,$C$29:$C$46,0))/INDEX(E$29:E$46,MATCH($C56,$C$29:$C$46,0))-1,"")</f>
        <v/>
      </c>
      <c r="G56" s="32" t="str">
        <f t="shared" si="62"/>
        <v/>
      </c>
      <c r="H56" s="32" t="str">
        <f t="shared" si="62"/>
        <v/>
      </c>
      <c r="I56" s="32" t="str">
        <f t="shared" si="62"/>
        <v/>
      </c>
      <c r="J56" s="32" t="str">
        <f t="shared" si="62"/>
        <v/>
      </c>
      <c r="K56" s="32" t="str">
        <f t="shared" si="62"/>
        <v/>
      </c>
      <c r="L56" s="32" t="str">
        <f t="shared" si="62"/>
        <v/>
      </c>
      <c r="M56" s="32" t="str">
        <f t="shared" si="62"/>
        <v/>
      </c>
      <c r="N56" s="32" t="str">
        <f t="shared" si="62"/>
        <v/>
      </c>
      <c r="O56" s="32" t="str">
        <f t="shared" si="62"/>
        <v/>
      </c>
      <c r="P56" s="32" t="str">
        <f t="shared" si="62"/>
        <v/>
      </c>
      <c r="Q56" s="32" t="str">
        <f t="shared" si="62"/>
        <v/>
      </c>
      <c r="R56" s="32" t="str">
        <f t="shared" si="62"/>
        <v/>
      </c>
      <c r="S56" s="32" t="str">
        <f t="shared" si="62"/>
        <v/>
      </c>
      <c r="T56" s="32" t="str">
        <f t="shared" si="62"/>
        <v/>
      </c>
      <c r="U56" s="32" t="str">
        <f t="shared" si="62"/>
        <v/>
      </c>
      <c r="V56" s="32" t="str">
        <f t="shared" si="62"/>
        <v/>
      </c>
      <c r="W56" s="32" t="str">
        <f t="shared" si="62"/>
        <v/>
      </c>
      <c r="X56" s="32" t="str">
        <f t="shared" si="62"/>
        <v/>
      </c>
      <c r="Y56" s="32" t="str">
        <f t="shared" si="62"/>
        <v/>
      </c>
      <c r="Z56" s="32" t="str">
        <f t="shared" si="62"/>
        <v/>
      </c>
      <c r="AA56" s="32" t="str">
        <f t="shared" si="62"/>
        <v/>
      </c>
      <c r="AB56" s="32" t="str">
        <f t="shared" si="62"/>
        <v/>
      </c>
      <c r="AC56" s="32" t="str">
        <f t="shared" si="62"/>
        <v/>
      </c>
      <c r="AD56" s="32" t="str">
        <f t="shared" si="62"/>
        <v/>
      </c>
      <c r="AE56" s="32" t="str">
        <f t="shared" si="62"/>
        <v/>
      </c>
      <c r="AF56" s="32" t="str">
        <f t="shared" si="62"/>
        <v/>
      </c>
      <c r="AG56" s="32" t="str">
        <f t="shared" si="62"/>
        <v/>
      </c>
      <c r="AH56" s="32" t="str">
        <f t="shared" si="62"/>
        <v/>
      </c>
      <c r="AI56" s="32" t="str">
        <f t="shared" si="62"/>
        <v/>
      </c>
      <c r="AJ56" s="32" t="str">
        <f t="shared" si="62"/>
        <v/>
      </c>
      <c r="AK56" s="32" t="str">
        <f t="shared" si="62"/>
        <v/>
      </c>
      <c r="AL56" s="32" t="str">
        <f t="shared" ref="AL56:BQ56" si="63">+IFERROR(INDEX(AL$29:AL$46,MATCH($C56,$C$29:$C$46,0))/INDEX(AK$29:AK$46,MATCH($C56,$C$29:$C$46,0))-1,"")</f>
        <v/>
      </c>
      <c r="AM56" s="32" t="str">
        <f t="shared" si="63"/>
        <v/>
      </c>
      <c r="AN56" s="32" t="str">
        <f t="shared" si="63"/>
        <v/>
      </c>
      <c r="AO56" s="32" t="str">
        <f t="shared" si="63"/>
        <v/>
      </c>
      <c r="AP56" s="32" t="str">
        <f t="shared" si="63"/>
        <v/>
      </c>
      <c r="AQ56" s="32" t="str">
        <f t="shared" si="63"/>
        <v/>
      </c>
      <c r="AR56" s="32" t="str">
        <f t="shared" si="63"/>
        <v/>
      </c>
      <c r="AS56" s="32" t="str">
        <f t="shared" si="63"/>
        <v/>
      </c>
      <c r="AT56" s="32" t="str">
        <f t="shared" si="63"/>
        <v/>
      </c>
      <c r="AU56" s="32" t="str">
        <f t="shared" si="63"/>
        <v/>
      </c>
      <c r="AV56" s="32" t="str">
        <f t="shared" si="63"/>
        <v/>
      </c>
      <c r="AW56" s="32" t="str">
        <f t="shared" si="63"/>
        <v/>
      </c>
      <c r="AX56" s="32" t="str">
        <f t="shared" si="63"/>
        <v/>
      </c>
      <c r="AY56" s="32" t="str">
        <f t="shared" si="63"/>
        <v/>
      </c>
      <c r="AZ56" s="32" t="str">
        <f t="shared" si="63"/>
        <v/>
      </c>
      <c r="BA56" s="32" t="str">
        <f t="shared" si="63"/>
        <v/>
      </c>
      <c r="BB56" s="32" t="str">
        <f t="shared" si="63"/>
        <v/>
      </c>
      <c r="BC56" s="32" t="str">
        <f t="shared" si="63"/>
        <v/>
      </c>
      <c r="BD56" s="32" t="str">
        <f t="shared" si="63"/>
        <v/>
      </c>
      <c r="BE56" s="32" t="str">
        <f t="shared" si="63"/>
        <v/>
      </c>
      <c r="BF56" s="32" t="str">
        <f t="shared" si="63"/>
        <v/>
      </c>
      <c r="BG56" s="32" t="str">
        <f t="shared" si="63"/>
        <v/>
      </c>
      <c r="BH56" s="32" t="str">
        <f t="shared" si="63"/>
        <v/>
      </c>
      <c r="BI56" s="32" t="str">
        <f t="shared" si="63"/>
        <v/>
      </c>
      <c r="BJ56" s="32" t="str">
        <f t="shared" si="63"/>
        <v/>
      </c>
      <c r="BK56" s="32" t="str">
        <f t="shared" si="63"/>
        <v/>
      </c>
      <c r="BL56" s="32" t="str">
        <f t="shared" si="63"/>
        <v/>
      </c>
      <c r="BM56" s="32" t="str">
        <f t="shared" si="63"/>
        <v/>
      </c>
      <c r="BN56" s="32" t="str">
        <f t="shared" si="63"/>
        <v/>
      </c>
      <c r="BO56" s="32" t="str">
        <f t="shared" si="63"/>
        <v/>
      </c>
      <c r="BP56" s="32" t="str">
        <f t="shared" si="63"/>
        <v/>
      </c>
      <c r="BQ56" s="32" t="str">
        <f t="shared" si="63"/>
        <v/>
      </c>
      <c r="BR56" s="32" t="str">
        <f t="shared" ref="BR56:CW56" si="64">+IFERROR(INDEX(BR$29:BR$46,MATCH($C56,$C$29:$C$46,0))/INDEX(BQ$29:BQ$46,MATCH($C56,$C$29:$C$46,0))-1,"")</f>
        <v/>
      </c>
      <c r="BS56" s="32" t="str">
        <f t="shared" si="64"/>
        <v/>
      </c>
      <c r="BT56" s="32" t="str">
        <f t="shared" si="64"/>
        <v/>
      </c>
      <c r="BU56" s="32" t="str">
        <f t="shared" si="64"/>
        <v/>
      </c>
      <c r="BV56" s="32" t="str">
        <f t="shared" si="64"/>
        <v/>
      </c>
      <c r="BW56" s="32" t="str">
        <f t="shared" si="64"/>
        <v/>
      </c>
      <c r="BX56" s="32" t="str">
        <f t="shared" si="64"/>
        <v/>
      </c>
      <c r="BY56" s="32" t="str">
        <f t="shared" si="64"/>
        <v/>
      </c>
      <c r="BZ56" s="32" t="str">
        <f t="shared" si="64"/>
        <v/>
      </c>
      <c r="CA56" s="32" t="str">
        <f t="shared" si="64"/>
        <v/>
      </c>
      <c r="CB56" s="32" t="str">
        <f t="shared" si="64"/>
        <v/>
      </c>
      <c r="CC56" s="32" t="str">
        <f t="shared" si="64"/>
        <v/>
      </c>
      <c r="CD56" s="32" t="str">
        <f t="shared" si="64"/>
        <v/>
      </c>
      <c r="CE56" s="32" t="str">
        <f t="shared" si="64"/>
        <v/>
      </c>
      <c r="CF56" s="32" t="str">
        <f t="shared" si="64"/>
        <v/>
      </c>
      <c r="CG56" s="32">
        <f t="shared" si="64"/>
        <v>-7.7814322021228843E-2</v>
      </c>
      <c r="CH56" s="32">
        <f t="shared" si="64"/>
        <v>6.6872011023749733E-2</v>
      </c>
      <c r="CI56" s="32">
        <f t="shared" si="64"/>
        <v>7.1417717672086489E-3</v>
      </c>
      <c r="CJ56" s="32">
        <f t="shared" si="64"/>
        <v>-1.3578756789378588E-3</v>
      </c>
      <c r="CK56" s="32">
        <f t="shared" si="64"/>
        <v>4.3813264843632016E-2</v>
      </c>
      <c r="CL56" s="32">
        <f t="shared" si="64"/>
        <v>3.7993920972644313E-2</v>
      </c>
      <c r="CM56" s="32">
        <f t="shared" si="64"/>
        <v>4.3087220246810221E-2</v>
      </c>
      <c r="CN56" s="32">
        <f t="shared" si="64"/>
        <v>8.8229396430719031E-3</v>
      </c>
      <c r="CO56" s="32">
        <f t="shared" si="64"/>
        <v>1.9147949380507567E-2</v>
      </c>
      <c r="CP56" s="32">
        <f t="shared" si="64"/>
        <v>3.172539331686397E-2</v>
      </c>
      <c r="CQ56" s="32">
        <f t="shared" si="64"/>
        <v>3.0182734719596649E-2</v>
      </c>
      <c r="CR56" s="32">
        <f t="shared" si="64"/>
        <v>1.2844822313291537E-3</v>
      </c>
      <c r="CS56" s="32">
        <f t="shared" si="64"/>
        <v>2.4190592547342682E-2</v>
      </c>
      <c r="CT56" s="32">
        <f t="shared" si="64"/>
        <v>6.5489681498270391E-2</v>
      </c>
      <c r="CU56" s="32">
        <f t="shared" si="64"/>
        <v>7.7250335871026365E-3</v>
      </c>
      <c r="CV56" s="32">
        <f t="shared" si="64"/>
        <v>4.5550494389512419E-3</v>
      </c>
      <c r="CW56" s="32">
        <f t="shared" si="64"/>
        <v>-9.9535500995351356E-4</v>
      </c>
      <c r="CX56" s="32">
        <f t="shared" ref="CX56:EC56" si="65">+IFERROR(INDEX(CX$29:CX$46,MATCH($C56,$C$29:$C$46,0))/INDEX(CW$29:CW$46,MATCH($C56,$C$29:$C$46,0))-1,"")</f>
        <v>3.9189637994021975E-2</v>
      </c>
      <c r="CY56" s="32">
        <f t="shared" si="65"/>
        <v>9.2787898157025595E-2</v>
      </c>
      <c r="CZ56" s="32">
        <f t="shared" si="65"/>
        <v>1.2039383895496192E-2</v>
      </c>
      <c r="DA56" s="32">
        <f t="shared" si="65"/>
        <v>1.7049559312238172E-2</v>
      </c>
      <c r="DB56" s="32">
        <f t="shared" si="65"/>
        <v>5.2990481602500417E-2</v>
      </c>
      <c r="DC56" s="32">
        <f t="shared" si="65"/>
        <v>7.1235833783054536E-2</v>
      </c>
      <c r="DD56" s="32">
        <f t="shared" si="65"/>
        <v>2.8673383711167011E-2</v>
      </c>
      <c r="DE56" s="32">
        <f t="shared" si="65"/>
        <v>-7.5909072358486762E-2</v>
      </c>
      <c r="DF56" s="32">
        <f t="shared" si="65"/>
        <v>2.0182837963167444E-2</v>
      </c>
      <c r="DG56" s="32">
        <f t="shared" si="65"/>
        <v>1.3722943722943803E-2</v>
      </c>
      <c r="DH56" s="32">
        <f t="shared" si="65"/>
        <v>3.9031472861596361E-2</v>
      </c>
      <c r="DI56" s="32">
        <f t="shared" si="65"/>
        <v>2.0755414902798863E-2</v>
      </c>
      <c r="DJ56" s="32">
        <f t="shared" si="65"/>
        <v>4.6303752617169458E-3</v>
      </c>
      <c r="DK56" s="32">
        <f t="shared" si="65"/>
        <v>7.4145324836680793E-3</v>
      </c>
      <c r="DL56" s="32">
        <f t="shared" si="65"/>
        <v>-5.211648631444965E-3</v>
      </c>
      <c r="DM56" s="32">
        <f t="shared" si="65"/>
        <v>2.9314137172565591E-2</v>
      </c>
      <c r="DN56" s="32">
        <f t="shared" si="65"/>
        <v>6.0805035356282566E-2</v>
      </c>
      <c r="DO56" s="32">
        <f t="shared" si="65"/>
        <v>2.6700362597516847E-2</v>
      </c>
      <c r="DP56" s="32">
        <f t="shared" si="65"/>
        <v>7.2024828767123239E-2</v>
      </c>
      <c r="DQ56" s="32">
        <f t="shared" si="65"/>
        <v>1.6039399687198364E-2</v>
      </c>
      <c r="DR56" s="32">
        <f t="shared" si="65"/>
        <v>9.2293583991091666E-2</v>
      </c>
      <c r="DS56" s="32">
        <f t="shared" si="65"/>
        <v>9.268087913405898E-2</v>
      </c>
      <c r="DT56" s="32">
        <f t="shared" si="65"/>
        <v>7.244388343120578E-3</v>
      </c>
      <c r="DU56" s="32">
        <f t="shared" si="65"/>
        <v>6.7898981093009292E-2</v>
      </c>
      <c r="DV56" s="32">
        <f t="shared" si="65"/>
        <v>8.4937356977210499E-4</v>
      </c>
      <c r="DW56" s="32">
        <f t="shared" si="65"/>
        <v>2.4161699878929355E-2</v>
      </c>
      <c r="DX56" s="32">
        <f t="shared" si="65"/>
        <v>2.0189750513545546E-2</v>
      </c>
      <c r="DY56" s="32">
        <f t="shared" si="65"/>
        <v>-3.7116702784606437E-3</v>
      </c>
      <c r="DZ56" s="32">
        <f t="shared" si="65"/>
        <v>-3.6892578451456215E-3</v>
      </c>
      <c r="EA56" s="32">
        <f t="shared" si="65"/>
        <v>3.9899869990838832E-2</v>
      </c>
      <c r="EB56" s="32">
        <f t="shared" si="65"/>
        <v>4.327955169658515E-2</v>
      </c>
      <c r="EC56" s="32">
        <f t="shared" si="65"/>
        <v>6.6116464473288339E-2</v>
      </c>
      <c r="ED56" s="32">
        <f t="shared" ref="ED56:EZ56" si="66">+IFERROR(INDEX(ED$29:ED$46,MATCH($C56,$C$29:$C$46,0))/INDEX(EC$29:EC$46,MATCH($C56,$C$29:$C$46,0))-1,"")</f>
        <v>6.3804572395338655E-2</v>
      </c>
      <c r="EE56" s="32">
        <f t="shared" si="66"/>
        <v>9.2649734466947464E-3</v>
      </c>
      <c r="EF56" s="32">
        <f t="shared" si="66"/>
        <v>2.3394511173126853E-2</v>
      </c>
      <c r="EG56" s="32">
        <f t="shared" si="66"/>
        <v>1.4109529165251544E-4</v>
      </c>
      <c r="EH56" s="32">
        <f t="shared" si="66"/>
        <v>1.7540334392752266E-2</v>
      </c>
      <c r="EI56" s="32">
        <f t="shared" si="66"/>
        <v>1.2122377849080879E-2</v>
      </c>
      <c r="EJ56" s="32">
        <f t="shared" si="66"/>
        <v>3.1142523236131092E-2</v>
      </c>
      <c r="EK56" s="32">
        <f t="shared" si="66"/>
        <v>6.2797562526845541E-2</v>
      </c>
      <c r="EL56" s="32">
        <f t="shared" si="66"/>
        <v>-3.4033289496093522E-2</v>
      </c>
      <c r="EM56" s="32">
        <f t="shared" si="66"/>
        <v>-6.4767530889969227E-2</v>
      </c>
      <c r="EN56" s="32">
        <f t="shared" si="66"/>
        <v>2.569524527989886E-2</v>
      </c>
      <c r="EO56" s="32">
        <f t="shared" si="66"/>
        <v>-1.0231049853330898E-3</v>
      </c>
      <c r="EP56" s="32">
        <f t="shared" si="66"/>
        <v>-6.5802964964557509E-3</v>
      </c>
      <c r="EQ56" s="32">
        <f t="shared" si="66"/>
        <v>5.5506743677651293E-3</v>
      </c>
      <c r="ER56" s="32">
        <f t="shared" si="66"/>
        <v>2.3472861027178382E-3</v>
      </c>
      <c r="ES56" s="32">
        <f t="shared" si="66"/>
        <v>2.7978513749495892E-3</v>
      </c>
      <c r="ET56" s="32">
        <f t="shared" si="66"/>
        <v>2.3310860815701773E-2</v>
      </c>
      <c r="EU56" s="32">
        <f t="shared" si="66"/>
        <v>-8.6265068557230817E-3</v>
      </c>
      <c r="EV56" s="32">
        <f t="shared" si="66"/>
        <v>-7.4718206896762229E-3</v>
      </c>
      <c r="EW56" s="32">
        <f t="shared" si="66"/>
        <v>2.3000053454438341E-3</v>
      </c>
      <c r="EX56" s="32">
        <f t="shared" si="66"/>
        <v>-2.3054449550332756E-2</v>
      </c>
      <c r="EY56" s="32">
        <f t="shared" si="66"/>
        <v>3.4723634237944889E-2</v>
      </c>
      <c r="EZ56" s="32">
        <f t="shared" si="66"/>
        <v>2.4951995310431574E-3</v>
      </c>
      <c r="FA56" s="29"/>
      <c r="FB56" s="29"/>
      <c r="FC56" s="29"/>
      <c r="FD56" s="29"/>
      <c r="FE56" s="29"/>
      <c r="FF56" s="29"/>
      <c r="FG56" s="29"/>
      <c r="FH56" s="29"/>
      <c r="FI56" s="29"/>
      <c r="FJ56" s="29"/>
      <c r="FK56" s="29"/>
      <c r="FL56" s="29"/>
      <c r="FM56" s="29"/>
      <c r="FN56" s="29"/>
      <c r="FO56" s="29"/>
      <c r="FP56" s="29"/>
      <c r="FQ56" s="29"/>
      <c r="FR56" s="49"/>
      <c r="FS56" s="49"/>
      <c r="FT56" s="49"/>
      <c r="FU56" s="49"/>
      <c r="FV56" s="49"/>
      <c r="FW56" s="49"/>
      <c r="FX56" s="49"/>
      <c r="FY56" s="49"/>
      <c r="FZ56" s="49"/>
      <c r="GA56" s="49"/>
      <c r="GB56" s="49"/>
      <c r="GC56" s="49"/>
      <c r="GD56" s="49"/>
      <c r="GE56" s="49"/>
      <c r="GF56" s="49"/>
      <c r="GG56" s="49"/>
      <c r="GH56" s="49"/>
      <c r="GI56" s="49"/>
      <c r="GJ56" s="49"/>
      <c r="GK56" s="49"/>
      <c r="GL56" s="49"/>
      <c r="GM56" s="49"/>
      <c r="GN56" s="49"/>
      <c r="GO56" s="49"/>
      <c r="GP56" s="49"/>
      <c r="GQ56" s="49"/>
      <c r="GR56" s="49"/>
      <c r="GS56" s="49"/>
      <c r="GT56" s="49"/>
      <c r="GU56" s="49"/>
      <c r="GV56" s="49"/>
      <c r="GW56" s="49"/>
      <c r="GX56" s="49"/>
      <c r="GY56" s="49"/>
      <c r="GZ56" s="49"/>
      <c r="HA56" s="49"/>
      <c r="HB56" s="49"/>
      <c r="HC56" s="49"/>
      <c r="HD56" s="49"/>
      <c r="HE56" s="49"/>
      <c r="HF56" s="49"/>
      <c r="HG56" s="49"/>
      <c r="HH56" s="49"/>
      <c r="HI56" s="49"/>
      <c r="HJ56" s="49"/>
      <c r="HK56" s="49"/>
      <c r="HL56" s="49"/>
      <c r="HM56" s="49"/>
      <c r="HN56" s="49"/>
      <c r="HO56" s="49"/>
      <c r="HP56" s="49"/>
      <c r="HQ56" s="49"/>
      <c r="HR56" s="49"/>
      <c r="HS56" s="49"/>
      <c r="HT56" s="49"/>
      <c r="HU56" s="49"/>
      <c r="HV56" s="49"/>
      <c r="HW56" s="49"/>
      <c r="HX56" s="49"/>
      <c r="HY56" s="49"/>
      <c r="HZ56" s="49"/>
      <c r="IA56" s="49"/>
      <c r="IB56" s="49"/>
      <c r="IC56" s="49"/>
      <c r="ID56" s="49"/>
      <c r="IE56" s="49"/>
      <c r="IF56" s="49"/>
      <c r="IG56" s="49"/>
      <c r="IH56" s="49"/>
      <c r="II56" s="49"/>
      <c r="IJ56" s="49"/>
      <c r="IK56" s="49"/>
      <c r="IL56" s="49"/>
      <c r="IM56" s="49"/>
      <c r="IN56" s="49"/>
      <c r="IO56" s="49"/>
      <c r="IP56" s="49"/>
      <c r="IQ56" s="49"/>
      <c r="IR56" s="49"/>
      <c r="IS56" s="49"/>
      <c r="IT56" s="49"/>
      <c r="IU56" s="49"/>
      <c r="IV56" s="49"/>
      <c r="IW56" s="49"/>
      <c r="IX56" s="49"/>
      <c r="IY56" s="49"/>
      <c r="IZ56" s="49"/>
      <c r="JA56" s="49"/>
      <c r="JB56" s="49"/>
      <c r="JC56" s="49"/>
      <c r="JD56" s="49"/>
      <c r="JE56" s="49"/>
      <c r="JF56" s="49"/>
      <c r="JG56" s="49"/>
      <c r="JH56" s="49"/>
      <c r="JI56" s="49"/>
      <c r="JJ56" s="49"/>
      <c r="JK56" s="49"/>
      <c r="JL56" s="49"/>
      <c r="JM56" s="49"/>
      <c r="JN56" s="49"/>
      <c r="JO56" s="49"/>
      <c r="JP56" s="49"/>
      <c r="JQ56" s="49"/>
      <c r="JR56" s="49"/>
      <c r="JS56" s="49"/>
      <c r="JT56" s="49"/>
      <c r="JU56" s="49"/>
      <c r="JV56" s="49"/>
      <c r="JW56" s="49"/>
      <c r="JX56" s="49"/>
      <c r="JY56" s="49"/>
      <c r="JZ56" s="49"/>
      <c r="KA56" s="49"/>
      <c r="KB56" s="49"/>
      <c r="KC56" s="49"/>
      <c r="KD56" s="49"/>
      <c r="KE56" s="49"/>
      <c r="KF56" s="49"/>
      <c r="KG56" s="49"/>
      <c r="KH56" s="49"/>
      <c r="KI56" s="49"/>
      <c r="KJ56" s="49"/>
      <c r="KK56" s="49"/>
      <c r="KL56" s="49"/>
      <c r="KM56" s="49"/>
      <c r="KN56" s="49"/>
      <c r="KO56" s="49"/>
      <c r="KP56" s="49"/>
      <c r="KQ56" s="49"/>
      <c r="KR56" s="49"/>
      <c r="KS56" s="49"/>
      <c r="KT56" s="49"/>
      <c r="KU56" s="49"/>
      <c r="KV56" s="49"/>
      <c r="KW56" s="49"/>
      <c r="KX56" s="49"/>
      <c r="KY56" s="49"/>
      <c r="KZ56" s="49"/>
      <c r="LA56" s="49"/>
      <c r="LB56" s="49"/>
      <c r="LC56" s="49"/>
      <c r="LD56" s="49"/>
      <c r="LE56" s="49"/>
      <c r="LF56" s="49"/>
      <c r="LG56" s="49"/>
      <c r="LH56" s="49"/>
      <c r="LI56" s="49"/>
      <c r="LJ56" s="49"/>
      <c r="LK56" s="49"/>
      <c r="LL56" s="49"/>
      <c r="LM56" s="49"/>
      <c r="LN56" s="49"/>
      <c r="LO56" s="49"/>
      <c r="LP56" s="49"/>
      <c r="LQ56" s="49"/>
      <c r="LR56" s="49"/>
      <c r="LS56" s="49"/>
      <c r="LT56" s="49"/>
      <c r="LU56" s="49"/>
      <c r="LV56" s="49"/>
      <c r="LW56" s="49"/>
      <c r="LX56" s="49"/>
      <c r="LY56" s="49"/>
      <c r="LZ56" s="49"/>
      <c r="MA56" s="49"/>
      <c r="MB56" s="49"/>
      <c r="MC56" s="49"/>
      <c r="MD56" s="49"/>
      <c r="ME56" s="49"/>
      <c r="MF56" s="49"/>
      <c r="MG56" s="49"/>
      <c r="MH56" s="49"/>
      <c r="MI56" s="49"/>
      <c r="MJ56" s="49"/>
      <c r="MK56" s="49"/>
      <c r="ML56" s="49"/>
      <c r="MM56" s="49"/>
      <c r="MN56" s="49"/>
      <c r="MO56" s="49"/>
      <c r="MP56" s="49"/>
      <c r="MQ56" s="49"/>
      <c r="MR56" s="49"/>
      <c r="MS56" s="49"/>
      <c r="MT56" s="49"/>
      <c r="MU56" s="49"/>
      <c r="MV56" s="49"/>
      <c r="MW56" s="49"/>
      <c r="MX56" s="49"/>
      <c r="MY56" s="49"/>
      <c r="MZ56" s="49"/>
      <c r="NA56" s="49"/>
      <c r="NB56" s="49"/>
      <c r="NC56" s="49"/>
      <c r="ND56" s="49"/>
      <c r="NE56" s="49"/>
      <c r="NF56" s="49"/>
      <c r="NG56" s="49"/>
      <c r="NH56" s="49"/>
      <c r="NI56" s="49"/>
      <c r="NJ56" s="49"/>
      <c r="NK56" s="49"/>
      <c r="NL56" s="49"/>
      <c r="NM56" s="49"/>
      <c r="NN56" s="49"/>
      <c r="NO56" s="49"/>
      <c r="NP56" s="49"/>
      <c r="NQ56" s="49"/>
      <c r="NR56" s="49"/>
      <c r="NS56" s="49"/>
      <c r="NT56" s="49"/>
      <c r="NU56" s="49"/>
      <c r="NV56" s="49"/>
      <c r="NW56" s="49"/>
      <c r="NX56" s="49"/>
      <c r="NY56" s="49"/>
      <c r="NZ56" s="49"/>
      <c r="OA56" s="49"/>
      <c r="OB56" s="49"/>
      <c r="OC56" s="49"/>
      <c r="OD56" s="49"/>
      <c r="OE56" s="49"/>
      <c r="OF56" s="49"/>
      <c r="OG56" s="49"/>
      <c r="OH56" s="49"/>
      <c r="OI56" s="49"/>
      <c r="OJ56" s="49"/>
      <c r="OK56" s="49"/>
      <c r="OL56" s="49"/>
      <c r="OM56" s="49"/>
      <c r="ON56" s="49"/>
      <c r="OO56" s="49"/>
      <c r="OP56" s="49"/>
      <c r="OQ56" s="49"/>
      <c r="OR56" s="49"/>
      <c r="OS56" s="49"/>
      <c r="OT56" s="49"/>
      <c r="OU56" s="49"/>
      <c r="OV56" s="49"/>
      <c r="OW56" s="49"/>
      <c r="OX56" s="49"/>
      <c r="OY56" s="49"/>
      <c r="OZ56" s="49"/>
      <c r="PA56" s="49"/>
      <c r="PB56" s="49"/>
      <c r="PC56" s="49"/>
      <c r="PD56" s="49"/>
      <c r="PE56" s="49"/>
      <c r="PF56" s="49"/>
      <c r="PG56" s="49"/>
      <c r="PH56" s="49"/>
      <c r="PI56" s="49"/>
      <c r="PJ56" s="49"/>
      <c r="PK56" s="49"/>
      <c r="PL56" s="49"/>
      <c r="PM56" s="49"/>
      <c r="PN56" s="49"/>
      <c r="PO56" s="49"/>
      <c r="PP56" s="49"/>
      <c r="PQ56" s="49"/>
      <c r="PR56" s="49"/>
      <c r="PS56" s="49"/>
      <c r="PT56" s="49"/>
      <c r="PU56" s="49"/>
      <c r="PV56" s="49"/>
      <c r="PW56" s="49"/>
      <c r="PX56" s="49"/>
      <c r="PY56" s="49"/>
      <c r="PZ56" s="49"/>
      <c r="QA56" s="49"/>
      <c r="QB56" s="49"/>
      <c r="QC56" s="49"/>
      <c r="QD56" s="49"/>
      <c r="QE56" s="49"/>
      <c r="QF56" s="49"/>
      <c r="QG56" s="49"/>
      <c r="QH56" s="49"/>
      <c r="QI56" s="49"/>
      <c r="QJ56" s="49"/>
      <c r="QK56" s="49"/>
      <c r="QL56" s="49"/>
      <c r="QM56" s="49"/>
      <c r="QN56" s="49"/>
      <c r="QO56" s="49"/>
      <c r="QP56" s="49"/>
      <c r="QQ56" s="49"/>
      <c r="QR56" s="49"/>
      <c r="QS56" s="49"/>
      <c r="QT56" s="49"/>
      <c r="QU56" s="49"/>
      <c r="QV56" s="49"/>
      <c r="QW56" s="49"/>
      <c r="QX56" s="49"/>
      <c r="QY56" s="49"/>
      <c r="QZ56" s="49"/>
      <c r="RA56" s="49"/>
      <c r="RB56" s="49"/>
      <c r="RC56" s="49"/>
      <c r="RD56" s="49"/>
      <c r="RE56" s="49"/>
      <c r="RF56" s="49"/>
      <c r="RG56" s="49"/>
      <c r="RH56" s="49"/>
      <c r="RI56" s="49"/>
      <c r="RJ56" s="49"/>
      <c r="RK56" s="49"/>
      <c r="RL56" s="49"/>
      <c r="RM56" s="49"/>
      <c r="RN56" s="49"/>
      <c r="RO56" s="49"/>
      <c r="RP56" s="49"/>
      <c r="RQ56" s="49"/>
      <c r="RR56" s="49"/>
      <c r="RS56" s="49"/>
      <c r="RT56" s="49"/>
      <c r="RU56" s="49"/>
      <c r="RV56" s="49"/>
      <c r="RW56" s="49"/>
      <c r="RX56" s="49"/>
      <c r="RY56" s="49"/>
      <c r="RZ56" s="49"/>
      <c r="SA56" s="49"/>
      <c r="SB56" s="49"/>
      <c r="SC56" s="49"/>
      <c r="SD56" s="49"/>
      <c r="SE56" s="49"/>
      <c r="SF56" s="49"/>
      <c r="SG56" s="49"/>
      <c r="SH56" s="49"/>
      <c r="SI56" s="49"/>
      <c r="SJ56" s="49"/>
      <c r="SK56" s="49"/>
      <c r="SL56" s="49"/>
      <c r="SM56" s="49"/>
      <c r="SN56" s="49"/>
      <c r="SO56" s="49"/>
      <c r="SP56" s="49"/>
      <c r="SQ56" s="49"/>
      <c r="SR56" s="49"/>
      <c r="SS56" s="49"/>
      <c r="ST56" s="49"/>
      <c r="SU56" s="49"/>
      <c r="SV56" s="49"/>
      <c r="SW56" s="49"/>
      <c r="SX56" s="49"/>
      <c r="SY56" s="49"/>
      <c r="SZ56" s="49"/>
      <c r="TA56" s="49"/>
      <c r="TB56" s="49"/>
      <c r="TC56" s="49"/>
      <c r="TD56" s="49"/>
      <c r="TE56" s="49"/>
      <c r="TF56" s="49"/>
      <c r="TG56" s="49"/>
      <c r="TH56" s="49"/>
      <c r="TI56" s="49"/>
      <c r="TJ56" s="49"/>
      <c r="TK56" s="49"/>
      <c r="TL56" s="49"/>
      <c r="TM56" s="49"/>
      <c r="TN56" s="49"/>
      <c r="TO56" s="49"/>
      <c r="TP56" s="49"/>
      <c r="TQ56" s="49"/>
      <c r="TR56" s="49"/>
      <c r="TS56" s="49"/>
      <c r="TT56" s="49"/>
      <c r="TU56" s="49"/>
      <c r="TV56" s="49"/>
      <c r="TW56" s="49"/>
      <c r="TX56" s="49"/>
      <c r="TY56" s="49"/>
      <c r="TZ56" s="49"/>
      <c r="UA56" s="49"/>
      <c r="UB56" s="49"/>
      <c r="UC56" s="49"/>
      <c r="UD56" s="49"/>
      <c r="UE56" s="49"/>
      <c r="UF56" s="49"/>
      <c r="UG56" s="49"/>
      <c r="UH56" s="49"/>
      <c r="UI56" s="49"/>
      <c r="UJ56" s="49"/>
      <c r="UK56" s="49"/>
      <c r="UL56" s="49"/>
      <c r="UM56" s="49"/>
      <c r="UN56" s="49"/>
      <c r="UO56" s="49"/>
      <c r="UP56" s="49"/>
      <c r="UQ56" s="49"/>
      <c r="UR56" s="49"/>
      <c r="US56" s="49"/>
      <c r="UT56" s="49"/>
      <c r="UU56" s="49"/>
      <c r="UV56" s="49"/>
      <c r="UW56" s="49"/>
      <c r="UX56" s="49"/>
      <c r="UY56" s="49"/>
      <c r="UZ56" s="49"/>
      <c r="VA56" s="49"/>
      <c r="VB56" s="49"/>
      <c r="VC56" s="49"/>
      <c r="VD56" s="49"/>
      <c r="VE56" s="49"/>
      <c r="VF56" s="49"/>
      <c r="VG56" s="49"/>
      <c r="VH56" s="49"/>
      <c r="VI56" s="49"/>
      <c r="VJ56" s="49"/>
      <c r="VK56" s="49"/>
      <c r="VL56" s="49"/>
      <c r="VM56" s="49"/>
      <c r="VN56" s="49"/>
      <c r="VO56" s="49"/>
      <c r="VP56" s="49"/>
      <c r="VQ56" s="49"/>
      <c r="VR56" s="49"/>
      <c r="VS56" s="49"/>
      <c r="VT56" s="49"/>
      <c r="VU56" s="49"/>
      <c r="VV56" s="49"/>
      <c r="VW56" s="49"/>
      <c r="VX56" s="49"/>
      <c r="VY56" s="49"/>
      <c r="VZ56" s="49"/>
      <c r="WA56" s="49"/>
      <c r="WB56" s="49"/>
      <c r="WC56" s="49"/>
      <c r="WD56" s="49"/>
      <c r="WE56" s="49"/>
      <c r="WF56" s="49"/>
      <c r="WG56" s="49"/>
      <c r="WH56" s="49"/>
      <c r="WI56" s="49"/>
      <c r="WJ56" s="49"/>
      <c r="WK56" s="49"/>
      <c r="WL56" s="49"/>
      <c r="WM56" s="49"/>
      <c r="WN56" s="49"/>
      <c r="WO56" s="49"/>
      <c r="WP56" s="49"/>
      <c r="WQ56" s="49"/>
      <c r="WR56" s="49"/>
      <c r="WS56" s="49"/>
      <c r="WT56" s="49"/>
      <c r="WU56" s="49"/>
      <c r="WV56" s="49"/>
      <c r="WW56" s="49"/>
      <c r="WX56" s="49"/>
      <c r="WY56" s="49"/>
      <c r="WZ56" s="49"/>
      <c r="XA56" s="49"/>
      <c r="XB56" s="49"/>
      <c r="XC56" s="49"/>
      <c r="XD56" s="49"/>
      <c r="XE56" s="49"/>
      <c r="XF56" s="49"/>
      <c r="XG56" s="49"/>
      <c r="XH56" s="49"/>
      <c r="XI56" s="49"/>
      <c r="XJ56" s="49"/>
      <c r="XK56" s="49"/>
      <c r="XL56" s="49"/>
      <c r="XM56" s="49"/>
      <c r="XN56" s="49"/>
      <c r="XO56" s="49"/>
      <c r="XP56" s="49"/>
      <c r="XQ56" s="49"/>
      <c r="XR56" s="49"/>
      <c r="XS56" s="49"/>
      <c r="XT56" s="49"/>
      <c r="XU56" s="49"/>
      <c r="XV56" s="49"/>
      <c r="XW56" s="49"/>
      <c r="XX56" s="49"/>
      <c r="XY56" s="49"/>
      <c r="XZ56" s="49"/>
      <c r="YA56" s="49"/>
      <c r="YB56" s="49"/>
      <c r="YC56" s="49"/>
      <c r="YD56" s="49"/>
      <c r="YE56" s="49"/>
      <c r="YF56" s="49"/>
      <c r="YG56" s="49"/>
      <c r="YH56" s="49"/>
      <c r="YI56" s="49"/>
      <c r="YJ56" s="49"/>
      <c r="YK56" s="49"/>
      <c r="YL56" s="49"/>
      <c r="YM56" s="49"/>
      <c r="YN56" s="49"/>
      <c r="YO56" s="49"/>
      <c r="YP56" s="49"/>
      <c r="YQ56" s="49"/>
      <c r="YR56" s="49"/>
      <c r="YS56" s="49"/>
      <c r="YT56" s="49"/>
      <c r="YU56" s="49"/>
      <c r="YV56" s="49"/>
      <c r="YW56" s="49"/>
      <c r="YX56" s="49"/>
      <c r="YY56" s="49"/>
      <c r="YZ56" s="49"/>
      <c r="ZA56" s="49"/>
      <c r="ZB56" s="49"/>
      <c r="ZC56" s="49"/>
      <c r="ZD56" s="49"/>
      <c r="ZE56" s="49"/>
      <c r="ZF56" s="49"/>
      <c r="ZG56" s="49"/>
      <c r="ZH56" s="49"/>
      <c r="ZI56" s="49"/>
      <c r="ZJ56" s="49"/>
      <c r="ZK56" s="49"/>
      <c r="ZL56" s="49"/>
      <c r="ZM56" s="49"/>
      <c r="ZN56" s="49"/>
      <c r="ZO56" s="49"/>
      <c r="ZP56" s="49"/>
      <c r="ZQ56" s="49"/>
      <c r="ZR56" s="49"/>
      <c r="ZS56" s="49"/>
      <c r="ZT56" s="49"/>
      <c r="ZU56" s="49"/>
      <c r="ZV56" s="49"/>
      <c r="ZW56" s="49"/>
      <c r="ZX56" s="49"/>
      <c r="ZY56" s="49"/>
      <c r="ZZ56" s="49"/>
      <c r="AAA56" s="49"/>
      <c r="AAB56" s="49"/>
      <c r="AAC56" s="49"/>
      <c r="AAD56" s="49"/>
      <c r="AAE56" s="49"/>
      <c r="AAF56" s="49"/>
      <c r="AAG56" s="49"/>
      <c r="AAH56" s="49"/>
      <c r="AAI56" s="49"/>
      <c r="AAJ56" s="49"/>
      <c r="AAK56" s="49"/>
      <c r="AAL56" s="49"/>
      <c r="AAM56" s="49"/>
      <c r="AAN56" s="49"/>
      <c r="AAO56" s="49"/>
      <c r="AAP56" s="49"/>
      <c r="AAQ56" s="49"/>
      <c r="AAR56" s="49"/>
      <c r="AAS56" s="49"/>
      <c r="AAT56" s="49"/>
      <c r="AAU56" s="49"/>
      <c r="AAV56" s="49"/>
      <c r="AAW56" s="49"/>
      <c r="AAX56" s="49"/>
      <c r="AAY56" s="49"/>
      <c r="AAZ56" s="49"/>
      <c r="ABA56" s="49"/>
      <c r="ABB56" s="49"/>
      <c r="ABC56" s="49"/>
      <c r="ABD56" s="49"/>
      <c r="ABE56" s="49"/>
      <c r="ABF56" s="49"/>
      <c r="ABG56" s="49"/>
      <c r="ABH56" s="49"/>
    </row>
    <row r="57" spans="1:736" x14ac:dyDescent="0.15">
      <c r="A57" s="25" t="s">
        <v>248</v>
      </c>
      <c r="B57" s="26" t="s">
        <v>40</v>
      </c>
      <c r="C57" s="27" t="s">
        <v>41</v>
      </c>
      <c r="D57" s="32"/>
      <c r="E57" s="32">
        <f t="shared" ref="E57:E64" si="67">+IFERROR(INDEX(E$29:E$46,MATCH($C57,$C$29:$C$46,0))/INDEX(D$29:D$46,MATCH($C57,$C$29:$C$46,0))-1,"")</f>
        <v>-1.3116236996834063E-2</v>
      </c>
      <c r="F57" s="32">
        <f t="shared" ref="F57:AK57" si="68">+IFERROR(INDEX(F$29:F$46,MATCH($C57,$C$29:$C$46,0))/INDEX(E$29:E$46,MATCH($C57,$C$29:$C$46,0))-1,"")</f>
        <v>1.1457378551787301E-2</v>
      </c>
      <c r="G57" s="32">
        <f t="shared" si="68"/>
        <v>2.0163117353874105E-2</v>
      </c>
      <c r="H57" s="32">
        <f t="shared" si="68"/>
        <v>-3.6864312680435218E-2</v>
      </c>
      <c r="I57" s="32">
        <f t="shared" si="68"/>
        <v>5.6951810006917292E-2</v>
      </c>
      <c r="J57" s="32">
        <f t="shared" si="68"/>
        <v>2.3996509598602778E-3</v>
      </c>
      <c r="K57" s="32">
        <f t="shared" si="68"/>
        <v>1.2187159956474458E-2</v>
      </c>
      <c r="L57" s="32">
        <f t="shared" si="68"/>
        <v>-3.0101053536873978E-3</v>
      </c>
      <c r="M57" s="32">
        <f t="shared" si="68"/>
        <v>-4.8091438430019395E-2</v>
      </c>
      <c r="N57" s="32">
        <f t="shared" si="68"/>
        <v>5.7091073855912944E-2</v>
      </c>
      <c r="O57" s="32">
        <f t="shared" si="68"/>
        <v>6.0008572653236225E-3</v>
      </c>
      <c r="P57" s="32">
        <f t="shared" si="68"/>
        <v>1.3634426927993104E-2</v>
      </c>
      <c r="Q57" s="32">
        <f t="shared" si="68"/>
        <v>6.2000840689365289E-2</v>
      </c>
      <c r="R57" s="32">
        <f t="shared" si="68"/>
        <v>6.332871561448572E-3</v>
      </c>
      <c r="S57" s="32">
        <f t="shared" si="68"/>
        <v>1.0226155358898703E-2</v>
      </c>
      <c r="T57" s="32">
        <f t="shared" si="68"/>
        <v>3.8933229511388667E-3</v>
      </c>
      <c r="U57" s="32">
        <f t="shared" si="68"/>
        <v>1.2798138452588814E-2</v>
      </c>
      <c r="V57" s="32">
        <f t="shared" si="68"/>
        <v>1.5316867700554404E-3</v>
      </c>
      <c r="W57" s="32">
        <f t="shared" si="68"/>
        <v>2.255782833110298E-2</v>
      </c>
      <c r="X57" s="32">
        <f t="shared" si="68"/>
        <v>-5.0663675453355816E-2</v>
      </c>
      <c r="Y57" s="32">
        <f t="shared" si="68"/>
        <v>-8.4679007483261515E-3</v>
      </c>
      <c r="Z57" s="32">
        <f t="shared" si="68"/>
        <v>1.9066534260178791E-2</v>
      </c>
      <c r="AA57" s="32">
        <f t="shared" si="68"/>
        <v>-2.1828103683492528E-2</v>
      </c>
      <c r="AB57" s="32">
        <f t="shared" si="68"/>
        <v>4.5427375971309081E-2</v>
      </c>
      <c r="AC57" s="32">
        <f t="shared" si="68"/>
        <v>-6.6704783685915814E-3</v>
      </c>
      <c r="AD57" s="32">
        <f t="shared" si="68"/>
        <v>2.8204144282425236E-2</v>
      </c>
      <c r="AE57" s="32">
        <f t="shared" si="68"/>
        <v>1.1569322634819912E-2</v>
      </c>
      <c r="AF57" s="32">
        <f t="shared" si="68"/>
        <v>1.8446781036709492E-3</v>
      </c>
      <c r="AG57" s="32">
        <f t="shared" si="68"/>
        <v>7.365126127785171E-4</v>
      </c>
      <c r="AH57" s="32">
        <f t="shared" si="68"/>
        <v>-2.3735050597976093E-2</v>
      </c>
      <c r="AI57" s="32">
        <f t="shared" si="68"/>
        <v>3.3358462118356469E-2</v>
      </c>
      <c r="AJ57" s="32">
        <f t="shared" si="68"/>
        <v>2.6810140434069041E-2</v>
      </c>
      <c r="AK57" s="32">
        <f t="shared" si="68"/>
        <v>-1.5275310834813483E-2</v>
      </c>
      <c r="AL57" s="32">
        <f t="shared" ref="AL57:BQ57" si="69">+IFERROR(INDEX(AL$29:AL$46,MATCH($C57,$C$29:$C$46,0))/INDEX(AK$29:AK$46,MATCH($C57,$C$29:$C$46,0))-1,"")</f>
        <v>-5.4112554112550892E-4</v>
      </c>
      <c r="AM57" s="32">
        <f t="shared" si="69"/>
        <v>3.5011730734524349E-2</v>
      </c>
      <c r="AN57" s="32">
        <f t="shared" si="69"/>
        <v>6.1028770706190727E-3</v>
      </c>
      <c r="AO57" s="32">
        <f t="shared" si="69"/>
        <v>-3.0849220103986164E-2</v>
      </c>
      <c r="AP57" s="32">
        <f t="shared" si="69"/>
        <v>6.4377682403433667E-3</v>
      </c>
      <c r="AQ57" s="32">
        <f t="shared" si="69"/>
        <v>3.9800995024875663E-2</v>
      </c>
      <c r="AR57" s="32">
        <f t="shared" si="69"/>
        <v>3.041695146958312E-2</v>
      </c>
      <c r="AS57" s="32">
        <f t="shared" si="69"/>
        <v>2.1227197346600279E-2</v>
      </c>
      <c r="AT57" s="32">
        <f t="shared" si="69"/>
        <v>1.4127963624553486E-2</v>
      </c>
      <c r="AU57" s="32">
        <f t="shared" si="69"/>
        <v>3.3466773418735052E-2</v>
      </c>
      <c r="AV57" s="32">
        <f t="shared" si="69"/>
        <v>-4.4623489308955655E-2</v>
      </c>
      <c r="AW57" s="32">
        <f t="shared" si="69"/>
        <v>1.4920531949399907E-2</v>
      </c>
      <c r="AX57" s="32">
        <f t="shared" si="69"/>
        <v>7.6701821668263559E-3</v>
      </c>
      <c r="AY57" s="32">
        <f t="shared" si="69"/>
        <v>-8.325404376784018E-2</v>
      </c>
      <c r="AZ57" s="32">
        <f t="shared" si="69"/>
        <v>-7.5765438505448923E-2</v>
      </c>
      <c r="BA57" s="32">
        <f t="shared" si="69"/>
        <v>0.22964626614261641</v>
      </c>
      <c r="BB57" s="32">
        <f t="shared" si="69"/>
        <v>2.3896499238964974E-2</v>
      </c>
      <c r="BC57" s="32">
        <f t="shared" si="69"/>
        <v>4.9947970863683633E-2</v>
      </c>
      <c r="BD57" s="32">
        <f t="shared" si="69"/>
        <v>3.7944216338666292E-2</v>
      </c>
      <c r="BE57" s="32">
        <f t="shared" si="69"/>
        <v>7.7752012003819981E-3</v>
      </c>
      <c r="BF57" s="32">
        <f t="shared" si="69"/>
        <v>5.6172171088251233E-2</v>
      </c>
      <c r="BG57" s="32">
        <f t="shared" si="69"/>
        <v>2.7681660899653959E-2</v>
      </c>
      <c r="BH57" s="32">
        <f t="shared" si="69"/>
        <v>6.5095398428731688E-2</v>
      </c>
      <c r="BI57" s="32">
        <f t="shared" si="69"/>
        <v>2.7163095656246306E-2</v>
      </c>
      <c r="BJ57" s="32">
        <f t="shared" si="69"/>
        <v>3.9325202325316333E-2</v>
      </c>
      <c r="BK57" s="32">
        <f t="shared" si="69"/>
        <v>-5.4836586970826717E-3</v>
      </c>
      <c r="BL57" s="32">
        <f t="shared" si="69"/>
        <v>-1.5108072342302603E-2</v>
      </c>
      <c r="BM57" s="32">
        <f t="shared" si="69"/>
        <v>-7.4571716493113893E-2</v>
      </c>
      <c r="BN57" s="32">
        <f t="shared" si="69"/>
        <v>-2.8917120387174866E-2</v>
      </c>
      <c r="BO57" s="32">
        <f t="shared" si="69"/>
        <v>-1.5698978320458523E-2</v>
      </c>
      <c r="BP57" s="32">
        <f t="shared" si="69"/>
        <v>-3.0506329113924036E-2</v>
      </c>
      <c r="BQ57" s="32">
        <f t="shared" si="69"/>
        <v>2.5851938895417259E-2</v>
      </c>
      <c r="BR57" s="32">
        <f t="shared" ref="BR57:CW57" si="70">+IFERROR(INDEX(BR$29:BR$46,MATCH($C57,$C$29:$C$46,0))/INDEX(BQ$29:BQ$46,MATCH($C57,$C$29:$C$46,0))-1,"")</f>
        <v>5.2946417207585528E-2</v>
      </c>
      <c r="BS57" s="32">
        <f t="shared" si="70"/>
        <v>4.6778677626012399E-2</v>
      </c>
      <c r="BT57" s="32">
        <f t="shared" si="70"/>
        <v>-3.3718244803695119E-2</v>
      </c>
      <c r="BU57" s="32">
        <f t="shared" si="70"/>
        <v>5.604684512428304E-2</v>
      </c>
      <c r="BV57" s="32">
        <f t="shared" si="70"/>
        <v>-0.12855041303609827</v>
      </c>
      <c r="BW57" s="32">
        <f t="shared" si="70"/>
        <v>-6.2199714322815236E-2</v>
      </c>
      <c r="BX57" s="32">
        <f t="shared" si="70"/>
        <v>-9.3602880088618057E-2</v>
      </c>
      <c r="BY57" s="32">
        <f t="shared" si="70"/>
        <v>-3.0553009471432913E-2</v>
      </c>
      <c r="BZ57" s="32">
        <f t="shared" si="70"/>
        <v>-0.33469902300661836</v>
      </c>
      <c r="CA57" s="32">
        <f t="shared" si="70"/>
        <v>1.3974419706300312E-2</v>
      </c>
      <c r="CB57" s="32">
        <f t="shared" si="70"/>
        <v>0.65942536790469508</v>
      </c>
      <c r="CC57" s="32">
        <f t="shared" si="70"/>
        <v>0.13260135135135132</v>
      </c>
      <c r="CD57" s="32">
        <f t="shared" si="70"/>
        <v>8.7621178225204988E-2</v>
      </c>
      <c r="CE57" s="32">
        <f t="shared" si="70"/>
        <v>7.1077591132441942E-2</v>
      </c>
      <c r="CF57" s="32">
        <f t="shared" si="70"/>
        <v>1.9737544009388763E-2</v>
      </c>
      <c r="CG57" s="32">
        <f t="shared" si="70"/>
        <v>5.9635907093533724E-3</v>
      </c>
      <c r="CH57" s="32">
        <f t="shared" si="70"/>
        <v>8.6323452938117384E-3</v>
      </c>
      <c r="CI57" s="32">
        <f t="shared" si="70"/>
        <v>7.5376366261084682E-2</v>
      </c>
      <c r="CJ57" s="32">
        <f t="shared" si="70"/>
        <v>5.5710039313452864E-2</v>
      </c>
      <c r="CK57" s="32">
        <f t="shared" si="70"/>
        <v>6.0672116257947328E-2</v>
      </c>
      <c r="CL57" s="32">
        <f t="shared" si="70"/>
        <v>2.3548552834389502E-2</v>
      </c>
      <c r="CM57" s="32">
        <f t="shared" si="70"/>
        <v>1.5393625031372871E-2</v>
      </c>
      <c r="CN57" s="32">
        <f t="shared" si="70"/>
        <v>-1.7384856224767264E-2</v>
      </c>
      <c r="CO57" s="32">
        <f t="shared" si="70"/>
        <v>3.4127117222874315E-2</v>
      </c>
      <c r="CP57" s="32">
        <f t="shared" si="70"/>
        <v>7.1028946728289855E-2</v>
      </c>
      <c r="CQ57" s="32">
        <f t="shared" si="70"/>
        <v>-1.0220304337951402E-2</v>
      </c>
      <c r="CR57" s="32">
        <f t="shared" si="70"/>
        <v>5.323542909591561E-2</v>
      </c>
      <c r="CS57" s="32">
        <f t="shared" si="70"/>
        <v>2.2367465504720352E-2</v>
      </c>
      <c r="CT57" s="32">
        <f t="shared" si="70"/>
        <v>6.8475635743713514E-2</v>
      </c>
      <c r="CU57" s="32">
        <f t="shared" si="70"/>
        <v>3.8292780215396949E-2</v>
      </c>
      <c r="CV57" s="32">
        <f t="shared" si="70"/>
        <v>1.4086310667178914E-2</v>
      </c>
      <c r="CW57" s="32">
        <f t="shared" si="70"/>
        <v>4.0724838994822488E-2</v>
      </c>
      <c r="CX57" s="32">
        <f t="shared" ref="CX57:EC57" si="71">+IFERROR(INDEX(CX$29:CX$46,MATCH($C57,$C$29:$C$46,0))/INDEX(CW$29:CW$46,MATCH($C57,$C$29:$C$46,0))-1,"")</f>
        <v>5.3509676636534609E-2</v>
      </c>
      <c r="CY57" s="32">
        <f t="shared" si="71"/>
        <v>5.2116325942988873E-2</v>
      </c>
      <c r="CZ57" s="32">
        <f t="shared" si="71"/>
        <v>4.4061302681992265E-2</v>
      </c>
      <c r="DA57" s="32">
        <f t="shared" si="71"/>
        <v>2.9410222804718167E-2</v>
      </c>
      <c r="DB57" s="32">
        <f t="shared" si="71"/>
        <v>2.2560602974129207E-2</v>
      </c>
      <c r="DC57" s="32">
        <f t="shared" si="71"/>
        <v>3.8448129886946569E-2</v>
      </c>
      <c r="DD57" s="32">
        <f t="shared" si="71"/>
        <v>3.1797036113375921E-2</v>
      </c>
      <c r="DE57" s="32">
        <f t="shared" si="71"/>
        <v>-9.1103467509529024E-3</v>
      </c>
      <c r="DF57" s="32">
        <f t="shared" si="71"/>
        <v>3.8183694530443679E-2</v>
      </c>
      <c r="DG57" s="32">
        <f t="shared" si="71"/>
        <v>2.1055485270196961E-2</v>
      </c>
      <c r="DH57" s="32">
        <f t="shared" si="71"/>
        <v>1.7435171254093218E-2</v>
      </c>
      <c r="DI57" s="32">
        <f t="shared" si="71"/>
        <v>1.5440153096729192E-2</v>
      </c>
      <c r="DJ57" s="32">
        <f t="shared" si="71"/>
        <v>3.8977170514413739E-3</v>
      </c>
      <c r="DK57" s="32">
        <f t="shared" si="71"/>
        <v>-1.2159740592200707E-2</v>
      </c>
      <c r="DL57" s="32">
        <f t="shared" si="71"/>
        <v>-1.6110223297196913E-2</v>
      </c>
      <c r="DM57" s="32">
        <f t="shared" si="71"/>
        <v>1.3432835820895495E-2</v>
      </c>
      <c r="DN57" s="32">
        <f t="shared" si="71"/>
        <v>2.8762020272026234E-2</v>
      </c>
      <c r="DO57" s="32">
        <f t="shared" si="71"/>
        <v>2.5726315789473597E-2</v>
      </c>
      <c r="DP57" s="32">
        <f t="shared" si="71"/>
        <v>2.1838183982595183E-2</v>
      </c>
      <c r="DQ57" s="32">
        <f t="shared" si="71"/>
        <v>7.7130116900332446E-3</v>
      </c>
      <c r="DR57" s="32">
        <f t="shared" si="71"/>
        <v>1.9493721347418669E-2</v>
      </c>
      <c r="DS57" s="32">
        <f t="shared" si="71"/>
        <v>4.0588097286306413E-2</v>
      </c>
      <c r="DT57" s="32">
        <f t="shared" si="71"/>
        <v>3.3932060724485291E-2</v>
      </c>
      <c r="DU57" s="32">
        <f t="shared" si="71"/>
        <v>2.2234453934217635E-2</v>
      </c>
      <c r="DV57" s="32">
        <f t="shared" si="71"/>
        <v>1.5250625373731896E-2</v>
      </c>
      <c r="DW57" s="32">
        <f t="shared" si="71"/>
        <v>1.1355478472763414E-2</v>
      </c>
      <c r="DX57" s="32">
        <f t="shared" si="71"/>
        <v>2.9347684120177853E-2</v>
      </c>
      <c r="DY57" s="32">
        <f t="shared" si="71"/>
        <v>3.2050766902911088E-2</v>
      </c>
      <c r="DZ57" s="32">
        <f t="shared" si="71"/>
        <v>3.6876700355550129E-2</v>
      </c>
      <c r="EA57" s="32">
        <f t="shared" si="71"/>
        <v>4.3628392764959889E-2</v>
      </c>
      <c r="EB57" s="32">
        <f t="shared" si="71"/>
        <v>4.4847393343173447E-2</v>
      </c>
      <c r="EC57" s="32">
        <f t="shared" si="71"/>
        <v>4.9599363478727065E-2</v>
      </c>
      <c r="ED57" s="32">
        <f t="shared" ref="ED57:EZ57" si="72">+IFERROR(INDEX(ED$29:ED$46,MATCH($C57,$C$29:$C$46,0))/INDEX(EC$29:EC$46,MATCH($C57,$C$29:$C$46,0))-1,"")</f>
        <v>4.0947752593583742E-2</v>
      </c>
      <c r="EE57" s="32">
        <f t="shared" si="72"/>
        <v>1.9426753861152779E-2</v>
      </c>
      <c r="EF57" s="32">
        <f t="shared" si="72"/>
        <v>4.3746512178488572E-4</v>
      </c>
      <c r="EG57" s="32">
        <f t="shared" si="72"/>
        <v>3.9021941951653538E-3</v>
      </c>
      <c r="EH57" s="32">
        <f t="shared" si="72"/>
        <v>2.2637330517606635E-2</v>
      </c>
      <c r="EI57" s="32">
        <f t="shared" si="72"/>
        <v>2.5127402278719346E-2</v>
      </c>
      <c r="EJ57" s="32">
        <f t="shared" si="72"/>
        <v>3.950442839868451E-2</v>
      </c>
      <c r="EK57" s="32">
        <f t="shared" si="72"/>
        <v>4.0727882248972502E-2</v>
      </c>
      <c r="EL57" s="32">
        <f t="shared" si="72"/>
        <v>1.890442241599688E-2</v>
      </c>
      <c r="EM57" s="32">
        <f t="shared" si="72"/>
        <v>-3.706903838052511E-2</v>
      </c>
      <c r="EN57" s="32">
        <f t="shared" si="72"/>
        <v>1.4679525286051875E-2</v>
      </c>
      <c r="EO57" s="32">
        <f t="shared" si="72"/>
        <v>1.7772432557141338E-2</v>
      </c>
      <c r="EP57" s="32">
        <f t="shared" si="72"/>
        <v>-1.3965732995447455E-2</v>
      </c>
      <c r="EQ57" s="32">
        <f t="shared" si="72"/>
        <v>-4.2140404301703738E-3</v>
      </c>
      <c r="ER57" s="32">
        <f t="shared" si="72"/>
        <v>1.0565523535749133E-2</v>
      </c>
      <c r="ES57" s="32">
        <f t="shared" si="72"/>
        <v>1.5077309452067089E-2</v>
      </c>
      <c r="ET57" s="32">
        <f t="shared" si="72"/>
        <v>1.651663325960806E-2</v>
      </c>
      <c r="EU57" s="32">
        <f t="shared" si="72"/>
        <v>2.3041949671083639E-2</v>
      </c>
      <c r="EV57" s="32">
        <f t="shared" si="72"/>
        <v>1.7609221238408246E-2</v>
      </c>
      <c r="EW57" s="32">
        <f t="shared" si="72"/>
        <v>1.2913574144843398E-2</v>
      </c>
      <c r="EX57" s="32">
        <f t="shared" si="72"/>
        <v>-4.4205815755544942E-2</v>
      </c>
      <c r="EY57" s="32">
        <f t="shared" si="72"/>
        <v>4.3189792153270679E-2</v>
      </c>
      <c r="EZ57" s="32">
        <f t="shared" si="72"/>
        <v>3.474923044616629E-2</v>
      </c>
      <c r="FA57" s="29"/>
      <c r="FB57" s="29"/>
      <c r="FC57" s="29"/>
      <c r="FD57" s="29"/>
      <c r="FE57" s="29"/>
      <c r="FF57" s="29"/>
      <c r="FG57" s="29"/>
      <c r="FH57" s="29"/>
      <c r="FI57" s="29"/>
      <c r="FJ57" s="29"/>
      <c r="FK57" s="29"/>
      <c r="FL57" s="29"/>
      <c r="FM57" s="29"/>
      <c r="FN57" s="29"/>
      <c r="FO57" s="29"/>
      <c r="FP57" s="29"/>
      <c r="FQ57" s="29"/>
      <c r="FR57" s="49"/>
      <c r="FS57" s="49"/>
      <c r="FT57" s="49"/>
      <c r="FU57" s="49"/>
      <c r="FV57" s="49"/>
      <c r="FW57" s="49"/>
      <c r="FX57" s="49"/>
      <c r="FY57" s="49"/>
      <c r="FZ57" s="49"/>
      <c r="GA57" s="49"/>
      <c r="GB57" s="49"/>
      <c r="GC57" s="49"/>
      <c r="GD57" s="49"/>
      <c r="GE57" s="49"/>
      <c r="GF57" s="49"/>
      <c r="GG57" s="49"/>
      <c r="GH57" s="49"/>
      <c r="GI57" s="49"/>
      <c r="GJ57" s="49"/>
      <c r="GK57" s="49"/>
      <c r="GL57" s="49"/>
      <c r="GM57" s="49"/>
      <c r="GN57" s="49"/>
      <c r="GO57" s="49"/>
      <c r="GP57" s="49"/>
      <c r="GQ57" s="49"/>
      <c r="GR57" s="49"/>
      <c r="GS57" s="49"/>
      <c r="GT57" s="49"/>
      <c r="GU57" s="49"/>
      <c r="GV57" s="49"/>
      <c r="GW57" s="49"/>
      <c r="GX57" s="49"/>
      <c r="GY57" s="49"/>
      <c r="GZ57" s="49"/>
      <c r="HA57" s="49"/>
      <c r="HB57" s="49"/>
      <c r="HC57" s="49"/>
      <c r="HD57" s="49"/>
      <c r="HE57" s="49"/>
      <c r="HF57" s="49"/>
      <c r="HG57" s="49"/>
      <c r="HH57" s="49"/>
      <c r="HI57" s="49"/>
      <c r="HJ57" s="49"/>
      <c r="HK57" s="49"/>
      <c r="HL57" s="49"/>
      <c r="HM57" s="49"/>
      <c r="HN57" s="49"/>
      <c r="HO57" s="49"/>
      <c r="HP57" s="49"/>
      <c r="HQ57" s="49"/>
      <c r="HR57" s="49"/>
      <c r="HS57" s="49"/>
      <c r="HT57" s="49"/>
      <c r="HU57" s="49"/>
      <c r="HV57" s="49"/>
      <c r="HW57" s="49"/>
      <c r="HX57" s="49"/>
      <c r="HY57" s="49"/>
      <c r="HZ57" s="49"/>
      <c r="IA57" s="49"/>
      <c r="IB57" s="49"/>
      <c r="IC57" s="49"/>
      <c r="ID57" s="49"/>
      <c r="IE57" s="49"/>
      <c r="IF57" s="49"/>
      <c r="IG57" s="49"/>
      <c r="IH57" s="49"/>
      <c r="II57" s="49"/>
      <c r="IJ57" s="49"/>
      <c r="IK57" s="49"/>
      <c r="IL57" s="49"/>
      <c r="IM57" s="49"/>
      <c r="IN57" s="49"/>
      <c r="IO57" s="49"/>
      <c r="IP57" s="49"/>
      <c r="IQ57" s="49"/>
      <c r="IR57" s="49"/>
      <c r="IS57" s="49"/>
      <c r="IT57" s="49"/>
      <c r="IU57" s="49"/>
      <c r="IV57" s="49"/>
      <c r="IW57" s="49"/>
      <c r="IX57" s="49"/>
      <c r="IY57" s="49"/>
      <c r="IZ57" s="49"/>
      <c r="JA57" s="49"/>
      <c r="JB57" s="49"/>
      <c r="JC57" s="49"/>
      <c r="JD57" s="49"/>
      <c r="JE57" s="49"/>
      <c r="JF57" s="49"/>
      <c r="JG57" s="49"/>
      <c r="JH57" s="49"/>
      <c r="JI57" s="49"/>
      <c r="JJ57" s="49"/>
      <c r="JK57" s="49"/>
      <c r="JL57" s="49"/>
      <c r="JM57" s="49"/>
      <c r="JN57" s="49"/>
      <c r="JO57" s="49"/>
      <c r="JP57" s="49"/>
      <c r="JQ57" s="49"/>
      <c r="JR57" s="49"/>
      <c r="JS57" s="49"/>
      <c r="JT57" s="49"/>
      <c r="JU57" s="49"/>
      <c r="JV57" s="49"/>
      <c r="JW57" s="49"/>
      <c r="JX57" s="49"/>
      <c r="JY57" s="49"/>
      <c r="JZ57" s="49"/>
      <c r="KA57" s="49"/>
      <c r="KB57" s="49"/>
      <c r="KC57" s="49"/>
      <c r="KD57" s="49"/>
      <c r="KE57" s="49"/>
      <c r="KF57" s="49"/>
      <c r="KG57" s="49"/>
      <c r="KH57" s="49"/>
      <c r="KI57" s="49"/>
      <c r="KJ57" s="49"/>
      <c r="KK57" s="49"/>
      <c r="KL57" s="49"/>
      <c r="KM57" s="49"/>
      <c r="KN57" s="49"/>
      <c r="KO57" s="49"/>
      <c r="KP57" s="49"/>
      <c r="KQ57" s="49"/>
      <c r="KR57" s="49"/>
      <c r="KS57" s="49"/>
      <c r="KT57" s="49"/>
      <c r="KU57" s="49"/>
      <c r="KV57" s="49"/>
      <c r="KW57" s="49"/>
      <c r="KX57" s="49"/>
      <c r="KY57" s="49"/>
      <c r="KZ57" s="49"/>
      <c r="LA57" s="49"/>
      <c r="LB57" s="49"/>
      <c r="LC57" s="49"/>
      <c r="LD57" s="49"/>
      <c r="LE57" s="49"/>
      <c r="LF57" s="49"/>
      <c r="LG57" s="49"/>
      <c r="LH57" s="49"/>
      <c r="LI57" s="49"/>
      <c r="LJ57" s="49"/>
      <c r="LK57" s="49"/>
      <c r="LL57" s="49"/>
      <c r="LM57" s="49"/>
      <c r="LN57" s="49"/>
      <c r="LO57" s="49"/>
      <c r="LP57" s="49"/>
      <c r="LQ57" s="49"/>
      <c r="LR57" s="49"/>
      <c r="LS57" s="49"/>
      <c r="LT57" s="49"/>
      <c r="LU57" s="49"/>
      <c r="LV57" s="49"/>
      <c r="LW57" s="49"/>
      <c r="LX57" s="49"/>
      <c r="LY57" s="49"/>
      <c r="LZ57" s="49"/>
      <c r="MA57" s="49"/>
      <c r="MB57" s="49"/>
      <c r="MC57" s="49"/>
      <c r="MD57" s="49"/>
      <c r="ME57" s="49"/>
      <c r="MF57" s="49"/>
      <c r="MG57" s="49"/>
      <c r="MH57" s="49"/>
      <c r="MI57" s="49"/>
      <c r="MJ57" s="49"/>
      <c r="MK57" s="49"/>
      <c r="ML57" s="49"/>
      <c r="MM57" s="49"/>
      <c r="MN57" s="49"/>
      <c r="MO57" s="49"/>
      <c r="MP57" s="49"/>
      <c r="MQ57" s="49"/>
      <c r="MR57" s="49"/>
      <c r="MS57" s="49"/>
      <c r="MT57" s="49"/>
      <c r="MU57" s="49"/>
      <c r="MV57" s="49"/>
      <c r="MW57" s="49"/>
      <c r="MX57" s="49"/>
      <c r="MY57" s="49"/>
      <c r="MZ57" s="49"/>
      <c r="NA57" s="49"/>
      <c r="NB57" s="49"/>
      <c r="NC57" s="49"/>
      <c r="ND57" s="49"/>
      <c r="NE57" s="49"/>
      <c r="NF57" s="49"/>
      <c r="NG57" s="49"/>
      <c r="NH57" s="49"/>
      <c r="NI57" s="49"/>
      <c r="NJ57" s="49"/>
      <c r="NK57" s="49"/>
      <c r="NL57" s="49"/>
      <c r="NM57" s="49"/>
      <c r="NN57" s="49"/>
      <c r="NO57" s="49"/>
      <c r="NP57" s="49"/>
      <c r="NQ57" s="49"/>
      <c r="NR57" s="49"/>
      <c r="NS57" s="49"/>
      <c r="NT57" s="49"/>
      <c r="NU57" s="49"/>
      <c r="NV57" s="49"/>
      <c r="NW57" s="49"/>
      <c r="NX57" s="49"/>
      <c r="NY57" s="49"/>
      <c r="NZ57" s="49"/>
      <c r="OA57" s="49"/>
      <c r="OB57" s="49"/>
      <c r="OC57" s="49"/>
      <c r="OD57" s="49"/>
      <c r="OE57" s="49"/>
      <c r="OF57" s="49"/>
      <c r="OG57" s="49"/>
      <c r="OH57" s="49"/>
      <c r="OI57" s="49"/>
      <c r="OJ57" s="49"/>
      <c r="OK57" s="49"/>
      <c r="OL57" s="49"/>
      <c r="OM57" s="49"/>
      <c r="ON57" s="49"/>
      <c r="OO57" s="49"/>
      <c r="OP57" s="49"/>
      <c r="OQ57" s="49"/>
      <c r="OR57" s="49"/>
      <c r="OS57" s="49"/>
      <c r="OT57" s="49"/>
      <c r="OU57" s="49"/>
      <c r="OV57" s="49"/>
      <c r="OW57" s="49"/>
      <c r="OX57" s="49"/>
      <c r="OY57" s="49"/>
      <c r="OZ57" s="49"/>
      <c r="PA57" s="49"/>
      <c r="PB57" s="49"/>
      <c r="PC57" s="49"/>
      <c r="PD57" s="49"/>
      <c r="PE57" s="49"/>
      <c r="PF57" s="49"/>
      <c r="PG57" s="49"/>
      <c r="PH57" s="49"/>
      <c r="PI57" s="49"/>
      <c r="PJ57" s="49"/>
      <c r="PK57" s="49"/>
      <c r="PL57" s="49"/>
      <c r="PM57" s="49"/>
      <c r="PN57" s="49"/>
      <c r="PO57" s="49"/>
      <c r="PP57" s="49"/>
      <c r="PQ57" s="49"/>
      <c r="PR57" s="49"/>
      <c r="PS57" s="49"/>
      <c r="PT57" s="49"/>
      <c r="PU57" s="49"/>
      <c r="PV57" s="49"/>
      <c r="PW57" s="49"/>
      <c r="PX57" s="49"/>
      <c r="PY57" s="49"/>
      <c r="PZ57" s="49"/>
      <c r="QA57" s="49"/>
      <c r="QB57" s="49"/>
      <c r="QC57" s="49"/>
      <c r="QD57" s="49"/>
      <c r="QE57" s="49"/>
      <c r="QF57" s="49"/>
      <c r="QG57" s="49"/>
      <c r="QH57" s="49"/>
      <c r="QI57" s="49"/>
      <c r="QJ57" s="49"/>
      <c r="QK57" s="49"/>
      <c r="QL57" s="49"/>
      <c r="QM57" s="49"/>
      <c r="QN57" s="49"/>
      <c r="QO57" s="49"/>
      <c r="QP57" s="49"/>
      <c r="QQ57" s="49"/>
      <c r="QR57" s="49"/>
      <c r="QS57" s="49"/>
      <c r="QT57" s="49"/>
      <c r="QU57" s="49"/>
      <c r="QV57" s="49"/>
      <c r="QW57" s="49"/>
      <c r="QX57" s="49"/>
      <c r="QY57" s="49"/>
      <c r="QZ57" s="49"/>
      <c r="RA57" s="49"/>
      <c r="RB57" s="49"/>
      <c r="RC57" s="49"/>
      <c r="RD57" s="49"/>
      <c r="RE57" s="49"/>
      <c r="RF57" s="49"/>
      <c r="RG57" s="49"/>
      <c r="RH57" s="49"/>
      <c r="RI57" s="49"/>
      <c r="RJ57" s="49"/>
      <c r="RK57" s="49"/>
      <c r="RL57" s="49"/>
      <c r="RM57" s="49"/>
      <c r="RN57" s="49"/>
      <c r="RO57" s="49"/>
      <c r="RP57" s="49"/>
      <c r="RQ57" s="49"/>
      <c r="RR57" s="49"/>
      <c r="RS57" s="49"/>
      <c r="RT57" s="49"/>
      <c r="RU57" s="49"/>
      <c r="RV57" s="49"/>
      <c r="RW57" s="49"/>
      <c r="RX57" s="49"/>
      <c r="RY57" s="49"/>
      <c r="RZ57" s="49"/>
      <c r="SA57" s="49"/>
      <c r="SB57" s="49"/>
      <c r="SC57" s="49"/>
      <c r="SD57" s="49"/>
      <c r="SE57" s="49"/>
      <c r="SF57" s="49"/>
      <c r="SG57" s="49"/>
      <c r="SH57" s="49"/>
      <c r="SI57" s="49"/>
      <c r="SJ57" s="49"/>
      <c r="SK57" s="49"/>
      <c r="SL57" s="49"/>
      <c r="SM57" s="49"/>
      <c r="SN57" s="49"/>
      <c r="SO57" s="49"/>
      <c r="SP57" s="49"/>
      <c r="SQ57" s="49"/>
      <c r="SR57" s="49"/>
      <c r="SS57" s="49"/>
      <c r="ST57" s="49"/>
      <c r="SU57" s="49"/>
      <c r="SV57" s="49"/>
      <c r="SW57" s="49"/>
      <c r="SX57" s="49"/>
      <c r="SY57" s="49"/>
      <c r="SZ57" s="49"/>
      <c r="TA57" s="49"/>
      <c r="TB57" s="49"/>
      <c r="TC57" s="49"/>
      <c r="TD57" s="49"/>
      <c r="TE57" s="49"/>
      <c r="TF57" s="49"/>
      <c r="TG57" s="49"/>
      <c r="TH57" s="49"/>
      <c r="TI57" s="49"/>
      <c r="TJ57" s="49"/>
      <c r="TK57" s="49"/>
      <c r="TL57" s="49"/>
      <c r="TM57" s="49"/>
      <c r="TN57" s="49"/>
      <c r="TO57" s="49"/>
      <c r="TP57" s="49"/>
      <c r="TQ57" s="49"/>
      <c r="TR57" s="49"/>
      <c r="TS57" s="49"/>
      <c r="TT57" s="49"/>
      <c r="TU57" s="49"/>
      <c r="TV57" s="49"/>
      <c r="TW57" s="49"/>
      <c r="TX57" s="49"/>
      <c r="TY57" s="49"/>
      <c r="TZ57" s="49"/>
      <c r="UA57" s="49"/>
      <c r="UB57" s="49"/>
      <c r="UC57" s="49"/>
      <c r="UD57" s="49"/>
      <c r="UE57" s="49"/>
      <c r="UF57" s="49"/>
      <c r="UG57" s="49"/>
      <c r="UH57" s="49"/>
      <c r="UI57" s="49"/>
      <c r="UJ57" s="49"/>
      <c r="UK57" s="49"/>
      <c r="UL57" s="49"/>
      <c r="UM57" s="49"/>
      <c r="UN57" s="49"/>
      <c r="UO57" s="49"/>
      <c r="UP57" s="49"/>
      <c r="UQ57" s="49"/>
      <c r="UR57" s="49"/>
      <c r="US57" s="49"/>
      <c r="UT57" s="49"/>
      <c r="UU57" s="49"/>
      <c r="UV57" s="49"/>
      <c r="UW57" s="49"/>
      <c r="UX57" s="49"/>
      <c r="UY57" s="49"/>
      <c r="UZ57" s="49"/>
      <c r="VA57" s="49"/>
      <c r="VB57" s="49"/>
      <c r="VC57" s="49"/>
      <c r="VD57" s="49"/>
      <c r="VE57" s="49"/>
      <c r="VF57" s="49"/>
      <c r="VG57" s="49"/>
      <c r="VH57" s="49"/>
      <c r="VI57" s="49"/>
      <c r="VJ57" s="49"/>
      <c r="VK57" s="49"/>
      <c r="VL57" s="49"/>
      <c r="VM57" s="49"/>
      <c r="VN57" s="49"/>
      <c r="VO57" s="49"/>
      <c r="VP57" s="49"/>
      <c r="VQ57" s="49"/>
      <c r="VR57" s="49"/>
      <c r="VS57" s="49"/>
      <c r="VT57" s="49"/>
      <c r="VU57" s="49"/>
      <c r="VV57" s="49"/>
      <c r="VW57" s="49"/>
      <c r="VX57" s="49"/>
      <c r="VY57" s="49"/>
      <c r="VZ57" s="49"/>
      <c r="WA57" s="49"/>
      <c r="WB57" s="49"/>
      <c r="WC57" s="49"/>
      <c r="WD57" s="49"/>
      <c r="WE57" s="49"/>
      <c r="WF57" s="49"/>
      <c r="WG57" s="49"/>
      <c r="WH57" s="49"/>
      <c r="WI57" s="49"/>
      <c r="WJ57" s="49"/>
      <c r="WK57" s="49"/>
      <c r="WL57" s="49"/>
      <c r="WM57" s="49"/>
      <c r="WN57" s="49"/>
      <c r="WO57" s="49"/>
      <c r="WP57" s="49"/>
      <c r="WQ57" s="49"/>
      <c r="WR57" s="49"/>
      <c r="WS57" s="49"/>
      <c r="WT57" s="49"/>
      <c r="WU57" s="49"/>
      <c r="WV57" s="49"/>
      <c r="WW57" s="49"/>
      <c r="WX57" s="49"/>
      <c r="WY57" s="49"/>
      <c r="WZ57" s="49"/>
      <c r="XA57" s="49"/>
      <c r="XB57" s="49"/>
      <c r="XC57" s="49"/>
      <c r="XD57" s="49"/>
      <c r="XE57" s="49"/>
      <c r="XF57" s="49"/>
      <c r="XG57" s="49"/>
      <c r="XH57" s="49"/>
      <c r="XI57" s="49"/>
      <c r="XJ57" s="49"/>
      <c r="XK57" s="49"/>
      <c r="XL57" s="49"/>
      <c r="XM57" s="49"/>
      <c r="XN57" s="49"/>
      <c r="XO57" s="49"/>
      <c r="XP57" s="49"/>
      <c r="XQ57" s="49"/>
      <c r="XR57" s="49"/>
      <c r="XS57" s="49"/>
      <c r="XT57" s="49"/>
      <c r="XU57" s="49"/>
      <c r="XV57" s="49"/>
      <c r="XW57" s="49"/>
      <c r="XX57" s="49"/>
      <c r="XY57" s="49"/>
      <c r="XZ57" s="49"/>
      <c r="YA57" s="49"/>
      <c r="YB57" s="49"/>
      <c r="YC57" s="49"/>
      <c r="YD57" s="49"/>
      <c r="YE57" s="49"/>
      <c r="YF57" s="49"/>
      <c r="YG57" s="49"/>
      <c r="YH57" s="49"/>
      <c r="YI57" s="49"/>
      <c r="YJ57" s="49"/>
      <c r="YK57" s="49"/>
      <c r="YL57" s="49"/>
      <c r="YM57" s="49"/>
      <c r="YN57" s="49"/>
      <c r="YO57" s="49"/>
      <c r="YP57" s="49"/>
      <c r="YQ57" s="49"/>
      <c r="YR57" s="49"/>
      <c r="YS57" s="49"/>
      <c r="YT57" s="49"/>
      <c r="YU57" s="49"/>
      <c r="YV57" s="49"/>
      <c r="YW57" s="49"/>
      <c r="YX57" s="49"/>
      <c r="YY57" s="49"/>
      <c r="YZ57" s="49"/>
      <c r="ZA57" s="49"/>
      <c r="ZB57" s="49"/>
      <c r="ZC57" s="49"/>
      <c r="ZD57" s="49"/>
      <c r="ZE57" s="49"/>
      <c r="ZF57" s="49"/>
      <c r="ZG57" s="49"/>
      <c r="ZH57" s="49"/>
      <c r="ZI57" s="49"/>
      <c r="ZJ57" s="49"/>
      <c r="ZK57" s="49"/>
      <c r="ZL57" s="49"/>
      <c r="ZM57" s="49"/>
      <c r="ZN57" s="49"/>
      <c r="ZO57" s="49"/>
      <c r="ZP57" s="49"/>
      <c r="ZQ57" s="49"/>
      <c r="ZR57" s="49"/>
      <c r="ZS57" s="49"/>
      <c r="ZT57" s="49"/>
      <c r="ZU57" s="49"/>
      <c r="ZV57" s="49"/>
      <c r="ZW57" s="49"/>
      <c r="ZX57" s="49"/>
      <c r="ZY57" s="49"/>
      <c r="ZZ57" s="49"/>
      <c r="AAA57" s="49"/>
      <c r="AAB57" s="49"/>
      <c r="AAC57" s="49"/>
      <c r="AAD57" s="49"/>
      <c r="AAE57" s="49"/>
      <c r="AAF57" s="49"/>
      <c r="AAG57" s="49"/>
      <c r="AAH57" s="49"/>
      <c r="AAI57" s="49"/>
      <c r="AAJ57" s="49"/>
      <c r="AAK57" s="49"/>
      <c r="AAL57" s="49"/>
      <c r="AAM57" s="49"/>
      <c r="AAN57" s="49"/>
      <c r="AAO57" s="49"/>
      <c r="AAP57" s="49"/>
      <c r="AAQ57" s="49"/>
      <c r="AAR57" s="49"/>
      <c r="AAS57" s="49"/>
      <c r="AAT57" s="49"/>
      <c r="AAU57" s="49"/>
      <c r="AAV57" s="49"/>
      <c r="AAW57" s="49"/>
      <c r="AAX57" s="49"/>
      <c r="AAY57" s="49"/>
      <c r="AAZ57" s="49"/>
      <c r="ABA57" s="49"/>
      <c r="ABB57" s="49"/>
      <c r="ABC57" s="49"/>
      <c r="ABD57" s="49"/>
      <c r="ABE57" s="49"/>
      <c r="ABF57" s="49"/>
      <c r="ABG57" s="49"/>
      <c r="ABH57" s="49"/>
    </row>
    <row r="58" spans="1:736" x14ac:dyDescent="0.15">
      <c r="A58" s="25" t="s">
        <v>248</v>
      </c>
      <c r="B58" s="26" t="s">
        <v>42</v>
      </c>
      <c r="C58" s="27" t="s">
        <v>43</v>
      </c>
      <c r="D58" s="29"/>
      <c r="E58" s="32">
        <f t="shared" si="67"/>
        <v>4.5475424896646688E-2</v>
      </c>
      <c r="F58" s="32">
        <f t="shared" ref="F58:AK58" si="73">+IFERROR(INDEX(F$29:F$46,MATCH($C58,$C$29:$C$46,0))/INDEX(E$29:E$46,MATCH($C58,$C$29:$C$46,0))-1,"")</f>
        <v>2.899824253075578E-2</v>
      </c>
      <c r="G58" s="32">
        <f t="shared" si="73"/>
        <v>3.3731853116994115E-2</v>
      </c>
      <c r="H58" s="32">
        <f t="shared" si="73"/>
        <v>-3.0152829409334947E-2</v>
      </c>
      <c r="I58" s="32">
        <f t="shared" si="73"/>
        <v>2.6405451448040962E-2</v>
      </c>
      <c r="J58" s="32">
        <f t="shared" si="73"/>
        <v>2.7800829875518573E-2</v>
      </c>
      <c r="K58" s="32">
        <f t="shared" si="73"/>
        <v>-1.0900282599919264E-2</v>
      </c>
      <c r="L58" s="32">
        <f t="shared" si="73"/>
        <v>-4.6122448979591835E-2</v>
      </c>
      <c r="M58" s="32">
        <f t="shared" si="73"/>
        <v>3.9366709456568172E-2</v>
      </c>
      <c r="N58" s="32">
        <f t="shared" si="73"/>
        <v>3.046521202140795E-2</v>
      </c>
      <c r="O58" s="32">
        <f t="shared" si="73"/>
        <v>-2.5569316819816224E-2</v>
      </c>
      <c r="P58" s="32">
        <f t="shared" si="73"/>
        <v>3.6490364903648986E-2</v>
      </c>
      <c r="Q58" s="32">
        <f t="shared" si="73"/>
        <v>2.1360759493670889E-2</v>
      </c>
      <c r="R58" s="32">
        <f t="shared" si="73"/>
        <v>-2.4786986831913271E-2</v>
      </c>
      <c r="S58" s="32">
        <f t="shared" si="73"/>
        <v>-7.5456711675933041E-3</v>
      </c>
      <c r="T58" s="32">
        <f t="shared" si="73"/>
        <v>1.1604641856742592E-2</v>
      </c>
      <c r="U58" s="32">
        <f t="shared" si="73"/>
        <v>1.6613924050632889E-2</v>
      </c>
      <c r="V58" s="32">
        <f t="shared" si="73"/>
        <v>4.7470817120622621E-2</v>
      </c>
      <c r="W58" s="32">
        <f t="shared" si="73"/>
        <v>3.0832095096582357E-2</v>
      </c>
      <c r="X58" s="32">
        <f t="shared" si="73"/>
        <v>-2.1621621621621401E-3</v>
      </c>
      <c r="Y58" s="32">
        <f t="shared" si="73"/>
        <v>-2.5279884434814548E-3</v>
      </c>
      <c r="Z58" s="32">
        <f t="shared" si="73"/>
        <v>-5.0687907313541336E-3</v>
      </c>
      <c r="AA58" s="32">
        <f t="shared" si="73"/>
        <v>2.6200873362445476E-2</v>
      </c>
      <c r="AB58" s="32">
        <f t="shared" si="73"/>
        <v>4.0780141843971718E-2</v>
      </c>
      <c r="AC58" s="32">
        <f t="shared" si="73"/>
        <v>3.9863713798977907E-2</v>
      </c>
      <c r="AD58" s="32">
        <f t="shared" si="73"/>
        <v>1.6382699868938477E-2</v>
      </c>
      <c r="AE58" s="32">
        <f t="shared" si="73"/>
        <v>3.7395228884590681E-2</v>
      </c>
      <c r="AF58" s="32">
        <f t="shared" si="73"/>
        <v>1.4916096954630254E-2</v>
      </c>
      <c r="AG58" s="32">
        <f t="shared" si="73"/>
        <v>-6.7360685854256364E-3</v>
      </c>
      <c r="AH58" s="32">
        <f t="shared" si="73"/>
        <v>1.5413070283600838E-3</v>
      </c>
      <c r="AI58" s="32">
        <f t="shared" si="73"/>
        <v>6.7713142505385626E-3</v>
      </c>
      <c r="AJ58" s="32">
        <f t="shared" si="73"/>
        <v>-9.1715071843467832E-4</v>
      </c>
      <c r="AK58" s="32">
        <f t="shared" si="73"/>
        <v>6.7319461444308448E-3</v>
      </c>
      <c r="AL58" s="32">
        <f t="shared" ref="AL58:BQ58" si="74">+IFERROR(INDEX(AL$29:AL$46,MATCH($C58,$C$29:$C$46,0))/INDEX(AK$29:AK$46,MATCH($C58,$C$29:$C$46,0))-1,"")</f>
        <v>-6.0790273556232677E-4</v>
      </c>
      <c r="AM58" s="32">
        <f t="shared" si="74"/>
        <v>1.0340632603406341E-2</v>
      </c>
      <c r="AN58" s="32">
        <f t="shared" si="74"/>
        <v>5.2378085490668358E-2</v>
      </c>
      <c r="AO58" s="32">
        <f t="shared" si="74"/>
        <v>1.1727688787185331E-2</v>
      </c>
      <c r="AP58" s="32">
        <f t="shared" si="74"/>
        <v>2.120441051738764E-2</v>
      </c>
      <c r="AQ58" s="32">
        <f t="shared" si="74"/>
        <v>8.3056478405316714E-3</v>
      </c>
      <c r="AR58" s="32">
        <f t="shared" si="74"/>
        <v>5.0521691378363487E-2</v>
      </c>
      <c r="AS58" s="32">
        <f t="shared" si="74"/>
        <v>3.1625718766335575E-2</v>
      </c>
      <c r="AT58" s="32">
        <f t="shared" si="74"/>
        <v>2.6095768938434238E-2</v>
      </c>
      <c r="AU58" s="32">
        <f t="shared" si="74"/>
        <v>9.0123456790123457E-2</v>
      </c>
      <c r="AV58" s="32">
        <f t="shared" si="74"/>
        <v>-1.7893544733861844E-2</v>
      </c>
      <c r="AW58" s="32">
        <f t="shared" si="74"/>
        <v>1.6374538745387524E-2</v>
      </c>
      <c r="AX58" s="32">
        <f t="shared" si="74"/>
        <v>8.9857045609258002E-2</v>
      </c>
      <c r="AY58" s="32">
        <f t="shared" si="74"/>
        <v>-0.10764105767228815</v>
      </c>
      <c r="AZ58" s="32">
        <f t="shared" si="74"/>
        <v>-6.1362575828278088E-2</v>
      </c>
      <c r="BA58" s="32">
        <f t="shared" si="74"/>
        <v>0.14466815809097677</v>
      </c>
      <c r="BB58" s="32">
        <f t="shared" si="74"/>
        <v>2.909880564603684E-2</v>
      </c>
      <c r="BC58" s="32">
        <f t="shared" si="74"/>
        <v>-0.10909474572694666</v>
      </c>
      <c r="BD58" s="32">
        <f t="shared" si="74"/>
        <v>8.2425390810042742E-2</v>
      </c>
      <c r="BE58" s="32">
        <f t="shared" si="74"/>
        <v>6.5645514223194645E-2</v>
      </c>
      <c r="BF58" s="32">
        <f t="shared" si="74"/>
        <v>-1.7043121149897367E-2</v>
      </c>
      <c r="BG58" s="32">
        <f t="shared" si="74"/>
        <v>-1.128055149362861E-2</v>
      </c>
      <c r="BH58" s="32">
        <f t="shared" si="74"/>
        <v>3.5918022395944327E-3</v>
      </c>
      <c r="BI58" s="32">
        <f t="shared" si="74"/>
        <v>5.094736842105263E-2</v>
      </c>
      <c r="BJ58" s="32">
        <f t="shared" si="74"/>
        <v>4.9879807692307709E-2</v>
      </c>
      <c r="BK58" s="32">
        <f t="shared" si="74"/>
        <v>6.4873115817592142E-2</v>
      </c>
      <c r="BL58" s="32">
        <f t="shared" si="74"/>
        <v>3.5835871707579292E-2</v>
      </c>
      <c r="BM58" s="32">
        <f t="shared" si="74"/>
        <v>-8.3722539353053071E-2</v>
      </c>
      <c r="BN58" s="32">
        <f t="shared" si="74"/>
        <v>4.323201812346622E-2</v>
      </c>
      <c r="BO58" s="32">
        <f t="shared" si="74"/>
        <v>1.9363011219688753E-2</v>
      </c>
      <c r="BP58" s="32">
        <f t="shared" si="74"/>
        <v>2.946919936090886E-2</v>
      </c>
      <c r="BQ58" s="32">
        <f t="shared" si="74"/>
        <v>4.449042938437664E-2</v>
      </c>
      <c r="BR58" s="32">
        <f t="shared" ref="BR58:CW58" si="75">+IFERROR(INDEX(BR$29:BR$46,MATCH($C58,$C$29:$C$46,0))/INDEX(BQ$29:BQ$46,MATCH($C58,$C$29:$C$46,0))-1,"")</f>
        <v>6.1911837543338288E-2</v>
      </c>
      <c r="BS58" s="32">
        <f t="shared" si="75"/>
        <v>3.917910447761197E-2</v>
      </c>
      <c r="BT58" s="32">
        <f t="shared" si="75"/>
        <v>1.645721125074795E-2</v>
      </c>
      <c r="BU58" s="32">
        <f t="shared" si="75"/>
        <v>4.1948778333823933E-2</v>
      </c>
      <c r="BV58" s="32">
        <f t="shared" si="75"/>
        <v>-9.0690775533267431E-2</v>
      </c>
      <c r="BW58" s="32">
        <f t="shared" si="75"/>
        <v>1.8176169022836808E-2</v>
      </c>
      <c r="BX58" s="32">
        <f t="shared" si="75"/>
        <v>-4.470552334452238E-2</v>
      </c>
      <c r="BY58" s="32">
        <f t="shared" si="75"/>
        <v>-2.7471649896182671E-2</v>
      </c>
      <c r="BZ58" s="32">
        <f t="shared" si="75"/>
        <v>-6.0765314501560197E-2</v>
      </c>
      <c r="CA58" s="32">
        <f t="shared" si="75"/>
        <v>0.10928484000699412</v>
      </c>
      <c r="CB58" s="32">
        <f t="shared" si="75"/>
        <v>8.9218158890290056E-2</v>
      </c>
      <c r="CC58" s="32">
        <f t="shared" si="75"/>
        <v>0.12199710564399413</v>
      </c>
      <c r="CD58" s="32">
        <f t="shared" si="75"/>
        <v>5.7526118921707781E-2</v>
      </c>
      <c r="CE58" s="32">
        <f t="shared" si="75"/>
        <v>1.6221490425661678E-2</v>
      </c>
      <c r="CF58" s="32">
        <f t="shared" si="75"/>
        <v>3.87662025924147E-2</v>
      </c>
      <c r="CG58" s="32">
        <f t="shared" si="75"/>
        <v>4.4251877527440753E-2</v>
      </c>
      <c r="CH58" s="32">
        <f t="shared" si="75"/>
        <v>2.5337464040716906E-2</v>
      </c>
      <c r="CI58" s="32">
        <f t="shared" si="75"/>
        <v>2.945937196503734E-2</v>
      </c>
      <c r="CJ58" s="32">
        <f t="shared" si="75"/>
        <v>4.0146750524109098E-2</v>
      </c>
      <c r="CK58" s="32">
        <f t="shared" si="75"/>
        <v>1.2193892975914444E-2</v>
      </c>
      <c r="CL58" s="32">
        <f t="shared" si="75"/>
        <v>4.3409000398247688E-2</v>
      </c>
      <c r="CM58" s="32">
        <f t="shared" si="75"/>
        <v>2.0706106870229002E-2</v>
      </c>
      <c r="CN58" s="32">
        <f t="shared" si="75"/>
        <v>-8.7875105169673562E-3</v>
      </c>
      <c r="CO58" s="32">
        <f t="shared" si="75"/>
        <v>3.3386777327171657E-2</v>
      </c>
      <c r="CP58" s="32">
        <f t="shared" si="75"/>
        <v>4.800584101487626E-2</v>
      </c>
      <c r="CQ58" s="32">
        <f t="shared" si="75"/>
        <v>5.4254114778367946E-2</v>
      </c>
      <c r="CR58" s="32">
        <f t="shared" si="75"/>
        <v>1.9907483892284805E-2</v>
      </c>
      <c r="CS58" s="32">
        <f t="shared" si="75"/>
        <v>3.045274155665334E-2</v>
      </c>
      <c r="CT58" s="32">
        <f t="shared" si="75"/>
        <v>4.1892635384736199E-2</v>
      </c>
      <c r="CU58" s="32">
        <f t="shared" si="75"/>
        <v>4.4960772480386213E-2</v>
      </c>
      <c r="CV58" s="32">
        <f t="shared" si="75"/>
        <v>2.9309846953508467E-2</v>
      </c>
      <c r="CW58" s="32">
        <f t="shared" si="75"/>
        <v>5.3443680740636879E-2</v>
      </c>
      <c r="CX58" s="32">
        <f t="shared" ref="CX58:EC58" si="76">+IFERROR(INDEX(CX$29:CX$46,MATCH($C58,$C$29:$C$46,0))/INDEX(CW$29:CW$46,MATCH($C58,$C$29:$C$46,0))-1,"")</f>
        <v>1.3581890812250252E-2</v>
      </c>
      <c r="CY58" s="32">
        <f t="shared" si="76"/>
        <v>3.6455596426694603E-2</v>
      </c>
      <c r="CZ58" s="32">
        <f t="shared" si="76"/>
        <v>1.2928575955383659E-2</v>
      </c>
      <c r="DA58" s="32">
        <f t="shared" si="76"/>
        <v>4.4359632109115976E-2</v>
      </c>
      <c r="DB58" s="32">
        <f t="shared" si="76"/>
        <v>4.2954708842559253E-2</v>
      </c>
      <c r="DC58" s="32">
        <f t="shared" si="76"/>
        <v>3.6820035613762903E-2</v>
      </c>
      <c r="DD58" s="32">
        <f t="shared" si="76"/>
        <v>3.5512465373961133E-2</v>
      </c>
      <c r="DE58" s="32">
        <f t="shared" si="76"/>
        <v>4.6492964528382696E-2</v>
      </c>
      <c r="DF58" s="32">
        <f t="shared" si="76"/>
        <v>5.3680981595092048E-2</v>
      </c>
      <c r="DG58" s="32">
        <f t="shared" si="76"/>
        <v>3.8282387190684108E-2</v>
      </c>
      <c r="DH58" s="32">
        <f t="shared" si="76"/>
        <v>3.0936025047899385E-2</v>
      </c>
      <c r="DI58" s="32">
        <f t="shared" si="76"/>
        <v>4.124926340601065E-2</v>
      </c>
      <c r="DJ58" s="32">
        <f t="shared" si="76"/>
        <v>4.6145139523747325E-2</v>
      </c>
      <c r="DK58" s="32">
        <f t="shared" si="76"/>
        <v>6.1587116641006467E-3</v>
      </c>
      <c r="DL58" s="32">
        <f t="shared" si="76"/>
        <v>-1.5716117291865173E-3</v>
      </c>
      <c r="DM58" s="32">
        <f t="shared" si="76"/>
        <v>3.2434447620231177E-2</v>
      </c>
      <c r="DN58" s="32">
        <f t="shared" si="76"/>
        <v>5.6050393195313797E-2</v>
      </c>
      <c r="DO58" s="32">
        <f t="shared" si="76"/>
        <v>4.8896318528931282E-2</v>
      </c>
      <c r="DP58" s="32">
        <f t="shared" si="76"/>
        <v>3.2454361054766734E-2</v>
      </c>
      <c r="DQ58" s="32">
        <f t="shared" si="76"/>
        <v>1.5752175133314728E-2</v>
      </c>
      <c r="DR58" s="32">
        <f t="shared" si="76"/>
        <v>-5.7679687769833787E-3</v>
      </c>
      <c r="DS58" s="32">
        <f t="shared" si="76"/>
        <v>5.4193010491210281E-3</v>
      </c>
      <c r="DT58" s="32">
        <f t="shared" si="76"/>
        <v>1.6999516273927151E-2</v>
      </c>
      <c r="DU58" s="32">
        <f t="shared" si="76"/>
        <v>5.754148263912473E-2</v>
      </c>
      <c r="DV58" s="32">
        <f t="shared" si="76"/>
        <v>6.1473622380289639E-2</v>
      </c>
      <c r="DW58" s="32">
        <f t="shared" si="76"/>
        <v>5.3820945463644909E-2</v>
      </c>
      <c r="DX58" s="32">
        <f t="shared" si="76"/>
        <v>7.6776483624872993E-2</v>
      </c>
      <c r="DY58" s="32">
        <f t="shared" si="76"/>
        <v>6.8038624765541789E-2</v>
      </c>
      <c r="DZ58" s="32">
        <f t="shared" si="76"/>
        <v>7.7149227382208529E-2</v>
      </c>
      <c r="EA58" s="32">
        <f t="shared" si="76"/>
        <v>7.9366691206959494E-2</v>
      </c>
      <c r="EB58" s="32">
        <f t="shared" si="76"/>
        <v>5.1555658847060704E-2</v>
      </c>
      <c r="EC58" s="32">
        <f t="shared" si="76"/>
        <v>4.4374981744083053E-2</v>
      </c>
      <c r="ED58" s="32">
        <f t="shared" ref="ED58:EZ58" si="77">+IFERROR(INDEX(ED$29:ED$46,MATCH($C58,$C$29:$C$46,0))/INDEX(EC$29:EC$46,MATCH($C58,$C$29:$C$46,0))-1,"")</f>
        <v>5.6929834827796233E-2</v>
      </c>
      <c r="EE58" s="32">
        <f t="shared" si="77"/>
        <v>4.6973017744646794E-2</v>
      </c>
      <c r="EF58" s="32">
        <f t="shared" si="77"/>
        <v>3.9980536735056749E-2</v>
      </c>
      <c r="EG58" s="32">
        <f t="shared" si="77"/>
        <v>3.4191533730541179E-2</v>
      </c>
      <c r="EH58" s="32">
        <f t="shared" si="77"/>
        <v>6.5270987972212868E-2</v>
      </c>
      <c r="EI58" s="32">
        <f t="shared" si="77"/>
        <v>5.0666460776304767E-2</v>
      </c>
      <c r="EJ58" s="32">
        <f t="shared" si="77"/>
        <v>4.701281652503142E-2</v>
      </c>
      <c r="EK58" s="32">
        <f t="shared" si="77"/>
        <v>5.0052635985176286E-2</v>
      </c>
      <c r="EL58" s="32">
        <f t="shared" si="77"/>
        <v>2.1931813128265087E-2</v>
      </c>
      <c r="EM58" s="32">
        <f t="shared" si="77"/>
        <v>1.3534659155804984E-3</v>
      </c>
      <c r="EN58" s="32">
        <f t="shared" si="77"/>
        <v>2.4150144018391551E-2</v>
      </c>
      <c r="EO58" s="32">
        <f t="shared" si="77"/>
        <v>2.7356719207045854E-2</v>
      </c>
      <c r="EP58" s="32">
        <f t="shared" si="77"/>
        <v>1.367128486908209E-2</v>
      </c>
      <c r="EQ58" s="32">
        <f t="shared" si="77"/>
        <v>-1.9690372200894535E-3</v>
      </c>
      <c r="ER58" s="32">
        <f t="shared" si="77"/>
        <v>9.1587863808062497E-3</v>
      </c>
      <c r="ES58" s="32">
        <f t="shared" si="77"/>
        <v>8.1721434947048532E-3</v>
      </c>
      <c r="ET58" s="32">
        <f t="shared" si="77"/>
        <v>2.7598817555047894E-3</v>
      </c>
      <c r="EU58" s="32">
        <f t="shared" si="77"/>
        <v>1.6676405527712213E-2</v>
      </c>
      <c r="EV58" s="32">
        <f t="shared" si="77"/>
        <v>1.6454944645263314E-3</v>
      </c>
      <c r="EW58" s="32">
        <f t="shared" si="77"/>
        <v>4.4300254236728787E-3</v>
      </c>
      <c r="EX58" s="32">
        <f t="shared" si="77"/>
        <v>-1.8471645292527872E-2</v>
      </c>
      <c r="EY58" s="32">
        <f t="shared" si="77"/>
        <v>3.3413770856001168E-2</v>
      </c>
      <c r="EZ58" s="32">
        <f t="shared" si="77"/>
        <v>2.3532051290218625E-2</v>
      </c>
      <c r="FA58" s="33"/>
      <c r="FB58" s="33"/>
      <c r="FC58" s="33"/>
      <c r="FD58" s="33"/>
      <c r="FE58" s="33"/>
      <c r="FF58" s="33"/>
      <c r="FG58" s="33"/>
      <c r="FH58" s="33"/>
      <c r="FI58" s="33"/>
      <c r="FJ58" s="33"/>
      <c r="FK58" s="33"/>
      <c r="FL58" s="33"/>
      <c r="FM58" s="33"/>
      <c r="FN58" s="33"/>
      <c r="FO58" s="33"/>
      <c r="FP58" s="29"/>
      <c r="FQ58" s="29"/>
      <c r="FR58" s="49"/>
      <c r="FS58" s="49"/>
      <c r="FT58" s="49"/>
      <c r="FU58" s="49"/>
      <c r="FV58" s="49"/>
      <c r="FW58" s="49"/>
      <c r="FX58" s="49"/>
      <c r="FY58" s="49"/>
      <c r="FZ58" s="49"/>
      <c r="GA58" s="49"/>
      <c r="GB58" s="49"/>
      <c r="GC58" s="49"/>
      <c r="GD58" s="49"/>
      <c r="GE58" s="49"/>
      <c r="GF58" s="49"/>
      <c r="GG58" s="49"/>
      <c r="GH58" s="49"/>
      <c r="GI58" s="49"/>
      <c r="GJ58" s="49"/>
      <c r="GK58" s="49"/>
      <c r="GL58" s="49"/>
      <c r="GM58" s="49"/>
      <c r="GN58" s="49"/>
      <c r="GO58" s="49"/>
      <c r="GP58" s="49"/>
      <c r="GQ58" s="49"/>
      <c r="GR58" s="49"/>
      <c r="GS58" s="49"/>
      <c r="GT58" s="49"/>
      <c r="GU58" s="49"/>
      <c r="GV58" s="49"/>
      <c r="GW58" s="49"/>
      <c r="GX58" s="49"/>
      <c r="GY58" s="49"/>
      <c r="GZ58" s="49"/>
      <c r="HA58" s="49"/>
      <c r="HB58" s="49"/>
      <c r="HC58" s="49"/>
      <c r="HD58" s="49"/>
      <c r="HE58" s="49"/>
      <c r="HF58" s="49"/>
      <c r="HG58" s="49"/>
      <c r="HH58" s="49"/>
      <c r="HI58" s="49"/>
      <c r="HJ58" s="49"/>
      <c r="HK58" s="49"/>
      <c r="HL58" s="49"/>
      <c r="HM58" s="49"/>
      <c r="HN58" s="49"/>
      <c r="HO58" s="49"/>
      <c r="HP58" s="49"/>
      <c r="HQ58" s="49"/>
      <c r="HR58" s="49"/>
      <c r="HS58" s="49"/>
      <c r="HT58" s="49"/>
      <c r="HU58" s="49"/>
      <c r="HV58" s="49"/>
      <c r="HW58" s="49"/>
      <c r="HX58" s="49"/>
      <c r="HY58" s="49"/>
      <c r="HZ58" s="49"/>
      <c r="IA58" s="49"/>
      <c r="IB58" s="49"/>
      <c r="IC58" s="49"/>
      <c r="ID58" s="49"/>
      <c r="IE58" s="49"/>
      <c r="IF58" s="49"/>
      <c r="IG58" s="49"/>
      <c r="IH58" s="49"/>
      <c r="II58" s="49"/>
      <c r="IJ58" s="49"/>
      <c r="IK58" s="49"/>
      <c r="IL58" s="49"/>
      <c r="IM58" s="49"/>
      <c r="IN58" s="49"/>
      <c r="IO58" s="49"/>
      <c r="IP58" s="49"/>
      <c r="IQ58" s="49"/>
      <c r="IR58" s="49"/>
      <c r="IS58" s="49"/>
      <c r="IT58" s="49"/>
      <c r="IU58" s="49"/>
      <c r="IV58" s="49"/>
      <c r="IW58" s="49"/>
      <c r="IX58" s="49"/>
      <c r="IY58" s="49"/>
      <c r="IZ58" s="49"/>
      <c r="JA58" s="49"/>
      <c r="JB58" s="49"/>
      <c r="JC58" s="49"/>
      <c r="JD58" s="49"/>
      <c r="JE58" s="49"/>
      <c r="JF58" s="49"/>
      <c r="JG58" s="49"/>
      <c r="JH58" s="49"/>
      <c r="JI58" s="49"/>
      <c r="JJ58" s="49"/>
      <c r="JK58" s="49"/>
      <c r="JL58" s="49"/>
      <c r="JM58" s="49"/>
      <c r="JN58" s="49"/>
      <c r="JO58" s="49"/>
      <c r="JP58" s="49"/>
      <c r="JQ58" s="49"/>
      <c r="JR58" s="49"/>
      <c r="JS58" s="49"/>
      <c r="JT58" s="49"/>
      <c r="JU58" s="49"/>
      <c r="JV58" s="49"/>
      <c r="JW58" s="49"/>
      <c r="JX58" s="49"/>
      <c r="JY58" s="49"/>
      <c r="JZ58" s="49"/>
      <c r="KA58" s="49"/>
      <c r="KB58" s="49"/>
      <c r="KC58" s="49"/>
      <c r="KD58" s="49"/>
      <c r="KE58" s="49"/>
      <c r="KF58" s="49"/>
      <c r="KG58" s="49"/>
      <c r="KH58" s="49"/>
      <c r="KI58" s="49"/>
      <c r="KJ58" s="49"/>
      <c r="KK58" s="49"/>
      <c r="KL58" s="49"/>
      <c r="KM58" s="49"/>
      <c r="KN58" s="49"/>
      <c r="KO58" s="49"/>
      <c r="KP58" s="49"/>
      <c r="KQ58" s="49"/>
      <c r="KR58" s="49"/>
      <c r="KS58" s="49"/>
      <c r="KT58" s="49"/>
      <c r="KU58" s="49"/>
      <c r="KV58" s="49"/>
      <c r="KW58" s="49"/>
      <c r="KX58" s="49"/>
      <c r="KY58" s="49"/>
      <c r="KZ58" s="49"/>
      <c r="LA58" s="49"/>
      <c r="LB58" s="49"/>
      <c r="LC58" s="49"/>
      <c r="LD58" s="49"/>
      <c r="LE58" s="49"/>
      <c r="LF58" s="49"/>
      <c r="LG58" s="49"/>
      <c r="LH58" s="49"/>
      <c r="LI58" s="49"/>
      <c r="LJ58" s="49"/>
      <c r="LK58" s="49"/>
      <c r="LL58" s="49"/>
      <c r="LM58" s="49"/>
      <c r="LN58" s="49"/>
      <c r="LO58" s="49"/>
      <c r="LP58" s="49"/>
      <c r="LQ58" s="49"/>
      <c r="LR58" s="49"/>
      <c r="LS58" s="49"/>
      <c r="LT58" s="49"/>
      <c r="LU58" s="49"/>
      <c r="LV58" s="49"/>
      <c r="LW58" s="49"/>
      <c r="LX58" s="49"/>
      <c r="LY58" s="49"/>
      <c r="LZ58" s="49"/>
      <c r="MA58" s="49"/>
      <c r="MB58" s="49"/>
      <c r="MC58" s="49"/>
      <c r="MD58" s="49"/>
      <c r="ME58" s="49"/>
      <c r="MF58" s="49"/>
      <c r="MG58" s="49"/>
      <c r="MH58" s="49"/>
      <c r="MI58" s="49"/>
      <c r="MJ58" s="49"/>
      <c r="MK58" s="49"/>
      <c r="ML58" s="49"/>
      <c r="MM58" s="49"/>
      <c r="MN58" s="49"/>
      <c r="MO58" s="49"/>
      <c r="MP58" s="49"/>
      <c r="MQ58" s="49"/>
      <c r="MR58" s="49"/>
      <c r="MS58" s="49"/>
      <c r="MT58" s="49"/>
      <c r="MU58" s="49"/>
      <c r="MV58" s="49"/>
      <c r="MW58" s="49"/>
      <c r="MX58" s="49"/>
      <c r="MY58" s="49"/>
      <c r="MZ58" s="49"/>
      <c r="NA58" s="49"/>
      <c r="NB58" s="49"/>
      <c r="NC58" s="49"/>
      <c r="ND58" s="49"/>
      <c r="NE58" s="49"/>
      <c r="NF58" s="49"/>
      <c r="NG58" s="49"/>
      <c r="NH58" s="49"/>
      <c r="NI58" s="49"/>
      <c r="NJ58" s="49"/>
      <c r="NK58" s="49"/>
      <c r="NL58" s="49"/>
      <c r="NM58" s="49"/>
      <c r="NN58" s="49"/>
      <c r="NO58" s="49"/>
      <c r="NP58" s="49"/>
      <c r="NQ58" s="49"/>
      <c r="NR58" s="49"/>
      <c r="NS58" s="49"/>
      <c r="NT58" s="49"/>
      <c r="NU58" s="49"/>
      <c r="NV58" s="49"/>
      <c r="NW58" s="49"/>
      <c r="NX58" s="49"/>
      <c r="NY58" s="49"/>
      <c r="NZ58" s="49"/>
      <c r="OA58" s="49"/>
      <c r="OB58" s="49"/>
      <c r="OC58" s="49"/>
      <c r="OD58" s="49"/>
      <c r="OE58" s="49"/>
      <c r="OF58" s="49"/>
      <c r="OG58" s="49"/>
      <c r="OH58" s="49"/>
      <c r="OI58" s="49"/>
      <c r="OJ58" s="49"/>
      <c r="OK58" s="49"/>
      <c r="OL58" s="49"/>
      <c r="OM58" s="49"/>
      <c r="ON58" s="49"/>
      <c r="OO58" s="49"/>
      <c r="OP58" s="49"/>
      <c r="OQ58" s="49"/>
      <c r="OR58" s="49"/>
      <c r="OS58" s="49"/>
      <c r="OT58" s="49"/>
      <c r="OU58" s="49"/>
      <c r="OV58" s="49"/>
      <c r="OW58" s="49"/>
      <c r="OX58" s="49"/>
      <c r="OY58" s="49"/>
      <c r="OZ58" s="49"/>
      <c r="PA58" s="49"/>
      <c r="PB58" s="49"/>
      <c r="PC58" s="49"/>
      <c r="PD58" s="49"/>
      <c r="PE58" s="49"/>
      <c r="PF58" s="49"/>
      <c r="PG58" s="49"/>
      <c r="PH58" s="49"/>
      <c r="PI58" s="49"/>
      <c r="PJ58" s="49"/>
      <c r="PK58" s="49"/>
      <c r="PL58" s="49"/>
      <c r="PM58" s="49"/>
      <c r="PN58" s="49"/>
      <c r="PO58" s="49"/>
      <c r="PP58" s="49"/>
      <c r="PQ58" s="49"/>
      <c r="PR58" s="49"/>
      <c r="PS58" s="49"/>
      <c r="PT58" s="49"/>
      <c r="PU58" s="49"/>
      <c r="PV58" s="49"/>
      <c r="PW58" s="49"/>
      <c r="PX58" s="49"/>
      <c r="PY58" s="49"/>
      <c r="PZ58" s="49"/>
      <c r="QA58" s="49"/>
      <c r="QB58" s="49"/>
      <c r="QC58" s="49"/>
      <c r="QD58" s="49"/>
      <c r="QE58" s="49"/>
      <c r="QF58" s="49"/>
      <c r="QG58" s="49"/>
      <c r="QH58" s="49"/>
      <c r="QI58" s="49"/>
      <c r="QJ58" s="49"/>
      <c r="QK58" s="49"/>
      <c r="QL58" s="49"/>
      <c r="QM58" s="49"/>
      <c r="QN58" s="49"/>
      <c r="QO58" s="49"/>
      <c r="QP58" s="49"/>
      <c r="QQ58" s="49"/>
      <c r="QR58" s="49"/>
      <c r="QS58" s="49"/>
      <c r="QT58" s="49"/>
      <c r="QU58" s="49"/>
      <c r="QV58" s="49"/>
      <c r="QW58" s="49"/>
      <c r="QX58" s="49"/>
      <c r="QY58" s="49"/>
      <c r="QZ58" s="49"/>
      <c r="RA58" s="49"/>
      <c r="RB58" s="49"/>
      <c r="RC58" s="49"/>
      <c r="RD58" s="49"/>
      <c r="RE58" s="49"/>
      <c r="RF58" s="49"/>
      <c r="RG58" s="49"/>
      <c r="RH58" s="49"/>
      <c r="RI58" s="49"/>
      <c r="RJ58" s="49"/>
      <c r="RK58" s="49"/>
      <c r="RL58" s="49"/>
      <c r="RM58" s="49"/>
      <c r="RN58" s="49"/>
      <c r="RO58" s="49"/>
      <c r="RP58" s="49"/>
      <c r="RQ58" s="49"/>
      <c r="RR58" s="49"/>
      <c r="RS58" s="49"/>
      <c r="RT58" s="49"/>
      <c r="RU58" s="49"/>
      <c r="RV58" s="49"/>
      <c r="RW58" s="49"/>
      <c r="RX58" s="49"/>
      <c r="RY58" s="49"/>
      <c r="RZ58" s="49"/>
      <c r="SA58" s="49"/>
      <c r="SB58" s="49"/>
      <c r="SC58" s="49"/>
      <c r="SD58" s="49"/>
      <c r="SE58" s="49"/>
      <c r="SF58" s="49"/>
      <c r="SG58" s="49"/>
      <c r="SH58" s="49"/>
      <c r="SI58" s="49"/>
      <c r="SJ58" s="49"/>
      <c r="SK58" s="49"/>
      <c r="SL58" s="49"/>
      <c r="SM58" s="49"/>
      <c r="SN58" s="49"/>
      <c r="SO58" s="49"/>
      <c r="SP58" s="49"/>
      <c r="SQ58" s="49"/>
      <c r="SR58" s="49"/>
      <c r="SS58" s="49"/>
      <c r="ST58" s="49"/>
      <c r="SU58" s="49"/>
      <c r="SV58" s="49"/>
      <c r="SW58" s="49"/>
      <c r="SX58" s="49"/>
      <c r="SY58" s="49"/>
      <c r="SZ58" s="49"/>
      <c r="TA58" s="49"/>
      <c r="TB58" s="49"/>
      <c r="TC58" s="49"/>
      <c r="TD58" s="49"/>
      <c r="TE58" s="49"/>
      <c r="TF58" s="49"/>
      <c r="TG58" s="49"/>
      <c r="TH58" s="49"/>
      <c r="TI58" s="49"/>
      <c r="TJ58" s="49"/>
      <c r="TK58" s="49"/>
      <c r="TL58" s="49"/>
      <c r="TM58" s="49"/>
      <c r="TN58" s="49"/>
      <c r="TO58" s="49"/>
      <c r="TP58" s="49"/>
      <c r="TQ58" s="49"/>
      <c r="TR58" s="49"/>
      <c r="TS58" s="49"/>
      <c r="TT58" s="49"/>
      <c r="TU58" s="49"/>
      <c r="TV58" s="49"/>
      <c r="TW58" s="49"/>
      <c r="TX58" s="49"/>
      <c r="TY58" s="49"/>
      <c r="TZ58" s="49"/>
      <c r="UA58" s="49"/>
      <c r="UB58" s="49"/>
      <c r="UC58" s="49"/>
      <c r="UD58" s="49"/>
      <c r="UE58" s="49"/>
      <c r="UF58" s="49"/>
      <c r="UG58" s="49"/>
      <c r="UH58" s="49"/>
      <c r="UI58" s="49"/>
      <c r="UJ58" s="49"/>
      <c r="UK58" s="49"/>
      <c r="UL58" s="49"/>
      <c r="UM58" s="49"/>
      <c r="UN58" s="49"/>
      <c r="UO58" s="49"/>
      <c r="UP58" s="49"/>
      <c r="UQ58" s="49"/>
      <c r="UR58" s="49"/>
      <c r="US58" s="49"/>
      <c r="UT58" s="49"/>
      <c r="UU58" s="49"/>
      <c r="UV58" s="49"/>
      <c r="UW58" s="49"/>
      <c r="UX58" s="49"/>
      <c r="UY58" s="49"/>
      <c r="UZ58" s="49"/>
      <c r="VA58" s="49"/>
      <c r="VB58" s="49"/>
      <c r="VC58" s="49"/>
      <c r="VD58" s="49"/>
      <c r="VE58" s="49"/>
      <c r="VF58" s="49"/>
      <c r="VG58" s="49"/>
      <c r="VH58" s="49"/>
      <c r="VI58" s="49"/>
      <c r="VJ58" s="49"/>
      <c r="VK58" s="49"/>
      <c r="VL58" s="49"/>
      <c r="VM58" s="49"/>
      <c r="VN58" s="49"/>
      <c r="VO58" s="49"/>
      <c r="VP58" s="49"/>
      <c r="VQ58" s="49"/>
      <c r="VR58" s="49"/>
      <c r="VS58" s="49"/>
      <c r="VT58" s="49"/>
      <c r="VU58" s="49"/>
      <c r="VV58" s="49"/>
      <c r="VW58" s="49"/>
      <c r="VX58" s="49"/>
      <c r="VY58" s="49"/>
      <c r="VZ58" s="49"/>
      <c r="WA58" s="49"/>
      <c r="WB58" s="49"/>
      <c r="WC58" s="49"/>
      <c r="WD58" s="49"/>
      <c r="WE58" s="49"/>
      <c r="WF58" s="49"/>
      <c r="WG58" s="49"/>
      <c r="WH58" s="49"/>
      <c r="WI58" s="49"/>
      <c r="WJ58" s="49"/>
      <c r="WK58" s="49"/>
      <c r="WL58" s="49"/>
      <c r="WM58" s="49"/>
      <c r="WN58" s="49"/>
      <c r="WO58" s="49"/>
      <c r="WP58" s="49"/>
      <c r="WQ58" s="49"/>
      <c r="WR58" s="49"/>
      <c r="WS58" s="49"/>
      <c r="WT58" s="49"/>
      <c r="WU58" s="49"/>
      <c r="WV58" s="49"/>
      <c r="WW58" s="49"/>
      <c r="WX58" s="49"/>
      <c r="WY58" s="49"/>
      <c r="WZ58" s="49"/>
      <c r="XA58" s="49"/>
      <c r="XB58" s="49"/>
      <c r="XC58" s="49"/>
      <c r="XD58" s="49"/>
      <c r="XE58" s="49"/>
      <c r="XF58" s="49"/>
      <c r="XG58" s="49"/>
      <c r="XH58" s="49"/>
      <c r="XI58" s="49"/>
      <c r="XJ58" s="49"/>
      <c r="XK58" s="49"/>
      <c r="XL58" s="49"/>
      <c r="XM58" s="49"/>
      <c r="XN58" s="49"/>
      <c r="XO58" s="49"/>
      <c r="XP58" s="49"/>
      <c r="XQ58" s="49"/>
      <c r="XR58" s="49"/>
      <c r="XS58" s="49"/>
      <c r="XT58" s="49"/>
      <c r="XU58" s="49"/>
      <c r="XV58" s="49"/>
      <c r="XW58" s="49"/>
      <c r="XX58" s="49"/>
      <c r="XY58" s="49"/>
      <c r="XZ58" s="49"/>
      <c r="YA58" s="49"/>
      <c r="YB58" s="49"/>
      <c r="YC58" s="49"/>
      <c r="YD58" s="49"/>
      <c r="YE58" s="49"/>
      <c r="YF58" s="49"/>
      <c r="YG58" s="49"/>
      <c r="YH58" s="49"/>
      <c r="YI58" s="49"/>
      <c r="YJ58" s="49"/>
      <c r="YK58" s="49"/>
      <c r="YL58" s="49"/>
      <c r="YM58" s="49"/>
      <c r="YN58" s="49"/>
      <c r="YO58" s="49"/>
      <c r="YP58" s="49"/>
      <c r="YQ58" s="49"/>
      <c r="YR58" s="49"/>
      <c r="YS58" s="49"/>
      <c r="YT58" s="49"/>
      <c r="YU58" s="49"/>
      <c r="YV58" s="49"/>
      <c r="YW58" s="49"/>
      <c r="YX58" s="49"/>
      <c r="YY58" s="49"/>
      <c r="YZ58" s="49"/>
      <c r="ZA58" s="49"/>
      <c r="ZB58" s="49"/>
      <c r="ZC58" s="49"/>
      <c r="ZD58" s="49"/>
      <c r="ZE58" s="49"/>
      <c r="ZF58" s="49"/>
      <c r="ZG58" s="49"/>
      <c r="ZH58" s="49"/>
      <c r="ZI58" s="49"/>
      <c r="ZJ58" s="49"/>
      <c r="ZK58" s="49"/>
      <c r="ZL58" s="49"/>
      <c r="ZM58" s="49"/>
      <c r="ZN58" s="49"/>
      <c r="ZO58" s="49"/>
      <c r="ZP58" s="49"/>
      <c r="ZQ58" s="49"/>
      <c r="ZR58" s="49"/>
      <c r="ZS58" s="49"/>
      <c r="ZT58" s="49"/>
      <c r="ZU58" s="49"/>
      <c r="ZV58" s="49"/>
      <c r="ZW58" s="49"/>
      <c r="ZX58" s="49"/>
      <c r="ZY58" s="49"/>
      <c r="ZZ58" s="49"/>
      <c r="AAA58" s="49"/>
      <c r="AAB58" s="49"/>
      <c r="AAC58" s="49"/>
      <c r="AAD58" s="49"/>
      <c r="AAE58" s="49"/>
      <c r="AAF58" s="49"/>
      <c r="AAG58" s="49"/>
      <c r="AAH58" s="49"/>
      <c r="AAI58" s="49"/>
      <c r="AAJ58" s="49"/>
      <c r="AAK58" s="49"/>
      <c r="AAL58" s="49"/>
      <c r="AAM58" s="49"/>
      <c r="AAN58" s="49"/>
      <c r="AAO58" s="49"/>
      <c r="AAP58" s="49"/>
      <c r="AAQ58" s="49"/>
      <c r="AAR58" s="49"/>
      <c r="AAS58" s="49"/>
      <c r="AAT58" s="49"/>
      <c r="AAU58" s="49"/>
      <c r="AAV58" s="49"/>
      <c r="AAW58" s="49"/>
      <c r="AAX58" s="49"/>
      <c r="AAY58" s="49"/>
      <c r="AAZ58" s="49"/>
      <c r="ABA58" s="49"/>
      <c r="ABB58" s="49"/>
      <c r="ABC58" s="49"/>
      <c r="ABD58" s="49"/>
      <c r="ABE58" s="49"/>
      <c r="ABF58" s="49"/>
      <c r="ABG58" s="49"/>
      <c r="ABH58" s="49"/>
    </row>
    <row r="59" spans="1:736" x14ac:dyDescent="0.15">
      <c r="A59" s="25" t="s">
        <v>248</v>
      </c>
      <c r="B59" s="26" t="s">
        <v>44</v>
      </c>
      <c r="C59" s="27" t="s">
        <v>45</v>
      </c>
      <c r="D59" s="29"/>
      <c r="E59" s="32">
        <f t="shared" si="67"/>
        <v>-4.3114543114543102E-2</v>
      </c>
      <c r="F59" s="32">
        <f t="shared" ref="F59:AK59" si="78">+IFERROR(INDEX(F$29:F$46,MATCH($C59,$C$29:$C$46,0))/INDEX(E$29:E$46,MATCH($C59,$C$29:$C$46,0))-1,"")</f>
        <v>2.2864828513786239E-2</v>
      </c>
      <c r="G59" s="32">
        <f t="shared" si="78"/>
        <v>3.5502958579881616E-2</v>
      </c>
      <c r="H59" s="32">
        <f t="shared" si="78"/>
        <v>-2.2222222222222254E-2</v>
      </c>
      <c r="I59" s="32">
        <f t="shared" si="78"/>
        <v>-7.1428571428571175E-3</v>
      </c>
      <c r="J59" s="32">
        <f t="shared" si="78"/>
        <v>-2.8122956180510084E-2</v>
      </c>
      <c r="K59" s="32">
        <f t="shared" si="78"/>
        <v>3.9703903095558601E-2</v>
      </c>
      <c r="L59" s="32">
        <f t="shared" si="78"/>
        <v>-5.1779935275081401E-3</v>
      </c>
      <c r="M59" s="32">
        <f t="shared" si="78"/>
        <v>-5.2049446974625768E-3</v>
      </c>
      <c r="N59" s="32">
        <f t="shared" si="78"/>
        <v>-1.2426422498364897E-2</v>
      </c>
      <c r="O59" s="32">
        <f t="shared" si="78"/>
        <v>2.384105960264904E-2</v>
      </c>
      <c r="P59" s="32">
        <f t="shared" si="78"/>
        <v>2.2639068564036302E-2</v>
      </c>
      <c r="Q59" s="32">
        <f t="shared" si="78"/>
        <v>1.6445287792536289E-2</v>
      </c>
      <c r="R59" s="32">
        <f t="shared" si="78"/>
        <v>2.5513378967019218E-2</v>
      </c>
      <c r="S59" s="32">
        <f t="shared" si="78"/>
        <v>1.7597087378640852E-2</v>
      </c>
      <c r="T59" s="32">
        <f t="shared" si="78"/>
        <v>4.5319022063208036E-2</v>
      </c>
      <c r="U59" s="32">
        <f t="shared" si="78"/>
        <v>1.3120365088419961E-2</v>
      </c>
      <c r="V59" s="32">
        <f t="shared" si="78"/>
        <v>3.3783783783782884E-3</v>
      </c>
      <c r="W59" s="32">
        <f t="shared" si="78"/>
        <v>-2.6936026936026924E-2</v>
      </c>
      <c r="X59" s="32">
        <f t="shared" si="78"/>
        <v>3.6908881199538612E-2</v>
      </c>
      <c r="Y59" s="32">
        <f t="shared" si="78"/>
        <v>-2.5583982202447175E-2</v>
      </c>
      <c r="Z59" s="32">
        <f t="shared" si="78"/>
        <v>-1.0844748858447439E-2</v>
      </c>
      <c r="AA59" s="32">
        <f t="shared" si="78"/>
        <v>1.2694748990190519E-2</v>
      </c>
      <c r="AB59" s="32">
        <f t="shared" si="78"/>
        <v>-1.9943019943019946E-2</v>
      </c>
      <c r="AC59" s="32">
        <f t="shared" si="78"/>
        <v>3.488372093023262E-2</v>
      </c>
      <c r="AD59" s="32">
        <f t="shared" si="78"/>
        <v>7.3033707865168829E-3</v>
      </c>
      <c r="AE59" s="32">
        <f t="shared" si="78"/>
        <v>5.075292805354148E-2</v>
      </c>
      <c r="AF59" s="32">
        <f t="shared" si="78"/>
        <v>2.7070063694267565E-2</v>
      </c>
      <c r="AG59" s="32">
        <f t="shared" si="78"/>
        <v>2.8940568475452233E-2</v>
      </c>
      <c r="AH59" s="32">
        <f t="shared" si="78"/>
        <v>4.218985434455047E-2</v>
      </c>
      <c r="AI59" s="32">
        <f t="shared" si="78"/>
        <v>-2.5060240963855396E-2</v>
      </c>
      <c r="AJ59" s="32">
        <f t="shared" si="78"/>
        <v>-2.4715768660404924E-3</v>
      </c>
      <c r="AK59" s="32">
        <f t="shared" si="78"/>
        <v>5.4509415262635752E-3</v>
      </c>
      <c r="AL59" s="32">
        <f t="shared" ref="AL59:BQ59" si="79">+IFERROR(INDEX(AL$29:AL$46,MATCH($C59,$C$29:$C$46,0))/INDEX(AK$29:AK$46,MATCH($C59,$C$29:$C$46,0))-1,"")</f>
        <v>4.92853622474132E-3</v>
      </c>
      <c r="AM59" s="32">
        <f t="shared" si="79"/>
        <v>-3.6292300147130918E-2</v>
      </c>
      <c r="AN59" s="32">
        <f t="shared" si="79"/>
        <v>-1.5267175572518665E-3</v>
      </c>
      <c r="AO59" s="32">
        <f t="shared" si="79"/>
        <v>1.4780835881753385E-2</v>
      </c>
      <c r="AP59" s="32">
        <f t="shared" si="79"/>
        <v>-2.4108488196885935E-2</v>
      </c>
      <c r="AQ59" s="32">
        <f t="shared" si="79"/>
        <v>-8.7493566649511356E-3</v>
      </c>
      <c r="AR59" s="32">
        <f t="shared" si="79"/>
        <v>1.6095534787123666E-2</v>
      </c>
      <c r="AS59" s="32">
        <f t="shared" si="79"/>
        <v>1.1752682677567794E-2</v>
      </c>
      <c r="AT59" s="32">
        <f t="shared" si="79"/>
        <v>1.2121212121212199E-2</v>
      </c>
      <c r="AU59" s="32">
        <f t="shared" si="79"/>
        <v>-5.9880239520958556E-3</v>
      </c>
      <c r="AV59" s="32">
        <f t="shared" si="79"/>
        <v>6.5261044176707639E-3</v>
      </c>
      <c r="AW59" s="32">
        <f t="shared" si="79"/>
        <v>-2.3940149625935159E-2</v>
      </c>
      <c r="AX59" s="32">
        <f t="shared" si="79"/>
        <v>5.1098620337250988E-3</v>
      </c>
      <c r="AY59" s="32">
        <f t="shared" si="79"/>
        <v>-1.7793594306049876E-2</v>
      </c>
      <c r="AZ59" s="32">
        <f t="shared" si="79"/>
        <v>-5.1242236024844678E-2</v>
      </c>
      <c r="BA59" s="32">
        <f t="shared" si="79"/>
        <v>2.0185488270594742E-2</v>
      </c>
      <c r="BB59" s="32">
        <f t="shared" si="79"/>
        <v>4.7593582887700547E-2</v>
      </c>
      <c r="BC59" s="32">
        <f t="shared" si="79"/>
        <v>4.9515058703420101E-2</v>
      </c>
      <c r="BD59" s="32">
        <f t="shared" si="79"/>
        <v>0.10846303501945531</v>
      </c>
      <c r="BE59" s="32">
        <f t="shared" si="79"/>
        <v>3.0276437033786685E-2</v>
      </c>
      <c r="BF59" s="32">
        <f t="shared" si="79"/>
        <v>-4.8977853492333856E-2</v>
      </c>
      <c r="BG59" s="32">
        <f t="shared" si="79"/>
        <v>3.2243618450515044E-2</v>
      </c>
      <c r="BH59" s="32">
        <f t="shared" si="79"/>
        <v>-1.8655097613882843E-2</v>
      </c>
      <c r="BI59" s="32">
        <f t="shared" si="79"/>
        <v>0.16136162687886824</v>
      </c>
      <c r="BJ59" s="32">
        <f t="shared" si="79"/>
        <v>-0.10810810810810811</v>
      </c>
      <c r="BK59" s="32">
        <f t="shared" si="79"/>
        <v>9.5177123346137371E-2</v>
      </c>
      <c r="BL59" s="32">
        <f t="shared" si="79"/>
        <v>-2.4162120031176904E-2</v>
      </c>
      <c r="BM59" s="32">
        <f t="shared" si="79"/>
        <v>3.833865814696491E-2</v>
      </c>
      <c r="BN59" s="32">
        <f t="shared" si="79"/>
        <v>7.3076923076922373E-3</v>
      </c>
      <c r="BO59" s="32">
        <f t="shared" si="79"/>
        <v>5.421916762122958E-2</v>
      </c>
      <c r="BP59" s="32">
        <f t="shared" si="79"/>
        <v>3.006157189424119E-2</v>
      </c>
      <c r="BQ59" s="32">
        <f t="shared" si="79"/>
        <v>-6.469760900140642E-2</v>
      </c>
      <c r="BR59" s="32">
        <f t="shared" ref="BR59:CW59" si="80">+IFERROR(INDEX(BR$29:BR$46,MATCH($C59,$C$29:$C$46,0))/INDEX(BQ$29:BQ$46,MATCH($C59,$C$29:$C$46,0))-1,"")</f>
        <v>-8.7218045112781972E-2</v>
      </c>
      <c r="BS59" s="32">
        <f t="shared" si="80"/>
        <v>0.15362438220757824</v>
      </c>
      <c r="BT59" s="32">
        <f t="shared" si="80"/>
        <v>-5.7122456265619181E-3</v>
      </c>
      <c r="BU59" s="32">
        <f t="shared" si="80"/>
        <v>1.0771992818672249E-3</v>
      </c>
      <c r="BV59" s="32">
        <f t="shared" si="80"/>
        <v>-7.6757532281205187E-2</v>
      </c>
      <c r="BW59" s="32">
        <f t="shared" si="80"/>
        <v>8.1973581973582066E-2</v>
      </c>
      <c r="BX59" s="32">
        <f t="shared" si="80"/>
        <v>-2.2262118491921057E-2</v>
      </c>
      <c r="BY59" s="32">
        <f t="shared" si="80"/>
        <v>5.7289753947851629E-2</v>
      </c>
      <c r="BZ59" s="32">
        <f t="shared" si="80"/>
        <v>4.7933310177144861E-2</v>
      </c>
      <c r="CA59" s="32">
        <f t="shared" si="80"/>
        <v>-4.6735167384819309E-2</v>
      </c>
      <c r="CB59" s="32">
        <f t="shared" si="80"/>
        <v>6.8497913769123731E-2</v>
      </c>
      <c r="CC59" s="32">
        <f t="shared" si="80"/>
        <v>7.4194598112593546E-2</v>
      </c>
      <c r="CD59" s="32">
        <f t="shared" si="80"/>
        <v>-1.2117540139351735E-2</v>
      </c>
      <c r="CE59" s="32">
        <f t="shared" si="80"/>
        <v>5.5197792088317321E-3</v>
      </c>
      <c r="CF59" s="32">
        <f t="shared" si="80"/>
        <v>1.4028667276608786E-2</v>
      </c>
      <c r="CG59" s="32">
        <f t="shared" si="80"/>
        <v>3.9398496240601544E-2</v>
      </c>
      <c r="CH59" s="32">
        <f t="shared" si="80"/>
        <v>-3.1828703703703498E-3</v>
      </c>
      <c r="CI59" s="32">
        <f t="shared" si="80"/>
        <v>6.3280116110304707E-2</v>
      </c>
      <c r="CJ59" s="32">
        <f t="shared" si="80"/>
        <v>4.1223041223041212E-2</v>
      </c>
      <c r="CK59" s="32">
        <f t="shared" si="80"/>
        <v>3.4347142108023032E-2</v>
      </c>
      <c r="CL59" s="32">
        <f t="shared" si="80"/>
        <v>3.5994930291508132E-2</v>
      </c>
      <c r="CM59" s="32">
        <f t="shared" si="80"/>
        <v>3.6946415463665172E-2</v>
      </c>
      <c r="CN59" s="32">
        <f t="shared" si="80"/>
        <v>4.955167531854654E-3</v>
      </c>
      <c r="CO59" s="32">
        <f t="shared" si="80"/>
        <v>4.5785395632777615E-2</v>
      </c>
      <c r="CP59" s="32">
        <f t="shared" si="80"/>
        <v>5.7925460260439987E-2</v>
      </c>
      <c r="CQ59" s="32">
        <f t="shared" si="80"/>
        <v>5.5178268251273366E-2</v>
      </c>
      <c r="CR59" s="32">
        <f t="shared" si="80"/>
        <v>6.7578439259855294E-2</v>
      </c>
      <c r="CS59" s="32">
        <f t="shared" si="80"/>
        <v>5.2185380557648875E-2</v>
      </c>
      <c r="CT59" s="32">
        <f t="shared" si="80"/>
        <v>6.105640107430621E-2</v>
      </c>
      <c r="CU59" s="32">
        <f t="shared" si="80"/>
        <v>7.3742828214647282E-2</v>
      </c>
      <c r="CV59" s="32">
        <f t="shared" si="80"/>
        <v>4.3061449002043117E-2</v>
      </c>
      <c r="CW59" s="32">
        <f t="shared" si="80"/>
        <v>7.6239264728039879E-2</v>
      </c>
      <c r="CX59" s="32">
        <f t="shared" ref="CX59:EC59" si="81">+IFERROR(INDEX(CX$29:CX$46,MATCH($C59,$C$29:$C$46,0))/INDEX(CW$29:CW$46,MATCH($C59,$C$29:$C$46,0))-1,"")</f>
        <v>8.7358252834943251E-2</v>
      </c>
      <c r="CY59" s="32">
        <f t="shared" si="81"/>
        <v>2.3432470709411568E-2</v>
      </c>
      <c r="CZ59" s="32">
        <f t="shared" si="81"/>
        <v>9.7496540445338953E-2</v>
      </c>
      <c r="DA59" s="32">
        <f t="shared" si="81"/>
        <v>7.2673085740486032E-2</v>
      </c>
      <c r="DB59" s="32">
        <f t="shared" si="81"/>
        <v>8.2496259884590639E-2</v>
      </c>
      <c r="DC59" s="32">
        <f t="shared" si="81"/>
        <v>0.11135241855873645</v>
      </c>
      <c r="DD59" s="32">
        <f t="shared" si="81"/>
        <v>-2.131817374311562E-3</v>
      </c>
      <c r="DE59" s="32">
        <f t="shared" si="81"/>
        <v>-7.5307103435997891E-2</v>
      </c>
      <c r="DF59" s="32">
        <f t="shared" si="81"/>
        <v>4.5533307662687816E-2</v>
      </c>
      <c r="DG59" s="32">
        <f t="shared" si="81"/>
        <v>5.1652702329435529E-2</v>
      </c>
      <c r="DH59" s="32">
        <f t="shared" si="81"/>
        <v>2.4338994922080248E-2</v>
      </c>
      <c r="DI59" s="32">
        <f t="shared" si="81"/>
        <v>5.3504273504273447E-2</v>
      </c>
      <c r="DJ59" s="32">
        <f t="shared" si="81"/>
        <v>4.024014278760335E-2</v>
      </c>
      <c r="DK59" s="32">
        <f t="shared" si="81"/>
        <v>8.7349867415380533E-3</v>
      </c>
      <c r="DL59" s="32">
        <f t="shared" si="81"/>
        <v>2.0411319004175033E-2</v>
      </c>
      <c r="DM59" s="32">
        <f t="shared" si="81"/>
        <v>-3.0307622367025111E-3</v>
      </c>
      <c r="DN59" s="32">
        <f t="shared" si="81"/>
        <v>-2.0063839489284141E-2</v>
      </c>
      <c r="DO59" s="32">
        <f t="shared" si="81"/>
        <v>2.683418644330704E-2</v>
      </c>
      <c r="DP59" s="32">
        <f t="shared" si="81"/>
        <v>4.0332326283987863E-2</v>
      </c>
      <c r="DQ59" s="32">
        <f t="shared" si="81"/>
        <v>6.2944678379555752E-2</v>
      </c>
      <c r="DR59" s="32">
        <f t="shared" si="81"/>
        <v>7.4311863943719692E-2</v>
      </c>
      <c r="DS59" s="32">
        <f t="shared" si="81"/>
        <v>5.1115773412168553E-2</v>
      </c>
      <c r="DT59" s="32">
        <f t="shared" si="81"/>
        <v>4.3730720377426868E-2</v>
      </c>
      <c r="DU59" s="32">
        <f t="shared" si="81"/>
        <v>4.0206826611033808E-2</v>
      </c>
      <c r="DV59" s="32">
        <f t="shared" si="81"/>
        <v>3.6140663112348204E-2</v>
      </c>
      <c r="DW59" s="32">
        <f t="shared" si="81"/>
        <v>-4.2257647608328064E-3</v>
      </c>
      <c r="DX59" s="32">
        <f t="shared" si="81"/>
        <v>1.6149787574836871E-2</v>
      </c>
      <c r="DY59" s="32">
        <f t="shared" si="81"/>
        <v>2.3540218099479926E-2</v>
      </c>
      <c r="DZ59" s="32">
        <f t="shared" si="81"/>
        <v>3.5161349288660215E-2</v>
      </c>
      <c r="EA59" s="32">
        <f t="shared" si="81"/>
        <v>4.3675934623615298E-2</v>
      </c>
      <c r="EB59" s="32">
        <f t="shared" si="81"/>
        <v>4.6705126693294075E-2</v>
      </c>
      <c r="EC59" s="32">
        <f t="shared" si="81"/>
        <v>3.7085554574118662E-2</v>
      </c>
      <c r="ED59" s="32">
        <f t="shared" ref="ED59:EZ59" si="82">+IFERROR(INDEX(ED$29:ED$46,MATCH($C59,$C$29:$C$46,0))/INDEX(EC$29:EC$46,MATCH($C59,$C$29:$C$46,0))-1,"")</f>
        <v>3.4622474570740192E-2</v>
      </c>
      <c r="EE59" s="32">
        <f t="shared" si="82"/>
        <v>1.6230075927044618E-2</v>
      </c>
      <c r="EF59" s="32">
        <f t="shared" si="82"/>
        <v>6.1086157931682372E-3</v>
      </c>
      <c r="EG59" s="32">
        <f t="shared" si="82"/>
        <v>-9.1619850455667562E-3</v>
      </c>
      <c r="EH59" s="32">
        <f t="shared" si="82"/>
        <v>1.9649270700647703E-2</v>
      </c>
      <c r="EI59" s="32">
        <f t="shared" si="82"/>
        <v>9.7413858875987636E-3</v>
      </c>
      <c r="EJ59" s="32">
        <f t="shared" si="82"/>
        <v>1.7683603420304062E-2</v>
      </c>
      <c r="EK59" s="32">
        <f t="shared" si="82"/>
        <v>2.693231983180322E-2</v>
      </c>
      <c r="EL59" s="32">
        <f t="shared" si="82"/>
        <v>4.4618316648157297E-3</v>
      </c>
      <c r="EM59" s="32">
        <f t="shared" si="82"/>
        <v>-2.6901106956853438E-2</v>
      </c>
      <c r="EN59" s="32">
        <f t="shared" si="82"/>
        <v>2.2516131641147075E-2</v>
      </c>
      <c r="EO59" s="32">
        <f t="shared" si="82"/>
        <v>-1.2966338354495122E-2</v>
      </c>
      <c r="EP59" s="32">
        <f t="shared" si="82"/>
        <v>-3.6667409382087346E-2</v>
      </c>
      <c r="EQ59" s="32">
        <f t="shared" si="82"/>
        <v>-3.7782968529171956E-3</v>
      </c>
      <c r="ER59" s="32">
        <f t="shared" si="82"/>
        <v>1.3367642400733626E-2</v>
      </c>
      <c r="ES59" s="32">
        <f t="shared" si="82"/>
        <v>2.214652766933134E-2</v>
      </c>
      <c r="ET59" s="32">
        <f t="shared" si="82"/>
        <v>2.3415025660129318E-2</v>
      </c>
      <c r="EU59" s="32">
        <f t="shared" si="82"/>
        <v>3.7596404509498971E-2</v>
      </c>
      <c r="EV59" s="32">
        <f t="shared" si="82"/>
        <v>3.014340075415034E-2</v>
      </c>
      <c r="EW59" s="32">
        <f t="shared" si="82"/>
        <v>2.6577945084631516E-2</v>
      </c>
      <c r="EX59" s="32">
        <f t="shared" si="82"/>
        <v>-8.3966681419274325E-2</v>
      </c>
      <c r="EY59" s="32">
        <f t="shared" si="82"/>
        <v>5.5960317635412871E-2</v>
      </c>
      <c r="EZ59" s="32">
        <f t="shared" si="82"/>
        <v>6.8300806393755575E-2</v>
      </c>
      <c r="FA59" s="33"/>
      <c r="FB59" s="33"/>
      <c r="FC59" s="33"/>
      <c r="FD59" s="33"/>
      <c r="FE59" s="33"/>
      <c r="FF59" s="33"/>
      <c r="FG59" s="33"/>
      <c r="FH59" s="33"/>
      <c r="FI59" s="33"/>
      <c r="FJ59" s="33"/>
      <c r="FK59" s="33"/>
      <c r="FL59" s="33"/>
      <c r="FM59" s="33"/>
      <c r="FN59" s="33"/>
      <c r="FO59" s="33"/>
      <c r="FP59" s="29"/>
      <c r="FQ59" s="29"/>
      <c r="FR59" s="49"/>
      <c r="FS59" s="49"/>
      <c r="FT59" s="49"/>
      <c r="FU59" s="49"/>
      <c r="FV59" s="49"/>
      <c r="FW59" s="49"/>
      <c r="FX59" s="49"/>
      <c r="FY59" s="49"/>
      <c r="FZ59" s="49"/>
      <c r="GA59" s="49"/>
      <c r="GB59" s="49"/>
      <c r="GC59" s="49"/>
      <c r="GD59" s="49"/>
      <c r="GE59" s="49"/>
      <c r="GF59" s="49"/>
      <c r="GG59" s="49"/>
      <c r="GH59" s="49"/>
      <c r="GI59" s="49"/>
      <c r="GJ59" s="49"/>
      <c r="GK59" s="49"/>
      <c r="GL59" s="49"/>
      <c r="GM59" s="49"/>
      <c r="GN59" s="49"/>
      <c r="GO59" s="49"/>
      <c r="GP59" s="49"/>
      <c r="GQ59" s="49"/>
      <c r="GR59" s="49"/>
      <c r="GS59" s="49"/>
      <c r="GT59" s="49"/>
      <c r="GU59" s="49"/>
      <c r="GV59" s="49"/>
      <c r="GW59" s="49"/>
      <c r="GX59" s="49"/>
      <c r="GY59" s="49"/>
      <c r="GZ59" s="49"/>
      <c r="HA59" s="49"/>
      <c r="HB59" s="49"/>
      <c r="HC59" s="49"/>
      <c r="HD59" s="49"/>
      <c r="HE59" s="49"/>
      <c r="HF59" s="49"/>
      <c r="HG59" s="49"/>
      <c r="HH59" s="49"/>
      <c r="HI59" s="49"/>
      <c r="HJ59" s="49"/>
      <c r="HK59" s="49"/>
      <c r="HL59" s="49"/>
      <c r="HM59" s="49"/>
      <c r="HN59" s="49"/>
      <c r="HO59" s="49"/>
      <c r="HP59" s="49"/>
      <c r="HQ59" s="49"/>
      <c r="HR59" s="49"/>
      <c r="HS59" s="49"/>
      <c r="HT59" s="49"/>
      <c r="HU59" s="49"/>
      <c r="HV59" s="49"/>
      <c r="HW59" s="49"/>
      <c r="HX59" s="49"/>
      <c r="HY59" s="49"/>
      <c r="HZ59" s="49"/>
      <c r="IA59" s="49"/>
      <c r="IB59" s="49"/>
      <c r="IC59" s="49"/>
      <c r="ID59" s="49"/>
      <c r="IE59" s="49"/>
      <c r="IF59" s="49"/>
      <c r="IG59" s="49"/>
      <c r="IH59" s="49"/>
      <c r="II59" s="49"/>
      <c r="IJ59" s="49"/>
      <c r="IK59" s="49"/>
      <c r="IL59" s="49"/>
      <c r="IM59" s="49"/>
      <c r="IN59" s="49"/>
      <c r="IO59" s="49"/>
      <c r="IP59" s="49"/>
      <c r="IQ59" s="49"/>
      <c r="IR59" s="49"/>
      <c r="IS59" s="49"/>
      <c r="IT59" s="49"/>
      <c r="IU59" s="49"/>
      <c r="IV59" s="49"/>
      <c r="IW59" s="49"/>
      <c r="IX59" s="49"/>
      <c r="IY59" s="49"/>
      <c r="IZ59" s="49"/>
      <c r="JA59" s="49"/>
      <c r="JB59" s="49"/>
      <c r="JC59" s="49"/>
      <c r="JD59" s="49"/>
      <c r="JE59" s="49"/>
      <c r="JF59" s="49"/>
      <c r="JG59" s="49"/>
      <c r="JH59" s="49"/>
      <c r="JI59" s="49"/>
      <c r="JJ59" s="49"/>
      <c r="JK59" s="49"/>
      <c r="JL59" s="49"/>
      <c r="JM59" s="49"/>
      <c r="JN59" s="49"/>
      <c r="JO59" s="49"/>
      <c r="JP59" s="49"/>
      <c r="JQ59" s="49"/>
      <c r="JR59" s="49"/>
      <c r="JS59" s="49"/>
      <c r="JT59" s="49"/>
      <c r="JU59" s="49"/>
      <c r="JV59" s="49"/>
      <c r="JW59" s="49"/>
      <c r="JX59" s="49"/>
      <c r="JY59" s="49"/>
      <c r="JZ59" s="49"/>
      <c r="KA59" s="49"/>
      <c r="KB59" s="49"/>
      <c r="KC59" s="49"/>
      <c r="KD59" s="49"/>
      <c r="KE59" s="49"/>
      <c r="KF59" s="49"/>
      <c r="KG59" s="49"/>
      <c r="KH59" s="49"/>
      <c r="KI59" s="49"/>
      <c r="KJ59" s="49"/>
      <c r="KK59" s="49"/>
      <c r="KL59" s="49"/>
      <c r="KM59" s="49"/>
      <c r="KN59" s="49"/>
      <c r="KO59" s="49"/>
      <c r="KP59" s="49"/>
      <c r="KQ59" s="49"/>
      <c r="KR59" s="49"/>
      <c r="KS59" s="49"/>
      <c r="KT59" s="49"/>
      <c r="KU59" s="49"/>
      <c r="KV59" s="49"/>
      <c r="KW59" s="49"/>
      <c r="KX59" s="49"/>
      <c r="KY59" s="49"/>
      <c r="KZ59" s="49"/>
      <c r="LA59" s="49"/>
      <c r="LB59" s="49"/>
      <c r="LC59" s="49"/>
      <c r="LD59" s="49"/>
      <c r="LE59" s="49"/>
      <c r="LF59" s="49"/>
      <c r="LG59" s="49"/>
      <c r="LH59" s="49"/>
      <c r="LI59" s="49"/>
      <c r="LJ59" s="49"/>
      <c r="LK59" s="49"/>
      <c r="LL59" s="49"/>
      <c r="LM59" s="49"/>
      <c r="LN59" s="49"/>
      <c r="LO59" s="49"/>
      <c r="LP59" s="49"/>
      <c r="LQ59" s="49"/>
      <c r="LR59" s="49"/>
      <c r="LS59" s="49"/>
      <c r="LT59" s="49"/>
      <c r="LU59" s="49"/>
      <c r="LV59" s="49"/>
      <c r="LW59" s="49"/>
      <c r="LX59" s="49"/>
      <c r="LY59" s="49"/>
      <c r="LZ59" s="49"/>
      <c r="MA59" s="49"/>
      <c r="MB59" s="49"/>
      <c r="MC59" s="49"/>
      <c r="MD59" s="49"/>
      <c r="ME59" s="49"/>
      <c r="MF59" s="49"/>
      <c r="MG59" s="49"/>
      <c r="MH59" s="49"/>
      <c r="MI59" s="49"/>
      <c r="MJ59" s="49"/>
      <c r="MK59" s="49"/>
      <c r="ML59" s="49"/>
      <c r="MM59" s="49"/>
      <c r="MN59" s="49"/>
      <c r="MO59" s="49"/>
      <c r="MP59" s="49"/>
      <c r="MQ59" s="49"/>
      <c r="MR59" s="49"/>
      <c r="MS59" s="49"/>
      <c r="MT59" s="49"/>
      <c r="MU59" s="49"/>
      <c r="MV59" s="49"/>
      <c r="MW59" s="49"/>
      <c r="MX59" s="49"/>
      <c r="MY59" s="49"/>
      <c r="MZ59" s="49"/>
      <c r="NA59" s="49"/>
      <c r="NB59" s="49"/>
      <c r="NC59" s="49"/>
      <c r="ND59" s="49"/>
      <c r="NE59" s="49"/>
      <c r="NF59" s="49"/>
      <c r="NG59" s="49"/>
      <c r="NH59" s="49"/>
      <c r="NI59" s="49"/>
      <c r="NJ59" s="49"/>
      <c r="NK59" s="49"/>
      <c r="NL59" s="49"/>
      <c r="NM59" s="49"/>
      <c r="NN59" s="49"/>
      <c r="NO59" s="49"/>
      <c r="NP59" s="49"/>
      <c r="NQ59" s="49"/>
      <c r="NR59" s="49"/>
      <c r="NS59" s="49"/>
      <c r="NT59" s="49"/>
      <c r="NU59" s="49"/>
      <c r="NV59" s="49"/>
      <c r="NW59" s="49"/>
      <c r="NX59" s="49"/>
      <c r="NY59" s="49"/>
      <c r="NZ59" s="49"/>
      <c r="OA59" s="49"/>
      <c r="OB59" s="49"/>
      <c r="OC59" s="49"/>
      <c r="OD59" s="49"/>
      <c r="OE59" s="49"/>
      <c r="OF59" s="49"/>
      <c r="OG59" s="49"/>
      <c r="OH59" s="49"/>
      <c r="OI59" s="49"/>
      <c r="OJ59" s="49"/>
      <c r="OK59" s="49"/>
      <c r="OL59" s="49"/>
      <c r="OM59" s="49"/>
      <c r="ON59" s="49"/>
      <c r="OO59" s="49"/>
      <c r="OP59" s="49"/>
      <c r="OQ59" s="49"/>
      <c r="OR59" s="49"/>
      <c r="OS59" s="49"/>
      <c r="OT59" s="49"/>
      <c r="OU59" s="49"/>
      <c r="OV59" s="49"/>
      <c r="OW59" s="49"/>
      <c r="OX59" s="49"/>
      <c r="OY59" s="49"/>
      <c r="OZ59" s="49"/>
      <c r="PA59" s="49"/>
      <c r="PB59" s="49"/>
      <c r="PC59" s="49"/>
      <c r="PD59" s="49"/>
      <c r="PE59" s="49"/>
      <c r="PF59" s="49"/>
      <c r="PG59" s="49"/>
      <c r="PH59" s="49"/>
      <c r="PI59" s="49"/>
      <c r="PJ59" s="49"/>
      <c r="PK59" s="49"/>
      <c r="PL59" s="49"/>
      <c r="PM59" s="49"/>
      <c r="PN59" s="49"/>
      <c r="PO59" s="49"/>
      <c r="PP59" s="49"/>
      <c r="PQ59" s="49"/>
      <c r="PR59" s="49"/>
      <c r="PS59" s="49"/>
      <c r="PT59" s="49"/>
      <c r="PU59" s="49"/>
      <c r="PV59" s="49"/>
      <c r="PW59" s="49"/>
      <c r="PX59" s="49"/>
      <c r="PY59" s="49"/>
      <c r="PZ59" s="49"/>
      <c r="QA59" s="49"/>
      <c r="QB59" s="49"/>
      <c r="QC59" s="49"/>
      <c r="QD59" s="49"/>
      <c r="QE59" s="49"/>
      <c r="QF59" s="49"/>
      <c r="QG59" s="49"/>
      <c r="QH59" s="49"/>
      <c r="QI59" s="49"/>
      <c r="QJ59" s="49"/>
      <c r="QK59" s="49"/>
      <c r="QL59" s="49"/>
      <c r="QM59" s="49"/>
      <c r="QN59" s="49"/>
      <c r="QO59" s="49"/>
      <c r="QP59" s="49"/>
      <c r="QQ59" s="49"/>
      <c r="QR59" s="49"/>
      <c r="QS59" s="49"/>
      <c r="QT59" s="49"/>
      <c r="QU59" s="49"/>
      <c r="QV59" s="49"/>
      <c r="QW59" s="49"/>
      <c r="QX59" s="49"/>
      <c r="QY59" s="49"/>
      <c r="QZ59" s="49"/>
      <c r="RA59" s="49"/>
      <c r="RB59" s="49"/>
      <c r="RC59" s="49"/>
      <c r="RD59" s="49"/>
      <c r="RE59" s="49"/>
      <c r="RF59" s="49"/>
      <c r="RG59" s="49"/>
      <c r="RH59" s="49"/>
      <c r="RI59" s="49"/>
      <c r="RJ59" s="49"/>
      <c r="RK59" s="49"/>
      <c r="RL59" s="49"/>
      <c r="RM59" s="49"/>
      <c r="RN59" s="49"/>
      <c r="RO59" s="49"/>
      <c r="RP59" s="49"/>
      <c r="RQ59" s="49"/>
      <c r="RR59" s="49"/>
      <c r="RS59" s="49"/>
      <c r="RT59" s="49"/>
      <c r="RU59" s="49"/>
      <c r="RV59" s="49"/>
      <c r="RW59" s="49"/>
      <c r="RX59" s="49"/>
      <c r="RY59" s="49"/>
      <c r="RZ59" s="49"/>
      <c r="SA59" s="49"/>
      <c r="SB59" s="49"/>
      <c r="SC59" s="49"/>
      <c r="SD59" s="49"/>
      <c r="SE59" s="49"/>
      <c r="SF59" s="49"/>
      <c r="SG59" s="49"/>
      <c r="SH59" s="49"/>
      <c r="SI59" s="49"/>
      <c r="SJ59" s="49"/>
      <c r="SK59" s="49"/>
      <c r="SL59" s="49"/>
      <c r="SM59" s="49"/>
      <c r="SN59" s="49"/>
      <c r="SO59" s="49"/>
      <c r="SP59" s="49"/>
      <c r="SQ59" s="49"/>
      <c r="SR59" s="49"/>
      <c r="SS59" s="49"/>
      <c r="ST59" s="49"/>
      <c r="SU59" s="49"/>
      <c r="SV59" s="49"/>
      <c r="SW59" s="49"/>
      <c r="SX59" s="49"/>
      <c r="SY59" s="49"/>
      <c r="SZ59" s="49"/>
      <c r="TA59" s="49"/>
      <c r="TB59" s="49"/>
      <c r="TC59" s="49"/>
      <c r="TD59" s="49"/>
      <c r="TE59" s="49"/>
      <c r="TF59" s="49"/>
      <c r="TG59" s="49"/>
      <c r="TH59" s="49"/>
      <c r="TI59" s="49"/>
      <c r="TJ59" s="49"/>
      <c r="TK59" s="49"/>
      <c r="TL59" s="49"/>
      <c r="TM59" s="49"/>
      <c r="TN59" s="49"/>
      <c r="TO59" s="49"/>
      <c r="TP59" s="49"/>
      <c r="TQ59" s="49"/>
      <c r="TR59" s="49"/>
      <c r="TS59" s="49"/>
      <c r="TT59" s="49"/>
      <c r="TU59" s="49"/>
      <c r="TV59" s="49"/>
      <c r="TW59" s="49"/>
      <c r="TX59" s="49"/>
      <c r="TY59" s="49"/>
      <c r="TZ59" s="49"/>
      <c r="UA59" s="49"/>
      <c r="UB59" s="49"/>
      <c r="UC59" s="49"/>
      <c r="UD59" s="49"/>
      <c r="UE59" s="49"/>
      <c r="UF59" s="49"/>
      <c r="UG59" s="49"/>
      <c r="UH59" s="49"/>
      <c r="UI59" s="49"/>
      <c r="UJ59" s="49"/>
      <c r="UK59" s="49"/>
      <c r="UL59" s="49"/>
      <c r="UM59" s="49"/>
      <c r="UN59" s="49"/>
      <c r="UO59" s="49"/>
      <c r="UP59" s="49"/>
      <c r="UQ59" s="49"/>
      <c r="UR59" s="49"/>
      <c r="US59" s="49"/>
      <c r="UT59" s="49"/>
      <c r="UU59" s="49"/>
      <c r="UV59" s="49"/>
      <c r="UW59" s="49"/>
      <c r="UX59" s="49"/>
      <c r="UY59" s="49"/>
      <c r="UZ59" s="49"/>
      <c r="VA59" s="49"/>
      <c r="VB59" s="49"/>
      <c r="VC59" s="49"/>
      <c r="VD59" s="49"/>
      <c r="VE59" s="49"/>
      <c r="VF59" s="49"/>
      <c r="VG59" s="49"/>
      <c r="VH59" s="49"/>
      <c r="VI59" s="49"/>
      <c r="VJ59" s="49"/>
      <c r="VK59" s="49"/>
      <c r="VL59" s="49"/>
      <c r="VM59" s="49"/>
      <c r="VN59" s="49"/>
      <c r="VO59" s="49"/>
      <c r="VP59" s="49"/>
      <c r="VQ59" s="49"/>
      <c r="VR59" s="49"/>
      <c r="VS59" s="49"/>
      <c r="VT59" s="49"/>
      <c r="VU59" s="49"/>
      <c r="VV59" s="49"/>
      <c r="VW59" s="49"/>
      <c r="VX59" s="49"/>
      <c r="VY59" s="49"/>
      <c r="VZ59" s="49"/>
      <c r="WA59" s="49"/>
      <c r="WB59" s="49"/>
      <c r="WC59" s="49"/>
      <c r="WD59" s="49"/>
      <c r="WE59" s="49"/>
      <c r="WF59" s="49"/>
      <c r="WG59" s="49"/>
      <c r="WH59" s="49"/>
      <c r="WI59" s="49"/>
      <c r="WJ59" s="49"/>
      <c r="WK59" s="49"/>
      <c r="WL59" s="49"/>
      <c r="WM59" s="49"/>
      <c r="WN59" s="49"/>
      <c r="WO59" s="49"/>
      <c r="WP59" s="49"/>
      <c r="WQ59" s="49"/>
      <c r="WR59" s="49"/>
      <c r="WS59" s="49"/>
      <c r="WT59" s="49"/>
      <c r="WU59" s="49"/>
      <c r="WV59" s="49"/>
      <c r="WW59" s="49"/>
      <c r="WX59" s="49"/>
      <c r="WY59" s="49"/>
      <c r="WZ59" s="49"/>
      <c r="XA59" s="49"/>
      <c r="XB59" s="49"/>
      <c r="XC59" s="49"/>
      <c r="XD59" s="49"/>
      <c r="XE59" s="49"/>
      <c r="XF59" s="49"/>
      <c r="XG59" s="49"/>
      <c r="XH59" s="49"/>
      <c r="XI59" s="49"/>
      <c r="XJ59" s="49"/>
      <c r="XK59" s="49"/>
      <c r="XL59" s="49"/>
      <c r="XM59" s="49"/>
      <c r="XN59" s="49"/>
      <c r="XO59" s="49"/>
      <c r="XP59" s="49"/>
      <c r="XQ59" s="49"/>
      <c r="XR59" s="49"/>
      <c r="XS59" s="49"/>
      <c r="XT59" s="49"/>
      <c r="XU59" s="49"/>
      <c r="XV59" s="49"/>
      <c r="XW59" s="49"/>
      <c r="XX59" s="49"/>
      <c r="XY59" s="49"/>
      <c r="XZ59" s="49"/>
      <c r="YA59" s="49"/>
      <c r="YB59" s="49"/>
      <c r="YC59" s="49"/>
      <c r="YD59" s="49"/>
      <c r="YE59" s="49"/>
      <c r="YF59" s="49"/>
      <c r="YG59" s="49"/>
      <c r="YH59" s="49"/>
      <c r="YI59" s="49"/>
      <c r="YJ59" s="49"/>
      <c r="YK59" s="49"/>
      <c r="YL59" s="49"/>
      <c r="YM59" s="49"/>
      <c r="YN59" s="49"/>
      <c r="YO59" s="49"/>
      <c r="YP59" s="49"/>
      <c r="YQ59" s="49"/>
      <c r="YR59" s="49"/>
      <c r="YS59" s="49"/>
      <c r="YT59" s="49"/>
      <c r="YU59" s="49"/>
      <c r="YV59" s="49"/>
      <c r="YW59" s="49"/>
      <c r="YX59" s="49"/>
      <c r="YY59" s="49"/>
      <c r="YZ59" s="49"/>
      <c r="ZA59" s="49"/>
      <c r="ZB59" s="49"/>
      <c r="ZC59" s="49"/>
      <c r="ZD59" s="49"/>
      <c r="ZE59" s="49"/>
      <c r="ZF59" s="49"/>
      <c r="ZG59" s="49"/>
      <c r="ZH59" s="49"/>
      <c r="ZI59" s="49"/>
      <c r="ZJ59" s="49"/>
      <c r="ZK59" s="49"/>
      <c r="ZL59" s="49"/>
      <c r="ZM59" s="49"/>
      <c r="ZN59" s="49"/>
      <c r="ZO59" s="49"/>
      <c r="ZP59" s="49"/>
      <c r="ZQ59" s="49"/>
      <c r="ZR59" s="49"/>
      <c r="ZS59" s="49"/>
      <c r="ZT59" s="49"/>
      <c r="ZU59" s="49"/>
      <c r="ZV59" s="49"/>
      <c r="ZW59" s="49"/>
      <c r="ZX59" s="49"/>
      <c r="ZY59" s="49"/>
      <c r="ZZ59" s="49"/>
      <c r="AAA59" s="49"/>
      <c r="AAB59" s="49"/>
      <c r="AAC59" s="49"/>
      <c r="AAD59" s="49"/>
      <c r="AAE59" s="49"/>
      <c r="AAF59" s="49"/>
      <c r="AAG59" s="49"/>
      <c r="AAH59" s="49"/>
      <c r="AAI59" s="49"/>
      <c r="AAJ59" s="49"/>
      <c r="AAK59" s="49"/>
      <c r="AAL59" s="49"/>
      <c r="AAM59" s="49"/>
      <c r="AAN59" s="49"/>
      <c r="AAO59" s="49"/>
      <c r="AAP59" s="49"/>
      <c r="AAQ59" s="49"/>
      <c r="AAR59" s="49"/>
      <c r="AAS59" s="49"/>
      <c r="AAT59" s="49"/>
      <c r="AAU59" s="49"/>
      <c r="AAV59" s="49"/>
      <c r="AAW59" s="49"/>
      <c r="AAX59" s="49"/>
      <c r="AAY59" s="49"/>
      <c r="AAZ59" s="49"/>
      <c r="ABA59" s="49"/>
      <c r="ABB59" s="49"/>
      <c r="ABC59" s="49"/>
      <c r="ABD59" s="49"/>
      <c r="ABE59" s="49"/>
      <c r="ABF59" s="49"/>
      <c r="ABG59" s="49"/>
      <c r="ABH59" s="49"/>
    </row>
    <row r="60" spans="1:736" x14ac:dyDescent="0.15">
      <c r="A60" s="25" t="s">
        <v>248</v>
      </c>
      <c r="B60" s="26" t="s">
        <v>52</v>
      </c>
      <c r="C60" s="27" t="s">
        <v>53</v>
      </c>
      <c r="D60" s="29"/>
      <c r="E60" s="32">
        <f t="shared" si="67"/>
        <v>7.6930230750669182E-2</v>
      </c>
      <c r="F60" s="32">
        <f t="shared" ref="F60:AK60" si="83">+IFERROR(INDEX(F$29:F$46,MATCH($C60,$C$29:$C$46,0))/INDEX(E$29:E$46,MATCH($C60,$C$29:$C$46,0))-1,"")</f>
        <v>0.15294217609970939</v>
      </c>
      <c r="G60" s="32">
        <f t="shared" si="83"/>
        <v>8.0670530212839431E-2</v>
      </c>
      <c r="H60" s="32">
        <f t="shared" si="83"/>
        <v>-8.7040486091357061E-2</v>
      </c>
      <c r="I60" s="32">
        <f t="shared" si="83"/>
        <v>2.7531165150613823E-2</v>
      </c>
      <c r="J60" s="32">
        <f t="shared" si="83"/>
        <v>3.0497881789192105E-2</v>
      </c>
      <c r="K60" s="32">
        <f t="shared" si="83"/>
        <v>0.10884769708373687</v>
      </c>
      <c r="L60" s="32">
        <f t="shared" si="83"/>
        <v>-4.0886207873468194E-2</v>
      </c>
      <c r="M60" s="32">
        <f t="shared" si="83"/>
        <v>-7.1628638614457341E-2</v>
      </c>
      <c r="N60" s="32">
        <f t="shared" si="83"/>
        <v>8.7985277845015419E-2</v>
      </c>
      <c r="O60" s="32">
        <f t="shared" si="83"/>
        <v>7.0052720305553429E-3</v>
      </c>
      <c r="P60" s="32">
        <f t="shared" si="83"/>
        <v>3.7809081399300393E-3</v>
      </c>
      <c r="Q60" s="32">
        <f t="shared" si="83"/>
        <v>1.3970920004464871E-2</v>
      </c>
      <c r="R60" s="32">
        <f t="shared" si="83"/>
        <v>2.8128121683295149E-3</v>
      </c>
      <c r="S60" s="32">
        <f t="shared" si="83"/>
        <v>-3.7416295584386638E-2</v>
      </c>
      <c r="T60" s="32">
        <f t="shared" si="83"/>
        <v>-2.3389556386728794E-2</v>
      </c>
      <c r="U60" s="32">
        <f t="shared" si="83"/>
        <v>-2.2040063924717246E-2</v>
      </c>
      <c r="V60" s="32">
        <f t="shared" si="83"/>
        <v>3.9384963071262824E-2</v>
      </c>
      <c r="W60" s="32">
        <f t="shared" si="83"/>
        <v>-2.5352725481699867E-3</v>
      </c>
      <c r="X60" s="32">
        <f t="shared" si="83"/>
        <v>-2.5290636713871661E-3</v>
      </c>
      <c r="Y60" s="32">
        <f t="shared" si="83"/>
        <v>1.8884525517590678E-2</v>
      </c>
      <c r="Z60" s="32">
        <f t="shared" si="83"/>
        <v>8.4064755365352184E-2</v>
      </c>
      <c r="AA60" s="32">
        <f t="shared" si="83"/>
        <v>-4.3093784364518162E-2</v>
      </c>
      <c r="AB60" s="32">
        <f t="shared" si="83"/>
        <v>1.138762985817765E-2</v>
      </c>
      <c r="AC60" s="32">
        <f t="shared" si="83"/>
        <v>-1.6900147455545578E-2</v>
      </c>
      <c r="AD60" s="32">
        <f t="shared" si="83"/>
        <v>-9.9299219446370213E-2</v>
      </c>
      <c r="AE60" s="32">
        <f t="shared" si="83"/>
        <v>5.9161650474052641E-2</v>
      </c>
      <c r="AF60" s="32">
        <f t="shared" si="83"/>
        <v>6.4306674485319348E-2</v>
      </c>
      <c r="AG60" s="32">
        <f t="shared" si="83"/>
        <v>3.1118643801721912E-3</v>
      </c>
      <c r="AH60" s="32">
        <f t="shared" si="83"/>
        <v>1.5099641283857324E-2</v>
      </c>
      <c r="AI60" s="32">
        <f t="shared" si="83"/>
        <v>7.8230143452832079E-2</v>
      </c>
      <c r="AJ60" s="32">
        <f t="shared" si="83"/>
        <v>-5.0441824106671751E-2</v>
      </c>
      <c r="AK60" s="32">
        <f t="shared" si="83"/>
        <v>-9.9749044847087243E-3</v>
      </c>
      <c r="AL60" s="32">
        <f t="shared" ref="AL60:BQ60" si="84">+IFERROR(INDEX(AL$29:AL$46,MATCH($C60,$C$29:$C$46,0))/INDEX(AK$29:AK$46,MATCH($C60,$C$29:$C$46,0))-1,"")</f>
        <v>-1.9098801172764079E-2</v>
      </c>
      <c r="AM60" s="32">
        <f t="shared" si="84"/>
        <v>-1.4378797709017843E-2</v>
      </c>
      <c r="AN60" s="32">
        <f t="shared" si="84"/>
        <v>5.806500833774586E-2</v>
      </c>
      <c r="AO60" s="32">
        <f t="shared" si="84"/>
        <v>1.920656332212678E-2</v>
      </c>
      <c r="AP60" s="32">
        <f t="shared" si="84"/>
        <v>3.1385810370976319E-2</v>
      </c>
      <c r="AQ60" s="32">
        <f t="shared" si="84"/>
        <v>2.1099891997276021E-2</v>
      </c>
      <c r="AR60" s="32">
        <f t="shared" si="84"/>
        <v>-5.2111710872558947E-2</v>
      </c>
      <c r="AS60" s="32">
        <f t="shared" si="84"/>
        <v>7.2500720933095009E-2</v>
      </c>
      <c r="AT60" s="32">
        <f t="shared" si="84"/>
        <v>-3.7232936384150928E-2</v>
      </c>
      <c r="AU60" s="32">
        <f t="shared" si="84"/>
        <v>5.2292518884216932E-2</v>
      </c>
      <c r="AV60" s="32">
        <f t="shared" si="84"/>
        <v>-3.4314194033799317E-2</v>
      </c>
      <c r="AW60" s="32">
        <f t="shared" si="84"/>
        <v>3.5124802134383071E-3</v>
      </c>
      <c r="AX60" s="32">
        <f t="shared" si="84"/>
        <v>3.5106959369062274E-2</v>
      </c>
      <c r="AY60" s="32">
        <f t="shared" si="84"/>
        <v>-2.0380576276410989E-2</v>
      </c>
      <c r="AZ60" s="32">
        <f t="shared" si="84"/>
        <v>-1.1483275555459804E-2</v>
      </c>
      <c r="BA60" s="32">
        <f t="shared" si="84"/>
        <v>1.5198794466077636E-2</v>
      </c>
      <c r="BB60" s="32">
        <f t="shared" si="84"/>
        <v>7.2324962153697436E-2</v>
      </c>
      <c r="BC60" s="32">
        <f t="shared" si="84"/>
        <v>2.4244481540037555E-2</v>
      </c>
      <c r="BD60" s="32">
        <f t="shared" si="84"/>
        <v>3.1757061536941578E-2</v>
      </c>
      <c r="BE60" s="32">
        <f t="shared" si="84"/>
        <v>1.6436865938627143E-3</v>
      </c>
      <c r="BF60" s="32">
        <f t="shared" si="84"/>
        <v>2.4783992936166177E-2</v>
      </c>
      <c r="BG60" s="32">
        <f t="shared" si="84"/>
        <v>5.8727796678191391E-2</v>
      </c>
      <c r="BH60" s="32">
        <f t="shared" si="84"/>
        <v>-2.0052922085078584E-2</v>
      </c>
      <c r="BI60" s="32">
        <f t="shared" si="84"/>
        <v>8.4648161033341829E-2</v>
      </c>
      <c r="BJ60" s="32">
        <f t="shared" si="84"/>
        <v>-1.3237266157121064E-2</v>
      </c>
      <c r="BK60" s="32">
        <f t="shared" si="84"/>
        <v>6.8348610333343274E-2</v>
      </c>
      <c r="BL60" s="32">
        <f t="shared" si="84"/>
        <v>-6.0034928463819415E-2</v>
      </c>
      <c r="BM60" s="32">
        <f t="shared" si="84"/>
        <v>-3.4792124224835019E-2</v>
      </c>
      <c r="BN60" s="32">
        <f t="shared" si="84"/>
        <v>1.8269863457589297E-2</v>
      </c>
      <c r="BO60" s="32">
        <f t="shared" si="84"/>
        <v>-4.2917824148008155E-2</v>
      </c>
      <c r="BP60" s="32">
        <f t="shared" si="84"/>
        <v>2.4983314142336122E-2</v>
      </c>
      <c r="BQ60" s="32">
        <f t="shared" si="84"/>
        <v>6.4793666134581596E-3</v>
      </c>
      <c r="BR60" s="32">
        <f t="shared" ref="BR60:CW60" si="85">+IFERROR(INDEX(BR$29:BR$46,MATCH($C60,$C$29:$C$46,0))/INDEX(BQ$29:BQ$46,MATCH($C60,$C$29:$C$46,0))-1,"")</f>
        <v>-0.24463955708683272</v>
      </c>
      <c r="BS60" s="32">
        <f t="shared" si="85"/>
        <v>-7.7295672317801212E-2</v>
      </c>
      <c r="BT60" s="32">
        <f t="shared" si="85"/>
        <v>-6.6282733932124804E-3</v>
      </c>
      <c r="BU60" s="32">
        <f t="shared" si="85"/>
        <v>9.4519107756798393E-2</v>
      </c>
      <c r="BV60" s="32">
        <f t="shared" si="85"/>
        <v>9.9115051803170484E-2</v>
      </c>
      <c r="BW60" s="32">
        <f t="shared" si="85"/>
        <v>6.42210954233291E-3</v>
      </c>
      <c r="BX60" s="32">
        <f t="shared" si="85"/>
        <v>6.3306351492901092E-2</v>
      </c>
      <c r="BY60" s="32">
        <f t="shared" si="85"/>
        <v>4.6478620397601533E-2</v>
      </c>
      <c r="BZ60" s="32">
        <f t="shared" si="85"/>
        <v>3.5031742790547105E-2</v>
      </c>
      <c r="CA60" s="32">
        <f t="shared" si="85"/>
        <v>-8.6605418993265904E-2</v>
      </c>
      <c r="CB60" s="32">
        <f t="shared" si="85"/>
        <v>3.4380057890873505E-2</v>
      </c>
      <c r="CC60" s="32">
        <f t="shared" si="85"/>
        <v>1.1785786132305631E-2</v>
      </c>
      <c r="CD60" s="32">
        <f t="shared" si="85"/>
        <v>-1.0018641360726388E-2</v>
      </c>
      <c r="CE60" s="32">
        <f t="shared" si="85"/>
        <v>-1.2440807543657173E-2</v>
      </c>
      <c r="CF60" s="32">
        <f t="shared" si="85"/>
        <v>8.3761816816605439E-3</v>
      </c>
      <c r="CG60" s="32">
        <f t="shared" si="85"/>
        <v>9.438492389606834E-2</v>
      </c>
      <c r="CH60" s="32">
        <f t="shared" si="85"/>
        <v>8.2790168473025449E-2</v>
      </c>
      <c r="CI60" s="32">
        <f t="shared" si="85"/>
        <v>-9.1676844173808059E-3</v>
      </c>
      <c r="CJ60" s="32">
        <f t="shared" si="85"/>
        <v>6.4058664971005319E-2</v>
      </c>
      <c r="CK60" s="32">
        <f t="shared" si="85"/>
        <v>2.6544581551370294E-2</v>
      </c>
      <c r="CL60" s="32">
        <f t="shared" si="85"/>
        <v>7.3753374663998672E-2</v>
      </c>
      <c r="CM60" s="32">
        <f t="shared" si="85"/>
        <v>2.7188837594519955E-2</v>
      </c>
      <c r="CN60" s="32">
        <f t="shared" si="85"/>
        <v>5.6283359378145326E-2</v>
      </c>
      <c r="CO60" s="32">
        <f t="shared" si="85"/>
        <v>-1.7336533749565453E-2</v>
      </c>
      <c r="CP60" s="32">
        <f t="shared" si="85"/>
        <v>-9.3976729076842291E-3</v>
      </c>
      <c r="CQ60" s="32">
        <f t="shared" si="85"/>
        <v>0.10928427775493543</v>
      </c>
      <c r="CR60" s="32">
        <f t="shared" si="85"/>
        <v>8.8592266777151929E-2</v>
      </c>
      <c r="CS60" s="32">
        <f t="shared" si="85"/>
        <v>9.1453482266202757E-2</v>
      </c>
      <c r="CT60" s="32">
        <f t="shared" si="85"/>
        <v>4.6281464330754085E-2</v>
      </c>
      <c r="CU60" s="32">
        <f t="shared" si="85"/>
        <v>6.824153151325385E-2</v>
      </c>
      <c r="CV60" s="32">
        <f t="shared" si="85"/>
        <v>6.2178296367302321E-2</v>
      </c>
      <c r="CW60" s="32">
        <f t="shared" si="85"/>
        <v>4.2452786091582428E-2</v>
      </c>
      <c r="CX60" s="32">
        <f t="shared" ref="CX60:EC60" si="86">+IFERROR(INDEX(CX$29:CX$46,MATCH($C60,$C$29:$C$46,0))/INDEX(CW$29:CW$46,MATCH($C60,$C$29:$C$46,0))-1,"")</f>
        <v>4.7740156845180071E-2</v>
      </c>
      <c r="CY60" s="32">
        <f t="shared" si="86"/>
        <v>8.1427920679446597E-2</v>
      </c>
      <c r="CZ60" s="32">
        <f t="shared" si="86"/>
        <v>2.1923590208483335E-2</v>
      </c>
      <c r="DA60" s="32">
        <f t="shared" si="86"/>
        <v>4.0296796601556606E-2</v>
      </c>
      <c r="DB60" s="32">
        <f t="shared" si="86"/>
        <v>9.1222559212500665E-2</v>
      </c>
      <c r="DC60" s="32">
        <f t="shared" si="86"/>
        <v>7.8052840218278519E-2</v>
      </c>
      <c r="DD60" s="32">
        <f t="shared" si="86"/>
        <v>6.4511369250906059E-2</v>
      </c>
      <c r="DE60" s="32">
        <f t="shared" si="86"/>
        <v>1.8850964664639092E-2</v>
      </c>
      <c r="DF60" s="32">
        <f t="shared" si="86"/>
        <v>3.4222699741955465E-2</v>
      </c>
      <c r="DG60" s="32">
        <f t="shared" si="86"/>
        <v>2.2248088269316568E-2</v>
      </c>
      <c r="DH60" s="32">
        <f t="shared" si="86"/>
        <v>1.7507333216749688E-2</v>
      </c>
      <c r="DI60" s="32">
        <f t="shared" si="86"/>
        <v>8.0640144992776275E-3</v>
      </c>
      <c r="DJ60" s="32">
        <f t="shared" si="86"/>
        <v>2.3968324826543874E-2</v>
      </c>
      <c r="DK60" s="32">
        <f t="shared" si="86"/>
        <v>-7.8981517478126095E-3</v>
      </c>
      <c r="DL60" s="32">
        <f t="shared" si="86"/>
        <v>1.0851895826175628E-2</v>
      </c>
      <c r="DM60" s="32">
        <f t="shared" si="86"/>
        <v>1.387142605980185E-2</v>
      </c>
      <c r="DN60" s="32">
        <f t="shared" si="86"/>
        <v>5.0826686770202301E-3</v>
      </c>
      <c r="DO60" s="32">
        <f t="shared" si="86"/>
        <v>2.6802994635907851E-2</v>
      </c>
      <c r="DP60" s="32">
        <f t="shared" si="86"/>
        <v>3.7151477386557108E-2</v>
      </c>
      <c r="DQ60" s="32">
        <f t="shared" si="86"/>
        <v>6.7578977339076696E-2</v>
      </c>
      <c r="DR60" s="32">
        <f t="shared" si="86"/>
        <v>6.1600059238921423E-2</v>
      </c>
      <c r="DS60" s="32">
        <f t="shared" si="86"/>
        <v>6.2796648295378565E-2</v>
      </c>
      <c r="DT60" s="32">
        <f t="shared" si="86"/>
        <v>4.6548562903369284E-2</v>
      </c>
      <c r="DU60" s="32">
        <f t="shared" si="86"/>
        <v>3.8670830080666185E-2</v>
      </c>
      <c r="DV60" s="32">
        <f t="shared" si="86"/>
        <v>1.8594392440948626E-2</v>
      </c>
      <c r="DW60" s="32">
        <f t="shared" si="86"/>
        <v>-1.3410681637340049E-2</v>
      </c>
      <c r="DX60" s="32">
        <f t="shared" si="86"/>
        <v>3.0783724411089786E-2</v>
      </c>
      <c r="DY60" s="32">
        <f t="shared" si="86"/>
        <v>4.102470959233484E-2</v>
      </c>
      <c r="DZ60" s="32">
        <f t="shared" si="86"/>
        <v>3.0804060087450402E-2</v>
      </c>
      <c r="EA60" s="32">
        <f t="shared" si="86"/>
        <v>4.185468729279429E-2</v>
      </c>
      <c r="EB60" s="32">
        <f t="shared" si="86"/>
        <v>5.0673423434629328E-2</v>
      </c>
      <c r="EC60" s="32">
        <f t="shared" si="86"/>
        <v>5.2076847382408253E-2</v>
      </c>
      <c r="ED60" s="32">
        <f t="shared" ref="ED60:EZ60" si="87">+IFERROR(INDEX(ED$29:ED$46,MATCH($C60,$C$29:$C$46,0))/INDEX(EC$29:EC$46,MATCH($C60,$C$29:$C$46,0))-1,"")</f>
        <v>5.6569315925061758E-2</v>
      </c>
      <c r="EE60" s="32">
        <f t="shared" si="87"/>
        <v>4.2922726770948216E-2</v>
      </c>
      <c r="EF60" s="32">
        <f t="shared" si="87"/>
        <v>2.1303492315872141E-2</v>
      </c>
      <c r="EG60" s="32">
        <f t="shared" si="87"/>
        <v>2.1512053459422864E-2</v>
      </c>
      <c r="EH60" s="32">
        <f t="shared" si="87"/>
        <v>2.4384798173354039E-2</v>
      </c>
      <c r="EI60" s="32">
        <f t="shared" si="87"/>
        <v>2.650583493296943E-2</v>
      </c>
      <c r="EJ60" s="32">
        <f t="shared" si="87"/>
        <v>3.3084088825595881E-2</v>
      </c>
      <c r="EK60" s="32">
        <f t="shared" si="87"/>
        <v>2.5950386969502803E-2</v>
      </c>
      <c r="EL60" s="32">
        <f t="shared" si="87"/>
        <v>3.326364941427018E-3</v>
      </c>
      <c r="EM60" s="32">
        <f t="shared" si="87"/>
        <v>-3.5763652800404722E-2</v>
      </c>
      <c r="EN60" s="32">
        <f t="shared" si="87"/>
        <v>3.6853217165901953E-3</v>
      </c>
      <c r="EO60" s="32">
        <f t="shared" si="87"/>
        <v>-5.8642682575857918E-3</v>
      </c>
      <c r="EP60" s="32">
        <f t="shared" si="87"/>
        <v>-3.0214715189873398E-2</v>
      </c>
      <c r="EQ60" s="32">
        <f t="shared" si="87"/>
        <v>-1.03691228793793E-2</v>
      </c>
      <c r="ER60" s="32">
        <f t="shared" si="87"/>
        <v>1.6972511141803537E-2</v>
      </c>
      <c r="ES60" s="32">
        <f t="shared" si="87"/>
        <v>3.9391308994200847E-2</v>
      </c>
      <c r="ET60" s="32">
        <f t="shared" si="87"/>
        <v>2.9496681203020847E-2</v>
      </c>
      <c r="EU60" s="32">
        <f t="shared" si="87"/>
        <v>2.7920796483291266E-2</v>
      </c>
      <c r="EV60" s="32">
        <f t="shared" si="87"/>
        <v>1.8555755744058988E-2</v>
      </c>
      <c r="EW60" s="32">
        <f t="shared" si="87"/>
        <v>1.1687341053217892E-2</v>
      </c>
      <c r="EX60" s="32">
        <f t="shared" si="87"/>
        <v>-0.11794193314646806</v>
      </c>
      <c r="EY60" s="32">
        <f t="shared" si="87"/>
        <v>5.5734168535946482E-2</v>
      </c>
      <c r="EZ60" s="32">
        <f t="shared" si="87"/>
        <v>4.8239320125149643E-2</v>
      </c>
      <c r="FA60" s="33"/>
      <c r="FB60" s="33"/>
      <c r="FC60" s="33"/>
      <c r="FD60" s="33"/>
      <c r="FE60" s="33"/>
      <c r="FF60" s="33"/>
      <c r="FG60" s="33"/>
      <c r="FH60" s="33"/>
      <c r="FI60" s="33"/>
      <c r="FJ60" s="33"/>
      <c r="FK60" s="33"/>
      <c r="FL60" s="33"/>
      <c r="FM60" s="33"/>
      <c r="FN60" s="33"/>
      <c r="FO60" s="33"/>
      <c r="FP60" s="29"/>
      <c r="FQ60" s="29"/>
      <c r="FR60" s="49"/>
      <c r="FS60" s="49"/>
      <c r="FT60" s="49"/>
      <c r="FU60" s="49"/>
      <c r="FV60" s="49"/>
      <c r="FW60" s="49"/>
      <c r="FX60" s="49"/>
      <c r="FY60" s="49"/>
      <c r="FZ60" s="49"/>
      <c r="GA60" s="49"/>
      <c r="GB60" s="49"/>
      <c r="GC60" s="49"/>
      <c r="GD60" s="49"/>
      <c r="GE60" s="49"/>
      <c r="GF60" s="49"/>
      <c r="GG60" s="49"/>
      <c r="GH60" s="49"/>
      <c r="GI60" s="49"/>
      <c r="GJ60" s="49"/>
      <c r="GK60" s="49"/>
      <c r="GL60" s="49"/>
      <c r="GM60" s="49"/>
      <c r="GN60" s="49"/>
      <c r="GO60" s="49"/>
      <c r="GP60" s="49"/>
      <c r="GQ60" s="49"/>
      <c r="GR60" s="49"/>
      <c r="GS60" s="49"/>
      <c r="GT60" s="49"/>
      <c r="GU60" s="49"/>
      <c r="GV60" s="49"/>
      <c r="GW60" s="49"/>
      <c r="GX60" s="49"/>
      <c r="GY60" s="49"/>
      <c r="GZ60" s="49"/>
      <c r="HA60" s="49"/>
      <c r="HB60" s="49"/>
      <c r="HC60" s="49"/>
      <c r="HD60" s="49"/>
      <c r="HE60" s="49"/>
      <c r="HF60" s="49"/>
      <c r="HG60" s="49"/>
      <c r="HH60" s="49"/>
      <c r="HI60" s="49"/>
      <c r="HJ60" s="49"/>
      <c r="HK60" s="49"/>
      <c r="HL60" s="49"/>
      <c r="HM60" s="49"/>
      <c r="HN60" s="49"/>
      <c r="HO60" s="49"/>
      <c r="HP60" s="49"/>
      <c r="HQ60" s="49"/>
      <c r="HR60" s="49"/>
      <c r="HS60" s="49"/>
      <c r="HT60" s="49"/>
      <c r="HU60" s="49"/>
      <c r="HV60" s="49"/>
      <c r="HW60" s="49"/>
      <c r="HX60" s="49"/>
      <c r="HY60" s="49"/>
      <c r="HZ60" s="49"/>
      <c r="IA60" s="49"/>
      <c r="IB60" s="49"/>
      <c r="IC60" s="49"/>
      <c r="ID60" s="49"/>
      <c r="IE60" s="49"/>
      <c r="IF60" s="49"/>
      <c r="IG60" s="49"/>
      <c r="IH60" s="49"/>
      <c r="II60" s="49"/>
      <c r="IJ60" s="49"/>
      <c r="IK60" s="49"/>
      <c r="IL60" s="49"/>
      <c r="IM60" s="49"/>
      <c r="IN60" s="49"/>
      <c r="IO60" s="49"/>
      <c r="IP60" s="49"/>
      <c r="IQ60" s="49"/>
      <c r="IR60" s="49"/>
      <c r="IS60" s="49"/>
      <c r="IT60" s="49"/>
      <c r="IU60" s="49"/>
      <c r="IV60" s="49"/>
      <c r="IW60" s="49"/>
      <c r="IX60" s="49"/>
      <c r="IY60" s="49"/>
      <c r="IZ60" s="49"/>
      <c r="JA60" s="49"/>
      <c r="JB60" s="49"/>
      <c r="JC60" s="49"/>
      <c r="JD60" s="49"/>
      <c r="JE60" s="49"/>
      <c r="JF60" s="49"/>
      <c r="JG60" s="49"/>
      <c r="JH60" s="49"/>
      <c r="JI60" s="49"/>
      <c r="JJ60" s="49"/>
      <c r="JK60" s="49"/>
      <c r="JL60" s="49"/>
      <c r="JM60" s="49"/>
      <c r="JN60" s="49"/>
      <c r="JO60" s="49"/>
      <c r="JP60" s="49"/>
      <c r="JQ60" s="49"/>
      <c r="JR60" s="49"/>
      <c r="JS60" s="49"/>
      <c r="JT60" s="49"/>
      <c r="JU60" s="49"/>
      <c r="JV60" s="49"/>
      <c r="JW60" s="49"/>
      <c r="JX60" s="49"/>
      <c r="JY60" s="49"/>
      <c r="JZ60" s="49"/>
      <c r="KA60" s="49"/>
      <c r="KB60" s="49"/>
      <c r="KC60" s="49"/>
      <c r="KD60" s="49"/>
      <c r="KE60" s="49"/>
      <c r="KF60" s="49"/>
      <c r="KG60" s="49"/>
      <c r="KH60" s="49"/>
      <c r="KI60" s="49"/>
      <c r="KJ60" s="49"/>
      <c r="KK60" s="49"/>
      <c r="KL60" s="49"/>
      <c r="KM60" s="49"/>
      <c r="KN60" s="49"/>
      <c r="KO60" s="49"/>
      <c r="KP60" s="49"/>
      <c r="KQ60" s="49"/>
      <c r="KR60" s="49"/>
      <c r="KS60" s="49"/>
      <c r="KT60" s="49"/>
      <c r="KU60" s="49"/>
      <c r="KV60" s="49"/>
      <c r="KW60" s="49"/>
      <c r="KX60" s="49"/>
      <c r="KY60" s="49"/>
      <c r="KZ60" s="49"/>
      <c r="LA60" s="49"/>
      <c r="LB60" s="49"/>
      <c r="LC60" s="49"/>
      <c r="LD60" s="49"/>
      <c r="LE60" s="49"/>
      <c r="LF60" s="49"/>
      <c r="LG60" s="49"/>
      <c r="LH60" s="49"/>
      <c r="LI60" s="49"/>
      <c r="LJ60" s="49"/>
      <c r="LK60" s="49"/>
      <c r="LL60" s="49"/>
      <c r="LM60" s="49"/>
      <c r="LN60" s="49"/>
      <c r="LO60" s="49"/>
      <c r="LP60" s="49"/>
      <c r="LQ60" s="49"/>
      <c r="LR60" s="49"/>
      <c r="LS60" s="49"/>
      <c r="LT60" s="49"/>
      <c r="LU60" s="49"/>
      <c r="LV60" s="49"/>
      <c r="LW60" s="49"/>
      <c r="LX60" s="49"/>
      <c r="LY60" s="49"/>
      <c r="LZ60" s="49"/>
      <c r="MA60" s="49"/>
      <c r="MB60" s="49"/>
      <c r="MC60" s="49"/>
      <c r="MD60" s="49"/>
      <c r="ME60" s="49"/>
      <c r="MF60" s="49"/>
      <c r="MG60" s="49"/>
      <c r="MH60" s="49"/>
      <c r="MI60" s="49"/>
      <c r="MJ60" s="49"/>
      <c r="MK60" s="49"/>
      <c r="ML60" s="49"/>
      <c r="MM60" s="49"/>
      <c r="MN60" s="49"/>
      <c r="MO60" s="49"/>
      <c r="MP60" s="49"/>
      <c r="MQ60" s="49"/>
      <c r="MR60" s="49"/>
      <c r="MS60" s="49"/>
      <c r="MT60" s="49"/>
      <c r="MU60" s="49"/>
      <c r="MV60" s="49"/>
      <c r="MW60" s="49"/>
      <c r="MX60" s="49"/>
      <c r="MY60" s="49"/>
      <c r="MZ60" s="49"/>
      <c r="NA60" s="49"/>
      <c r="NB60" s="49"/>
      <c r="NC60" s="49"/>
      <c r="ND60" s="49"/>
      <c r="NE60" s="49"/>
      <c r="NF60" s="49"/>
      <c r="NG60" s="49"/>
      <c r="NH60" s="49"/>
      <c r="NI60" s="49"/>
      <c r="NJ60" s="49"/>
      <c r="NK60" s="49"/>
      <c r="NL60" s="49"/>
      <c r="NM60" s="49"/>
      <c r="NN60" s="49"/>
      <c r="NO60" s="49"/>
      <c r="NP60" s="49"/>
      <c r="NQ60" s="49"/>
      <c r="NR60" s="49"/>
      <c r="NS60" s="49"/>
      <c r="NT60" s="49"/>
      <c r="NU60" s="49"/>
      <c r="NV60" s="49"/>
      <c r="NW60" s="49"/>
      <c r="NX60" s="49"/>
      <c r="NY60" s="49"/>
      <c r="NZ60" s="49"/>
      <c r="OA60" s="49"/>
      <c r="OB60" s="49"/>
      <c r="OC60" s="49"/>
      <c r="OD60" s="49"/>
      <c r="OE60" s="49"/>
      <c r="OF60" s="49"/>
      <c r="OG60" s="49"/>
      <c r="OH60" s="49"/>
      <c r="OI60" s="49"/>
      <c r="OJ60" s="49"/>
      <c r="OK60" s="49"/>
      <c r="OL60" s="49"/>
      <c r="OM60" s="49"/>
      <c r="ON60" s="49"/>
      <c r="OO60" s="49"/>
      <c r="OP60" s="49"/>
      <c r="OQ60" s="49"/>
      <c r="OR60" s="49"/>
      <c r="OS60" s="49"/>
      <c r="OT60" s="49"/>
      <c r="OU60" s="49"/>
      <c r="OV60" s="49"/>
      <c r="OW60" s="49"/>
      <c r="OX60" s="49"/>
      <c r="OY60" s="49"/>
      <c r="OZ60" s="49"/>
      <c r="PA60" s="49"/>
      <c r="PB60" s="49"/>
      <c r="PC60" s="49"/>
      <c r="PD60" s="49"/>
      <c r="PE60" s="49"/>
      <c r="PF60" s="49"/>
      <c r="PG60" s="49"/>
      <c r="PH60" s="49"/>
      <c r="PI60" s="49"/>
      <c r="PJ60" s="49"/>
      <c r="PK60" s="49"/>
      <c r="PL60" s="49"/>
      <c r="PM60" s="49"/>
      <c r="PN60" s="49"/>
      <c r="PO60" s="49"/>
      <c r="PP60" s="49"/>
      <c r="PQ60" s="49"/>
      <c r="PR60" s="49"/>
      <c r="PS60" s="49"/>
      <c r="PT60" s="49"/>
      <c r="PU60" s="49"/>
      <c r="PV60" s="49"/>
      <c r="PW60" s="49"/>
      <c r="PX60" s="49"/>
      <c r="PY60" s="49"/>
      <c r="PZ60" s="49"/>
      <c r="QA60" s="49"/>
      <c r="QB60" s="49"/>
      <c r="QC60" s="49"/>
      <c r="QD60" s="49"/>
      <c r="QE60" s="49"/>
      <c r="QF60" s="49"/>
      <c r="QG60" s="49"/>
      <c r="QH60" s="49"/>
      <c r="QI60" s="49"/>
      <c r="QJ60" s="49"/>
      <c r="QK60" s="49"/>
      <c r="QL60" s="49"/>
      <c r="QM60" s="49"/>
      <c r="QN60" s="49"/>
      <c r="QO60" s="49"/>
      <c r="QP60" s="49"/>
      <c r="QQ60" s="49"/>
      <c r="QR60" s="49"/>
      <c r="QS60" s="49"/>
      <c r="QT60" s="49"/>
      <c r="QU60" s="49"/>
      <c r="QV60" s="49"/>
      <c r="QW60" s="49"/>
      <c r="QX60" s="49"/>
      <c r="QY60" s="49"/>
      <c r="QZ60" s="49"/>
      <c r="RA60" s="49"/>
      <c r="RB60" s="49"/>
      <c r="RC60" s="49"/>
      <c r="RD60" s="49"/>
      <c r="RE60" s="49"/>
      <c r="RF60" s="49"/>
      <c r="RG60" s="49"/>
      <c r="RH60" s="49"/>
      <c r="RI60" s="49"/>
      <c r="RJ60" s="49"/>
      <c r="RK60" s="49"/>
      <c r="RL60" s="49"/>
      <c r="RM60" s="49"/>
      <c r="RN60" s="49"/>
      <c r="RO60" s="49"/>
      <c r="RP60" s="49"/>
      <c r="RQ60" s="49"/>
      <c r="RR60" s="49"/>
      <c r="RS60" s="49"/>
      <c r="RT60" s="49"/>
      <c r="RU60" s="49"/>
      <c r="RV60" s="49"/>
      <c r="RW60" s="49"/>
      <c r="RX60" s="49"/>
      <c r="RY60" s="49"/>
      <c r="RZ60" s="49"/>
      <c r="SA60" s="49"/>
      <c r="SB60" s="49"/>
      <c r="SC60" s="49"/>
      <c r="SD60" s="49"/>
      <c r="SE60" s="49"/>
      <c r="SF60" s="49"/>
      <c r="SG60" s="49"/>
      <c r="SH60" s="49"/>
      <c r="SI60" s="49"/>
      <c r="SJ60" s="49"/>
      <c r="SK60" s="49"/>
      <c r="SL60" s="49"/>
      <c r="SM60" s="49"/>
      <c r="SN60" s="49"/>
      <c r="SO60" s="49"/>
      <c r="SP60" s="49"/>
      <c r="SQ60" s="49"/>
      <c r="SR60" s="49"/>
      <c r="SS60" s="49"/>
      <c r="ST60" s="49"/>
      <c r="SU60" s="49"/>
      <c r="SV60" s="49"/>
      <c r="SW60" s="49"/>
      <c r="SX60" s="49"/>
      <c r="SY60" s="49"/>
      <c r="SZ60" s="49"/>
      <c r="TA60" s="49"/>
      <c r="TB60" s="49"/>
      <c r="TC60" s="49"/>
      <c r="TD60" s="49"/>
      <c r="TE60" s="49"/>
      <c r="TF60" s="49"/>
      <c r="TG60" s="49"/>
      <c r="TH60" s="49"/>
      <c r="TI60" s="49"/>
      <c r="TJ60" s="49"/>
      <c r="TK60" s="49"/>
      <c r="TL60" s="49"/>
      <c r="TM60" s="49"/>
      <c r="TN60" s="49"/>
      <c r="TO60" s="49"/>
      <c r="TP60" s="49"/>
      <c r="TQ60" s="49"/>
      <c r="TR60" s="49"/>
      <c r="TS60" s="49"/>
      <c r="TT60" s="49"/>
      <c r="TU60" s="49"/>
      <c r="TV60" s="49"/>
      <c r="TW60" s="49"/>
      <c r="TX60" s="49"/>
      <c r="TY60" s="49"/>
      <c r="TZ60" s="49"/>
      <c r="UA60" s="49"/>
      <c r="UB60" s="49"/>
      <c r="UC60" s="49"/>
      <c r="UD60" s="49"/>
      <c r="UE60" s="49"/>
      <c r="UF60" s="49"/>
      <c r="UG60" s="49"/>
      <c r="UH60" s="49"/>
      <c r="UI60" s="49"/>
      <c r="UJ60" s="49"/>
      <c r="UK60" s="49"/>
      <c r="UL60" s="49"/>
      <c r="UM60" s="49"/>
      <c r="UN60" s="49"/>
      <c r="UO60" s="49"/>
      <c r="UP60" s="49"/>
      <c r="UQ60" s="49"/>
      <c r="UR60" s="49"/>
      <c r="US60" s="49"/>
      <c r="UT60" s="49"/>
      <c r="UU60" s="49"/>
      <c r="UV60" s="49"/>
      <c r="UW60" s="49"/>
      <c r="UX60" s="49"/>
      <c r="UY60" s="49"/>
      <c r="UZ60" s="49"/>
      <c r="VA60" s="49"/>
      <c r="VB60" s="49"/>
      <c r="VC60" s="49"/>
      <c r="VD60" s="49"/>
      <c r="VE60" s="49"/>
      <c r="VF60" s="49"/>
      <c r="VG60" s="49"/>
      <c r="VH60" s="49"/>
      <c r="VI60" s="49"/>
      <c r="VJ60" s="49"/>
      <c r="VK60" s="49"/>
      <c r="VL60" s="49"/>
      <c r="VM60" s="49"/>
      <c r="VN60" s="49"/>
      <c r="VO60" s="49"/>
      <c r="VP60" s="49"/>
      <c r="VQ60" s="49"/>
      <c r="VR60" s="49"/>
      <c r="VS60" s="49"/>
      <c r="VT60" s="49"/>
      <c r="VU60" s="49"/>
      <c r="VV60" s="49"/>
      <c r="VW60" s="49"/>
      <c r="VX60" s="49"/>
      <c r="VY60" s="49"/>
      <c r="VZ60" s="49"/>
      <c r="WA60" s="49"/>
      <c r="WB60" s="49"/>
      <c r="WC60" s="49"/>
      <c r="WD60" s="49"/>
      <c r="WE60" s="49"/>
      <c r="WF60" s="49"/>
      <c r="WG60" s="49"/>
      <c r="WH60" s="49"/>
      <c r="WI60" s="49"/>
      <c r="WJ60" s="49"/>
      <c r="WK60" s="49"/>
      <c r="WL60" s="49"/>
      <c r="WM60" s="49"/>
      <c r="WN60" s="49"/>
      <c r="WO60" s="49"/>
      <c r="WP60" s="49"/>
      <c r="WQ60" s="49"/>
      <c r="WR60" s="49"/>
      <c r="WS60" s="49"/>
      <c r="WT60" s="49"/>
      <c r="WU60" s="49"/>
      <c r="WV60" s="49"/>
      <c r="WW60" s="49"/>
      <c r="WX60" s="49"/>
      <c r="WY60" s="49"/>
      <c r="WZ60" s="49"/>
      <c r="XA60" s="49"/>
      <c r="XB60" s="49"/>
      <c r="XC60" s="49"/>
      <c r="XD60" s="49"/>
      <c r="XE60" s="49"/>
      <c r="XF60" s="49"/>
      <c r="XG60" s="49"/>
      <c r="XH60" s="49"/>
      <c r="XI60" s="49"/>
      <c r="XJ60" s="49"/>
      <c r="XK60" s="49"/>
      <c r="XL60" s="49"/>
      <c r="XM60" s="49"/>
      <c r="XN60" s="49"/>
      <c r="XO60" s="49"/>
      <c r="XP60" s="49"/>
      <c r="XQ60" s="49"/>
      <c r="XR60" s="49"/>
      <c r="XS60" s="49"/>
      <c r="XT60" s="49"/>
      <c r="XU60" s="49"/>
      <c r="XV60" s="49"/>
      <c r="XW60" s="49"/>
      <c r="XX60" s="49"/>
      <c r="XY60" s="49"/>
      <c r="XZ60" s="49"/>
      <c r="YA60" s="49"/>
      <c r="YB60" s="49"/>
      <c r="YC60" s="49"/>
      <c r="YD60" s="49"/>
      <c r="YE60" s="49"/>
      <c r="YF60" s="49"/>
      <c r="YG60" s="49"/>
      <c r="YH60" s="49"/>
      <c r="YI60" s="49"/>
      <c r="YJ60" s="49"/>
      <c r="YK60" s="49"/>
      <c r="YL60" s="49"/>
      <c r="YM60" s="49"/>
      <c r="YN60" s="49"/>
      <c r="YO60" s="49"/>
      <c r="YP60" s="49"/>
      <c r="YQ60" s="49"/>
      <c r="YR60" s="49"/>
      <c r="YS60" s="49"/>
      <c r="YT60" s="49"/>
      <c r="YU60" s="49"/>
      <c r="YV60" s="49"/>
      <c r="YW60" s="49"/>
      <c r="YX60" s="49"/>
      <c r="YY60" s="49"/>
      <c r="YZ60" s="49"/>
      <c r="ZA60" s="49"/>
      <c r="ZB60" s="49"/>
      <c r="ZC60" s="49"/>
      <c r="ZD60" s="49"/>
      <c r="ZE60" s="49"/>
      <c r="ZF60" s="49"/>
      <c r="ZG60" s="49"/>
      <c r="ZH60" s="49"/>
      <c r="ZI60" s="49"/>
      <c r="ZJ60" s="49"/>
      <c r="ZK60" s="49"/>
      <c r="ZL60" s="49"/>
      <c r="ZM60" s="49"/>
      <c r="ZN60" s="49"/>
      <c r="ZO60" s="49"/>
      <c r="ZP60" s="49"/>
      <c r="ZQ60" s="49"/>
      <c r="ZR60" s="49"/>
      <c r="ZS60" s="49"/>
      <c r="ZT60" s="49"/>
      <c r="ZU60" s="49"/>
      <c r="ZV60" s="49"/>
      <c r="ZW60" s="49"/>
      <c r="ZX60" s="49"/>
      <c r="ZY60" s="49"/>
      <c r="ZZ60" s="49"/>
      <c r="AAA60" s="49"/>
      <c r="AAB60" s="49"/>
      <c r="AAC60" s="49"/>
      <c r="AAD60" s="49"/>
      <c r="AAE60" s="49"/>
      <c r="AAF60" s="49"/>
      <c r="AAG60" s="49"/>
      <c r="AAH60" s="49"/>
      <c r="AAI60" s="49"/>
      <c r="AAJ60" s="49"/>
      <c r="AAK60" s="49"/>
      <c r="AAL60" s="49"/>
      <c r="AAM60" s="49"/>
      <c r="AAN60" s="49"/>
      <c r="AAO60" s="49"/>
      <c r="AAP60" s="49"/>
      <c r="AAQ60" s="49"/>
      <c r="AAR60" s="49"/>
      <c r="AAS60" s="49"/>
      <c r="AAT60" s="49"/>
      <c r="AAU60" s="49"/>
      <c r="AAV60" s="49"/>
      <c r="AAW60" s="49"/>
      <c r="AAX60" s="49"/>
      <c r="AAY60" s="49"/>
      <c r="AAZ60" s="49"/>
      <c r="ABA60" s="49"/>
      <c r="ABB60" s="49"/>
      <c r="ABC60" s="49"/>
      <c r="ABD60" s="49"/>
      <c r="ABE60" s="49"/>
      <c r="ABF60" s="49"/>
      <c r="ABG60" s="49"/>
      <c r="ABH60" s="49"/>
    </row>
    <row r="61" spans="1:736" x14ac:dyDescent="0.15">
      <c r="A61" s="25" t="s">
        <v>248</v>
      </c>
      <c r="B61" s="26" t="s">
        <v>54</v>
      </c>
      <c r="C61" s="27" t="s">
        <v>55</v>
      </c>
      <c r="D61" s="29"/>
      <c r="E61" s="32">
        <f t="shared" si="67"/>
        <v>3.4981343283582156E-2</v>
      </c>
      <c r="F61" s="32">
        <f t="shared" ref="F61:AK61" si="88">+IFERROR(INDEX(F$29:F$46,MATCH($C61,$C$29:$C$46,0))/INDEX(E$29:E$46,MATCH($C61,$C$29:$C$46,0))-1,"")</f>
        <v>1.8026137899954886E-2</v>
      </c>
      <c r="G61" s="32">
        <f t="shared" si="88"/>
        <v>1.106684373616651E-2</v>
      </c>
      <c r="H61" s="32">
        <f t="shared" si="88"/>
        <v>3.7653239929947402E-2</v>
      </c>
      <c r="I61" s="32">
        <f t="shared" si="88"/>
        <v>-3.5443037974683511E-2</v>
      </c>
      <c r="J61" s="32">
        <f t="shared" si="88"/>
        <v>6.3429571303587062E-2</v>
      </c>
      <c r="K61" s="32">
        <f t="shared" si="88"/>
        <v>-2.221308103661046E-2</v>
      </c>
      <c r="L61" s="32">
        <f t="shared" si="88"/>
        <v>-3.6180058897770317E-2</v>
      </c>
      <c r="M61" s="32">
        <f t="shared" si="88"/>
        <v>5.4561326931470866E-2</v>
      </c>
      <c r="N61" s="32">
        <f t="shared" si="88"/>
        <v>-2.3592715231788075E-2</v>
      </c>
      <c r="O61" s="32">
        <f t="shared" si="88"/>
        <v>3.6032217041119141E-2</v>
      </c>
      <c r="P61" s="32">
        <f t="shared" si="88"/>
        <v>-3.6824877250409171E-2</v>
      </c>
      <c r="Q61" s="32">
        <f t="shared" si="88"/>
        <v>7.5191163976210618E-2</v>
      </c>
      <c r="R61" s="32">
        <f t="shared" si="88"/>
        <v>-2.1335440537337047E-2</v>
      </c>
      <c r="S61" s="32">
        <f t="shared" si="88"/>
        <v>1.8167137666531996E-2</v>
      </c>
      <c r="T61" s="32">
        <f t="shared" si="88"/>
        <v>9.9127676447263724E-3</v>
      </c>
      <c r="U61" s="32">
        <f t="shared" si="88"/>
        <v>-2.9839026305457428E-2</v>
      </c>
      <c r="V61" s="32">
        <f t="shared" si="88"/>
        <v>1.6187778227438221E-2</v>
      </c>
      <c r="W61" s="32">
        <f t="shared" si="88"/>
        <v>1.5133412982875294E-2</v>
      </c>
      <c r="X61" s="32">
        <f t="shared" si="88"/>
        <v>2.2361710474696039E-2</v>
      </c>
      <c r="Y61" s="32">
        <f t="shared" si="88"/>
        <v>5.4489639293937131E-2</v>
      </c>
      <c r="Z61" s="32">
        <f t="shared" si="88"/>
        <v>-1.2736535662299819E-2</v>
      </c>
      <c r="AA61" s="32">
        <f t="shared" si="88"/>
        <v>2.3958717287136055E-2</v>
      </c>
      <c r="AB61" s="32">
        <f t="shared" si="88"/>
        <v>4.679625629949502E-3</v>
      </c>
      <c r="AC61" s="32">
        <f t="shared" si="88"/>
        <v>4.8728054460766668E-2</v>
      </c>
      <c r="AD61" s="32">
        <f t="shared" si="88"/>
        <v>2.5965152032798144E-2</v>
      </c>
      <c r="AE61" s="32">
        <f t="shared" si="88"/>
        <v>3.9294039294039296E-2</v>
      </c>
      <c r="AF61" s="32">
        <f t="shared" si="88"/>
        <v>3.4283883370714419E-2</v>
      </c>
      <c r="AG61" s="32">
        <f t="shared" si="88"/>
        <v>2.4783147459727317E-2</v>
      </c>
      <c r="AH61" s="32">
        <f t="shared" si="88"/>
        <v>3.6275695284160303E-3</v>
      </c>
      <c r="AI61" s="32">
        <f t="shared" si="88"/>
        <v>2.5903614457831292E-2</v>
      </c>
      <c r="AJ61" s="32">
        <f t="shared" si="88"/>
        <v>-1.2918379330593033E-2</v>
      </c>
      <c r="AK61" s="32">
        <f t="shared" si="88"/>
        <v>5.2647233789411052E-2</v>
      </c>
      <c r="AL61" s="32">
        <f t="shared" ref="AL61:BQ61" si="89">+IFERROR(INDEX(AL$29:AL$46,MATCH($C61,$C$29:$C$46,0))/INDEX(AK$29:AK$46,MATCH($C61,$C$29:$C$46,0))-1,"")</f>
        <v>1.6953941791466587E-2</v>
      </c>
      <c r="AM61" s="32">
        <f t="shared" si="89"/>
        <v>-1.4448457904973622E-2</v>
      </c>
      <c r="AN61" s="32">
        <f t="shared" si="89"/>
        <v>7.9785734423456489E-2</v>
      </c>
      <c r="AO61" s="32">
        <f t="shared" si="89"/>
        <v>6.6579634464752013E-2</v>
      </c>
      <c r="AP61" s="32">
        <f t="shared" si="89"/>
        <v>-3.0844553243574047E-2</v>
      </c>
      <c r="AQ61" s="32">
        <f t="shared" si="89"/>
        <v>5.3043697903512044E-3</v>
      </c>
      <c r="AR61" s="32">
        <f t="shared" si="89"/>
        <v>1.8341708542713553E-2</v>
      </c>
      <c r="AS61" s="32">
        <f t="shared" si="89"/>
        <v>2.4919812484579307E-2</v>
      </c>
      <c r="AT61" s="32">
        <f t="shared" si="89"/>
        <v>3.8035628310062686E-2</v>
      </c>
      <c r="AU61" s="32">
        <f t="shared" si="89"/>
        <v>6.2384044526901716E-2</v>
      </c>
      <c r="AV61" s="32">
        <f t="shared" si="89"/>
        <v>2.1174416066360946E-2</v>
      </c>
      <c r="AW61" s="32">
        <f t="shared" si="89"/>
        <v>3.4843950406156399E-2</v>
      </c>
      <c r="AX61" s="32">
        <f t="shared" si="89"/>
        <v>5.5360462714315162E-2</v>
      </c>
      <c r="AY61" s="32">
        <f t="shared" si="89"/>
        <v>-6.0677236249755295E-2</v>
      </c>
      <c r="AZ61" s="32">
        <f t="shared" si="89"/>
        <v>-7.6057511981662884E-2</v>
      </c>
      <c r="BA61" s="32">
        <f t="shared" si="89"/>
        <v>1.556156968876854E-2</v>
      </c>
      <c r="BB61" s="32">
        <f t="shared" si="89"/>
        <v>6.3291139240506222E-2</v>
      </c>
      <c r="BC61" s="32">
        <f t="shared" si="89"/>
        <v>-5.1169590643274865E-2</v>
      </c>
      <c r="BD61" s="32">
        <f t="shared" si="89"/>
        <v>7.1538630860664698E-2</v>
      </c>
      <c r="BE61" s="32">
        <f t="shared" si="89"/>
        <v>3.1840591618734537E-2</v>
      </c>
      <c r="BF61" s="32">
        <f t="shared" si="89"/>
        <v>6.8086800716703255E-2</v>
      </c>
      <c r="BG61" s="32">
        <f t="shared" si="89"/>
        <v>2.2926374650512615E-2</v>
      </c>
      <c r="BH61" s="32">
        <f t="shared" si="89"/>
        <v>4.8833819241982601E-2</v>
      </c>
      <c r="BI61" s="32">
        <f t="shared" si="89"/>
        <v>3.2314107018763139E-2</v>
      </c>
      <c r="BJ61" s="32">
        <f t="shared" si="89"/>
        <v>2.8778189161898338E-2</v>
      </c>
      <c r="BK61" s="32">
        <f t="shared" si="89"/>
        <v>5.9381645673155514E-2</v>
      </c>
      <c r="BL61" s="32">
        <f t="shared" si="89"/>
        <v>4.3082149474984455E-2</v>
      </c>
      <c r="BM61" s="32">
        <f t="shared" si="89"/>
        <v>-2.5610658771280548E-2</v>
      </c>
      <c r="BN61" s="32">
        <f t="shared" si="89"/>
        <v>-3.9045882710422419E-2</v>
      </c>
      <c r="BO61" s="32">
        <f t="shared" si="89"/>
        <v>1.6442687747035611E-2</v>
      </c>
      <c r="BP61" s="32">
        <f t="shared" si="89"/>
        <v>6.47067973246227E-2</v>
      </c>
      <c r="BQ61" s="32">
        <f t="shared" si="89"/>
        <v>4.6018991964937861E-2</v>
      </c>
      <c r="BR61" s="32">
        <f t="shared" ref="BR61:CW61" si="90">+IFERROR(INDEX(BR$29:BR$46,MATCH($C61,$C$29:$C$46,0))/INDEX(BQ$29:BQ$46,MATCH($C61,$C$29:$C$46,0))-1,"")</f>
        <v>3.2960893854748541E-2</v>
      </c>
      <c r="BS61" s="32">
        <f t="shared" si="90"/>
        <v>2.474310438074645E-2</v>
      </c>
      <c r="BT61" s="32">
        <f t="shared" si="90"/>
        <v>3.0742842063596676E-2</v>
      </c>
      <c r="BU61" s="32">
        <f t="shared" si="90"/>
        <v>7.1428571428571397E-2</v>
      </c>
      <c r="BV61" s="32">
        <f t="shared" si="90"/>
        <v>-7.5388291517323736E-2</v>
      </c>
      <c r="BW61" s="32">
        <f t="shared" si="90"/>
        <v>-2.9461170693888095E-2</v>
      </c>
      <c r="BX61" s="32">
        <f t="shared" si="90"/>
        <v>6.1243509519370853E-3</v>
      </c>
      <c r="BY61" s="32">
        <f t="shared" si="90"/>
        <v>2.9376736800317493E-2</v>
      </c>
      <c r="BZ61" s="32">
        <f t="shared" si="90"/>
        <v>2.6738655354158647E-2</v>
      </c>
      <c r="CA61" s="32">
        <f t="shared" si="90"/>
        <v>2.6793539501690278E-2</v>
      </c>
      <c r="CB61" s="32">
        <f t="shared" si="90"/>
        <v>9.7427143031337593E-2</v>
      </c>
      <c r="CC61" s="32">
        <f t="shared" si="90"/>
        <v>7.8777777777777835E-2</v>
      </c>
      <c r="CD61" s="32">
        <f t="shared" si="90"/>
        <v>1.1638685755484657E-2</v>
      </c>
      <c r="CE61" s="32">
        <f t="shared" si="90"/>
        <v>3.1052738749745457E-2</v>
      </c>
      <c r="CF61" s="32">
        <f t="shared" si="90"/>
        <v>6.0728744939271273E-2</v>
      </c>
      <c r="CG61" s="32">
        <f t="shared" si="90"/>
        <v>3.1185998882889532E-2</v>
      </c>
      <c r="CH61" s="32">
        <f t="shared" si="90"/>
        <v>6.7707863139838675E-3</v>
      </c>
      <c r="CI61" s="32">
        <f t="shared" si="90"/>
        <v>2.1251793400286934E-2</v>
      </c>
      <c r="CJ61" s="32">
        <f t="shared" si="90"/>
        <v>3.5999648783914262E-2</v>
      </c>
      <c r="CK61" s="32">
        <f t="shared" si="90"/>
        <v>2.2120518688024449E-2</v>
      </c>
      <c r="CL61" s="32">
        <f t="shared" si="90"/>
        <v>3.0514096185737971E-2</v>
      </c>
      <c r="CM61" s="32">
        <f t="shared" si="90"/>
        <v>3.7898294174444791E-2</v>
      </c>
      <c r="CN61" s="32">
        <f t="shared" si="90"/>
        <v>-1.1628808434762661E-3</v>
      </c>
      <c r="CO61" s="32">
        <f t="shared" si="90"/>
        <v>2.5380316671841152E-2</v>
      </c>
      <c r="CP61" s="32">
        <f t="shared" si="90"/>
        <v>4.8293089092422914E-2</v>
      </c>
      <c r="CQ61" s="32">
        <f t="shared" si="90"/>
        <v>5.1628276409849017E-2</v>
      </c>
      <c r="CR61" s="32">
        <f t="shared" si="90"/>
        <v>3.6322438890414643E-2</v>
      </c>
      <c r="CS61" s="32">
        <f t="shared" si="90"/>
        <v>4.7372954349698571E-2</v>
      </c>
      <c r="CT61" s="32">
        <f t="shared" si="90"/>
        <v>6.0285931174089091E-2</v>
      </c>
      <c r="CU61" s="32">
        <f t="shared" si="90"/>
        <v>2.85185848099756E-2</v>
      </c>
      <c r="CV61" s="32">
        <f t="shared" si="90"/>
        <v>1.1195544985207917E-2</v>
      </c>
      <c r="CW61" s="32">
        <f t="shared" si="90"/>
        <v>2.587195961450206E-2</v>
      </c>
      <c r="CX61" s="32">
        <f t="shared" ref="CX61:EC61" si="91">+IFERROR(INDEX(CX$29:CX$46,MATCH($C61,$C$29:$C$46,0))/INDEX(CW$29:CW$46,MATCH($C61,$C$29:$C$46,0))-1,"")</f>
        <v>3.04758709388806E-2</v>
      </c>
      <c r="CY61" s="32">
        <f t="shared" si="91"/>
        <v>4.2706750596917642E-2</v>
      </c>
      <c r="CZ61" s="32">
        <f t="shared" si="91"/>
        <v>5.4852979443143379E-2</v>
      </c>
      <c r="DA61" s="32">
        <f t="shared" si="91"/>
        <v>2.5161576792145368E-3</v>
      </c>
      <c r="DB61" s="32">
        <f t="shared" si="91"/>
        <v>1.9931102362204633E-2</v>
      </c>
      <c r="DC61" s="32">
        <f t="shared" si="91"/>
        <v>3.7828709288299178E-2</v>
      </c>
      <c r="DD61" s="32">
        <f t="shared" si="91"/>
        <v>2.8964619461620655E-2</v>
      </c>
      <c r="DE61" s="32">
        <f t="shared" si="91"/>
        <v>2.1462136273269428E-2</v>
      </c>
      <c r="DF61" s="32">
        <f t="shared" si="91"/>
        <v>6.9889857123899279E-3</v>
      </c>
      <c r="DG61" s="32">
        <f t="shared" si="91"/>
        <v>-1.9459696903140755E-2</v>
      </c>
      <c r="DH61" s="32">
        <f t="shared" si="91"/>
        <v>1.4514828420392423E-2</v>
      </c>
      <c r="DI61" s="32">
        <f t="shared" si="91"/>
        <v>3.6165327210103237E-2</v>
      </c>
      <c r="DJ61" s="32">
        <f t="shared" si="91"/>
        <v>1.4660132111655733E-2</v>
      </c>
      <c r="DK61" s="32">
        <f t="shared" si="91"/>
        <v>-1.3440295686505399E-3</v>
      </c>
      <c r="DL61" s="32">
        <f t="shared" si="91"/>
        <v>9.4629263574042E-3</v>
      </c>
      <c r="DM61" s="32">
        <f t="shared" si="91"/>
        <v>1.7081909840846565E-2</v>
      </c>
      <c r="DN61" s="32">
        <f t="shared" si="91"/>
        <v>3.8710470260527652E-2</v>
      </c>
      <c r="DO61" s="32">
        <f t="shared" si="91"/>
        <v>1.7667705170169912E-2</v>
      </c>
      <c r="DP61" s="32">
        <f t="shared" si="91"/>
        <v>1.9531098624297583E-2</v>
      </c>
      <c r="DQ61" s="32">
        <f t="shared" si="91"/>
        <v>2.6872933216769868E-2</v>
      </c>
      <c r="DR61" s="32">
        <f t="shared" si="91"/>
        <v>1.6730826177080216E-2</v>
      </c>
      <c r="DS61" s="32">
        <f t="shared" si="91"/>
        <v>1.6928789864569582E-2</v>
      </c>
      <c r="DT61" s="32">
        <f t="shared" si="91"/>
        <v>4.8329932338093684E-3</v>
      </c>
      <c r="DU61" s="32">
        <f t="shared" si="91"/>
        <v>-1.6173756591135846E-2</v>
      </c>
      <c r="DV61" s="32">
        <f t="shared" si="91"/>
        <v>-1.5046877430263339E-2</v>
      </c>
      <c r="DW61" s="32">
        <f t="shared" si="91"/>
        <v>-2.351987405201672E-2</v>
      </c>
      <c r="DX61" s="32">
        <f t="shared" si="91"/>
        <v>3.5661631704777319E-2</v>
      </c>
      <c r="DY61" s="32">
        <f t="shared" si="91"/>
        <v>3.6846130228890273E-2</v>
      </c>
      <c r="DZ61" s="32">
        <f t="shared" si="91"/>
        <v>1.7274601050237814E-2</v>
      </c>
      <c r="EA61" s="32">
        <f t="shared" si="91"/>
        <v>2.9317452146268019E-2</v>
      </c>
      <c r="EB61" s="32">
        <f t="shared" si="91"/>
        <v>4.4352972370249821E-2</v>
      </c>
      <c r="EC61" s="32">
        <f t="shared" si="91"/>
        <v>4.867550637178808E-2</v>
      </c>
      <c r="ED61" s="32">
        <f t="shared" ref="ED61:EZ61" si="92">+IFERROR(INDEX(ED$29:ED$46,MATCH($C61,$C$29:$C$46,0))/INDEX(EC$29:EC$46,MATCH($C61,$C$29:$C$46,0))-1,"")</f>
        <v>4.5784441410949395E-2</v>
      </c>
      <c r="EE61" s="32">
        <f t="shared" si="92"/>
        <v>1.356794314351184E-2</v>
      </c>
      <c r="EF61" s="32">
        <f t="shared" si="92"/>
        <v>2.6051223157786518E-2</v>
      </c>
      <c r="EG61" s="32">
        <f t="shared" si="92"/>
        <v>2.4345980504289377E-2</v>
      </c>
      <c r="EH61" s="32">
        <f t="shared" si="92"/>
        <v>4.3372452234692327E-2</v>
      </c>
      <c r="EI61" s="32">
        <f t="shared" si="92"/>
        <v>3.2694864607491381E-2</v>
      </c>
      <c r="EJ61" s="32">
        <f t="shared" si="92"/>
        <v>4.4150598670490648E-2</v>
      </c>
      <c r="EK61" s="32">
        <f t="shared" si="92"/>
        <v>3.4336790080088164E-2</v>
      </c>
      <c r="EL61" s="32">
        <f t="shared" si="92"/>
        <v>-4.9499946273386941E-3</v>
      </c>
      <c r="EM61" s="32">
        <f t="shared" si="92"/>
        <v>-4.9150384457536278E-2</v>
      </c>
      <c r="EN61" s="32">
        <f t="shared" si="92"/>
        <v>6.2778502669936342E-2</v>
      </c>
      <c r="EO61" s="32">
        <f t="shared" si="92"/>
        <v>-1.3035234119094463E-2</v>
      </c>
      <c r="EP61" s="32">
        <f t="shared" si="92"/>
        <v>-1.3209795860167906E-2</v>
      </c>
      <c r="EQ61" s="32">
        <f t="shared" si="92"/>
        <v>3.3393424317933462E-3</v>
      </c>
      <c r="ER61" s="32">
        <f t="shared" si="92"/>
        <v>1.6442662529864149E-2</v>
      </c>
      <c r="ES61" s="32">
        <f t="shared" si="92"/>
        <v>3.3901493844782138E-2</v>
      </c>
      <c r="ET61" s="32">
        <f t="shared" si="92"/>
        <v>7.9614764424937867E-3</v>
      </c>
      <c r="EU61" s="32">
        <f t="shared" si="92"/>
        <v>1.195199840112493E-2</v>
      </c>
      <c r="EV61" s="32">
        <f t="shared" si="92"/>
        <v>7.7254749623834051E-3</v>
      </c>
      <c r="EW61" s="32">
        <f t="shared" si="92"/>
        <v>9.5750347550809245E-3</v>
      </c>
      <c r="EX61" s="32">
        <f t="shared" si="92"/>
        <v>-2.8746279086054649E-2</v>
      </c>
      <c r="EY61" s="32">
        <f t="shared" si="92"/>
        <v>4.7547933604197734E-2</v>
      </c>
      <c r="EZ61" s="32">
        <f t="shared" si="92"/>
        <v>1.9460399623653535E-2</v>
      </c>
      <c r="FA61" s="33"/>
      <c r="FB61" s="33"/>
      <c r="FC61" s="33"/>
      <c r="FD61" s="33"/>
      <c r="FE61" s="33"/>
      <c r="FF61" s="33"/>
      <c r="FG61" s="33"/>
      <c r="FH61" s="33"/>
      <c r="FI61" s="33"/>
      <c r="FJ61" s="33"/>
      <c r="FK61" s="33"/>
      <c r="FL61" s="33"/>
      <c r="FM61" s="33"/>
      <c r="FN61" s="33"/>
      <c r="FO61" s="33"/>
      <c r="FP61" s="29"/>
      <c r="FQ61" s="29"/>
      <c r="FR61" s="49"/>
      <c r="FS61" s="49"/>
      <c r="FT61" s="49"/>
      <c r="FU61" s="49"/>
      <c r="FV61" s="49"/>
      <c r="FW61" s="49"/>
      <c r="FX61" s="49"/>
      <c r="FY61" s="49"/>
      <c r="FZ61" s="49"/>
      <c r="GA61" s="49"/>
      <c r="GB61" s="49"/>
      <c r="GC61" s="49"/>
      <c r="GD61" s="49"/>
      <c r="GE61" s="49"/>
      <c r="GF61" s="49"/>
      <c r="GG61" s="49"/>
      <c r="GH61" s="49"/>
      <c r="GI61" s="49"/>
      <c r="GJ61" s="49"/>
      <c r="GK61" s="49"/>
      <c r="GL61" s="49"/>
      <c r="GM61" s="49"/>
      <c r="GN61" s="49"/>
      <c r="GO61" s="49"/>
      <c r="GP61" s="49"/>
      <c r="GQ61" s="49"/>
      <c r="GR61" s="49"/>
      <c r="GS61" s="49"/>
      <c r="GT61" s="49"/>
      <c r="GU61" s="49"/>
      <c r="GV61" s="49"/>
      <c r="GW61" s="49"/>
      <c r="GX61" s="49"/>
      <c r="GY61" s="49"/>
      <c r="GZ61" s="49"/>
      <c r="HA61" s="49"/>
      <c r="HB61" s="49"/>
      <c r="HC61" s="49"/>
      <c r="HD61" s="49"/>
      <c r="HE61" s="49"/>
      <c r="HF61" s="49"/>
      <c r="HG61" s="49"/>
      <c r="HH61" s="49"/>
      <c r="HI61" s="49"/>
      <c r="HJ61" s="49"/>
      <c r="HK61" s="49"/>
      <c r="HL61" s="49"/>
      <c r="HM61" s="49"/>
      <c r="HN61" s="49"/>
      <c r="HO61" s="49"/>
      <c r="HP61" s="49"/>
      <c r="HQ61" s="49"/>
      <c r="HR61" s="49"/>
      <c r="HS61" s="49"/>
      <c r="HT61" s="49"/>
      <c r="HU61" s="49"/>
      <c r="HV61" s="49"/>
      <c r="HW61" s="49"/>
      <c r="HX61" s="49"/>
      <c r="HY61" s="49"/>
      <c r="HZ61" s="49"/>
      <c r="IA61" s="49"/>
      <c r="IB61" s="49"/>
      <c r="IC61" s="49"/>
      <c r="ID61" s="49"/>
      <c r="IE61" s="49"/>
      <c r="IF61" s="49"/>
      <c r="IG61" s="49"/>
      <c r="IH61" s="49"/>
      <c r="II61" s="49"/>
      <c r="IJ61" s="49"/>
      <c r="IK61" s="49"/>
      <c r="IL61" s="49"/>
      <c r="IM61" s="49"/>
      <c r="IN61" s="49"/>
      <c r="IO61" s="49"/>
      <c r="IP61" s="49"/>
      <c r="IQ61" s="49"/>
      <c r="IR61" s="49"/>
      <c r="IS61" s="49"/>
      <c r="IT61" s="49"/>
      <c r="IU61" s="49"/>
      <c r="IV61" s="49"/>
      <c r="IW61" s="49"/>
      <c r="IX61" s="49"/>
      <c r="IY61" s="49"/>
      <c r="IZ61" s="49"/>
      <c r="JA61" s="49"/>
      <c r="JB61" s="49"/>
      <c r="JC61" s="49"/>
      <c r="JD61" s="49"/>
      <c r="JE61" s="49"/>
      <c r="JF61" s="49"/>
      <c r="JG61" s="49"/>
      <c r="JH61" s="49"/>
      <c r="JI61" s="49"/>
      <c r="JJ61" s="49"/>
      <c r="JK61" s="49"/>
      <c r="JL61" s="49"/>
      <c r="JM61" s="49"/>
      <c r="JN61" s="49"/>
      <c r="JO61" s="49"/>
      <c r="JP61" s="49"/>
      <c r="JQ61" s="49"/>
      <c r="JR61" s="49"/>
      <c r="JS61" s="49"/>
      <c r="JT61" s="49"/>
      <c r="JU61" s="49"/>
      <c r="JV61" s="49"/>
      <c r="JW61" s="49"/>
      <c r="JX61" s="49"/>
      <c r="JY61" s="49"/>
      <c r="JZ61" s="49"/>
      <c r="KA61" s="49"/>
      <c r="KB61" s="49"/>
      <c r="KC61" s="49"/>
      <c r="KD61" s="49"/>
      <c r="KE61" s="49"/>
      <c r="KF61" s="49"/>
      <c r="KG61" s="49"/>
      <c r="KH61" s="49"/>
      <c r="KI61" s="49"/>
      <c r="KJ61" s="49"/>
      <c r="KK61" s="49"/>
      <c r="KL61" s="49"/>
      <c r="KM61" s="49"/>
      <c r="KN61" s="49"/>
      <c r="KO61" s="49"/>
      <c r="KP61" s="49"/>
      <c r="KQ61" s="49"/>
      <c r="KR61" s="49"/>
      <c r="KS61" s="49"/>
      <c r="KT61" s="49"/>
      <c r="KU61" s="49"/>
      <c r="KV61" s="49"/>
      <c r="KW61" s="49"/>
      <c r="KX61" s="49"/>
      <c r="KY61" s="49"/>
      <c r="KZ61" s="49"/>
      <c r="LA61" s="49"/>
      <c r="LB61" s="49"/>
      <c r="LC61" s="49"/>
      <c r="LD61" s="49"/>
      <c r="LE61" s="49"/>
      <c r="LF61" s="49"/>
      <c r="LG61" s="49"/>
      <c r="LH61" s="49"/>
      <c r="LI61" s="49"/>
      <c r="LJ61" s="49"/>
      <c r="LK61" s="49"/>
      <c r="LL61" s="49"/>
      <c r="LM61" s="49"/>
      <c r="LN61" s="49"/>
      <c r="LO61" s="49"/>
      <c r="LP61" s="49"/>
      <c r="LQ61" s="49"/>
      <c r="LR61" s="49"/>
      <c r="LS61" s="49"/>
      <c r="LT61" s="49"/>
      <c r="LU61" s="49"/>
      <c r="LV61" s="49"/>
      <c r="LW61" s="49"/>
      <c r="LX61" s="49"/>
      <c r="LY61" s="49"/>
      <c r="LZ61" s="49"/>
      <c r="MA61" s="49"/>
      <c r="MB61" s="49"/>
      <c r="MC61" s="49"/>
      <c r="MD61" s="49"/>
      <c r="ME61" s="49"/>
      <c r="MF61" s="49"/>
      <c r="MG61" s="49"/>
      <c r="MH61" s="49"/>
      <c r="MI61" s="49"/>
      <c r="MJ61" s="49"/>
      <c r="MK61" s="49"/>
      <c r="ML61" s="49"/>
      <c r="MM61" s="49"/>
      <c r="MN61" s="49"/>
      <c r="MO61" s="49"/>
      <c r="MP61" s="49"/>
      <c r="MQ61" s="49"/>
      <c r="MR61" s="49"/>
      <c r="MS61" s="49"/>
      <c r="MT61" s="49"/>
      <c r="MU61" s="49"/>
      <c r="MV61" s="49"/>
      <c r="MW61" s="49"/>
      <c r="MX61" s="49"/>
      <c r="MY61" s="49"/>
      <c r="MZ61" s="49"/>
      <c r="NA61" s="49"/>
      <c r="NB61" s="49"/>
      <c r="NC61" s="49"/>
      <c r="ND61" s="49"/>
      <c r="NE61" s="49"/>
      <c r="NF61" s="49"/>
      <c r="NG61" s="49"/>
      <c r="NH61" s="49"/>
      <c r="NI61" s="49"/>
      <c r="NJ61" s="49"/>
      <c r="NK61" s="49"/>
      <c r="NL61" s="49"/>
      <c r="NM61" s="49"/>
      <c r="NN61" s="49"/>
      <c r="NO61" s="49"/>
      <c r="NP61" s="49"/>
      <c r="NQ61" s="49"/>
      <c r="NR61" s="49"/>
      <c r="NS61" s="49"/>
      <c r="NT61" s="49"/>
      <c r="NU61" s="49"/>
      <c r="NV61" s="49"/>
      <c r="NW61" s="49"/>
      <c r="NX61" s="49"/>
      <c r="NY61" s="49"/>
      <c r="NZ61" s="49"/>
      <c r="OA61" s="49"/>
      <c r="OB61" s="49"/>
      <c r="OC61" s="49"/>
      <c r="OD61" s="49"/>
      <c r="OE61" s="49"/>
      <c r="OF61" s="49"/>
      <c r="OG61" s="49"/>
      <c r="OH61" s="49"/>
      <c r="OI61" s="49"/>
      <c r="OJ61" s="49"/>
      <c r="OK61" s="49"/>
      <c r="OL61" s="49"/>
      <c r="OM61" s="49"/>
      <c r="ON61" s="49"/>
      <c r="OO61" s="49"/>
      <c r="OP61" s="49"/>
      <c r="OQ61" s="49"/>
      <c r="OR61" s="49"/>
      <c r="OS61" s="49"/>
      <c r="OT61" s="49"/>
      <c r="OU61" s="49"/>
      <c r="OV61" s="49"/>
      <c r="OW61" s="49"/>
      <c r="OX61" s="49"/>
      <c r="OY61" s="49"/>
      <c r="OZ61" s="49"/>
      <c r="PA61" s="49"/>
      <c r="PB61" s="49"/>
      <c r="PC61" s="49"/>
      <c r="PD61" s="49"/>
      <c r="PE61" s="49"/>
      <c r="PF61" s="49"/>
      <c r="PG61" s="49"/>
      <c r="PH61" s="49"/>
      <c r="PI61" s="49"/>
      <c r="PJ61" s="49"/>
      <c r="PK61" s="49"/>
      <c r="PL61" s="49"/>
      <c r="PM61" s="49"/>
      <c r="PN61" s="49"/>
      <c r="PO61" s="49"/>
      <c r="PP61" s="49"/>
      <c r="PQ61" s="49"/>
      <c r="PR61" s="49"/>
      <c r="PS61" s="49"/>
      <c r="PT61" s="49"/>
      <c r="PU61" s="49"/>
      <c r="PV61" s="49"/>
      <c r="PW61" s="49"/>
      <c r="PX61" s="49"/>
      <c r="PY61" s="49"/>
      <c r="PZ61" s="49"/>
      <c r="QA61" s="49"/>
      <c r="QB61" s="49"/>
      <c r="QC61" s="49"/>
      <c r="QD61" s="49"/>
      <c r="QE61" s="49"/>
      <c r="QF61" s="49"/>
      <c r="QG61" s="49"/>
      <c r="QH61" s="49"/>
      <c r="QI61" s="49"/>
      <c r="QJ61" s="49"/>
      <c r="QK61" s="49"/>
      <c r="QL61" s="49"/>
      <c r="QM61" s="49"/>
      <c r="QN61" s="49"/>
      <c r="QO61" s="49"/>
      <c r="QP61" s="49"/>
      <c r="QQ61" s="49"/>
      <c r="QR61" s="49"/>
      <c r="QS61" s="49"/>
      <c r="QT61" s="49"/>
      <c r="QU61" s="49"/>
      <c r="QV61" s="49"/>
      <c r="QW61" s="49"/>
      <c r="QX61" s="49"/>
      <c r="QY61" s="49"/>
      <c r="QZ61" s="49"/>
      <c r="RA61" s="49"/>
      <c r="RB61" s="49"/>
      <c r="RC61" s="49"/>
      <c r="RD61" s="49"/>
      <c r="RE61" s="49"/>
      <c r="RF61" s="49"/>
      <c r="RG61" s="49"/>
      <c r="RH61" s="49"/>
      <c r="RI61" s="49"/>
      <c r="RJ61" s="49"/>
      <c r="RK61" s="49"/>
      <c r="RL61" s="49"/>
      <c r="RM61" s="49"/>
      <c r="RN61" s="49"/>
      <c r="RO61" s="49"/>
      <c r="RP61" s="49"/>
      <c r="RQ61" s="49"/>
      <c r="RR61" s="49"/>
      <c r="RS61" s="49"/>
      <c r="RT61" s="49"/>
      <c r="RU61" s="49"/>
      <c r="RV61" s="49"/>
      <c r="RW61" s="49"/>
      <c r="RX61" s="49"/>
      <c r="RY61" s="49"/>
      <c r="RZ61" s="49"/>
      <c r="SA61" s="49"/>
      <c r="SB61" s="49"/>
      <c r="SC61" s="49"/>
      <c r="SD61" s="49"/>
      <c r="SE61" s="49"/>
      <c r="SF61" s="49"/>
      <c r="SG61" s="49"/>
      <c r="SH61" s="49"/>
      <c r="SI61" s="49"/>
      <c r="SJ61" s="49"/>
      <c r="SK61" s="49"/>
      <c r="SL61" s="49"/>
      <c r="SM61" s="49"/>
      <c r="SN61" s="49"/>
      <c r="SO61" s="49"/>
      <c r="SP61" s="49"/>
      <c r="SQ61" s="49"/>
      <c r="SR61" s="49"/>
      <c r="SS61" s="49"/>
      <c r="ST61" s="49"/>
      <c r="SU61" s="49"/>
      <c r="SV61" s="49"/>
      <c r="SW61" s="49"/>
      <c r="SX61" s="49"/>
      <c r="SY61" s="49"/>
      <c r="SZ61" s="49"/>
      <c r="TA61" s="49"/>
      <c r="TB61" s="49"/>
      <c r="TC61" s="49"/>
      <c r="TD61" s="49"/>
      <c r="TE61" s="49"/>
      <c r="TF61" s="49"/>
      <c r="TG61" s="49"/>
      <c r="TH61" s="49"/>
      <c r="TI61" s="49"/>
      <c r="TJ61" s="49"/>
      <c r="TK61" s="49"/>
      <c r="TL61" s="49"/>
      <c r="TM61" s="49"/>
      <c r="TN61" s="49"/>
      <c r="TO61" s="49"/>
      <c r="TP61" s="49"/>
      <c r="TQ61" s="49"/>
      <c r="TR61" s="49"/>
      <c r="TS61" s="49"/>
      <c r="TT61" s="49"/>
      <c r="TU61" s="49"/>
      <c r="TV61" s="49"/>
      <c r="TW61" s="49"/>
      <c r="TX61" s="49"/>
      <c r="TY61" s="49"/>
      <c r="TZ61" s="49"/>
      <c r="UA61" s="49"/>
      <c r="UB61" s="49"/>
      <c r="UC61" s="49"/>
      <c r="UD61" s="49"/>
      <c r="UE61" s="49"/>
      <c r="UF61" s="49"/>
      <c r="UG61" s="49"/>
      <c r="UH61" s="49"/>
      <c r="UI61" s="49"/>
      <c r="UJ61" s="49"/>
      <c r="UK61" s="49"/>
      <c r="UL61" s="49"/>
      <c r="UM61" s="49"/>
      <c r="UN61" s="49"/>
      <c r="UO61" s="49"/>
      <c r="UP61" s="49"/>
      <c r="UQ61" s="49"/>
      <c r="UR61" s="49"/>
      <c r="US61" s="49"/>
      <c r="UT61" s="49"/>
      <c r="UU61" s="49"/>
      <c r="UV61" s="49"/>
      <c r="UW61" s="49"/>
      <c r="UX61" s="49"/>
      <c r="UY61" s="49"/>
      <c r="UZ61" s="49"/>
      <c r="VA61" s="49"/>
      <c r="VB61" s="49"/>
      <c r="VC61" s="49"/>
      <c r="VD61" s="49"/>
      <c r="VE61" s="49"/>
      <c r="VF61" s="49"/>
      <c r="VG61" s="49"/>
      <c r="VH61" s="49"/>
      <c r="VI61" s="49"/>
      <c r="VJ61" s="49"/>
      <c r="VK61" s="49"/>
      <c r="VL61" s="49"/>
      <c r="VM61" s="49"/>
      <c r="VN61" s="49"/>
      <c r="VO61" s="49"/>
      <c r="VP61" s="49"/>
      <c r="VQ61" s="49"/>
      <c r="VR61" s="49"/>
      <c r="VS61" s="49"/>
      <c r="VT61" s="49"/>
      <c r="VU61" s="49"/>
      <c r="VV61" s="49"/>
      <c r="VW61" s="49"/>
      <c r="VX61" s="49"/>
      <c r="VY61" s="49"/>
      <c r="VZ61" s="49"/>
      <c r="WA61" s="49"/>
      <c r="WB61" s="49"/>
      <c r="WC61" s="49"/>
      <c r="WD61" s="49"/>
      <c r="WE61" s="49"/>
      <c r="WF61" s="49"/>
      <c r="WG61" s="49"/>
      <c r="WH61" s="49"/>
      <c r="WI61" s="49"/>
      <c r="WJ61" s="49"/>
      <c r="WK61" s="49"/>
      <c r="WL61" s="49"/>
      <c r="WM61" s="49"/>
      <c r="WN61" s="49"/>
      <c r="WO61" s="49"/>
      <c r="WP61" s="49"/>
      <c r="WQ61" s="49"/>
      <c r="WR61" s="49"/>
      <c r="WS61" s="49"/>
      <c r="WT61" s="49"/>
      <c r="WU61" s="49"/>
      <c r="WV61" s="49"/>
      <c r="WW61" s="49"/>
      <c r="WX61" s="49"/>
      <c r="WY61" s="49"/>
      <c r="WZ61" s="49"/>
      <c r="XA61" s="49"/>
      <c r="XB61" s="49"/>
      <c r="XC61" s="49"/>
      <c r="XD61" s="49"/>
      <c r="XE61" s="49"/>
      <c r="XF61" s="49"/>
      <c r="XG61" s="49"/>
      <c r="XH61" s="49"/>
      <c r="XI61" s="49"/>
      <c r="XJ61" s="49"/>
      <c r="XK61" s="49"/>
      <c r="XL61" s="49"/>
      <c r="XM61" s="49"/>
      <c r="XN61" s="49"/>
      <c r="XO61" s="49"/>
      <c r="XP61" s="49"/>
      <c r="XQ61" s="49"/>
      <c r="XR61" s="49"/>
      <c r="XS61" s="49"/>
      <c r="XT61" s="49"/>
      <c r="XU61" s="49"/>
      <c r="XV61" s="49"/>
      <c r="XW61" s="49"/>
      <c r="XX61" s="49"/>
      <c r="XY61" s="49"/>
      <c r="XZ61" s="49"/>
      <c r="YA61" s="49"/>
      <c r="YB61" s="49"/>
      <c r="YC61" s="49"/>
      <c r="YD61" s="49"/>
      <c r="YE61" s="49"/>
      <c r="YF61" s="49"/>
      <c r="YG61" s="49"/>
      <c r="YH61" s="49"/>
      <c r="YI61" s="49"/>
      <c r="YJ61" s="49"/>
      <c r="YK61" s="49"/>
      <c r="YL61" s="49"/>
      <c r="YM61" s="49"/>
      <c r="YN61" s="49"/>
      <c r="YO61" s="49"/>
      <c r="YP61" s="49"/>
      <c r="YQ61" s="49"/>
      <c r="YR61" s="49"/>
      <c r="YS61" s="49"/>
      <c r="YT61" s="49"/>
      <c r="YU61" s="49"/>
      <c r="YV61" s="49"/>
      <c r="YW61" s="49"/>
      <c r="YX61" s="49"/>
      <c r="YY61" s="49"/>
      <c r="YZ61" s="49"/>
      <c r="ZA61" s="49"/>
      <c r="ZB61" s="49"/>
      <c r="ZC61" s="49"/>
      <c r="ZD61" s="49"/>
      <c r="ZE61" s="49"/>
      <c r="ZF61" s="49"/>
      <c r="ZG61" s="49"/>
      <c r="ZH61" s="49"/>
      <c r="ZI61" s="49"/>
      <c r="ZJ61" s="49"/>
      <c r="ZK61" s="49"/>
      <c r="ZL61" s="49"/>
      <c r="ZM61" s="49"/>
      <c r="ZN61" s="49"/>
      <c r="ZO61" s="49"/>
      <c r="ZP61" s="49"/>
      <c r="ZQ61" s="49"/>
      <c r="ZR61" s="49"/>
      <c r="ZS61" s="49"/>
      <c r="ZT61" s="49"/>
      <c r="ZU61" s="49"/>
      <c r="ZV61" s="49"/>
      <c r="ZW61" s="49"/>
      <c r="ZX61" s="49"/>
      <c r="ZY61" s="49"/>
      <c r="ZZ61" s="49"/>
      <c r="AAA61" s="49"/>
      <c r="AAB61" s="49"/>
      <c r="AAC61" s="49"/>
      <c r="AAD61" s="49"/>
      <c r="AAE61" s="49"/>
      <c r="AAF61" s="49"/>
      <c r="AAG61" s="49"/>
      <c r="AAH61" s="49"/>
      <c r="AAI61" s="49"/>
      <c r="AAJ61" s="49"/>
      <c r="AAK61" s="49"/>
      <c r="AAL61" s="49"/>
      <c r="AAM61" s="49"/>
      <c r="AAN61" s="49"/>
      <c r="AAO61" s="49"/>
      <c r="AAP61" s="49"/>
      <c r="AAQ61" s="49"/>
      <c r="AAR61" s="49"/>
      <c r="AAS61" s="49"/>
      <c r="AAT61" s="49"/>
      <c r="AAU61" s="49"/>
      <c r="AAV61" s="49"/>
      <c r="AAW61" s="49"/>
      <c r="AAX61" s="49"/>
      <c r="AAY61" s="49"/>
      <c r="AAZ61" s="49"/>
      <c r="ABA61" s="49"/>
      <c r="ABB61" s="49"/>
      <c r="ABC61" s="49"/>
      <c r="ABD61" s="49"/>
      <c r="ABE61" s="49"/>
      <c r="ABF61" s="49"/>
      <c r="ABG61" s="49"/>
      <c r="ABH61" s="49"/>
    </row>
    <row r="62" spans="1:736" x14ac:dyDescent="0.15">
      <c r="A62" s="25" t="s">
        <v>248</v>
      </c>
      <c r="B62" s="26" t="s">
        <v>56</v>
      </c>
      <c r="C62" s="27" t="s">
        <v>57</v>
      </c>
      <c r="D62" s="29"/>
      <c r="E62" s="32">
        <f t="shared" si="67"/>
        <v>3.7009839470358852E-2</v>
      </c>
      <c r="F62" s="32">
        <f t="shared" ref="F62:AK62" si="93">+IFERROR(INDEX(F$29:F$46,MATCH($C62,$C$29:$C$46,0))/INDEX(E$29:E$46,MATCH($C62,$C$29:$C$46,0))-1,"")</f>
        <v>2.5057564870129223E-2</v>
      </c>
      <c r="G62" s="32">
        <f t="shared" si="93"/>
        <v>5.7435203994488981E-2</v>
      </c>
      <c r="H62" s="32">
        <f t="shared" si="93"/>
        <v>4.9556420799623524E-4</v>
      </c>
      <c r="I62" s="32">
        <f t="shared" si="93"/>
        <v>8.314962165617712E-2</v>
      </c>
      <c r="J62" s="32">
        <f t="shared" si="93"/>
        <v>7.0341156909014879E-2</v>
      </c>
      <c r="K62" s="32">
        <f t="shared" si="93"/>
        <v>-5.7562629902952245E-2</v>
      </c>
      <c r="L62" s="32">
        <f t="shared" si="93"/>
        <v>-3.9763976942569612E-2</v>
      </c>
      <c r="M62" s="32">
        <f t="shared" si="93"/>
        <v>6.7086326755956271E-3</v>
      </c>
      <c r="N62" s="32">
        <f t="shared" si="93"/>
        <v>0.10262787007331697</v>
      </c>
      <c r="O62" s="32">
        <f t="shared" si="93"/>
        <v>1.9137320215388387E-2</v>
      </c>
      <c r="P62" s="32">
        <f t="shared" si="93"/>
        <v>1.4009708081737626E-2</v>
      </c>
      <c r="Q62" s="32">
        <f t="shared" si="93"/>
        <v>4.8913091320355706E-2</v>
      </c>
      <c r="R62" s="32">
        <f t="shared" si="93"/>
        <v>8.2933927257767381E-2</v>
      </c>
      <c r="S62" s="32">
        <f t="shared" si="93"/>
        <v>5.0807028652423369E-2</v>
      </c>
      <c r="T62" s="32">
        <f t="shared" si="93"/>
        <v>5.5339180709579328E-2</v>
      </c>
      <c r="U62" s="32">
        <f t="shared" si="93"/>
        <v>2.6837015998461E-2</v>
      </c>
      <c r="V62" s="32">
        <f t="shared" si="93"/>
        <v>-1.029879440315995E-2</v>
      </c>
      <c r="W62" s="32">
        <f t="shared" si="93"/>
        <v>3.5997177050530738E-3</v>
      </c>
      <c r="X62" s="32">
        <f t="shared" si="93"/>
        <v>3.3478940803468138E-2</v>
      </c>
      <c r="Y62" s="32">
        <f t="shared" si="93"/>
        <v>-7.0113362721778261E-2</v>
      </c>
      <c r="Z62" s="32">
        <f t="shared" si="93"/>
        <v>6.747327258740321E-2</v>
      </c>
      <c r="AA62" s="32">
        <f t="shared" si="93"/>
        <v>1.3226098661413666E-2</v>
      </c>
      <c r="AB62" s="32">
        <f t="shared" si="93"/>
        <v>-4.8278148051750236E-4</v>
      </c>
      <c r="AC62" s="32">
        <f t="shared" si="93"/>
        <v>5.5280073565120436E-2</v>
      </c>
      <c r="AD62" s="32">
        <f t="shared" si="93"/>
        <v>5.9457502620127611E-2</v>
      </c>
      <c r="AE62" s="32">
        <f t="shared" si="93"/>
        <v>4.6025527693265511E-2</v>
      </c>
      <c r="AF62" s="32">
        <f t="shared" si="93"/>
        <v>2.9737528562259641E-2</v>
      </c>
      <c r="AG62" s="32">
        <f t="shared" si="93"/>
        <v>-1.4031967905451359E-2</v>
      </c>
      <c r="AH62" s="32">
        <f t="shared" si="93"/>
        <v>4.3308523049749192E-2</v>
      </c>
      <c r="AI62" s="32">
        <f t="shared" si="93"/>
        <v>-3.2198039671112455E-2</v>
      </c>
      <c r="AJ62" s="32">
        <f t="shared" si="93"/>
        <v>3.3953112507602912E-2</v>
      </c>
      <c r="AK62" s="32">
        <f t="shared" si="93"/>
        <v>-2.1752001763320483E-2</v>
      </c>
      <c r="AL62" s="32">
        <f t="shared" ref="AL62:BQ62" si="94">+IFERROR(INDEX(AL$29:AL$46,MATCH($C62,$C$29:$C$46,0))/INDEX(AK$29:AK$46,MATCH($C62,$C$29:$C$46,0))-1,"")</f>
        <v>6.2935709874898382E-2</v>
      </c>
      <c r="AM62" s="32">
        <f t="shared" si="94"/>
        <v>4.4334848199264476E-2</v>
      </c>
      <c r="AN62" s="32">
        <f t="shared" si="94"/>
        <v>5.5602056381976794E-2</v>
      </c>
      <c r="AO62" s="32">
        <f t="shared" si="94"/>
        <v>-1.5701029145746004E-2</v>
      </c>
      <c r="AP62" s="32">
        <f t="shared" si="94"/>
        <v>5.7240612650040212E-3</v>
      </c>
      <c r="AQ62" s="32">
        <f t="shared" si="94"/>
        <v>4.6705256776384374E-2</v>
      </c>
      <c r="AR62" s="32">
        <f t="shared" si="94"/>
        <v>2.4177134182849169E-2</v>
      </c>
      <c r="AS62" s="32">
        <f t="shared" si="94"/>
        <v>-5.4796313819094333E-4</v>
      </c>
      <c r="AT62" s="32">
        <f t="shared" si="94"/>
        <v>3.329693575341075E-2</v>
      </c>
      <c r="AU62" s="32">
        <f t="shared" si="94"/>
        <v>-1.6809877066043644E-2</v>
      </c>
      <c r="AV62" s="32">
        <f t="shared" si="94"/>
        <v>-7.0578825901914555E-2</v>
      </c>
      <c r="AW62" s="32">
        <f t="shared" si="94"/>
        <v>-1.7909346292389605E-2</v>
      </c>
      <c r="AX62" s="32">
        <f t="shared" si="94"/>
        <v>8.3139679155798119E-2</v>
      </c>
      <c r="AY62" s="32">
        <f t="shared" si="94"/>
        <v>-2.9521353972539077E-2</v>
      </c>
      <c r="AZ62" s="32">
        <f t="shared" si="94"/>
        <v>-9.2501655421364792E-2</v>
      </c>
      <c r="BA62" s="32">
        <f t="shared" si="94"/>
        <v>-5.1764997602312901E-2</v>
      </c>
      <c r="BB62" s="32">
        <f t="shared" si="94"/>
        <v>9.1398696479819685E-2</v>
      </c>
      <c r="BC62" s="32">
        <f t="shared" si="94"/>
        <v>-0.18533750762752021</v>
      </c>
      <c r="BD62" s="32">
        <f t="shared" si="94"/>
        <v>0.19716354086391297</v>
      </c>
      <c r="BE62" s="32">
        <f t="shared" si="94"/>
        <v>6.7987685133471309E-2</v>
      </c>
      <c r="BF62" s="32">
        <f t="shared" si="94"/>
        <v>6.8483207431112358E-2</v>
      </c>
      <c r="BG62" s="32">
        <f t="shared" si="94"/>
        <v>2.3154905170452489E-2</v>
      </c>
      <c r="BH62" s="32">
        <f t="shared" si="94"/>
        <v>3.2323759461065471E-2</v>
      </c>
      <c r="BI62" s="32">
        <f t="shared" si="94"/>
        <v>6.9730004548116176E-2</v>
      </c>
      <c r="BJ62" s="32">
        <f t="shared" si="94"/>
        <v>4.3075455048992239E-2</v>
      </c>
      <c r="BK62" s="32">
        <f t="shared" si="94"/>
        <v>2.7045145195377485E-2</v>
      </c>
      <c r="BL62" s="32">
        <f t="shared" si="94"/>
        <v>4.9684290492062466E-3</v>
      </c>
      <c r="BM62" s="32">
        <f t="shared" si="94"/>
        <v>8.6426120768068326E-3</v>
      </c>
      <c r="BN62" s="32">
        <f t="shared" si="94"/>
        <v>-3.0136984939065692E-2</v>
      </c>
      <c r="BO62" s="32">
        <f t="shared" si="94"/>
        <v>2.6318021033294059E-2</v>
      </c>
      <c r="BP62" s="32">
        <f t="shared" si="94"/>
        <v>-1.1721324217902618E-3</v>
      </c>
      <c r="BQ62" s="32">
        <f t="shared" si="94"/>
        <v>-5.1870410795792798E-2</v>
      </c>
      <c r="BR62" s="32">
        <f t="shared" ref="BR62:CW62" si="95">+IFERROR(INDEX(BR$29:BR$46,MATCH($C62,$C$29:$C$46,0))/INDEX(BQ$29:BQ$46,MATCH($C62,$C$29:$C$46,0))-1,"")</f>
        <v>-1.8669119577060855E-2</v>
      </c>
      <c r="BS62" s="32">
        <f t="shared" si="95"/>
        <v>7.9279416227766353E-2</v>
      </c>
      <c r="BT62" s="32">
        <f t="shared" si="95"/>
        <v>-4.2903623084177611E-2</v>
      </c>
      <c r="BU62" s="32">
        <f t="shared" si="95"/>
        <v>2.3685314255919465E-2</v>
      </c>
      <c r="BV62" s="32">
        <f t="shared" si="95"/>
        <v>-3.4341681584424411E-3</v>
      </c>
      <c r="BW62" s="32">
        <f t="shared" si="95"/>
        <v>-5.9681874990882289E-2</v>
      </c>
      <c r="BX62" s="32">
        <f t="shared" si="95"/>
        <v>-5.1813379313292773E-2</v>
      </c>
      <c r="BY62" s="32">
        <f t="shared" si="95"/>
        <v>-1.1075123627437677E-2</v>
      </c>
      <c r="BZ62" s="32">
        <f t="shared" si="95"/>
        <v>2.866675621918513E-2</v>
      </c>
      <c r="CA62" s="32">
        <f t="shared" si="95"/>
        <v>-5.7839961335046652E-3</v>
      </c>
      <c r="CB62" s="32">
        <f t="shared" si="95"/>
        <v>0.22929186254817258</v>
      </c>
      <c r="CC62" s="32">
        <f t="shared" si="95"/>
        <v>1.4250929818597324E-2</v>
      </c>
      <c r="CD62" s="32">
        <f t="shared" si="95"/>
        <v>1.5279354320634875E-2</v>
      </c>
      <c r="CE62" s="32">
        <f t="shared" si="95"/>
        <v>-2.1967241508281665E-2</v>
      </c>
      <c r="CF62" s="32">
        <f t="shared" si="95"/>
        <v>5.4597761017820323E-2</v>
      </c>
      <c r="CG62" s="32">
        <f t="shared" si="95"/>
        <v>2.9187758431066468E-2</v>
      </c>
      <c r="CH62" s="32">
        <f t="shared" si="95"/>
        <v>1.1653160063560097E-2</v>
      </c>
      <c r="CI62" s="32">
        <f t="shared" si="95"/>
        <v>3.7838241343494117E-2</v>
      </c>
      <c r="CJ62" s="32">
        <f t="shared" si="95"/>
        <v>5.6164047988190191E-2</v>
      </c>
      <c r="CK62" s="32">
        <f t="shared" si="95"/>
        <v>6.2869673898139578E-2</v>
      </c>
      <c r="CL62" s="32">
        <f t="shared" si="95"/>
        <v>3.6256540239185897E-2</v>
      </c>
      <c r="CM62" s="32">
        <f t="shared" si="95"/>
        <v>1.1069712879817617E-2</v>
      </c>
      <c r="CN62" s="32">
        <f t="shared" si="95"/>
        <v>-1.5811667172314081E-3</v>
      </c>
      <c r="CO62" s="32">
        <f t="shared" si="95"/>
        <v>5.6344454673570077E-2</v>
      </c>
      <c r="CP62" s="32">
        <f t="shared" si="95"/>
        <v>5.7452517170459405E-2</v>
      </c>
      <c r="CQ62" s="32">
        <f t="shared" si="95"/>
        <v>5.802556356661448E-2</v>
      </c>
      <c r="CR62" s="32">
        <f t="shared" si="95"/>
        <v>2.8104189371096711E-2</v>
      </c>
      <c r="CS62" s="32">
        <f t="shared" si="95"/>
        <v>3.6184322369305244E-2</v>
      </c>
      <c r="CT62" s="32">
        <f t="shared" si="95"/>
        <v>4.1089791428930988E-2</v>
      </c>
      <c r="CU62" s="32">
        <f t="shared" si="95"/>
        <v>3.1625468268595025E-2</v>
      </c>
      <c r="CV62" s="32">
        <f t="shared" si="95"/>
        <v>2.1311841649180874E-2</v>
      </c>
      <c r="CW62" s="32">
        <f t="shared" si="95"/>
        <v>2.5598208908583331E-2</v>
      </c>
      <c r="CX62" s="32">
        <f t="shared" ref="CX62:EC62" si="96">+IFERROR(INDEX(CX$29:CX$46,MATCH($C62,$C$29:$C$46,0))/INDEX(CW$29:CW$46,MATCH($C62,$C$29:$C$46,0))-1,"")</f>
        <v>3.1488143138941549E-2</v>
      </c>
      <c r="CY62" s="32">
        <f t="shared" si="96"/>
        <v>4.263942503119944E-2</v>
      </c>
      <c r="CZ62" s="32">
        <f t="shared" si="96"/>
        <v>5.2507401712970969E-2</v>
      </c>
      <c r="DA62" s="32">
        <f t="shared" si="96"/>
        <v>4.293144271270255E-2</v>
      </c>
      <c r="DB62" s="32">
        <f t="shared" si="96"/>
        <v>3.5526268879472633E-2</v>
      </c>
      <c r="DC62" s="32">
        <f t="shared" si="96"/>
        <v>2.5508037059720712E-2</v>
      </c>
      <c r="DD62" s="32">
        <f t="shared" si="96"/>
        <v>-1.0977085389529906E-2</v>
      </c>
      <c r="DE62" s="32">
        <f t="shared" si="96"/>
        <v>-4.8614389692619331E-2</v>
      </c>
      <c r="DF62" s="32">
        <f t="shared" si="96"/>
        <v>1.1644437353093728E-2</v>
      </c>
      <c r="DG62" s="32">
        <f t="shared" si="96"/>
        <v>2.737698536268951E-2</v>
      </c>
      <c r="DH62" s="32">
        <f t="shared" si="96"/>
        <v>2.8636088663060999E-2</v>
      </c>
      <c r="DI62" s="32">
        <f t="shared" si="96"/>
        <v>1.8437237182133748E-2</v>
      </c>
      <c r="DJ62" s="32">
        <f t="shared" si="96"/>
        <v>2.870129667337995E-2</v>
      </c>
      <c r="DK62" s="32">
        <f t="shared" si="96"/>
        <v>1.1817090805462893E-2</v>
      </c>
      <c r="DL62" s="32">
        <f t="shared" si="96"/>
        <v>-2.4751902174089402E-3</v>
      </c>
      <c r="DM62" s="32">
        <f t="shared" si="96"/>
        <v>1.2594578277318691E-2</v>
      </c>
      <c r="DN62" s="32">
        <f t="shared" si="96"/>
        <v>1.091614907719296E-2</v>
      </c>
      <c r="DO62" s="32">
        <f t="shared" si="96"/>
        <v>3.8907533448075515E-2</v>
      </c>
      <c r="DP62" s="32">
        <f t="shared" si="96"/>
        <v>4.8653977842285201E-2</v>
      </c>
      <c r="DQ62" s="32">
        <f t="shared" si="96"/>
        <v>3.0030380581635319E-2</v>
      </c>
      <c r="DR62" s="32">
        <f t="shared" si="96"/>
        <v>2.2299009475277964E-2</v>
      </c>
      <c r="DS62" s="32">
        <f t="shared" si="96"/>
        <v>2.5634342836546642E-2</v>
      </c>
      <c r="DT62" s="32">
        <f t="shared" si="96"/>
        <v>2.8047352971669159E-2</v>
      </c>
      <c r="DU62" s="32">
        <f t="shared" si="96"/>
        <v>-3.5433576642336373E-3</v>
      </c>
      <c r="DV62" s="32">
        <f t="shared" si="96"/>
        <v>6.6852942279564953E-3</v>
      </c>
      <c r="DW62" s="32">
        <f t="shared" si="96"/>
        <v>7.8218867880595067E-3</v>
      </c>
      <c r="DX62" s="32">
        <f t="shared" si="96"/>
        <v>2.3055095033188699E-2</v>
      </c>
      <c r="DY62" s="32">
        <f t="shared" si="96"/>
        <v>1.6384450806138151E-2</v>
      </c>
      <c r="DZ62" s="32">
        <f t="shared" si="96"/>
        <v>1.9893829141742314E-2</v>
      </c>
      <c r="EA62" s="32">
        <f t="shared" si="96"/>
        <v>3.9350916104283096E-2</v>
      </c>
      <c r="EB62" s="32">
        <f t="shared" si="96"/>
        <v>4.5199566089531684E-2</v>
      </c>
      <c r="EC62" s="32">
        <f t="shared" si="96"/>
        <v>3.0109820523863684E-2</v>
      </c>
      <c r="ED62" s="32">
        <f t="shared" ref="ED62:EZ62" si="97">+IFERROR(INDEX(ED$29:ED$46,MATCH($C62,$C$29:$C$46,0))/INDEX(EC$29:EC$46,MATCH($C62,$C$29:$C$46,0))-1,"")</f>
        <v>5.2552493832260794E-2</v>
      </c>
      <c r="EE62" s="32">
        <f t="shared" si="97"/>
        <v>2.653192328843379E-2</v>
      </c>
      <c r="EF62" s="32">
        <f t="shared" si="97"/>
        <v>1.2065144337754408E-2</v>
      </c>
      <c r="EG62" s="32">
        <f t="shared" si="97"/>
        <v>1.1289411860636811E-2</v>
      </c>
      <c r="EH62" s="32">
        <f t="shared" si="97"/>
        <v>4.0095420940082338E-2</v>
      </c>
      <c r="EI62" s="32">
        <f t="shared" si="97"/>
        <v>4.2533875647808417E-2</v>
      </c>
      <c r="EJ62" s="32">
        <f t="shared" si="97"/>
        <v>5.2544306314527223E-2</v>
      </c>
      <c r="EK62" s="32">
        <f t="shared" si="97"/>
        <v>5.1030152248333849E-2</v>
      </c>
      <c r="EL62" s="32">
        <f t="shared" si="97"/>
        <v>2.8349954888630569E-2</v>
      </c>
      <c r="EM62" s="32">
        <f t="shared" si="97"/>
        <v>-1.5759251517838413E-2</v>
      </c>
      <c r="EN62" s="32">
        <f t="shared" si="97"/>
        <v>3.7120614810182806E-2</v>
      </c>
      <c r="EO62" s="32">
        <f t="shared" si="97"/>
        <v>2.5629374601316091E-2</v>
      </c>
      <c r="EP62" s="32">
        <f t="shared" si="97"/>
        <v>1.1065330743278423E-3</v>
      </c>
      <c r="EQ62" s="32">
        <f t="shared" si="97"/>
        <v>6.2828613902299324E-3</v>
      </c>
      <c r="ER62" s="32">
        <f t="shared" si="97"/>
        <v>1.1087234651411704E-2</v>
      </c>
      <c r="ES62" s="32">
        <f t="shared" si="97"/>
        <v>4.9405994492059957E-3</v>
      </c>
      <c r="ET62" s="32">
        <f t="shared" si="97"/>
        <v>9.6015427911171347E-3</v>
      </c>
      <c r="EU62" s="32">
        <f t="shared" si="97"/>
        <v>4.2142282865416103E-3</v>
      </c>
      <c r="EV62" s="32">
        <f t="shared" si="97"/>
        <v>2.1053959656617938E-2</v>
      </c>
      <c r="EW62" s="32">
        <f t="shared" si="97"/>
        <v>4.2312291019332982E-3</v>
      </c>
      <c r="EX62" s="32">
        <f t="shared" si="97"/>
        <v>-3.0862790546554719E-2</v>
      </c>
      <c r="EY62" s="32">
        <f t="shared" si="97"/>
        <v>3.4269775612735032E-2</v>
      </c>
      <c r="EZ62" s="32">
        <f t="shared" si="97"/>
        <v>1.1629369676418255E-2</v>
      </c>
      <c r="FA62" s="34"/>
      <c r="FB62" s="34"/>
      <c r="FC62" s="34"/>
      <c r="FD62" s="34"/>
      <c r="FE62" s="34"/>
      <c r="FF62" s="34"/>
      <c r="FG62" s="34"/>
      <c r="FH62" s="34"/>
      <c r="FI62" s="34"/>
      <c r="FJ62" s="34"/>
      <c r="FK62" s="34"/>
      <c r="FL62" s="34"/>
      <c r="FM62" s="34"/>
      <c r="FN62" s="34"/>
      <c r="FO62" s="34"/>
      <c r="FP62" s="29"/>
      <c r="FQ62" s="29"/>
      <c r="FR62" s="49"/>
      <c r="FS62" s="49"/>
      <c r="FT62" s="49"/>
      <c r="FU62" s="49"/>
      <c r="FV62" s="49"/>
      <c r="FW62" s="49"/>
      <c r="FX62" s="49"/>
      <c r="FY62" s="49"/>
      <c r="FZ62" s="49"/>
      <c r="GA62" s="49"/>
      <c r="GB62" s="49"/>
      <c r="GC62" s="49"/>
      <c r="GD62" s="49"/>
      <c r="GE62" s="49"/>
      <c r="GF62" s="49"/>
      <c r="GG62" s="49"/>
      <c r="GH62" s="49"/>
      <c r="GI62" s="49"/>
      <c r="GJ62" s="49"/>
      <c r="GK62" s="49"/>
      <c r="GL62" s="49"/>
      <c r="GM62" s="49"/>
      <c r="GN62" s="49"/>
      <c r="GO62" s="49"/>
      <c r="GP62" s="49"/>
      <c r="GQ62" s="49"/>
      <c r="GR62" s="49"/>
      <c r="GS62" s="49"/>
      <c r="GT62" s="49"/>
      <c r="GU62" s="49"/>
      <c r="GV62" s="49"/>
      <c r="GW62" s="49"/>
      <c r="GX62" s="49"/>
      <c r="GY62" s="49"/>
      <c r="GZ62" s="49"/>
      <c r="HA62" s="49"/>
      <c r="HB62" s="49"/>
      <c r="HC62" s="49"/>
      <c r="HD62" s="49"/>
      <c r="HE62" s="49"/>
      <c r="HF62" s="49"/>
      <c r="HG62" s="49"/>
      <c r="HH62" s="49"/>
      <c r="HI62" s="49"/>
      <c r="HJ62" s="49"/>
      <c r="HK62" s="49"/>
      <c r="HL62" s="49"/>
      <c r="HM62" s="49"/>
      <c r="HN62" s="49"/>
      <c r="HO62" s="49"/>
      <c r="HP62" s="49"/>
      <c r="HQ62" s="49"/>
      <c r="HR62" s="49"/>
      <c r="HS62" s="49"/>
      <c r="HT62" s="49"/>
      <c r="HU62" s="49"/>
      <c r="HV62" s="49"/>
      <c r="HW62" s="49"/>
      <c r="HX62" s="49"/>
      <c r="HY62" s="49"/>
      <c r="HZ62" s="49"/>
      <c r="IA62" s="49"/>
      <c r="IB62" s="49"/>
      <c r="IC62" s="49"/>
      <c r="ID62" s="49"/>
      <c r="IE62" s="49"/>
      <c r="IF62" s="49"/>
      <c r="IG62" s="49"/>
      <c r="IH62" s="49"/>
      <c r="II62" s="49"/>
      <c r="IJ62" s="49"/>
      <c r="IK62" s="49"/>
      <c r="IL62" s="49"/>
      <c r="IM62" s="49"/>
      <c r="IN62" s="49"/>
      <c r="IO62" s="49"/>
      <c r="IP62" s="49"/>
      <c r="IQ62" s="49"/>
      <c r="IR62" s="49"/>
      <c r="IS62" s="49"/>
      <c r="IT62" s="49"/>
      <c r="IU62" s="49"/>
      <c r="IV62" s="49"/>
      <c r="IW62" s="49"/>
      <c r="IX62" s="49"/>
      <c r="IY62" s="49"/>
      <c r="IZ62" s="49"/>
      <c r="JA62" s="49"/>
      <c r="JB62" s="49"/>
      <c r="JC62" s="49"/>
      <c r="JD62" s="49"/>
      <c r="JE62" s="49"/>
      <c r="JF62" s="49"/>
      <c r="JG62" s="49"/>
      <c r="JH62" s="49"/>
      <c r="JI62" s="49"/>
      <c r="JJ62" s="49"/>
      <c r="JK62" s="49"/>
      <c r="JL62" s="49"/>
      <c r="JM62" s="49"/>
      <c r="JN62" s="49"/>
      <c r="JO62" s="49"/>
      <c r="JP62" s="49"/>
      <c r="JQ62" s="49"/>
      <c r="JR62" s="49"/>
      <c r="JS62" s="49"/>
      <c r="JT62" s="49"/>
      <c r="JU62" s="49"/>
      <c r="JV62" s="49"/>
      <c r="JW62" s="49"/>
      <c r="JX62" s="49"/>
      <c r="JY62" s="49"/>
      <c r="JZ62" s="49"/>
      <c r="KA62" s="49"/>
      <c r="KB62" s="49"/>
      <c r="KC62" s="49"/>
      <c r="KD62" s="49"/>
      <c r="KE62" s="49"/>
      <c r="KF62" s="49"/>
      <c r="KG62" s="49"/>
      <c r="KH62" s="49"/>
      <c r="KI62" s="49"/>
      <c r="KJ62" s="49"/>
      <c r="KK62" s="49"/>
      <c r="KL62" s="49"/>
      <c r="KM62" s="49"/>
      <c r="KN62" s="49"/>
      <c r="KO62" s="49"/>
      <c r="KP62" s="49"/>
      <c r="KQ62" s="49"/>
      <c r="KR62" s="49"/>
      <c r="KS62" s="49"/>
      <c r="KT62" s="49"/>
      <c r="KU62" s="49"/>
      <c r="KV62" s="49"/>
      <c r="KW62" s="49"/>
      <c r="KX62" s="49"/>
      <c r="KY62" s="49"/>
      <c r="KZ62" s="49"/>
      <c r="LA62" s="49"/>
      <c r="LB62" s="49"/>
      <c r="LC62" s="49"/>
      <c r="LD62" s="49"/>
      <c r="LE62" s="49"/>
      <c r="LF62" s="49"/>
      <c r="LG62" s="49"/>
      <c r="LH62" s="49"/>
      <c r="LI62" s="49"/>
      <c r="LJ62" s="49"/>
      <c r="LK62" s="49"/>
      <c r="LL62" s="49"/>
      <c r="LM62" s="49"/>
      <c r="LN62" s="49"/>
      <c r="LO62" s="49"/>
      <c r="LP62" s="49"/>
      <c r="LQ62" s="49"/>
      <c r="LR62" s="49"/>
      <c r="LS62" s="49"/>
      <c r="LT62" s="49"/>
      <c r="LU62" s="49"/>
      <c r="LV62" s="49"/>
      <c r="LW62" s="49"/>
      <c r="LX62" s="49"/>
      <c r="LY62" s="49"/>
      <c r="LZ62" s="49"/>
      <c r="MA62" s="49"/>
      <c r="MB62" s="49"/>
      <c r="MC62" s="49"/>
      <c r="MD62" s="49"/>
      <c r="ME62" s="49"/>
      <c r="MF62" s="49"/>
      <c r="MG62" s="49"/>
      <c r="MH62" s="49"/>
      <c r="MI62" s="49"/>
      <c r="MJ62" s="49"/>
      <c r="MK62" s="49"/>
      <c r="ML62" s="49"/>
      <c r="MM62" s="49"/>
      <c r="MN62" s="49"/>
      <c r="MO62" s="49"/>
      <c r="MP62" s="49"/>
      <c r="MQ62" s="49"/>
      <c r="MR62" s="49"/>
      <c r="MS62" s="49"/>
      <c r="MT62" s="49"/>
      <c r="MU62" s="49"/>
      <c r="MV62" s="49"/>
      <c r="MW62" s="49"/>
      <c r="MX62" s="49"/>
      <c r="MY62" s="49"/>
      <c r="MZ62" s="49"/>
      <c r="NA62" s="49"/>
      <c r="NB62" s="49"/>
      <c r="NC62" s="49"/>
      <c r="ND62" s="49"/>
      <c r="NE62" s="49"/>
      <c r="NF62" s="49"/>
      <c r="NG62" s="49"/>
      <c r="NH62" s="49"/>
      <c r="NI62" s="49"/>
      <c r="NJ62" s="49"/>
      <c r="NK62" s="49"/>
      <c r="NL62" s="49"/>
      <c r="NM62" s="49"/>
      <c r="NN62" s="49"/>
      <c r="NO62" s="49"/>
      <c r="NP62" s="49"/>
      <c r="NQ62" s="49"/>
      <c r="NR62" s="49"/>
      <c r="NS62" s="49"/>
      <c r="NT62" s="49"/>
      <c r="NU62" s="49"/>
      <c r="NV62" s="49"/>
      <c r="NW62" s="49"/>
      <c r="NX62" s="49"/>
      <c r="NY62" s="49"/>
      <c r="NZ62" s="49"/>
      <c r="OA62" s="49"/>
      <c r="OB62" s="49"/>
      <c r="OC62" s="49"/>
      <c r="OD62" s="49"/>
      <c r="OE62" s="49"/>
      <c r="OF62" s="49"/>
      <c r="OG62" s="49"/>
      <c r="OH62" s="49"/>
      <c r="OI62" s="49"/>
      <c r="OJ62" s="49"/>
      <c r="OK62" s="49"/>
      <c r="OL62" s="49"/>
      <c r="OM62" s="49"/>
      <c r="ON62" s="49"/>
      <c r="OO62" s="49"/>
      <c r="OP62" s="49"/>
      <c r="OQ62" s="49"/>
      <c r="OR62" s="49"/>
      <c r="OS62" s="49"/>
      <c r="OT62" s="49"/>
      <c r="OU62" s="49"/>
      <c r="OV62" s="49"/>
      <c r="OW62" s="49"/>
      <c r="OX62" s="49"/>
      <c r="OY62" s="49"/>
      <c r="OZ62" s="49"/>
      <c r="PA62" s="49"/>
      <c r="PB62" s="49"/>
      <c r="PC62" s="49"/>
      <c r="PD62" s="49"/>
      <c r="PE62" s="49"/>
      <c r="PF62" s="49"/>
      <c r="PG62" s="49"/>
      <c r="PH62" s="49"/>
      <c r="PI62" s="49"/>
      <c r="PJ62" s="49"/>
      <c r="PK62" s="49"/>
      <c r="PL62" s="49"/>
      <c r="PM62" s="49"/>
      <c r="PN62" s="49"/>
      <c r="PO62" s="49"/>
      <c r="PP62" s="49"/>
      <c r="PQ62" s="49"/>
      <c r="PR62" s="49"/>
      <c r="PS62" s="49"/>
      <c r="PT62" s="49"/>
      <c r="PU62" s="49"/>
      <c r="PV62" s="49"/>
      <c r="PW62" s="49"/>
      <c r="PX62" s="49"/>
      <c r="PY62" s="49"/>
      <c r="PZ62" s="49"/>
      <c r="QA62" s="49"/>
      <c r="QB62" s="49"/>
      <c r="QC62" s="49"/>
      <c r="QD62" s="49"/>
      <c r="QE62" s="49"/>
      <c r="QF62" s="49"/>
      <c r="QG62" s="49"/>
      <c r="QH62" s="49"/>
      <c r="QI62" s="49"/>
      <c r="QJ62" s="49"/>
      <c r="QK62" s="49"/>
      <c r="QL62" s="49"/>
      <c r="QM62" s="49"/>
      <c r="QN62" s="49"/>
      <c r="QO62" s="49"/>
      <c r="QP62" s="49"/>
      <c r="QQ62" s="49"/>
      <c r="QR62" s="49"/>
      <c r="QS62" s="49"/>
      <c r="QT62" s="49"/>
      <c r="QU62" s="49"/>
      <c r="QV62" s="49"/>
      <c r="QW62" s="49"/>
      <c r="QX62" s="49"/>
      <c r="QY62" s="49"/>
      <c r="QZ62" s="49"/>
      <c r="RA62" s="49"/>
      <c r="RB62" s="49"/>
      <c r="RC62" s="49"/>
      <c r="RD62" s="49"/>
      <c r="RE62" s="49"/>
      <c r="RF62" s="49"/>
      <c r="RG62" s="49"/>
      <c r="RH62" s="49"/>
      <c r="RI62" s="49"/>
      <c r="RJ62" s="49"/>
      <c r="RK62" s="49"/>
      <c r="RL62" s="49"/>
      <c r="RM62" s="49"/>
      <c r="RN62" s="49"/>
      <c r="RO62" s="49"/>
      <c r="RP62" s="49"/>
      <c r="RQ62" s="49"/>
      <c r="RR62" s="49"/>
      <c r="RS62" s="49"/>
      <c r="RT62" s="49"/>
      <c r="RU62" s="49"/>
      <c r="RV62" s="49"/>
      <c r="RW62" s="49"/>
      <c r="RX62" s="49"/>
      <c r="RY62" s="49"/>
      <c r="RZ62" s="49"/>
      <c r="SA62" s="49"/>
      <c r="SB62" s="49"/>
      <c r="SC62" s="49"/>
      <c r="SD62" s="49"/>
      <c r="SE62" s="49"/>
      <c r="SF62" s="49"/>
      <c r="SG62" s="49"/>
      <c r="SH62" s="49"/>
      <c r="SI62" s="49"/>
      <c r="SJ62" s="49"/>
      <c r="SK62" s="49"/>
      <c r="SL62" s="49"/>
      <c r="SM62" s="49"/>
      <c r="SN62" s="49"/>
      <c r="SO62" s="49"/>
      <c r="SP62" s="49"/>
      <c r="SQ62" s="49"/>
      <c r="SR62" s="49"/>
      <c r="SS62" s="49"/>
      <c r="ST62" s="49"/>
      <c r="SU62" s="49"/>
      <c r="SV62" s="49"/>
      <c r="SW62" s="49"/>
      <c r="SX62" s="49"/>
      <c r="SY62" s="49"/>
      <c r="SZ62" s="49"/>
      <c r="TA62" s="49"/>
      <c r="TB62" s="49"/>
      <c r="TC62" s="49"/>
      <c r="TD62" s="49"/>
      <c r="TE62" s="49"/>
      <c r="TF62" s="49"/>
      <c r="TG62" s="49"/>
      <c r="TH62" s="49"/>
      <c r="TI62" s="49"/>
      <c r="TJ62" s="49"/>
      <c r="TK62" s="49"/>
      <c r="TL62" s="49"/>
      <c r="TM62" s="49"/>
      <c r="TN62" s="49"/>
      <c r="TO62" s="49"/>
      <c r="TP62" s="49"/>
      <c r="TQ62" s="49"/>
      <c r="TR62" s="49"/>
      <c r="TS62" s="49"/>
      <c r="TT62" s="49"/>
      <c r="TU62" s="49"/>
      <c r="TV62" s="49"/>
      <c r="TW62" s="49"/>
      <c r="TX62" s="49"/>
      <c r="TY62" s="49"/>
      <c r="TZ62" s="49"/>
      <c r="UA62" s="49"/>
      <c r="UB62" s="49"/>
      <c r="UC62" s="49"/>
      <c r="UD62" s="49"/>
      <c r="UE62" s="49"/>
      <c r="UF62" s="49"/>
      <c r="UG62" s="49"/>
      <c r="UH62" s="49"/>
      <c r="UI62" s="49"/>
      <c r="UJ62" s="49"/>
      <c r="UK62" s="49"/>
      <c r="UL62" s="49"/>
      <c r="UM62" s="49"/>
      <c r="UN62" s="49"/>
      <c r="UO62" s="49"/>
      <c r="UP62" s="49"/>
      <c r="UQ62" s="49"/>
      <c r="UR62" s="49"/>
      <c r="US62" s="49"/>
      <c r="UT62" s="49"/>
      <c r="UU62" s="49"/>
      <c r="UV62" s="49"/>
      <c r="UW62" s="49"/>
      <c r="UX62" s="49"/>
      <c r="UY62" s="49"/>
      <c r="UZ62" s="49"/>
      <c r="VA62" s="49"/>
      <c r="VB62" s="49"/>
      <c r="VC62" s="49"/>
      <c r="VD62" s="49"/>
      <c r="VE62" s="49"/>
      <c r="VF62" s="49"/>
      <c r="VG62" s="49"/>
      <c r="VH62" s="49"/>
      <c r="VI62" s="49"/>
      <c r="VJ62" s="49"/>
      <c r="VK62" s="49"/>
      <c r="VL62" s="49"/>
      <c r="VM62" s="49"/>
      <c r="VN62" s="49"/>
      <c r="VO62" s="49"/>
      <c r="VP62" s="49"/>
      <c r="VQ62" s="49"/>
      <c r="VR62" s="49"/>
      <c r="VS62" s="49"/>
      <c r="VT62" s="49"/>
      <c r="VU62" s="49"/>
      <c r="VV62" s="49"/>
      <c r="VW62" s="49"/>
      <c r="VX62" s="49"/>
      <c r="VY62" s="49"/>
      <c r="VZ62" s="49"/>
      <c r="WA62" s="49"/>
      <c r="WB62" s="49"/>
      <c r="WC62" s="49"/>
      <c r="WD62" s="49"/>
      <c r="WE62" s="49"/>
      <c r="WF62" s="49"/>
      <c r="WG62" s="49"/>
      <c r="WH62" s="49"/>
      <c r="WI62" s="49"/>
      <c r="WJ62" s="49"/>
      <c r="WK62" s="49"/>
      <c r="WL62" s="49"/>
      <c r="WM62" s="49"/>
      <c r="WN62" s="49"/>
      <c r="WO62" s="49"/>
      <c r="WP62" s="49"/>
      <c r="WQ62" s="49"/>
      <c r="WR62" s="49"/>
      <c r="WS62" s="49"/>
      <c r="WT62" s="49"/>
      <c r="WU62" s="49"/>
      <c r="WV62" s="49"/>
      <c r="WW62" s="49"/>
      <c r="WX62" s="49"/>
      <c r="WY62" s="49"/>
      <c r="WZ62" s="49"/>
      <c r="XA62" s="49"/>
      <c r="XB62" s="49"/>
      <c r="XC62" s="49"/>
      <c r="XD62" s="49"/>
      <c r="XE62" s="49"/>
      <c r="XF62" s="49"/>
      <c r="XG62" s="49"/>
      <c r="XH62" s="49"/>
      <c r="XI62" s="49"/>
      <c r="XJ62" s="49"/>
      <c r="XK62" s="49"/>
      <c r="XL62" s="49"/>
      <c r="XM62" s="49"/>
      <c r="XN62" s="49"/>
      <c r="XO62" s="49"/>
      <c r="XP62" s="49"/>
      <c r="XQ62" s="49"/>
      <c r="XR62" s="49"/>
      <c r="XS62" s="49"/>
      <c r="XT62" s="49"/>
      <c r="XU62" s="49"/>
      <c r="XV62" s="49"/>
      <c r="XW62" s="49"/>
      <c r="XX62" s="49"/>
      <c r="XY62" s="49"/>
      <c r="XZ62" s="49"/>
      <c r="YA62" s="49"/>
      <c r="YB62" s="49"/>
      <c r="YC62" s="49"/>
      <c r="YD62" s="49"/>
      <c r="YE62" s="49"/>
      <c r="YF62" s="49"/>
      <c r="YG62" s="49"/>
      <c r="YH62" s="49"/>
      <c r="YI62" s="49"/>
      <c r="YJ62" s="49"/>
      <c r="YK62" s="49"/>
      <c r="YL62" s="49"/>
      <c r="YM62" s="49"/>
      <c r="YN62" s="49"/>
      <c r="YO62" s="49"/>
      <c r="YP62" s="49"/>
      <c r="YQ62" s="49"/>
      <c r="YR62" s="49"/>
      <c r="YS62" s="49"/>
      <c r="YT62" s="49"/>
      <c r="YU62" s="49"/>
      <c r="YV62" s="49"/>
      <c r="YW62" s="49"/>
      <c r="YX62" s="49"/>
      <c r="YY62" s="49"/>
      <c r="YZ62" s="49"/>
      <c r="ZA62" s="49"/>
      <c r="ZB62" s="49"/>
      <c r="ZC62" s="49"/>
      <c r="ZD62" s="49"/>
      <c r="ZE62" s="49"/>
      <c r="ZF62" s="49"/>
      <c r="ZG62" s="49"/>
      <c r="ZH62" s="49"/>
      <c r="ZI62" s="49"/>
      <c r="ZJ62" s="49"/>
      <c r="ZK62" s="49"/>
      <c r="ZL62" s="49"/>
      <c r="ZM62" s="49"/>
      <c r="ZN62" s="49"/>
      <c r="ZO62" s="49"/>
      <c r="ZP62" s="49"/>
      <c r="ZQ62" s="49"/>
      <c r="ZR62" s="49"/>
      <c r="ZS62" s="49"/>
      <c r="ZT62" s="49"/>
      <c r="ZU62" s="49"/>
      <c r="ZV62" s="49"/>
      <c r="ZW62" s="49"/>
      <c r="ZX62" s="49"/>
      <c r="ZY62" s="49"/>
      <c r="ZZ62" s="49"/>
      <c r="AAA62" s="49"/>
      <c r="AAB62" s="49"/>
      <c r="AAC62" s="49"/>
      <c r="AAD62" s="49"/>
      <c r="AAE62" s="49"/>
      <c r="AAF62" s="49"/>
      <c r="AAG62" s="49"/>
      <c r="AAH62" s="49"/>
      <c r="AAI62" s="49"/>
      <c r="AAJ62" s="49"/>
      <c r="AAK62" s="49"/>
      <c r="AAL62" s="49"/>
      <c r="AAM62" s="49"/>
      <c r="AAN62" s="49"/>
      <c r="AAO62" s="49"/>
      <c r="AAP62" s="49"/>
      <c r="AAQ62" s="49"/>
      <c r="AAR62" s="49"/>
      <c r="AAS62" s="49"/>
      <c r="AAT62" s="49"/>
      <c r="AAU62" s="49"/>
      <c r="AAV62" s="49"/>
      <c r="AAW62" s="49"/>
      <c r="AAX62" s="49"/>
      <c r="AAY62" s="49"/>
      <c r="AAZ62" s="49"/>
      <c r="ABA62" s="49"/>
      <c r="ABB62" s="49"/>
      <c r="ABC62" s="49"/>
      <c r="ABD62" s="49"/>
      <c r="ABE62" s="49"/>
      <c r="ABF62" s="49"/>
      <c r="ABG62" s="49"/>
      <c r="ABH62" s="49"/>
    </row>
    <row r="63" spans="1:736" x14ac:dyDescent="0.15">
      <c r="A63" s="25" t="s">
        <v>248</v>
      </c>
      <c r="B63" s="26" t="s">
        <v>58</v>
      </c>
      <c r="C63" s="27" t="s">
        <v>59</v>
      </c>
      <c r="D63" s="29"/>
      <c r="E63" s="32">
        <f t="shared" si="67"/>
        <v>-5.4897924172242485E-3</v>
      </c>
      <c r="F63" s="32">
        <f t="shared" ref="F63:AK63" si="98">+IFERROR(INDEX(F$29:F$46,MATCH($C63,$C$29:$C$46,0))/INDEX(E$29:E$46,MATCH($C63,$C$29:$C$46,0))-1,"")</f>
        <v>-4.8300845264792613E-3</v>
      </c>
      <c r="G63" s="32">
        <f t="shared" si="98"/>
        <v>1.2653839486912899E-2</v>
      </c>
      <c r="H63" s="32">
        <f t="shared" si="98"/>
        <v>5.4775761725436301E-3</v>
      </c>
      <c r="I63" s="32">
        <f t="shared" si="98"/>
        <v>1.2938372488934258E-2</v>
      </c>
      <c r="J63" s="32">
        <f t="shared" si="98"/>
        <v>-2.0168067226891129E-3</v>
      </c>
      <c r="K63" s="32">
        <f t="shared" si="98"/>
        <v>-2.5261030650050031E-3</v>
      </c>
      <c r="L63" s="32">
        <f t="shared" si="98"/>
        <v>-7.4286679047780302E-3</v>
      </c>
      <c r="M63" s="32">
        <f t="shared" si="98"/>
        <v>-1.5819016839598521E-2</v>
      </c>
      <c r="N63" s="32">
        <f t="shared" si="98"/>
        <v>3.6467334946422403E-2</v>
      </c>
      <c r="O63" s="32">
        <f t="shared" si="98"/>
        <v>2.484575621143903E-2</v>
      </c>
      <c r="P63" s="32">
        <f t="shared" si="98"/>
        <v>2.001301659616006E-2</v>
      </c>
      <c r="Q63" s="32">
        <f t="shared" si="98"/>
        <v>-7.975753708725497E-4</v>
      </c>
      <c r="R63" s="32">
        <f t="shared" si="98"/>
        <v>-7.0242656449552854E-3</v>
      </c>
      <c r="S63" s="32">
        <f t="shared" si="98"/>
        <v>-1.4147909967845651E-2</v>
      </c>
      <c r="T63" s="32">
        <f t="shared" si="98"/>
        <v>6.1969993476842511E-3</v>
      </c>
      <c r="U63" s="32">
        <f t="shared" si="98"/>
        <v>3.0470016207455375E-2</v>
      </c>
      <c r="V63" s="32">
        <f t="shared" si="98"/>
        <v>3.5703051273985542E-2</v>
      </c>
      <c r="W63" s="32">
        <f t="shared" si="98"/>
        <v>4.4191343963553509E-2</v>
      </c>
      <c r="X63" s="32">
        <f t="shared" si="98"/>
        <v>-4.5084351367074005E-3</v>
      </c>
      <c r="Y63" s="32">
        <f t="shared" si="98"/>
        <v>-9.3498904309715636E-3</v>
      </c>
      <c r="Z63" s="32">
        <f t="shared" si="98"/>
        <v>-3.3623359386521168E-2</v>
      </c>
      <c r="AA63" s="32">
        <f t="shared" si="98"/>
        <v>-1.0224324736761825E-2</v>
      </c>
      <c r="AB63" s="32">
        <f t="shared" si="98"/>
        <v>5.6275053962380417E-2</v>
      </c>
      <c r="AC63" s="32">
        <f t="shared" si="98"/>
        <v>2.1164793460808573E-2</v>
      </c>
      <c r="AD63" s="32">
        <f t="shared" si="98"/>
        <v>3.0731846769582516E-2</v>
      </c>
      <c r="AE63" s="32">
        <f t="shared" si="98"/>
        <v>2.4961863819166208E-3</v>
      </c>
      <c r="AF63" s="32">
        <f t="shared" si="98"/>
        <v>3.7487895974547047E-2</v>
      </c>
      <c r="AG63" s="32">
        <f t="shared" si="98"/>
        <v>3.0533333333333301E-2</v>
      </c>
      <c r="AH63" s="32">
        <f t="shared" si="98"/>
        <v>-1.7466683917712555E-2</v>
      </c>
      <c r="AI63" s="32">
        <f t="shared" si="98"/>
        <v>-1.0271266789570688E-2</v>
      </c>
      <c r="AJ63" s="32">
        <f t="shared" si="98"/>
        <v>1.5832889835018626E-2</v>
      </c>
      <c r="AK63" s="32">
        <f t="shared" si="98"/>
        <v>-2.0039292730844815E-2</v>
      </c>
      <c r="AL63" s="32">
        <f t="shared" ref="AL63:BQ63" si="99">+IFERROR(INDEX(AL$29:AL$46,MATCH($C63,$C$29:$C$46,0))/INDEX(AK$29:AK$46,MATCH($C63,$C$29:$C$46,0))-1,"")</f>
        <v>-3.6086607858861752E-3</v>
      </c>
      <c r="AM63" s="32">
        <f t="shared" si="99"/>
        <v>1.9852448021462132E-2</v>
      </c>
      <c r="AN63" s="32">
        <f t="shared" si="99"/>
        <v>2.3543338155991078E-2</v>
      </c>
      <c r="AO63" s="32">
        <f t="shared" si="99"/>
        <v>9.3806219480854214E-3</v>
      </c>
      <c r="AP63" s="32">
        <f t="shared" si="99"/>
        <v>-5.0159134309357145E-2</v>
      </c>
      <c r="AQ63" s="32">
        <f t="shared" si="99"/>
        <v>1.2866907921190274E-2</v>
      </c>
      <c r="AR63" s="32">
        <f t="shared" si="99"/>
        <v>2.1304750562392449E-2</v>
      </c>
      <c r="AS63" s="32">
        <f t="shared" si="99"/>
        <v>2.021249028245653E-2</v>
      </c>
      <c r="AT63" s="32">
        <f t="shared" si="99"/>
        <v>1.0160020320040708E-2</v>
      </c>
      <c r="AU63" s="32">
        <f t="shared" si="99"/>
        <v>3.2436509932109558E-2</v>
      </c>
      <c r="AV63" s="32">
        <f t="shared" si="99"/>
        <v>-9.8636142230881241E-3</v>
      </c>
      <c r="AW63" s="32">
        <f t="shared" si="99"/>
        <v>6.2476940105768097E-2</v>
      </c>
      <c r="AX63" s="32">
        <f t="shared" si="99"/>
        <v>7.2925107072578932E-3</v>
      </c>
      <c r="AY63" s="32">
        <f t="shared" si="99"/>
        <v>-4.2518961158354296E-3</v>
      </c>
      <c r="AZ63" s="32">
        <f t="shared" si="99"/>
        <v>-4.0392383150605893E-3</v>
      </c>
      <c r="BA63" s="32">
        <f t="shared" si="99"/>
        <v>-0.11877172653534185</v>
      </c>
      <c r="BB63" s="32">
        <f t="shared" si="99"/>
        <v>-7.7317554240631137E-2</v>
      </c>
      <c r="BC63" s="32">
        <f t="shared" si="99"/>
        <v>-3.2064985036340365E-2</v>
      </c>
      <c r="BD63" s="32">
        <f t="shared" si="99"/>
        <v>8.8191990577149548E-2</v>
      </c>
      <c r="BE63" s="32">
        <f t="shared" si="99"/>
        <v>2.6518739006900383E-2</v>
      </c>
      <c r="BF63" s="32">
        <f t="shared" si="99"/>
        <v>3.387373138262828E-2</v>
      </c>
      <c r="BG63" s="32">
        <f t="shared" si="99"/>
        <v>4.5257521672616097E-2</v>
      </c>
      <c r="BH63" s="32">
        <f t="shared" si="99"/>
        <v>-4.0370776924015139E-2</v>
      </c>
      <c r="BI63" s="32">
        <f t="shared" si="99"/>
        <v>7.6766649720386271E-2</v>
      </c>
      <c r="BJ63" s="32">
        <f t="shared" si="99"/>
        <v>7.9084041548631578E-3</v>
      </c>
      <c r="BK63" s="32">
        <f t="shared" si="99"/>
        <v>2.7286567513760351E-2</v>
      </c>
      <c r="BL63" s="32">
        <f t="shared" si="99"/>
        <v>-1.1285909712722253E-2</v>
      </c>
      <c r="BM63" s="32">
        <f t="shared" si="99"/>
        <v>-5.5690072639225208E-2</v>
      </c>
      <c r="BN63" s="32">
        <f t="shared" si="99"/>
        <v>1.9536019536019467E-3</v>
      </c>
      <c r="BO63" s="32">
        <f t="shared" si="99"/>
        <v>2.4981720692176523E-2</v>
      </c>
      <c r="BP63" s="32">
        <f t="shared" si="99"/>
        <v>6.2774937581738133E-2</v>
      </c>
      <c r="BQ63" s="32">
        <f t="shared" si="99"/>
        <v>3.4120147667524359E-2</v>
      </c>
      <c r="BR63" s="32">
        <f t="shared" ref="BR63:CW63" si="100">+IFERROR(INDEX(BR$29:BR$46,MATCH($C63,$C$29:$C$46,0))/INDEX(BQ$29:BQ$46,MATCH($C63,$C$29:$C$46,0))-1,"")</f>
        <v>4.0675032453483251E-2</v>
      </c>
      <c r="BS63" s="32">
        <f t="shared" si="100"/>
        <v>3.0249480249480154E-2</v>
      </c>
      <c r="BT63" s="32">
        <f t="shared" si="100"/>
        <v>7.769145394006749E-3</v>
      </c>
      <c r="BU63" s="32">
        <f t="shared" si="100"/>
        <v>-6.0072086503804023E-4</v>
      </c>
      <c r="BV63" s="32">
        <f t="shared" si="100"/>
        <v>9.477058705670216E-2</v>
      </c>
      <c r="BW63" s="32">
        <f t="shared" si="100"/>
        <v>9.1325036603220999E-2</v>
      </c>
      <c r="BX63" s="32">
        <f t="shared" si="100"/>
        <v>2.096260271675332E-2</v>
      </c>
      <c r="BY63" s="32">
        <f t="shared" si="100"/>
        <v>1.3797634691195881E-2</v>
      </c>
      <c r="BZ63" s="32">
        <f t="shared" si="100"/>
        <v>-4.3826960466623488E-2</v>
      </c>
      <c r="CA63" s="32">
        <f t="shared" si="100"/>
        <v>-4.7106667796322998E-2</v>
      </c>
      <c r="CB63" s="32">
        <f t="shared" si="100"/>
        <v>-4.4100649061972086E-2</v>
      </c>
      <c r="CC63" s="32">
        <f t="shared" si="100"/>
        <v>-2.0835271137568556E-2</v>
      </c>
      <c r="CD63" s="32">
        <f t="shared" si="100"/>
        <v>2.1468604540704872E-2</v>
      </c>
      <c r="CE63" s="32">
        <f t="shared" si="100"/>
        <v>3.1154096531200492E-2</v>
      </c>
      <c r="CF63" s="32">
        <f t="shared" si="100"/>
        <v>-2.4350649350649567E-3</v>
      </c>
      <c r="CG63" s="32">
        <f t="shared" si="100"/>
        <v>2.6489467498417962E-2</v>
      </c>
      <c r="CH63" s="32">
        <f t="shared" si="100"/>
        <v>-4.4918090540778666E-3</v>
      </c>
      <c r="CI63" s="32">
        <f t="shared" si="100"/>
        <v>3.5919667344952666E-2</v>
      </c>
      <c r="CJ63" s="32">
        <f t="shared" si="100"/>
        <v>3.7236313946536814E-2</v>
      </c>
      <c r="CK63" s="32">
        <f t="shared" si="100"/>
        <v>3.2606010703993382E-2</v>
      </c>
      <c r="CL63" s="32">
        <f t="shared" si="100"/>
        <v>7.8143688701060032E-3</v>
      </c>
      <c r="CM63" s="32">
        <f t="shared" si="100"/>
        <v>1.1076825698235648E-2</v>
      </c>
      <c r="CN63" s="32">
        <f t="shared" si="100"/>
        <v>-6.3385241411690885E-3</v>
      </c>
      <c r="CO63" s="32">
        <f t="shared" si="100"/>
        <v>3.4336115923767618E-2</v>
      </c>
      <c r="CP63" s="32">
        <f t="shared" si="100"/>
        <v>4.9185320542104449E-2</v>
      </c>
      <c r="CQ63" s="32">
        <f t="shared" si="100"/>
        <v>2.4528301886792558E-2</v>
      </c>
      <c r="CR63" s="32">
        <f t="shared" si="100"/>
        <v>9.2081031307555961E-4</v>
      </c>
      <c r="CS63" s="32">
        <f t="shared" si="100"/>
        <v>3.1986412851178203E-2</v>
      </c>
      <c r="CT63" s="32">
        <f t="shared" si="100"/>
        <v>4.5806761297401133E-2</v>
      </c>
      <c r="CU63" s="32">
        <f t="shared" si="100"/>
        <v>1.9277424431184853E-2</v>
      </c>
      <c r="CV63" s="32">
        <f t="shared" si="100"/>
        <v>1.3637825667417225E-2</v>
      </c>
      <c r="CW63" s="32">
        <f t="shared" si="100"/>
        <v>1.6564066763977925E-2</v>
      </c>
      <c r="CX63" s="32">
        <f t="shared" ref="CX63:EC63" si="101">+IFERROR(INDEX(CX$29:CX$46,MATCH($C63,$C$29:$C$46,0))/INDEX(CW$29:CW$46,MATCH($C63,$C$29:$C$46,0))-1,"")</f>
        <v>3.5897115744787156E-2</v>
      </c>
      <c r="CY63" s="32">
        <f t="shared" si="101"/>
        <v>1.3680467667088525E-2</v>
      </c>
      <c r="CZ63" s="32">
        <f t="shared" si="101"/>
        <v>2.0332936979785998E-2</v>
      </c>
      <c r="DA63" s="32">
        <f t="shared" si="101"/>
        <v>1.6198578254282614E-2</v>
      </c>
      <c r="DB63" s="32">
        <f t="shared" si="101"/>
        <v>3.2224770642201861E-2</v>
      </c>
      <c r="DC63" s="32">
        <f t="shared" si="101"/>
        <v>6.4770581046550424E-2</v>
      </c>
      <c r="DD63" s="32">
        <f t="shared" si="101"/>
        <v>-1.3825125208681177E-2</v>
      </c>
      <c r="DE63" s="32">
        <f t="shared" si="101"/>
        <v>-1.005131460614761E-3</v>
      </c>
      <c r="DF63" s="32">
        <f t="shared" si="101"/>
        <v>2.261173480194878E-2</v>
      </c>
      <c r="DG63" s="32">
        <f t="shared" si="101"/>
        <v>2.2215317694578296E-2</v>
      </c>
      <c r="DH63" s="32">
        <f t="shared" si="101"/>
        <v>3.5866261398176391E-2</v>
      </c>
      <c r="DI63" s="32">
        <f t="shared" si="101"/>
        <v>2.6408450704225261E-2</v>
      </c>
      <c r="DJ63" s="32">
        <f t="shared" si="101"/>
        <v>-1.7914999047074498E-2</v>
      </c>
      <c r="DK63" s="32">
        <f t="shared" si="101"/>
        <v>-1.4215020376479703E-2</v>
      </c>
      <c r="DL63" s="32">
        <f t="shared" si="101"/>
        <v>1.6290171760421357E-2</v>
      </c>
      <c r="DM63" s="32">
        <f t="shared" si="101"/>
        <v>3.4673123486682833E-2</v>
      </c>
      <c r="DN63" s="32">
        <f t="shared" si="101"/>
        <v>2.3542076195825157E-2</v>
      </c>
      <c r="DO63" s="32">
        <f t="shared" si="101"/>
        <v>3.2466047830262079E-2</v>
      </c>
      <c r="DP63" s="32">
        <f t="shared" si="101"/>
        <v>4.0701536826254436E-2</v>
      </c>
      <c r="DQ63" s="32">
        <f t="shared" si="101"/>
        <v>4.4173972252957716E-2</v>
      </c>
      <c r="DR63" s="32">
        <f t="shared" si="101"/>
        <v>4.6584610368438195E-2</v>
      </c>
      <c r="DS63" s="32">
        <f t="shared" si="101"/>
        <v>1.8887028311071363E-2</v>
      </c>
      <c r="DT63" s="32">
        <f t="shared" si="101"/>
        <v>9.5551138969574012E-4</v>
      </c>
      <c r="DU63" s="32">
        <f t="shared" si="101"/>
        <v>-1.5158501661002743E-2</v>
      </c>
      <c r="DV63" s="32">
        <f t="shared" si="101"/>
        <v>-7.0874651355135043E-5</v>
      </c>
      <c r="DW63" s="32">
        <f t="shared" si="101"/>
        <v>2.1680960346699196E-2</v>
      </c>
      <c r="DX63" s="32">
        <f t="shared" si="101"/>
        <v>3.5226724067720649E-2</v>
      </c>
      <c r="DY63" s="32">
        <f t="shared" si="101"/>
        <v>2.1397528362433471E-2</v>
      </c>
      <c r="DZ63" s="32">
        <f t="shared" si="101"/>
        <v>2.1931312040770701E-2</v>
      </c>
      <c r="EA63" s="32">
        <f t="shared" si="101"/>
        <v>2.7659073495004627E-2</v>
      </c>
      <c r="EB63" s="32">
        <f t="shared" si="101"/>
        <v>2.7943526817236108E-2</v>
      </c>
      <c r="EC63" s="32">
        <f t="shared" si="101"/>
        <v>2.8431727026801079E-2</v>
      </c>
      <c r="ED63" s="32">
        <f t="shared" ref="ED63:EZ63" si="102">+IFERROR(INDEX(ED$29:ED$46,MATCH($C63,$C$29:$C$46,0))/INDEX(EC$29:EC$46,MATCH($C63,$C$29:$C$46,0))-1,"")</f>
        <v>3.2764852103789543E-2</v>
      </c>
      <c r="EE63" s="32">
        <f t="shared" si="102"/>
        <v>2.2362836429445032E-2</v>
      </c>
      <c r="EF63" s="32">
        <f t="shared" si="102"/>
        <v>1.8703329817255199E-2</v>
      </c>
      <c r="EG63" s="32">
        <f t="shared" si="102"/>
        <v>2.8887539711402788E-2</v>
      </c>
      <c r="EH63" s="32">
        <f t="shared" si="102"/>
        <v>1.8501580927977379E-2</v>
      </c>
      <c r="EI63" s="32">
        <f t="shared" si="102"/>
        <v>2.1736069005196423E-2</v>
      </c>
      <c r="EJ63" s="32">
        <f t="shared" si="102"/>
        <v>1.6574534455715773E-2</v>
      </c>
      <c r="EK63" s="32">
        <f t="shared" si="102"/>
        <v>1.6640107008132565E-2</v>
      </c>
      <c r="EL63" s="32">
        <f t="shared" si="102"/>
        <v>-1.4990109373263283E-2</v>
      </c>
      <c r="EM63" s="32">
        <f t="shared" si="102"/>
        <v>-5.1356425888582247E-2</v>
      </c>
      <c r="EN63" s="32">
        <f t="shared" si="102"/>
        <v>1.0235140844988555E-2</v>
      </c>
      <c r="EO63" s="32">
        <f t="shared" si="102"/>
        <v>6.2301908591737565E-3</v>
      </c>
      <c r="EP63" s="32">
        <f t="shared" si="102"/>
        <v>7.796173972720144E-3</v>
      </c>
      <c r="EQ63" s="32">
        <f t="shared" si="102"/>
        <v>1.1829652101769339E-2</v>
      </c>
      <c r="ER63" s="32">
        <f t="shared" si="102"/>
        <v>2.4152733439968488E-2</v>
      </c>
      <c r="ES63" s="32">
        <f t="shared" si="102"/>
        <v>1.586356773724007E-2</v>
      </c>
      <c r="ET63" s="32">
        <f t="shared" si="102"/>
        <v>1.3279318228478054E-2</v>
      </c>
      <c r="EU63" s="32">
        <f t="shared" si="102"/>
        <v>1.8354889752610459E-2</v>
      </c>
      <c r="EV63" s="32">
        <f t="shared" si="102"/>
        <v>1.0987950090191712E-2</v>
      </c>
      <c r="EW63" s="32">
        <f t="shared" si="102"/>
        <v>1.0551975734150565E-2</v>
      </c>
      <c r="EX63" s="32">
        <f t="shared" si="102"/>
        <v>-0.11407523992656154</v>
      </c>
      <c r="EY63" s="32">
        <f t="shared" si="102"/>
        <v>7.1661216540248596E-2</v>
      </c>
      <c r="EZ63" s="32">
        <f t="shared" si="102"/>
        <v>3.4259403630010121E-2</v>
      </c>
      <c r="FA63" s="33"/>
      <c r="FB63" s="33"/>
      <c r="FC63" s="33"/>
      <c r="FD63" s="33"/>
      <c r="FE63" s="33"/>
      <c r="FF63" s="33"/>
      <c r="FG63" s="33"/>
      <c r="FH63" s="33"/>
      <c r="FI63" s="33"/>
      <c r="FJ63" s="33"/>
      <c r="FK63" s="33"/>
      <c r="FL63" s="33"/>
      <c r="FM63" s="33"/>
      <c r="FN63" s="33"/>
      <c r="FO63" s="33"/>
      <c r="FP63" s="29"/>
      <c r="FQ63" s="29"/>
      <c r="FR63" s="49"/>
      <c r="FS63" s="49"/>
      <c r="FT63" s="49"/>
      <c r="FU63" s="49"/>
      <c r="FV63" s="49"/>
      <c r="FW63" s="49"/>
      <c r="FX63" s="49"/>
      <c r="FY63" s="49"/>
      <c r="FZ63" s="49"/>
      <c r="GA63" s="49"/>
      <c r="GB63" s="49"/>
      <c r="GC63" s="49"/>
      <c r="GD63" s="49"/>
      <c r="GE63" s="49"/>
      <c r="GF63" s="49"/>
      <c r="GG63" s="49"/>
      <c r="GH63" s="49"/>
      <c r="GI63" s="49"/>
      <c r="GJ63" s="49"/>
      <c r="GK63" s="49"/>
      <c r="GL63" s="49"/>
      <c r="GM63" s="49"/>
      <c r="GN63" s="49"/>
      <c r="GO63" s="49"/>
      <c r="GP63" s="49"/>
      <c r="GQ63" s="49"/>
      <c r="GR63" s="49"/>
      <c r="GS63" s="49"/>
      <c r="GT63" s="49"/>
      <c r="GU63" s="49"/>
      <c r="GV63" s="49"/>
      <c r="GW63" s="49"/>
      <c r="GX63" s="49"/>
      <c r="GY63" s="49"/>
      <c r="GZ63" s="49"/>
      <c r="HA63" s="49"/>
      <c r="HB63" s="49"/>
      <c r="HC63" s="49"/>
      <c r="HD63" s="49"/>
      <c r="HE63" s="49"/>
      <c r="HF63" s="49"/>
      <c r="HG63" s="49"/>
      <c r="HH63" s="49"/>
      <c r="HI63" s="49"/>
      <c r="HJ63" s="49"/>
      <c r="HK63" s="49"/>
      <c r="HL63" s="49"/>
      <c r="HM63" s="49"/>
      <c r="HN63" s="49"/>
      <c r="HO63" s="49"/>
      <c r="HP63" s="49"/>
      <c r="HQ63" s="49"/>
      <c r="HR63" s="49"/>
      <c r="HS63" s="49"/>
      <c r="HT63" s="49"/>
      <c r="HU63" s="49"/>
      <c r="HV63" s="49"/>
      <c r="HW63" s="49"/>
      <c r="HX63" s="49"/>
      <c r="HY63" s="49"/>
      <c r="HZ63" s="49"/>
      <c r="IA63" s="49"/>
      <c r="IB63" s="49"/>
      <c r="IC63" s="49"/>
      <c r="ID63" s="49"/>
      <c r="IE63" s="49"/>
      <c r="IF63" s="49"/>
      <c r="IG63" s="49"/>
      <c r="IH63" s="49"/>
      <c r="II63" s="49"/>
      <c r="IJ63" s="49"/>
      <c r="IK63" s="49"/>
      <c r="IL63" s="49"/>
      <c r="IM63" s="49"/>
      <c r="IN63" s="49"/>
      <c r="IO63" s="49"/>
      <c r="IP63" s="49"/>
      <c r="IQ63" s="49"/>
      <c r="IR63" s="49"/>
      <c r="IS63" s="49"/>
      <c r="IT63" s="49"/>
      <c r="IU63" s="49"/>
      <c r="IV63" s="49"/>
      <c r="IW63" s="49"/>
      <c r="IX63" s="49"/>
      <c r="IY63" s="49"/>
      <c r="IZ63" s="49"/>
      <c r="JA63" s="49"/>
      <c r="JB63" s="49"/>
      <c r="JC63" s="49"/>
      <c r="JD63" s="49"/>
      <c r="JE63" s="49"/>
      <c r="JF63" s="49"/>
      <c r="JG63" s="49"/>
      <c r="JH63" s="49"/>
      <c r="JI63" s="49"/>
      <c r="JJ63" s="49"/>
      <c r="JK63" s="49"/>
      <c r="JL63" s="49"/>
      <c r="JM63" s="49"/>
      <c r="JN63" s="49"/>
      <c r="JO63" s="49"/>
      <c r="JP63" s="49"/>
      <c r="JQ63" s="49"/>
      <c r="JR63" s="49"/>
      <c r="JS63" s="49"/>
      <c r="JT63" s="49"/>
      <c r="JU63" s="49"/>
      <c r="JV63" s="49"/>
      <c r="JW63" s="49"/>
      <c r="JX63" s="49"/>
      <c r="JY63" s="49"/>
      <c r="JZ63" s="49"/>
      <c r="KA63" s="49"/>
      <c r="KB63" s="49"/>
      <c r="KC63" s="49"/>
      <c r="KD63" s="49"/>
      <c r="KE63" s="49"/>
      <c r="KF63" s="49"/>
      <c r="KG63" s="49"/>
      <c r="KH63" s="49"/>
      <c r="KI63" s="49"/>
      <c r="KJ63" s="49"/>
      <c r="KK63" s="49"/>
      <c r="KL63" s="49"/>
      <c r="KM63" s="49"/>
      <c r="KN63" s="49"/>
      <c r="KO63" s="49"/>
      <c r="KP63" s="49"/>
      <c r="KQ63" s="49"/>
      <c r="KR63" s="49"/>
      <c r="KS63" s="49"/>
      <c r="KT63" s="49"/>
      <c r="KU63" s="49"/>
      <c r="KV63" s="49"/>
      <c r="KW63" s="49"/>
      <c r="KX63" s="49"/>
      <c r="KY63" s="49"/>
      <c r="KZ63" s="49"/>
      <c r="LA63" s="49"/>
      <c r="LB63" s="49"/>
      <c r="LC63" s="49"/>
      <c r="LD63" s="49"/>
      <c r="LE63" s="49"/>
      <c r="LF63" s="49"/>
      <c r="LG63" s="49"/>
      <c r="LH63" s="49"/>
      <c r="LI63" s="49"/>
      <c r="LJ63" s="49"/>
      <c r="LK63" s="49"/>
      <c r="LL63" s="49"/>
      <c r="LM63" s="49"/>
      <c r="LN63" s="49"/>
      <c r="LO63" s="49"/>
      <c r="LP63" s="49"/>
      <c r="LQ63" s="49"/>
      <c r="LR63" s="49"/>
      <c r="LS63" s="49"/>
      <c r="LT63" s="49"/>
      <c r="LU63" s="49"/>
      <c r="LV63" s="49"/>
      <c r="LW63" s="49"/>
      <c r="LX63" s="49"/>
      <c r="LY63" s="49"/>
      <c r="LZ63" s="49"/>
      <c r="MA63" s="49"/>
      <c r="MB63" s="49"/>
      <c r="MC63" s="49"/>
      <c r="MD63" s="49"/>
      <c r="ME63" s="49"/>
      <c r="MF63" s="49"/>
      <c r="MG63" s="49"/>
      <c r="MH63" s="49"/>
      <c r="MI63" s="49"/>
      <c r="MJ63" s="49"/>
      <c r="MK63" s="49"/>
      <c r="ML63" s="49"/>
      <c r="MM63" s="49"/>
      <c r="MN63" s="49"/>
      <c r="MO63" s="49"/>
      <c r="MP63" s="49"/>
      <c r="MQ63" s="49"/>
      <c r="MR63" s="49"/>
      <c r="MS63" s="49"/>
      <c r="MT63" s="49"/>
      <c r="MU63" s="49"/>
      <c r="MV63" s="49"/>
      <c r="MW63" s="49"/>
      <c r="MX63" s="49"/>
      <c r="MY63" s="49"/>
      <c r="MZ63" s="49"/>
      <c r="NA63" s="49"/>
      <c r="NB63" s="49"/>
      <c r="NC63" s="49"/>
      <c r="ND63" s="49"/>
      <c r="NE63" s="49"/>
      <c r="NF63" s="49"/>
      <c r="NG63" s="49"/>
      <c r="NH63" s="49"/>
      <c r="NI63" s="49"/>
      <c r="NJ63" s="49"/>
      <c r="NK63" s="49"/>
      <c r="NL63" s="49"/>
      <c r="NM63" s="49"/>
      <c r="NN63" s="49"/>
      <c r="NO63" s="49"/>
      <c r="NP63" s="49"/>
      <c r="NQ63" s="49"/>
      <c r="NR63" s="49"/>
      <c r="NS63" s="49"/>
      <c r="NT63" s="49"/>
      <c r="NU63" s="49"/>
      <c r="NV63" s="49"/>
      <c r="NW63" s="49"/>
      <c r="NX63" s="49"/>
      <c r="NY63" s="49"/>
      <c r="NZ63" s="49"/>
      <c r="OA63" s="49"/>
      <c r="OB63" s="49"/>
      <c r="OC63" s="49"/>
      <c r="OD63" s="49"/>
      <c r="OE63" s="49"/>
      <c r="OF63" s="49"/>
      <c r="OG63" s="49"/>
      <c r="OH63" s="49"/>
      <c r="OI63" s="49"/>
      <c r="OJ63" s="49"/>
      <c r="OK63" s="49"/>
      <c r="OL63" s="49"/>
      <c r="OM63" s="49"/>
      <c r="ON63" s="49"/>
      <c r="OO63" s="49"/>
      <c r="OP63" s="49"/>
      <c r="OQ63" s="49"/>
      <c r="OR63" s="49"/>
      <c r="OS63" s="49"/>
      <c r="OT63" s="49"/>
      <c r="OU63" s="49"/>
      <c r="OV63" s="49"/>
      <c r="OW63" s="49"/>
      <c r="OX63" s="49"/>
      <c r="OY63" s="49"/>
      <c r="OZ63" s="49"/>
      <c r="PA63" s="49"/>
      <c r="PB63" s="49"/>
      <c r="PC63" s="49"/>
      <c r="PD63" s="49"/>
      <c r="PE63" s="49"/>
      <c r="PF63" s="49"/>
      <c r="PG63" s="49"/>
      <c r="PH63" s="49"/>
      <c r="PI63" s="49"/>
      <c r="PJ63" s="49"/>
      <c r="PK63" s="49"/>
      <c r="PL63" s="49"/>
      <c r="PM63" s="49"/>
      <c r="PN63" s="49"/>
      <c r="PO63" s="49"/>
      <c r="PP63" s="49"/>
      <c r="PQ63" s="49"/>
      <c r="PR63" s="49"/>
      <c r="PS63" s="49"/>
      <c r="PT63" s="49"/>
      <c r="PU63" s="49"/>
      <c r="PV63" s="49"/>
      <c r="PW63" s="49"/>
      <c r="PX63" s="49"/>
      <c r="PY63" s="49"/>
      <c r="PZ63" s="49"/>
      <c r="QA63" s="49"/>
      <c r="QB63" s="49"/>
      <c r="QC63" s="49"/>
      <c r="QD63" s="49"/>
      <c r="QE63" s="49"/>
      <c r="QF63" s="49"/>
      <c r="QG63" s="49"/>
      <c r="QH63" s="49"/>
      <c r="QI63" s="49"/>
      <c r="QJ63" s="49"/>
      <c r="QK63" s="49"/>
      <c r="QL63" s="49"/>
      <c r="QM63" s="49"/>
      <c r="QN63" s="49"/>
      <c r="QO63" s="49"/>
      <c r="QP63" s="49"/>
      <c r="QQ63" s="49"/>
      <c r="QR63" s="49"/>
      <c r="QS63" s="49"/>
      <c r="QT63" s="49"/>
      <c r="QU63" s="49"/>
      <c r="QV63" s="49"/>
      <c r="QW63" s="49"/>
      <c r="QX63" s="49"/>
      <c r="QY63" s="49"/>
      <c r="QZ63" s="49"/>
      <c r="RA63" s="49"/>
      <c r="RB63" s="49"/>
      <c r="RC63" s="49"/>
      <c r="RD63" s="49"/>
      <c r="RE63" s="49"/>
      <c r="RF63" s="49"/>
      <c r="RG63" s="49"/>
      <c r="RH63" s="49"/>
      <c r="RI63" s="49"/>
      <c r="RJ63" s="49"/>
      <c r="RK63" s="49"/>
      <c r="RL63" s="49"/>
      <c r="RM63" s="49"/>
      <c r="RN63" s="49"/>
      <c r="RO63" s="49"/>
      <c r="RP63" s="49"/>
      <c r="RQ63" s="49"/>
      <c r="RR63" s="49"/>
      <c r="RS63" s="49"/>
      <c r="RT63" s="49"/>
      <c r="RU63" s="49"/>
      <c r="RV63" s="49"/>
      <c r="RW63" s="49"/>
      <c r="RX63" s="49"/>
      <c r="RY63" s="49"/>
      <c r="RZ63" s="49"/>
      <c r="SA63" s="49"/>
      <c r="SB63" s="49"/>
      <c r="SC63" s="49"/>
      <c r="SD63" s="49"/>
      <c r="SE63" s="49"/>
      <c r="SF63" s="49"/>
      <c r="SG63" s="49"/>
      <c r="SH63" s="49"/>
      <c r="SI63" s="49"/>
      <c r="SJ63" s="49"/>
      <c r="SK63" s="49"/>
      <c r="SL63" s="49"/>
      <c r="SM63" s="49"/>
      <c r="SN63" s="49"/>
      <c r="SO63" s="49"/>
      <c r="SP63" s="49"/>
      <c r="SQ63" s="49"/>
      <c r="SR63" s="49"/>
      <c r="SS63" s="49"/>
      <c r="ST63" s="49"/>
      <c r="SU63" s="49"/>
      <c r="SV63" s="49"/>
      <c r="SW63" s="49"/>
      <c r="SX63" s="49"/>
      <c r="SY63" s="49"/>
      <c r="SZ63" s="49"/>
      <c r="TA63" s="49"/>
      <c r="TB63" s="49"/>
      <c r="TC63" s="49"/>
      <c r="TD63" s="49"/>
      <c r="TE63" s="49"/>
      <c r="TF63" s="49"/>
      <c r="TG63" s="49"/>
      <c r="TH63" s="49"/>
      <c r="TI63" s="49"/>
      <c r="TJ63" s="49"/>
      <c r="TK63" s="49"/>
      <c r="TL63" s="49"/>
      <c r="TM63" s="49"/>
      <c r="TN63" s="49"/>
      <c r="TO63" s="49"/>
      <c r="TP63" s="49"/>
      <c r="TQ63" s="49"/>
      <c r="TR63" s="49"/>
      <c r="TS63" s="49"/>
      <c r="TT63" s="49"/>
      <c r="TU63" s="49"/>
      <c r="TV63" s="49"/>
      <c r="TW63" s="49"/>
      <c r="TX63" s="49"/>
      <c r="TY63" s="49"/>
      <c r="TZ63" s="49"/>
      <c r="UA63" s="49"/>
      <c r="UB63" s="49"/>
      <c r="UC63" s="49"/>
      <c r="UD63" s="49"/>
      <c r="UE63" s="49"/>
      <c r="UF63" s="49"/>
      <c r="UG63" s="49"/>
      <c r="UH63" s="49"/>
      <c r="UI63" s="49"/>
      <c r="UJ63" s="49"/>
      <c r="UK63" s="49"/>
      <c r="UL63" s="49"/>
      <c r="UM63" s="49"/>
      <c r="UN63" s="49"/>
      <c r="UO63" s="49"/>
      <c r="UP63" s="49"/>
      <c r="UQ63" s="49"/>
      <c r="UR63" s="49"/>
      <c r="US63" s="49"/>
      <c r="UT63" s="49"/>
      <c r="UU63" s="49"/>
      <c r="UV63" s="49"/>
      <c r="UW63" s="49"/>
      <c r="UX63" s="49"/>
      <c r="UY63" s="49"/>
      <c r="UZ63" s="49"/>
      <c r="VA63" s="49"/>
      <c r="VB63" s="49"/>
      <c r="VC63" s="49"/>
      <c r="VD63" s="49"/>
      <c r="VE63" s="49"/>
      <c r="VF63" s="49"/>
      <c r="VG63" s="49"/>
      <c r="VH63" s="49"/>
      <c r="VI63" s="49"/>
      <c r="VJ63" s="49"/>
      <c r="VK63" s="49"/>
      <c r="VL63" s="49"/>
      <c r="VM63" s="49"/>
      <c r="VN63" s="49"/>
      <c r="VO63" s="49"/>
      <c r="VP63" s="49"/>
      <c r="VQ63" s="49"/>
      <c r="VR63" s="49"/>
      <c r="VS63" s="49"/>
      <c r="VT63" s="49"/>
      <c r="VU63" s="49"/>
      <c r="VV63" s="49"/>
      <c r="VW63" s="49"/>
      <c r="VX63" s="49"/>
      <c r="VY63" s="49"/>
      <c r="VZ63" s="49"/>
      <c r="WA63" s="49"/>
      <c r="WB63" s="49"/>
      <c r="WC63" s="49"/>
      <c r="WD63" s="49"/>
      <c r="WE63" s="49"/>
      <c r="WF63" s="49"/>
      <c r="WG63" s="49"/>
      <c r="WH63" s="49"/>
      <c r="WI63" s="49"/>
      <c r="WJ63" s="49"/>
      <c r="WK63" s="49"/>
      <c r="WL63" s="49"/>
      <c r="WM63" s="49"/>
      <c r="WN63" s="49"/>
      <c r="WO63" s="49"/>
      <c r="WP63" s="49"/>
      <c r="WQ63" s="49"/>
      <c r="WR63" s="49"/>
      <c r="WS63" s="49"/>
      <c r="WT63" s="49"/>
      <c r="WU63" s="49"/>
      <c r="WV63" s="49"/>
      <c r="WW63" s="49"/>
      <c r="WX63" s="49"/>
      <c r="WY63" s="49"/>
      <c r="WZ63" s="49"/>
      <c r="XA63" s="49"/>
      <c r="XB63" s="49"/>
      <c r="XC63" s="49"/>
      <c r="XD63" s="49"/>
      <c r="XE63" s="49"/>
      <c r="XF63" s="49"/>
      <c r="XG63" s="49"/>
      <c r="XH63" s="49"/>
      <c r="XI63" s="49"/>
      <c r="XJ63" s="49"/>
      <c r="XK63" s="49"/>
      <c r="XL63" s="49"/>
      <c r="XM63" s="49"/>
      <c r="XN63" s="49"/>
      <c r="XO63" s="49"/>
      <c r="XP63" s="49"/>
      <c r="XQ63" s="49"/>
      <c r="XR63" s="49"/>
      <c r="XS63" s="49"/>
      <c r="XT63" s="49"/>
      <c r="XU63" s="49"/>
      <c r="XV63" s="49"/>
      <c r="XW63" s="49"/>
      <c r="XX63" s="49"/>
      <c r="XY63" s="49"/>
      <c r="XZ63" s="49"/>
      <c r="YA63" s="49"/>
      <c r="YB63" s="49"/>
      <c r="YC63" s="49"/>
      <c r="YD63" s="49"/>
      <c r="YE63" s="49"/>
      <c r="YF63" s="49"/>
      <c r="YG63" s="49"/>
      <c r="YH63" s="49"/>
      <c r="YI63" s="49"/>
      <c r="YJ63" s="49"/>
      <c r="YK63" s="49"/>
      <c r="YL63" s="49"/>
      <c r="YM63" s="49"/>
      <c r="YN63" s="49"/>
      <c r="YO63" s="49"/>
      <c r="YP63" s="49"/>
      <c r="YQ63" s="49"/>
      <c r="YR63" s="49"/>
      <c r="YS63" s="49"/>
      <c r="YT63" s="49"/>
      <c r="YU63" s="49"/>
      <c r="YV63" s="49"/>
      <c r="YW63" s="49"/>
      <c r="YX63" s="49"/>
      <c r="YY63" s="49"/>
      <c r="YZ63" s="49"/>
      <c r="ZA63" s="49"/>
      <c r="ZB63" s="49"/>
      <c r="ZC63" s="49"/>
      <c r="ZD63" s="49"/>
      <c r="ZE63" s="49"/>
      <c r="ZF63" s="49"/>
      <c r="ZG63" s="49"/>
      <c r="ZH63" s="49"/>
      <c r="ZI63" s="49"/>
      <c r="ZJ63" s="49"/>
      <c r="ZK63" s="49"/>
      <c r="ZL63" s="49"/>
      <c r="ZM63" s="49"/>
      <c r="ZN63" s="49"/>
      <c r="ZO63" s="49"/>
      <c r="ZP63" s="49"/>
      <c r="ZQ63" s="49"/>
      <c r="ZR63" s="49"/>
      <c r="ZS63" s="49"/>
      <c r="ZT63" s="49"/>
      <c r="ZU63" s="49"/>
      <c r="ZV63" s="49"/>
      <c r="ZW63" s="49"/>
      <c r="ZX63" s="49"/>
      <c r="ZY63" s="49"/>
      <c r="ZZ63" s="49"/>
      <c r="AAA63" s="49"/>
      <c r="AAB63" s="49"/>
      <c r="AAC63" s="49"/>
      <c r="AAD63" s="49"/>
      <c r="AAE63" s="49"/>
      <c r="AAF63" s="49"/>
      <c r="AAG63" s="49"/>
      <c r="AAH63" s="49"/>
      <c r="AAI63" s="49"/>
      <c r="AAJ63" s="49"/>
      <c r="AAK63" s="49"/>
      <c r="AAL63" s="49"/>
      <c r="AAM63" s="49"/>
      <c r="AAN63" s="49"/>
      <c r="AAO63" s="49"/>
      <c r="AAP63" s="49"/>
      <c r="AAQ63" s="49"/>
      <c r="AAR63" s="49"/>
      <c r="AAS63" s="49"/>
      <c r="AAT63" s="49"/>
      <c r="AAU63" s="49"/>
      <c r="AAV63" s="49"/>
      <c r="AAW63" s="49"/>
      <c r="AAX63" s="49"/>
      <c r="AAY63" s="49"/>
      <c r="AAZ63" s="49"/>
      <c r="ABA63" s="49"/>
      <c r="ABB63" s="49"/>
      <c r="ABC63" s="49"/>
      <c r="ABD63" s="49"/>
      <c r="ABE63" s="49"/>
      <c r="ABF63" s="49"/>
      <c r="ABG63" s="49"/>
      <c r="ABH63" s="49"/>
    </row>
    <row r="64" spans="1:736" x14ac:dyDescent="0.15">
      <c r="A64" s="25" t="s">
        <v>248</v>
      </c>
      <c r="B64" s="26" t="s">
        <v>60</v>
      </c>
      <c r="C64" s="27" t="s">
        <v>61</v>
      </c>
      <c r="D64" s="29"/>
      <c r="E64" s="32">
        <f t="shared" si="67"/>
        <v>2.4089957082045421E-2</v>
      </c>
      <c r="F64" s="32">
        <f t="shared" ref="F64:AK64" si="103">+IFERROR(INDEX(F$29:F$46,MATCH($C64,$C$29:$C$46,0))/INDEX(E$29:E$46,MATCH($C64,$C$29:$C$46,0))-1,"")</f>
        <v>1.4898106526237243E-2</v>
      </c>
      <c r="G64" s="32">
        <f t="shared" si="103"/>
        <v>2.4980643972287719E-2</v>
      </c>
      <c r="H64" s="32">
        <f t="shared" si="103"/>
        <v>-2.9648221662137764E-2</v>
      </c>
      <c r="I64" s="32">
        <f t="shared" si="103"/>
        <v>2.8223717712228646E-2</v>
      </c>
      <c r="J64" s="32">
        <f t="shared" si="103"/>
        <v>-1.0828486873084131E-2</v>
      </c>
      <c r="K64" s="32">
        <f t="shared" si="103"/>
        <v>9.6740746285473023E-3</v>
      </c>
      <c r="L64" s="32">
        <f t="shared" si="103"/>
        <v>1.9667171338831224E-2</v>
      </c>
      <c r="M64" s="32">
        <f t="shared" si="103"/>
        <v>9.9406626274919363E-2</v>
      </c>
      <c r="N64" s="32">
        <f t="shared" si="103"/>
        <v>9.4466842484085323E-2</v>
      </c>
      <c r="O64" s="32">
        <f t="shared" si="103"/>
        <v>9.8643971098812955E-3</v>
      </c>
      <c r="P64" s="32">
        <f t="shared" si="103"/>
        <v>3.8054537452165027E-2</v>
      </c>
      <c r="Q64" s="32">
        <f t="shared" si="103"/>
        <v>1.9603998916895016E-4</v>
      </c>
      <c r="R64" s="32">
        <f t="shared" si="103"/>
        <v>-5.4880743125237386E-3</v>
      </c>
      <c r="S64" s="32">
        <f t="shared" si="103"/>
        <v>-1.5175419583190242E-2</v>
      </c>
      <c r="T64" s="32">
        <f t="shared" si="103"/>
        <v>7.4044740286758337E-3</v>
      </c>
      <c r="U64" s="32">
        <f t="shared" si="103"/>
        <v>2.2447388869563767E-2</v>
      </c>
      <c r="V64" s="32">
        <f t="shared" si="103"/>
        <v>-2.56460368330379E-2</v>
      </c>
      <c r="W64" s="32">
        <f t="shared" si="103"/>
        <v>4.007974520743951E-2</v>
      </c>
      <c r="X64" s="32">
        <f t="shared" si="103"/>
        <v>-6.1349694166424884E-3</v>
      </c>
      <c r="Y64" s="32">
        <f t="shared" si="103"/>
        <v>2.1990786084996605E-2</v>
      </c>
      <c r="Z64" s="32">
        <f t="shared" si="103"/>
        <v>7.53113773395786E-2</v>
      </c>
      <c r="AA64" s="32">
        <f t="shared" si="103"/>
        <v>-6.6877292016739864E-2</v>
      </c>
      <c r="AB64" s="32">
        <f t="shared" si="103"/>
        <v>-4.7404063899042614E-2</v>
      </c>
      <c r="AC64" s="32">
        <f t="shared" si="103"/>
        <v>9.9723540236367425E-2</v>
      </c>
      <c r="AD64" s="32">
        <f t="shared" si="103"/>
        <v>-3.8247371889315929E-2</v>
      </c>
      <c r="AE64" s="32">
        <f t="shared" si="103"/>
        <v>7.5616127048710124E-2</v>
      </c>
      <c r="AF64" s="32">
        <f t="shared" si="103"/>
        <v>2.7772144467539395E-3</v>
      </c>
      <c r="AG64" s="32">
        <f t="shared" si="103"/>
        <v>7.1663495092374241E-2</v>
      </c>
      <c r="AH64" s="32">
        <f t="shared" si="103"/>
        <v>9.8530503774687528E-3</v>
      </c>
      <c r="AI64" s="32">
        <f t="shared" si="103"/>
        <v>9.117078687687652E-2</v>
      </c>
      <c r="AJ64" s="32">
        <f t="shared" si="103"/>
        <v>-9.8211442331406218E-3</v>
      </c>
      <c r="AK64" s="32">
        <f t="shared" si="103"/>
        <v>2.9607698001480554E-2</v>
      </c>
      <c r="AL64" s="32">
        <f t="shared" ref="AL64:BQ64" si="104">+IFERROR(INDEX(AL$29:AL$46,MATCH($C64,$C$29:$C$46,0))/INDEX(AK$29:AK$46,MATCH($C64,$C$29:$C$46,0))-1,"")</f>
        <v>-3.1056838409600052E-2</v>
      </c>
      <c r="AM64" s="32">
        <f t="shared" si="104"/>
        <v>5.2826877515248283E-2</v>
      </c>
      <c r="AN64" s="32">
        <f t="shared" si="104"/>
        <v>9.4150832356502123E-2</v>
      </c>
      <c r="AO64" s="32">
        <f t="shared" si="104"/>
        <v>-2.9627921046584405E-3</v>
      </c>
      <c r="AP64" s="32">
        <f t="shared" si="104"/>
        <v>-9.7941177889369624E-2</v>
      </c>
      <c r="AQ64" s="32">
        <f t="shared" si="104"/>
        <v>9.1593604973988274E-2</v>
      </c>
      <c r="AR64" s="32">
        <f t="shared" si="104"/>
        <v>-1.6465917230227389E-2</v>
      </c>
      <c r="AS64" s="32">
        <f t="shared" si="104"/>
        <v>1.0284241120714244E-2</v>
      </c>
      <c r="AT64" s="32">
        <f t="shared" si="104"/>
        <v>2.4720595651758659E-2</v>
      </c>
      <c r="AU64" s="32">
        <f t="shared" si="104"/>
        <v>1.3171163988574541E-2</v>
      </c>
      <c r="AV64" s="32">
        <f t="shared" si="104"/>
        <v>-0.10007924439823224</v>
      </c>
      <c r="AW64" s="32">
        <f t="shared" si="104"/>
        <v>7.4540706998351691E-3</v>
      </c>
      <c r="AX64" s="32">
        <f t="shared" si="104"/>
        <v>0.11546514215078996</v>
      </c>
      <c r="AY64" s="32">
        <f t="shared" si="104"/>
        <v>-4.4338467197270304E-2</v>
      </c>
      <c r="AZ64" s="32">
        <f t="shared" si="104"/>
        <v>7.1882730386634286E-2</v>
      </c>
      <c r="BA64" s="32">
        <f t="shared" si="104"/>
        <v>-2.0557130123023404E-3</v>
      </c>
      <c r="BB64" s="32">
        <f t="shared" si="104"/>
        <v>-2.8407583700326811E-2</v>
      </c>
      <c r="BC64" s="32">
        <f t="shared" si="104"/>
        <v>-4.7084550100675471E-2</v>
      </c>
      <c r="BD64" s="32">
        <f t="shared" si="104"/>
        <v>3.4608591051404236E-2</v>
      </c>
      <c r="BE64" s="32">
        <f t="shared" si="104"/>
        <v>0.10604977264587445</v>
      </c>
      <c r="BF64" s="32">
        <f t="shared" si="104"/>
        <v>5.0102775271032574E-3</v>
      </c>
      <c r="BG64" s="32">
        <f t="shared" si="104"/>
        <v>2.0723999980947205E-3</v>
      </c>
      <c r="BH64" s="32">
        <f t="shared" si="104"/>
        <v>4.4664231699087509E-2</v>
      </c>
      <c r="BI64" s="32">
        <f t="shared" si="104"/>
        <v>-9.904987805388954E-3</v>
      </c>
      <c r="BJ64" s="32">
        <f t="shared" si="104"/>
        <v>-7.0521332208735021E-3</v>
      </c>
      <c r="BK64" s="32">
        <f t="shared" si="104"/>
        <v>4.3940526425960913E-2</v>
      </c>
      <c r="BL64" s="32">
        <f t="shared" si="104"/>
        <v>-0.10533948847416841</v>
      </c>
      <c r="BM64" s="32">
        <f t="shared" si="104"/>
        <v>-7.1437053376994908E-2</v>
      </c>
      <c r="BN64" s="32">
        <f t="shared" si="104"/>
        <v>-0.15612381637875228</v>
      </c>
      <c r="BO64" s="32">
        <f t="shared" si="104"/>
        <v>-3.9649095090223851E-2</v>
      </c>
      <c r="BP64" s="32">
        <f t="shared" si="104"/>
        <v>7.6894896795002499E-2</v>
      </c>
      <c r="BQ64" s="32">
        <f t="shared" si="104"/>
        <v>0.11696506740669177</v>
      </c>
      <c r="BR64" s="32">
        <f t="shared" ref="BR64:CW64" si="105">+IFERROR(INDEX(BR$29:BR$46,MATCH($C64,$C$29:$C$46,0))/INDEX(BQ$29:BQ$46,MATCH($C64,$C$29:$C$46,0))-1,"")</f>
        <v>9.1642263650908884E-2</v>
      </c>
      <c r="BS64" s="32">
        <f t="shared" si="105"/>
        <v>6.8800634518523029E-2</v>
      </c>
      <c r="BT64" s="32">
        <f t="shared" si="105"/>
        <v>-6.8079527235662129E-2</v>
      </c>
      <c r="BU64" s="32">
        <f t="shared" si="105"/>
        <v>6.1305888752698712E-2</v>
      </c>
      <c r="BV64" s="32">
        <f t="shared" si="105"/>
        <v>7.4623003213191152E-2</v>
      </c>
      <c r="BW64" s="32">
        <f t="shared" si="105"/>
        <v>0.12897074117281049</v>
      </c>
      <c r="BX64" s="32">
        <f t="shared" si="105"/>
        <v>9.7131339949286577E-2</v>
      </c>
      <c r="BY64" s="32">
        <f t="shared" si="105"/>
        <v>7.9379154922833539E-2</v>
      </c>
      <c r="BZ64" s="32">
        <f t="shared" si="105"/>
        <v>5.9133776251512726E-2</v>
      </c>
      <c r="CA64" s="32">
        <f t="shared" si="105"/>
        <v>-3.0693860369068737E-2</v>
      </c>
      <c r="CB64" s="32">
        <f t="shared" si="105"/>
        <v>-0.10044489008774538</v>
      </c>
      <c r="CC64" s="32">
        <f t="shared" si="105"/>
        <v>-3.4469295833143065E-2</v>
      </c>
      <c r="CD64" s="32">
        <f t="shared" si="105"/>
        <v>2.9534542981272338E-2</v>
      </c>
      <c r="CE64" s="32">
        <f t="shared" si="105"/>
        <v>-3.6483747507165543E-2</v>
      </c>
      <c r="CF64" s="32">
        <f t="shared" si="105"/>
        <v>7.3491026629339595E-2</v>
      </c>
      <c r="CG64" s="32">
        <f t="shared" si="105"/>
        <v>5.807086614173218E-2</v>
      </c>
      <c r="CH64" s="32">
        <f t="shared" si="105"/>
        <v>1.9782945736434021E-2</v>
      </c>
      <c r="CI64" s="32">
        <f t="shared" si="105"/>
        <v>2.8764290926781788E-2</v>
      </c>
      <c r="CJ64" s="32">
        <f t="shared" si="105"/>
        <v>-2.3940414967192791E-2</v>
      </c>
      <c r="CK64" s="32">
        <f t="shared" si="105"/>
        <v>5.1962209302325535E-2</v>
      </c>
      <c r="CL64" s="32">
        <f t="shared" si="105"/>
        <v>1.5544041450776813E-3</v>
      </c>
      <c r="CM64" s="32">
        <f t="shared" si="105"/>
        <v>5.1733057423697382E-4</v>
      </c>
      <c r="CN64" s="32">
        <f t="shared" si="105"/>
        <v>-2.6427668620016109E-2</v>
      </c>
      <c r="CO64" s="32">
        <f t="shared" si="105"/>
        <v>5.6296471143632676E-2</v>
      </c>
      <c r="CP64" s="32">
        <f t="shared" si="105"/>
        <v>8.7709497206704956E-3</v>
      </c>
      <c r="CQ64" s="32">
        <f t="shared" si="105"/>
        <v>6.5348618264384761E-3</v>
      </c>
      <c r="CR64" s="32">
        <f t="shared" si="105"/>
        <v>4.4071526822558438E-2</v>
      </c>
      <c r="CS64" s="32">
        <f t="shared" si="105"/>
        <v>2.8351602023608757E-2</v>
      </c>
      <c r="CT64" s="32">
        <f t="shared" si="105"/>
        <v>4.3353489802193224E-2</v>
      </c>
      <c r="CU64" s="32">
        <f t="shared" si="105"/>
        <v>5.058939096267201E-2</v>
      </c>
      <c r="CV64" s="32">
        <f t="shared" si="105"/>
        <v>5.3249181860682615E-2</v>
      </c>
      <c r="CW64" s="32">
        <f t="shared" si="105"/>
        <v>1.3893204314439078E-2</v>
      </c>
      <c r="CX64" s="32">
        <f t="shared" ref="CX64:EC64" si="106">+IFERROR(INDEX(CX$29:CX$46,MATCH($C64,$C$29:$C$46,0))/INDEX(CW$29:CW$46,MATCH($C64,$C$29:$C$46,0))-1,"")</f>
        <v>3.7168374047806596E-2</v>
      </c>
      <c r="CY64" s="32">
        <f t="shared" si="106"/>
        <v>2.1273901481575264E-2</v>
      </c>
      <c r="CZ64" s="32">
        <f t="shared" si="106"/>
        <v>-9.795412275263482E-3</v>
      </c>
      <c r="DA64" s="32">
        <f t="shared" si="106"/>
        <v>1.8198514066282589E-2</v>
      </c>
      <c r="DB64" s="32">
        <f t="shared" si="106"/>
        <v>4.1813560711650322E-2</v>
      </c>
      <c r="DC64" s="32">
        <f t="shared" si="106"/>
        <v>4.6745888093177035E-2</v>
      </c>
      <c r="DD64" s="32">
        <f t="shared" si="106"/>
        <v>-1.1878806104804185E-2</v>
      </c>
      <c r="DE64" s="32">
        <f t="shared" si="106"/>
        <v>-1.2554211367267754E-2</v>
      </c>
      <c r="DF64" s="32">
        <f t="shared" si="106"/>
        <v>4.2456464786561954E-2</v>
      </c>
      <c r="DG64" s="32">
        <f t="shared" si="106"/>
        <v>3.4851060684455648E-2</v>
      </c>
      <c r="DH64" s="32">
        <f t="shared" si="106"/>
        <v>4.5891218170779569E-2</v>
      </c>
      <c r="DI64" s="32">
        <f t="shared" si="106"/>
        <v>2.2638803523868045E-2</v>
      </c>
      <c r="DJ64" s="32">
        <f t="shared" si="106"/>
        <v>-1.1285852616114034E-2</v>
      </c>
      <c r="DK64" s="32">
        <f t="shared" si="106"/>
        <v>1.5028198980108654E-2</v>
      </c>
      <c r="DL64" s="32">
        <f t="shared" si="106"/>
        <v>-2.8147458078253917E-2</v>
      </c>
      <c r="DM64" s="32">
        <f t="shared" si="106"/>
        <v>3.2454638822321025E-2</v>
      </c>
      <c r="DN64" s="32">
        <f t="shared" si="106"/>
        <v>6.3598381855560771E-2</v>
      </c>
      <c r="DO64" s="32">
        <f t="shared" si="106"/>
        <v>2.9523631375483195E-2</v>
      </c>
      <c r="DP64" s="32">
        <f t="shared" si="106"/>
        <v>2.5043151742724756E-2</v>
      </c>
      <c r="DQ64" s="32">
        <f t="shared" si="106"/>
        <v>2.5997045790251194E-2</v>
      </c>
      <c r="DR64" s="32">
        <f t="shared" si="106"/>
        <v>3.262309242729633E-2</v>
      </c>
      <c r="DS64" s="32">
        <f t="shared" si="106"/>
        <v>2.4900315087973635E-2</v>
      </c>
      <c r="DT64" s="32">
        <f t="shared" si="106"/>
        <v>6.1486560017411929E-3</v>
      </c>
      <c r="DU64" s="32">
        <f t="shared" si="106"/>
        <v>-1.4007976853604442E-2</v>
      </c>
      <c r="DV64" s="32">
        <f t="shared" si="106"/>
        <v>2.129069535706174E-2</v>
      </c>
      <c r="DW64" s="32">
        <f t="shared" si="106"/>
        <v>1.3996530640193461E-2</v>
      </c>
      <c r="DX64" s="32">
        <f t="shared" si="106"/>
        <v>2.7693392231009639E-2</v>
      </c>
      <c r="DY64" s="32">
        <f t="shared" si="106"/>
        <v>1.5031844540508876E-2</v>
      </c>
      <c r="DZ64" s="32">
        <f t="shared" si="106"/>
        <v>2.5948433161443907E-2</v>
      </c>
      <c r="EA64" s="32">
        <f t="shared" si="106"/>
        <v>3.2413532857823224E-2</v>
      </c>
      <c r="EB64" s="32">
        <f t="shared" si="106"/>
        <v>3.235861942680085E-2</v>
      </c>
      <c r="EC64" s="32">
        <f t="shared" si="106"/>
        <v>3.4896534835312742E-2</v>
      </c>
      <c r="ED64" s="32">
        <f t="shared" ref="ED64:EZ64" si="107">+IFERROR(INDEX(ED$29:ED$46,MATCH($C64,$C$29:$C$46,0))/INDEX(EC$29:EC$46,MATCH($C64,$C$29:$C$46,0))-1,"")</f>
        <v>2.9402065441357372E-2</v>
      </c>
      <c r="EE64" s="32">
        <f t="shared" si="107"/>
        <v>-1.844116577283117E-4</v>
      </c>
      <c r="EF64" s="32">
        <f t="shared" si="107"/>
        <v>8.4635104470969225E-3</v>
      </c>
      <c r="EG64" s="32">
        <f t="shared" si="107"/>
        <v>1.92731871323093E-2</v>
      </c>
      <c r="EH64" s="32">
        <f t="shared" si="107"/>
        <v>2.8303238330992686E-2</v>
      </c>
      <c r="EI64" s="32">
        <f t="shared" si="107"/>
        <v>2.3963184576983876E-2</v>
      </c>
      <c r="EJ64" s="32">
        <f t="shared" si="107"/>
        <v>1.6818125794989314E-2</v>
      </c>
      <c r="EK64" s="32">
        <f t="shared" si="107"/>
        <v>8.1577964367498534E-3</v>
      </c>
      <c r="EL64" s="32">
        <f t="shared" si="107"/>
        <v>-1.2298202894651222E-2</v>
      </c>
      <c r="EM64" s="32">
        <f t="shared" si="107"/>
        <v>-3.6256289464108526E-2</v>
      </c>
      <c r="EN64" s="32">
        <f t="shared" si="107"/>
        <v>1.6799395471077005E-2</v>
      </c>
      <c r="EO64" s="32">
        <f t="shared" si="107"/>
        <v>8.2831654525794551E-3</v>
      </c>
      <c r="EP64" s="32">
        <f t="shared" si="107"/>
        <v>1.5328314041268332E-2</v>
      </c>
      <c r="EQ64" s="32">
        <f t="shared" si="107"/>
        <v>1.1387859022705671E-2</v>
      </c>
      <c r="ER64" s="32">
        <f t="shared" si="107"/>
        <v>1.5405032781589334E-2</v>
      </c>
      <c r="ES64" s="32">
        <f t="shared" si="107"/>
        <v>1.9528919068464212E-2</v>
      </c>
      <c r="ET64" s="32">
        <f t="shared" si="107"/>
        <v>9.3331044797779761E-3</v>
      </c>
      <c r="EU64" s="32">
        <f t="shared" si="107"/>
        <v>1.5972434746834629E-2</v>
      </c>
      <c r="EV64" s="32">
        <f t="shared" si="107"/>
        <v>2.4048904384837311E-2</v>
      </c>
      <c r="EW64" s="32">
        <f t="shared" si="107"/>
        <v>1.8295880880577986E-2</v>
      </c>
      <c r="EX64" s="32">
        <f t="shared" si="107"/>
        <v>-3.7012225766726914E-2</v>
      </c>
      <c r="EY64" s="32">
        <f t="shared" si="107"/>
        <v>5.7806948159431659E-2</v>
      </c>
      <c r="EZ64" s="32">
        <f t="shared" si="107"/>
        <v>1.6771847456472866E-2</v>
      </c>
      <c r="FA64" s="33"/>
      <c r="FB64" s="33"/>
      <c r="FC64" s="33"/>
      <c r="FD64" s="33"/>
      <c r="FE64" s="33"/>
      <c r="FF64" s="33"/>
      <c r="FG64" s="33"/>
      <c r="FH64" s="33"/>
      <c r="FI64" s="33"/>
      <c r="FJ64" s="33"/>
      <c r="FK64" s="33"/>
      <c r="FL64" s="33"/>
      <c r="FM64" s="33"/>
      <c r="FN64" s="33"/>
      <c r="FO64" s="33"/>
      <c r="FP64" s="29"/>
      <c r="FQ64" s="29"/>
      <c r="FR64" s="49"/>
      <c r="FS64" s="49"/>
      <c r="FT64" s="49"/>
      <c r="FU64" s="49"/>
      <c r="FV64" s="49"/>
      <c r="FW64" s="49"/>
      <c r="FX64" s="49"/>
      <c r="FY64" s="49"/>
      <c r="FZ64" s="49"/>
      <c r="GA64" s="49"/>
      <c r="GB64" s="49"/>
      <c r="GC64" s="49"/>
      <c r="GD64" s="49"/>
      <c r="GE64" s="49"/>
      <c r="GF64" s="49"/>
      <c r="GG64" s="49"/>
      <c r="GH64" s="49"/>
      <c r="GI64" s="49"/>
      <c r="GJ64" s="49"/>
      <c r="GK64" s="49"/>
      <c r="GL64" s="49"/>
      <c r="GM64" s="49"/>
      <c r="GN64" s="49"/>
      <c r="GO64" s="49"/>
      <c r="GP64" s="49"/>
      <c r="GQ64" s="49"/>
      <c r="GR64" s="49"/>
      <c r="GS64" s="49"/>
      <c r="GT64" s="49"/>
      <c r="GU64" s="49"/>
      <c r="GV64" s="49"/>
      <c r="GW64" s="49"/>
      <c r="GX64" s="49"/>
      <c r="GY64" s="49"/>
      <c r="GZ64" s="49"/>
      <c r="HA64" s="49"/>
      <c r="HB64" s="49"/>
      <c r="HC64" s="49"/>
      <c r="HD64" s="49"/>
      <c r="HE64" s="49"/>
      <c r="HF64" s="49"/>
      <c r="HG64" s="49"/>
      <c r="HH64" s="49"/>
      <c r="HI64" s="49"/>
      <c r="HJ64" s="49"/>
      <c r="HK64" s="49"/>
      <c r="HL64" s="49"/>
      <c r="HM64" s="49"/>
      <c r="HN64" s="49"/>
      <c r="HO64" s="49"/>
      <c r="HP64" s="49"/>
      <c r="HQ64" s="49"/>
      <c r="HR64" s="49"/>
      <c r="HS64" s="49"/>
      <c r="HT64" s="49"/>
      <c r="HU64" s="49"/>
      <c r="HV64" s="49"/>
      <c r="HW64" s="49"/>
      <c r="HX64" s="49"/>
      <c r="HY64" s="49"/>
      <c r="HZ64" s="49"/>
      <c r="IA64" s="49"/>
      <c r="IB64" s="49"/>
      <c r="IC64" s="49"/>
      <c r="ID64" s="49"/>
      <c r="IE64" s="49"/>
      <c r="IF64" s="49"/>
      <c r="IG64" s="49"/>
      <c r="IH64" s="49"/>
      <c r="II64" s="49"/>
      <c r="IJ64" s="49"/>
      <c r="IK64" s="49"/>
      <c r="IL64" s="49"/>
      <c r="IM64" s="49"/>
      <c r="IN64" s="49"/>
      <c r="IO64" s="49"/>
      <c r="IP64" s="49"/>
      <c r="IQ64" s="49"/>
      <c r="IR64" s="49"/>
      <c r="IS64" s="49"/>
      <c r="IT64" s="49"/>
      <c r="IU64" s="49"/>
      <c r="IV64" s="49"/>
      <c r="IW64" s="49"/>
      <c r="IX64" s="49"/>
      <c r="IY64" s="49"/>
      <c r="IZ64" s="49"/>
      <c r="JA64" s="49"/>
      <c r="JB64" s="49"/>
      <c r="JC64" s="49"/>
      <c r="JD64" s="49"/>
      <c r="JE64" s="49"/>
      <c r="JF64" s="49"/>
      <c r="JG64" s="49"/>
      <c r="JH64" s="49"/>
      <c r="JI64" s="49"/>
      <c r="JJ64" s="49"/>
      <c r="JK64" s="49"/>
      <c r="JL64" s="49"/>
      <c r="JM64" s="49"/>
      <c r="JN64" s="49"/>
      <c r="JO64" s="49"/>
      <c r="JP64" s="49"/>
      <c r="JQ64" s="49"/>
      <c r="JR64" s="49"/>
      <c r="JS64" s="49"/>
      <c r="JT64" s="49"/>
      <c r="JU64" s="49"/>
      <c r="JV64" s="49"/>
      <c r="JW64" s="49"/>
      <c r="JX64" s="49"/>
      <c r="JY64" s="49"/>
      <c r="JZ64" s="49"/>
      <c r="KA64" s="49"/>
      <c r="KB64" s="49"/>
      <c r="KC64" s="49"/>
      <c r="KD64" s="49"/>
      <c r="KE64" s="49"/>
      <c r="KF64" s="49"/>
      <c r="KG64" s="49"/>
      <c r="KH64" s="49"/>
      <c r="KI64" s="49"/>
      <c r="KJ64" s="49"/>
      <c r="KK64" s="49"/>
      <c r="KL64" s="49"/>
      <c r="KM64" s="49"/>
      <c r="KN64" s="49"/>
      <c r="KO64" s="49"/>
      <c r="KP64" s="49"/>
      <c r="KQ64" s="49"/>
      <c r="KR64" s="49"/>
      <c r="KS64" s="49"/>
      <c r="KT64" s="49"/>
      <c r="KU64" s="49"/>
      <c r="KV64" s="49"/>
      <c r="KW64" s="49"/>
      <c r="KX64" s="49"/>
      <c r="KY64" s="49"/>
      <c r="KZ64" s="49"/>
      <c r="LA64" s="49"/>
      <c r="LB64" s="49"/>
      <c r="LC64" s="49"/>
      <c r="LD64" s="49"/>
      <c r="LE64" s="49"/>
      <c r="LF64" s="49"/>
      <c r="LG64" s="49"/>
      <c r="LH64" s="49"/>
      <c r="LI64" s="49"/>
      <c r="LJ64" s="49"/>
      <c r="LK64" s="49"/>
      <c r="LL64" s="49"/>
      <c r="LM64" s="49"/>
      <c r="LN64" s="49"/>
      <c r="LO64" s="49"/>
      <c r="LP64" s="49"/>
      <c r="LQ64" s="49"/>
      <c r="LR64" s="49"/>
      <c r="LS64" s="49"/>
      <c r="LT64" s="49"/>
      <c r="LU64" s="49"/>
      <c r="LV64" s="49"/>
      <c r="LW64" s="49"/>
      <c r="LX64" s="49"/>
      <c r="LY64" s="49"/>
      <c r="LZ64" s="49"/>
      <c r="MA64" s="49"/>
      <c r="MB64" s="49"/>
      <c r="MC64" s="49"/>
      <c r="MD64" s="49"/>
      <c r="ME64" s="49"/>
      <c r="MF64" s="49"/>
      <c r="MG64" s="49"/>
      <c r="MH64" s="49"/>
      <c r="MI64" s="49"/>
      <c r="MJ64" s="49"/>
      <c r="MK64" s="49"/>
      <c r="ML64" s="49"/>
      <c r="MM64" s="49"/>
      <c r="MN64" s="49"/>
      <c r="MO64" s="49"/>
      <c r="MP64" s="49"/>
      <c r="MQ64" s="49"/>
      <c r="MR64" s="49"/>
      <c r="MS64" s="49"/>
      <c r="MT64" s="49"/>
      <c r="MU64" s="49"/>
      <c r="MV64" s="49"/>
      <c r="MW64" s="49"/>
      <c r="MX64" s="49"/>
      <c r="MY64" s="49"/>
      <c r="MZ64" s="49"/>
      <c r="NA64" s="49"/>
      <c r="NB64" s="49"/>
      <c r="NC64" s="49"/>
      <c r="ND64" s="49"/>
      <c r="NE64" s="49"/>
      <c r="NF64" s="49"/>
      <c r="NG64" s="49"/>
      <c r="NH64" s="49"/>
      <c r="NI64" s="49"/>
      <c r="NJ64" s="49"/>
      <c r="NK64" s="49"/>
      <c r="NL64" s="49"/>
      <c r="NM64" s="49"/>
      <c r="NN64" s="49"/>
      <c r="NO64" s="49"/>
      <c r="NP64" s="49"/>
      <c r="NQ64" s="49"/>
      <c r="NR64" s="49"/>
      <c r="NS64" s="49"/>
      <c r="NT64" s="49"/>
      <c r="NU64" s="49"/>
      <c r="NV64" s="49"/>
      <c r="NW64" s="49"/>
      <c r="NX64" s="49"/>
      <c r="NY64" s="49"/>
      <c r="NZ64" s="49"/>
      <c r="OA64" s="49"/>
      <c r="OB64" s="49"/>
      <c r="OC64" s="49"/>
      <c r="OD64" s="49"/>
      <c r="OE64" s="49"/>
      <c r="OF64" s="49"/>
      <c r="OG64" s="49"/>
      <c r="OH64" s="49"/>
      <c r="OI64" s="49"/>
      <c r="OJ64" s="49"/>
      <c r="OK64" s="49"/>
      <c r="OL64" s="49"/>
      <c r="OM64" s="49"/>
      <c r="ON64" s="49"/>
      <c r="OO64" s="49"/>
      <c r="OP64" s="49"/>
      <c r="OQ64" s="49"/>
      <c r="OR64" s="49"/>
      <c r="OS64" s="49"/>
      <c r="OT64" s="49"/>
      <c r="OU64" s="49"/>
      <c r="OV64" s="49"/>
      <c r="OW64" s="49"/>
      <c r="OX64" s="49"/>
      <c r="OY64" s="49"/>
      <c r="OZ64" s="49"/>
      <c r="PA64" s="49"/>
      <c r="PB64" s="49"/>
      <c r="PC64" s="49"/>
      <c r="PD64" s="49"/>
      <c r="PE64" s="49"/>
      <c r="PF64" s="49"/>
      <c r="PG64" s="49"/>
      <c r="PH64" s="49"/>
      <c r="PI64" s="49"/>
      <c r="PJ64" s="49"/>
      <c r="PK64" s="49"/>
      <c r="PL64" s="49"/>
      <c r="PM64" s="49"/>
      <c r="PN64" s="49"/>
      <c r="PO64" s="49"/>
      <c r="PP64" s="49"/>
      <c r="PQ64" s="49"/>
      <c r="PR64" s="49"/>
      <c r="PS64" s="49"/>
      <c r="PT64" s="49"/>
      <c r="PU64" s="49"/>
      <c r="PV64" s="49"/>
      <c r="PW64" s="49"/>
      <c r="PX64" s="49"/>
      <c r="PY64" s="49"/>
      <c r="PZ64" s="49"/>
      <c r="QA64" s="49"/>
      <c r="QB64" s="49"/>
      <c r="QC64" s="49"/>
      <c r="QD64" s="49"/>
      <c r="QE64" s="49"/>
      <c r="QF64" s="49"/>
      <c r="QG64" s="49"/>
      <c r="QH64" s="49"/>
      <c r="QI64" s="49"/>
      <c r="QJ64" s="49"/>
      <c r="QK64" s="49"/>
      <c r="QL64" s="49"/>
      <c r="QM64" s="49"/>
      <c r="QN64" s="49"/>
      <c r="QO64" s="49"/>
      <c r="QP64" s="49"/>
      <c r="QQ64" s="49"/>
      <c r="QR64" s="49"/>
      <c r="QS64" s="49"/>
      <c r="QT64" s="49"/>
      <c r="QU64" s="49"/>
      <c r="QV64" s="49"/>
      <c r="QW64" s="49"/>
      <c r="QX64" s="49"/>
      <c r="QY64" s="49"/>
      <c r="QZ64" s="49"/>
      <c r="RA64" s="49"/>
      <c r="RB64" s="49"/>
      <c r="RC64" s="49"/>
      <c r="RD64" s="49"/>
      <c r="RE64" s="49"/>
      <c r="RF64" s="49"/>
      <c r="RG64" s="49"/>
      <c r="RH64" s="49"/>
      <c r="RI64" s="49"/>
      <c r="RJ64" s="49"/>
      <c r="RK64" s="49"/>
      <c r="RL64" s="49"/>
      <c r="RM64" s="49"/>
      <c r="RN64" s="49"/>
      <c r="RO64" s="49"/>
      <c r="RP64" s="49"/>
      <c r="RQ64" s="49"/>
      <c r="RR64" s="49"/>
      <c r="RS64" s="49"/>
      <c r="RT64" s="49"/>
      <c r="RU64" s="49"/>
      <c r="RV64" s="49"/>
      <c r="RW64" s="49"/>
      <c r="RX64" s="49"/>
      <c r="RY64" s="49"/>
      <c r="RZ64" s="49"/>
      <c r="SA64" s="49"/>
      <c r="SB64" s="49"/>
      <c r="SC64" s="49"/>
      <c r="SD64" s="49"/>
      <c r="SE64" s="49"/>
      <c r="SF64" s="49"/>
      <c r="SG64" s="49"/>
      <c r="SH64" s="49"/>
      <c r="SI64" s="49"/>
      <c r="SJ64" s="49"/>
      <c r="SK64" s="49"/>
      <c r="SL64" s="49"/>
      <c r="SM64" s="49"/>
      <c r="SN64" s="49"/>
      <c r="SO64" s="49"/>
      <c r="SP64" s="49"/>
      <c r="SQ64" s="49"/>
      <c r="SR64" s="49"/>
      <c r="SS64" s="49"/>
      <c r="ST64" s="49"/>
      <c r="SU64" s="49"/>
      <c r="SV64" s="49"/>
      <c r="SW64" s="49"/>
      <c r="SX64" s="49"/>
      <c r="SY64" s="49"/>
      <c r="SZ64" s="49"/>
      <c r="TA64" s="49"/>
      <c r="TB64" s="49"/>
      <c r="TC64" s="49"/>
      <c r="TD64" s="49"/>
      <c r="TE64" s="49"/>
      <c r="TF64" s="49"/>
      <c r="TG64" s="49"/>
      <c r="TH64" s="49"/>
      <c r="TI64" s="49"/>
      <c r="TJ64" s="49"/>
      <c r="TK64" s="49"/>
      <c r="TL64" s="49"/>
      <c r="TM64" s="49"/>
      <c r="TN64" s="49"/>
      <c r="TO64" s="49"/>
      <c r="TP64" s="49"/>
      <c r="TQ64" s="49"/>
      <c r="TR64" s="49"/>
      <c r="TS64" s="49"/>
      <c r="TT64" s="49"/>
      <c r="TU64" s="49"/>
      <c r="TV64" s="49"/>
      <c r="TW64" s="49"/>
      <c r="TX64" s="49"/>
      <c r="TY64" s="49"/>
      <c r="TZ64" s="49"/>
      <c r="UA64" s="49"/>
      <c r="UB64" s="49"/>
      <c r="UC64" s="49"/>
      <c r="UD64" s="49"/>
      <c r="UE64" s="49"/>
      <c r="UF64" s="49"/>
      <c r="UG64" s="49"/>
      <c r="UH64" s="49"/>
      <c r="UI64" s="49"/>
      <c r="UJ64" s="49"/>
      <c r="UK64" s="49"/>
      <c r="UL64" s="49"/>
      <c r="UM64" s="49"/>
      <c r="UN64" s="49"/>
      <c r="UO64" s="49"/>
      <c r="UP64" s="49"/>
      <c r="UQ64" s="49"/>
      <c r="UR64" s="49"/>
      <c r="US64" s="49"/>
      <c r="UT64" s="49"/>
      <c r="UU64" s="49"/>
      <c r="UV64" s="49"/>
      <c r="UW64" s="49"/>
      <c r="UX64" s="49"/>
      <c r="UY64" s="49"/>
      <c r="UZ64" s="49"/>
      <c r="VA64" s="49"/>
      <c r="VB64" s="49"/>
      <c r="VC64" s="49"/>
      <c r="VD64" s="49"/>
      <c r="VE64" s="49"/>
      <c r="VF64" s="49"/>
      <c r="VG64" s="49"/>
      <c r="VH64" s="49"/>
      <c r="VI64" s="49"/>
      <c r="VJ64" s="49"/>
      <c r="VK64" s="49"/>
      <c r="VL64" s="49"/>
      <c r="VM64" s="49"/>
      <c r="VN64" s="49"/>
      <c r="VO64" s="49"/>
      <c r="VP64" s="49"/>
      <c r="VQ64" s="49"/>
      <c r="VR64" s="49"/>
      <c r="VS64" s="49"/>
      <c r="VT64" s="49"/>
      <c r="VU64" s="49"/>
      <c r="VV64" s="49"/>
      <c r="VW64" s="49"/>
      <c r="VX64" s="49"/>
      <c r="VY64" s="49"/>
      <c r="VZ64" s="49"/>
      <c r="WA64" s="49"/>
      <c r="WB64" s="49"/>
      <c r="WC64" s="49"/>
      <c r="WD64" s="49"/>
      <c r="WE64" s="49"/>
      <c r="WF64" s="49"/>
      <c r="WG64" s="49"/>
      <c r="WH64" s="49"/>
      <c r="WI64" s="49"/>
      <c r="WJ64" s="49"/>
      <c r="WK64" s="49"/>
      <c r="WL64" s="49"/>
      <c r="WM64" s="49"/>
      <c r="WN64" s="49"/>
      <c r="WO64" s="49"/>
      <c r="WP64" s="49"/>
      <c r="WQ64" s="49"/>
      <c r="WR64" s="49"/>
      <c r="WS64" s="49"/>
      <c r="WT64" s="49"/>
      <c r="WU64" s="49"/>
      <c r="WV64" s="49"/>
      <c r="WW64" s="49"/>
      <c r="WX64" s="49"/>
      <c r="WY64" s="49"/>
      <c r="WZ64" s="49"/>
      <c r="XA64" s="49"/>
      <c r="XB64" s="49"/>
      <c r="XC64" s="49"/>
      <c r="XD64" s="49"/>
      <c r="XE64" s="49"/>
      <c r="XF64" s="49"/>
      <c r="XG64" s="49"/>
      <c r="XH64" s="49"/>
      <c r="XI64" s="49"/>
      <c r="XJ64" s="49"/>
      <c r="XK64" s="49"/>
      <c r="XL64" s="49"/>
      <c r="XM64" s="49"/>
      <c r="XN64" s="49"/>
      <c r="XO64" s="49"/>
      <c r="XP64" s="49"/>
      <c r="XQ64" s="49"/>
      <c r="XR64" s="49"/>
      <c r="XS64" s="49"/>
      <c r="XT64" s="49"/>
      <c r="XU64" s="49"/>
      <c r="XV64" s="49"/>
      <c r="XW64" s="49"/>
      <c r="XX64" s="49"/>
      <c r="XY64" s="49"/>
      <c r="XZ64" s="49"/>
      <c r="YA64" s="49"/>
      <c r="YB64" s="49"/>
      <c r="YC64" s="49"/>
      <c r="YD64" s="49"/>
      <c r="YE64" s="49"/>
      <c r="YF64" s="49"/>
      <c r="YG64" s="49"/>
      <c r="YH64" s="49"/>
      <c r="YI64" s="49"/>
      <c r="YJ64" s="49"/>
      <c r="YK64" s="49"/>
      <c r="YL64" s="49"/>
      <c r="YM64" s="49"/>
      <c r="YN64" s="49"/>
      <c r="YO64" s="49"/>
      <c r="YP64" s="49"/>
      <c r="YQ64" s="49"/>
      <c r="YR64" s="49"/>
      <c r="YS64" s="49"/>
      <c r="YT64" s="49"/>
      <c r="YU64" s="49"/>
      <c r="YV64" s="49"/>
      <c r="YW64" s="49"/>
      <c r="YX64" s="49"/>
      <c r="YY64" s="49"/>
      <c r="YZ64" s="49"/>
      <c r="ZA64" s="49"/>
      <c r="ZB64" s="49"/>
      <c r="ZC64" s="49"/>
      <c r="ZD64" s="49"/>
      <c r="ZE64" s="49"/>
      <c r="ZF64" s="49"/>
      <c r="ZG64" s="49"/>
      <c r="ZH64" s="49"/>
      <c r="ZI64" s="49"/>
      <c r="ZJ64" s="49"/>
      <c r="ZK64" s="49"/>
      <c r="ZL64" s="49"/>
      <c r="ZM64" s="49"/>
      <c r="ZN64" s="49"/>
      <c r="ZO64" s="49"/>
      <c r="ZP64" s="49"/>
      <c r="ZQ64" s="49"/>
      <c r="ZR64" s="49"/>
      <c r="ZS64" s="49"/>
      <c r="ZT64" s="49"/>
      <c r="ZU64" s="49"/>
      <c r="ZV64" s="49"/>
      <c r="ZW64" s="49"/>
      <c r="ZX64" s="49"/>
      <c r="ZY64" s="49"/>
      <c r="ZZ64" s="49"/>
      <c r="AAA64" s="49"/>
      <c r="AAB64" s="49"/>
      <c r="AAC64" s="49"/>
      <c r="AAD64" s="49"/>
      <c r="AAE64" s="49"/>
      <c r="AAF64" s="49"/>
      <c r="AAG64" s="49"/>
      <c r="AAH64" s="49"/>
      <c r="AAI64" s="49"/>
      <c r="AAJ64" s="49"/>
      <c r="AAK64" s="49"/>
      <c r="AAL64" s="49"/>
      <c r="AAM64" s="49"/>
      <c r="AAN64" s="49"/>
      <c r="AAO64" s="49"/>
      <c r="AAP64" s="49"/>
      <c r="AAQ64" s="49"/>
      <c r="AAR64" s="49"/>
      <c r="AAS64" s="49"/>
      <c r="AAT64" s="49"/>
      <c r="AAU64" s="49"/>
      <c r="AAV64" s="49"/>
      <c r="AAW64" s="49"/>
      <c r="AAX64" s="49"/>
      <c r="AAY64" s="49"/>
      <c r="AAZ64" s="49"/>
      <c r="ABA64" s="49"/>
      <c r="ABB64" s="49"/>
      <c r="ABC64" s="49"/>
      <c r="ABD64" s="49"/>
      <c r="ABE64" s="49"/>
      <c r="ABF64" s="49"/>
      <c r="ABG64" s="49"/>
      <c r="ABH64" s="49"/>
    </row>
    <row r="65" spans="1:736" x14ac:dyDescent="0.15">
      <c r="A65" s="25" t="s">
        <v>248</v>
      </c>
      <c r="B65" s="26" t="s">
        <v>256</v>
      </c>
      <c r="C65" s="27" t="s">
        <v>256</v>
      </c>
      <c r="D65" s="33"/>
      <c r="E65" s="33">
        <f>+((E29*E47)+(E30*E48)+(E31*E49)+(E32*E50)+(E33*E51)+(E34*E52)+(E35*E53)+(E37*E55)+(E39*E57)+(E41*E59)+(E42*E60)+(E43*E61)+(E45*E63))/SUM(E29:E35,E37,E39,E41:E43,E45)</f>
        <v>3.3197268312717253E-3</v>
      </c>
      <c r="F65" s="33">
        <f t="shared" ref="F65:BQ65" si="108">+((F29*F47)+(F30*F48)+(F31*F49)+(F32*F50)+(F33*F51)+(F34*F52)+(F35*F53)+(F37*F55)+(F39*F57)+(F41*F59)+(F42*F60)+(F43*F61)+(F45*F63))/SUM(F29:F35,F37,F39,F41:F43,F45)</f>
        <v>2.7999932734953777E-2</v>
      </c>
      <c r="G65" s="33">
        <f t="shared" si="108"/>
        <v>1.539156933166445E-2</v>
      </c>
      <c r="H65" s="33">
        <f t="shared" si="108"/>
        <v>1.7283549382079388E-2</v>
      </c>
      <c r="I65" s="33">
        <f t="shared" si="108"/>
        <v>7.2607481104667998E-3</v>
      </c>
      <c r="J65" s="33">
        <f t="shared" si="108"/>
        <v>-1.3165555316484671E-3</v>
      </c>
      <c r="K65" s="33">
        <f t="shared" si="108"/>
        <v>5.7752730865350006E-3</v>
      </c>
      <c r="L65" s="33">
        <f t="shared" si="108"/>
        <v>6.8740750165265131E-3</v>
      </c>
      <c r="M65" s="33">
        <f t="shared" si="108"/>
        <v>-1.3581184173406185E-2</v>
      </c>
      <c r="N65" s="33">
        <f t="shared" si="108"/>
        <v>2.6753905458717288E-2</v>
      </c>
      <c r="O65" s="33">
        <f t="shared" si="108"/>
        <v>1.3691910325029377E-2</v>
      </c>
      <c r="P65" s="33">
        <f t="shared" si="108"/>
        <v>1.9890377759825148E-2</v>
      </c>
      <c r="Q65" s="33">
        <f t="shared" si="108"/>
        <v>2.291747395518513E-2</v>
      </c>
      <c r="R65" s="33">
        <f t="shared" si="108"/>
        <v>5.487948804337295E-3</v>
      </c>
      <c r="S65" s="33">
        <f t="shared" si="108"/>
        <v>3.019039079238733E-3</v>
      </c>
      <c r="T65" s="33">
        <f t="shared" si="108"/>
        <v>8.7466795441476699E-3</v>
      </c>
      <c r="U65" s="33">
        <f t="shared" si="108"/>
        <v>2.033404484809517E-2</v>
      </c>
      <c r="V65" s="33">
        <f t="shared" si="108"/>
        <v>1.2003210087210375E-2</v>
      </c>
      <c r="W65" s="33">
        <f t="shared" si="108"/>
        <v>1.0973161408391994E-2</v>
      </c>
      <c r="X65" s="33">
        <f t="shared" si="108"/>
        <v>9.009219382297956E-3</v>
      </c>
      <c r="Y65" s="33">
        <f t="shared" si="108"/>
        <v>-1.4084797417311444E-3</v>
      </c>
      <c r="Z65" s="33">
        <f t="shared" si="108"/>
        <v>9.4181022794698789E-3</v>
      </c>
      <c r="AA65" s="33">
        <f t="shared" si="108"/>
        <v>7.8259592182883184E-3</v>
      </c>
      <c r="AB65" s="33">
        <f t="shared" si="108"/>
        <v>2.5732732654005237E-2</v>
      </c>
      <c r="AC65" s="33">
        <f t="shared" si="108"/>
        <v>1.5297146005076055E-2</v>
      </c>
      <c r="AD65" s="33">
        <f t="shared" si="108"/>
        <v>2.192744906038839E-2</v>
      </c>
      <c r="AE65" s="33">
        <f t="shared" si="108"/>
        <v>7.2105529693692223E-3</v>
      </c>
      <c r="AF65" s="33">
        <f t="shared" si="108"/>
        <v>2.7463517698917476E-2</v>
      </c>
      <c r="AG65" s="33">
        <f t="shared" si="108"/>
        <v>1.8177853675850175E-2</v>
      </c>
      <c r="AH65" s="33">
        <f t="shared" si="108"/>
        <v>2.8676145142444687E-3</v>
      </c>
      <c r="AI65" s="33">
        <f t="shared" si="108"/>
        <v>2.5441766625960123E-3</v>
      </c>
      <c r="AJ65" s="33">
        <f t="shared" si="108"/>
        <v>1.7146092212185059E-2</v>
      </c>
      <c r="AK65" s="33">
        <f t="shared" si="108"/>
        <v>1.1837078700993941E-2</v>
      </c>
      <c r="AL65" s="33">
        <f t="shared" si="108"/>
        <v>1.0284855947737761E-2</v>
      </c>
      <c r="AM65" s="33">
        <f t="shared" si="108"/>
        <v>1.4348298911015552E-2</v>
      </c>
      <c r="AN65" s="33">
        <f t="shared" si="108"/>
        <v>2.2693006703373937E-2</v>
      </c>
      <c r="AO65" s="33">
        <f t="shared" si="108"/>
        <v>2.0754808140989744E-2</v>
      </c>
      <c r="AP65" s="33">
        <f t="shared" si="108"/>
        <v>-5.1899901315892701E-3</v>
      </c>
      <c r="AQ65" s="33">
        <f t="shared" si="108"/>
        <v>1.5962143912582785E-2</v>
      </c>
      <c r="AR65" s="33">
        <f t="shared" si="108"/>
        <v>7.1761173145589866E-3</v>
      </c>
      <c r="AS65" s="33">
        <f t="shared" si="108"/>
        <v>4.2395479718375616E-2</v>
      </c>
      <c r="AT65" s="33">
        <f t="shared" si="108"/>
        <v>1.8964010014780566E-2</v>
      </c>
      <c r="AU65" s="33">
        <f t="shared" si="108"/>
        <v>1.2373860991043597E-2</v>
      </c>
      <c r="AV65" s="33">
        <f t="shared" si="108"/>
        <v>-3.4625051567968392E-2</v>
      </c>
      <c r="AW65" s="33">
        <f t="shared" si="108"/>
        <v>-1.9714995806654052E-2</v>
      </c>
      <c r="AX65" s="33">
        <f t="shared" si="108"/>
        <v>2.5754380255743649E-2</v>
      </c>
      <c r="AY65" s="33">
        <f t="shared" si="108"/>
        <v>-5.897128009066574E-2</v>
      </c>
      <c r="AZ65" s="33">
        <f t="shared" si="108"/>
        <v>-2.8902750196000401E-2</v>
      </c>
      <c r="BA65" s="33">
        <f t="shared" si="108"/>
        <v>4.4273843080375269E-2</v>
      </c>
      <c r="BB65" s="33">
        <f t="shared" si="108"/>
        <v>6.1569182184466678E-2</v>
      </c>
      <c r="BC65" s="33">
        <f t="shared" si="108"/>
        <v>2.7237803754225541E-2</v>
      </c>
      <c r="BD65" s="33">
        <f t="shared" si="108"/>
        <v>8.2196569109099241E-2</v>
      </c>
      <c r="BE65" s="33">
        <f t="shared" si="108"/>
        <v>2.1217259114350528E-2</v>
      </c>
      <c r="BF65" s="33">
        <f t="shared" si="108"/>
        <v>5.1598711126148382E-2</v>
      </c>
      <c r="BG65" s="33">
        <f t="shared" si="108"/>
        <v>3.2445943168168803E-2</v>
      </c>
      <c r="BH65" s="33">
        <f t="shared" si="108"/>
        <v>2.0021108992376479E-2</v>
      </c>
      <c r="BI65" s="33">
        <f t="shared" si="108"/>
        <v>3.9417182130516981E-2</v>
      </c>
      <c r="BJ65" s="33">
        <f t="shared" si="108"/>
        <v>3.0336289306562268E-2</v>
      </c>
      <c r="BK65" s="33">
        <f t="shared" si="108"/>
        <v>2.925257520526953E-2</v>
      </c>
      <c r="BL65" s="33">
        <f t="shared" si="108"/>
        <v>-1.1799412400881903E-2</v>
      </c>
      <c r="BM65" s="33">
        <f t="shared" si="108"/>
        <v>-4.2149799624202129E-2</v>
      </c>
      <c r="BN65" s="33">
        <f t="shared" si="108"/>
        <v>-2.8659161378028021E-2</v>
      </c>
      <c r="BO65" s="33">
        <f t="shared" si="108"/>
        <v>1.9960088078851579E-2</v>
      </c>
      <c r="BP65" s="33">
        <f t="shared" si="108"/>
        <v>2.6327269101206505E-2</v>
      </c>
      <c r="BQ65" s="33">
        <f t="shared" si="108"/>
        <v>2.7244394442578708E-2</v>
      </c>
      <c r="BR65" s="33">
        <f t="shared" ref="BR65:CF65" si="109">+((BR29*BR47)+(BR30*BR48)+(BR31*BR49)+(BR32*BR50)+(BR33*BR51)+(BR34*BR52)+(BR35*BR53)+(BR37*BR55)+(BR39*BR57)+(BR41*BR59)+(BR42*BR60)+(BR43*BR61)+(BR45*BR63))/SUM(BR29:BR35,BR37,BR39,BR41:BR43,BR45)</f>
        <v>1.764442384418867E-2</v>
      </c>
      <c r="BS65" s="33">
        <f t="shared" si="109"/>
        <v>4.4602930749500946E-2</v>
      </c>
      <c r="BT65" s="33">
        <f t="shared" si="109"/>
        <v>1.6364418613875005E-2</v>
      </c>
      <c r="BU65" s="33">
        <f t="shared" si="109"/>
        <v>5.0795809004238107E-2</v>
      </c>
      <c r="BV65" s="33">
        <f t="shared" si="109"/>
        <v>-5.6282507774749975E-2</v>
      </c>
      <c r="BW65" s="33">
        <f t="shared" si="109"/>
        <v>-1.041496563776367E-2</v>
      </c>
      <c r="BX65" s="33">
        <f t="shared" si="109"/>
        <v>-2.5966579325603551E-2</v>
      </c>
      <c r="BY65" s="33">
        <f t="shared" si="109"/>
        <v>1.3567836763942779E-2</v>
      </c>
      <c r="BZ65" s="33">
        <f t="shared" si="109"/>
        <v>-1.7467858016143603E-2</v>
      </c>
      <c r="CA65" s="33">
        <f t="shared" si="109"/>
        <v>-7.4015575794342398E-2</v>
      </c>
      <c r="CB65" s="33">
        <f t="shared" si="109"/>
        <v>0.15497244177515546</v>
      </c>
      <c r="CC65" s="33">
        <f t="shared" si="109"/>
        <v>7.0210397396510624E-2</v>
      </c>
      <c r="CD65" s="33">
        <f t="shared" si="109"/>
        <v>5.6786713334568591E-2</v>
      </c>
      <c r="CE65" s="33">
        <f t="shared" si="109"/>
        <v>6.5631019833275392E-2</v>
      </c>
      <c r="CF65" s="33">
        <f t="shared" si="109"/>
        <v>5.3943989020463934E-2</v>
      </c>
      <c r="CG65" s="33">
        <f>+((CG29*CG47)+(CG30*CG48)+(CG31*CG49)+(CG32*CG50)+(CG33*CG51)+(CG34*CG52)+(CG35*CG53)+(CG37*CG55)+(CG39*CG57)+(CG41*CG59)+(CG42*CG60)+(CG43*CG61)+(CG45*CG63)+(CG56*CG38))/SUM(CG29:CG35,CG37,CG39,CG41:CG43,CG45,CG38)</f>
        <v>3.0515163432307289E-2</v>
      </c>
      <c r="CH65" s="33">
        <f t="shared" ref="CH65:ES65" si="110">+((CH29*CH47)+(CH30*CH48)+(CH31*CH49)+(CH32*CH50)+(CH33*CH51)+(CH34*CH52)+(CH35*CH53)+(CH37*CH55)+(CH39*CH57)+(CH41*CH59)+(CH42*CH60)+(CH43*CH61)+(CH45*CH63)+(CH56*CH38))/SUM(CH29:CH35,CH37,CH39,CH41:CH43,CH45,CH38)</f>
        <v>2.3061888990166726E-2</v>
      </c>
      <c r="CI65" s="33">
        <f t="shared" si="110"/>
        <v>3.8541594311303433E-2</v>
      </c>
      <c r="CJ65" s="33">
        <f t="shared" si="110"/>
        <v>4.1777474427337986E-2</v>
      </c>
      <c r="CK65" s="33">
        <f t="shared" si="110"/>
        <v>4.7074408612939406E-2</v>
      </c>
      <c r="CL65" s="33">
        <f t="shared" si="110"/>
        <v>3.4533393665555252E-2</v>
      </c>
      <c r="CM65" s="33">
        <f t="shared" si="110"/>
        <v>3.9311460764131403E-2</v>
      </c>
      <c r="CN65" s="33">
        <f t="shared" si="110"/>
        <v>1.2221166910854335E-2</v>
      </c>
      <c r="CO65" s="33">
        <f t="shared" si="110"/>
        <v>3.5504230873000732E-2</v>
      </c>
      <c r="CP65" s="33">
        <f t="shared" si="110"/>
        <v>5.1363557594824201E-2</v>
      </c>
      <c r="CQ65" s="33">
        <f t="shared" si="110"/>
        <v>4.5028747815303562E-2</v>
      </c>
      <c r="CR65" s="33">
        <f t="shared" si="110"/>
        <v>3.6426378392021889E-2</v>
      </c>
      <c r="CS65" s="33">
        <f t="shared" si="110"/>
        <v>3.582953429944543E-2</v>
      </c>
      <c r="CT65" s="33">
        <f t="shared" si="110"/>
        <v>5.8211230727646113E-2</v>
      </c>
      <c r="CU65" s="33">
        <f t="shared" si="110"/>
        <v>3.4633232605854165E-2</v>
      </c>
      <c r="CV65" s="33">
        <f t="shared" si="110"/>
        <v>2.6412619213037457E-2</v>
      </c>
      <c r="CW65" s="33">
        <f t="shared" si="110"/>
        <v>2.8461618073278114E-2</v>
      </c>
      <c r="CX65" s="33">
        <f t="shared" si="110"/>
        <v>4.403214915715107E-2</v>
      </c>
      <c r="CY65" s="33">
        <f t="shared" si="110"/>
        <v>6.0137839327368249E-2</v>
      </c>
      <c r="CZ65" s="33">
        <f t="shared" si="110"/>
        <v>4.3066046220642661E-2</v>
      </c>
      <c r="DA65" s="33">
        <f t="shared" si="110"/>
        <v>2.781424402465307E-2</v>
      </c>
      <c r="DB65" s="33">
        <f t="shared" si="110"/>
        <v>4.7926031965782656E-2</v>
      </c>
      <c r="DC65" s="33">
        <f t="shared" si="110"/>
        <v>5.3058253261914261E-2</v>
      </c>
      <c r="DD65" s="33">
        <f t="shared" si="110"/>
        <v>1.9366040029131878E-2</v>
      </c>
      <c r="DE65" s="33">
        <f t="shared" si="110"/>
        <v>-9.887535068111802E-3</v>
      </c>
      <c r="DF65" s="33">
        <f t="shared" si="110"/>
        <v>3.716209564597206E-2</v>
      </c>
      <c r="DG65" s="33">
        <f t="shared" si="110"/>
        <v>1.8941541535509032E-2</v>
      </c>
      <c r="DH65" s="33">
        <f t="shared" si="110"/>
        <v>2.3956883085306878E-2</v>
      </c>
      <c r="DI65" s="33">
        <f t="shared" si="110"/>
        <v>3.4412469811706294E-2</v>
      </c>
      <c r="DJ65" s="33">
        <f t="shared" si="110"/>
        <v>1.6062054894401212E-2</v>
      </c>
      <c r="DK65" s="33">
        <f t="shared" si="110"/>
        <v>-1.8760208079375642E-3</v>
      </c>
      <c r="DL65" s="33">
        <f t="shared" si="110"/>
        <v>9.8878957156401017E-3</v>
      </c>
      <c r="DM65" s="33">
        <f t="shared" si="110"/>
        <v>1.6990721119737335E-2</v>
      </c>
      <c r="DN65" s="33">
        <f t="shared" si="110"/>
        <v>2.578997491311566E-2</v>
      </c>
      <c r="DO65" s="33">
        <f t="shared" si="110"/>
        <v>2.4773528887971161E-2</v>
      </c>
      <c r="DP65" s="33">
        <f t="shared" si="110"/>
        <v>2.9654879481954301E-2</v>
      </c>
      <c r="DQ65" s="33">
        <f t="shared" si="110"/>
        <v>2.4162051288988285E-2</v>
      </c>
      <c r="DR65" s="33">
        <f t="shared" si="110"/>
        <v>4.1639753925585984E-2</v>
      </c>
      <c r="DS65" s="33">
        <f t="shared" si="110"/>
        <v>3.7848338757308191E-2</v>
      </c>
      <c r="DT65" s="33">
        <f t="shared" si="110"/>
        <v>1.334864749285046E-2</v>
      </c>
      <c r="DU65" s="33">
        <f t="shared" si="110"/>
        <v>1.8340958285174822E-2</v>
      </c>
      <c r="DV65" s="33">
        <f t="shared" si="110"/>
        <v>8.3643816962984795E-3</v>
      </c>
      <c r="DW65" s="33">
        <f t="shared" si="110"/>
        <v>-7.9048060861628246E-4</v>
      </c>
      <c r="DX65" s="33">
        <f t="shared" si="110"/>
        <v>3.026826489930777E-2</v>
      </c>
      <c r="DY65" s="33">
        <f t="shared" si="110"/>
        <v>2.590194638391918E-2</v>
      </c>
      <c r="DZ65" s="33">
        <f t="shared" si="110"/>
        <v>2.1741811824915615E-2</v>
      </c>
      <c r="EA65" s="33">
        <f t="shared" si="110"/>
        <v>3.5408568368593296E-2</v>
      </c>
      <c r="EB65" s="33">
        <f t="shared" si="110"/>
        <v>3.6713721664087831E-2</v>
      </c>
      <c r="EC65" s="33">
        <f t="shared" si="110"/>
        <v>4.0154461927951267E-2</v>
      </c>
      <c r="ED65" s="33">
        <f t="shared" si="110"/>
        <v>4.3699989954679205E-2</v>
      </c>
      <c r="EE65" s="33">
        <f t="shared" si="110"/>
        <v>1.9322440314680531E-2</v>
      </c>
      <c r="EF65" s="33">
        <f t="shared" si="110"/>
        <v>1.5084001173496314E-2</v>
      </c>
      <c r="EG65" s="33">
        <f t="shared" si="110"/>
        <v>1.1821738476370218E-2</v>
      </c>
      <c r="EH65" s="33">
        <f t="shared" si="110"/>
        <v>2.7368162840652171E-2</v>
      </c>
      <c r="EI65" s="33">
        <f t="shared" si="110"/>
        <v>1.9497671150421499E-2</v>
      </c>
      <c r="EJ65" s="33">
        <f t="shared" si="110"/>
        <v>3.3638011357752386E-2</v>
      </c>
      <c r="EK65" s="33">
        <f t="shared" si="110"/>
        <v>3.3526199149961487E-2</v>
      </c>
      <c r="EL65" s="33">
        <f t="shared" si="110"/>
        <v>-6.8695050204938544E-4</v>
      </c>
      <c r="EM65" s="33">
        <f t="shared" si="110"/>
        <v>-4.6253902456181592E-2</v>
      </c>
      <c r="EN65" s="33">
        <f t="shared" si="110"/>
        <v>2.1678213062676168E-2</v>
      </c>
      <c r="EO65" s="33">
        <f t="shared" si="110"/>
        <v>7.8089404832653387E-3</v>
      </c>
      <c r="EP65" s="33">
        <f t="shared" si="110"/>
        <v>-1.1865768542184565E-2</v>
      </c>
      <c r="EQ65" s="33">
        <f t="shared" si="110"/>
        <v>-2.3405177227512901E-3</v>
      </c>
      <c r="ER65" s="33">
        <f t="shared" si="110"/>
        <v>9.0560183562025838E-3</v>
      </c>
      <c r="ES65" s="33">
        <f t="shared" si="110"/>
        <v>1.3144237997272828E-2</v>
      </c>
      <c r="ET65" s="33">
        <f t="shared" ref="ET65:EY65" si="111">+((ET29*ET47)+(ET30*ET48)+(ET31*ET49)+(ET32*ET50)+(ET33*ET51)+(ET34*ET52)+(ET35*ET53)+(ET37*ET55)+(ET39*ET57)+(ET41*ET59)+(ET42*ET60)+(ET43*ET61)+(ET45*ET63)+(ET56*ET38))/SUM(ET29:ET35,ET37,ET39,ET41:ET43,ET45,ET38)</f>
        <v>1.5615077526926043E-2</v>
      </c>
      <c r="EU65" s="33">
        <f t="shared" si="111"/>
        <v>1.7722484677817115E-2</v>
      </c>
      <c r="EV65" s="33">
        <f t="shared" si="111"/>
        <v>1.2121974570636086E-2</v>
      </c>
      <c r="EW65" s="33">
        <f t="shared" si="111"/>
        <v>1.1508705776892615E-2</v>
      </c>
      <c r="EX65" s="33">
        <f t="shared" si="111"/>
        <v>-5.7236901393363016E-2</v>
      </c>
      <c r="EY65" s="33">
        <f t="shared" si="111"/>
        <v>4.9896471584858805E-2</v>
      </c>
      <c r="EZ65" s="33">
        <f>+((EZ29*EZ47)+(EZ30*EZ48)+(EZ31*EZ49)+(EZ32*EZ50)+(EZ33*EZ51)+(EZ34*EZ52)+(EZ35*EZ53)+(EZ37*EZ55)+(EZ39*EZ57)+(EZ41*EZ59)+(EZ42*EZ60)+(EZ43*EZ61)+(EZ45*EZ63)+(EZ56*EZ38))/SUM(EZ29:EZ35,EZ37,EZ39,EZ41:EZ43,EZ45,EZ38)</f>
        <v>2.9347595807062605E-2</v>
      </c>
      <c r="FA65" s="34"/>
      <c r="FB65" s="34"/>
      <c r="FC65" s="34"/>
      <c r="FD65" s="34"/>
      <c r="FE65" s="34"/>
      <c r="FF65" s="34"/>
      <c r="FG65" s="34"/>
      <c r="FH65" s="34"/>
      <c r="FI65" s="34"/>
      <c r="FJ65" s="34"/>
      <c r="FK65" s="34"/>
      <c r="FL65" s="34"/>
      <c r="FM65" s="34"/>
      <c r="FN65" s="34"/>
      <c r="FO65" s="34"/>
      <c r="FP65" s="29"/>
      <c r="FQ65" s="29"/>
      <c r="FR65" s="49"/>
      <c r="FS65" s="49"/>
      <c r="FT65" s="49"/>
      <c r="FU65" s="49"/>
      <c r="FV65" s="49"/>
      <c r="FW65" s="49"/>
      <c r="FX65" s="49"/>
      <c r="FY65" s="49"/>
      <c r="FZ65" s="49"/>
      <c r="GA65" s="49"/>
      <c r="GB65" s="49"/>
      <c r="GC65" s="49"/>
      <c r="GD65" s="49"/>
      <c r="GE65" s="49"/>
      <c r="GF65" s="49"/>
      <c r="GG65" s="49"/>
      <c r="GH65" s="49"/>
      <c r="GI65" s="49"/>
      <c r="GJ65" s="49"/>
      <c r="GK65" s="49"/>
      <c r="GL65" s="49"/>
      <c r="GM65" s="49"/>
      <c r="GN65" s="49"/>
      <c r="GO65" s="49"/>
      <c r="GP65" s="49"/>
      <c r="GQ65" s="49"/>
      <c r="GR65" s="49"/>
      <c r="GS65" s="49"/>
      <c r="GT65" s="49"/>
      <c r="GU65" s="49"/>
      <c r="GV65" s="49"/>
      <c r="GW65" s="49"/>
      <c r="GX65" s="49"/>
      <c r="GY65" s="49"/>
      <c r="GZ65" s="49"/>
      <c r="HA65" s="49"/>
      <c r="HB65" s="49"/>
      <c r="HC65" s="49"/>
      <c r="HD65" s="49"/>
      <c r="HE65" s="49"/>
      <c r="HF65" s="49"/>
      <c r="HG65" s="49"/>
      <c r="HH65" s="49"/>
      <c r="HI65" s="49"/>
      <c r="HJ65" s="49"/>
      <c r="HK65" s="49"/>
      <c r="HL65" s="49"/>
      <c r="HM65" s="49"/>
      <c r="HN65" s="49"/>
      <c r="HO65" s="49"/>
      <c r="HP65" s="49"/>
      <c r="HQ65" s="49"/>
      <c r="HR65" s="49"/>
      <c r="HS65" s="49"/>
      <c r="HT65" s="49"/>
      <c r="HU65" s="49"/>
      <c r="HV65" s="49"/>
      <c r="HW65" s="49"/>
      <c r="HX65" s="49"/>
      <c r="HY65" s="49"/>
      <c r="HZ65" s="49"/>
      <c r="IA65" s="49"/>
      <c r="IB65" s="49"/>
      <c r="IC65" s="49"/>
      <c r="ID65" s="49"/>
      <c r="IE65" s="49"/>
      <c r="IF65" s="49"/>
      <c r="IG65" s="49"/>
      <c r="IH65" s="49"/>
      <c r="II65" s="49"/>
      <c r="IJ65" s="49"/>
      <c r="IK65" s="49"/>
      <c r="IL65" s="49"/>
      <c r="IM65" s="49"/>
      <c r="IN65" s="49"/>
      <c r="IO65" s="49"/>
      <c r="IP65" s="49"/>
      <c r="IQ65" s="49"/>
      <c r="IR65" s="49"/>
      <c r="IS65" s="49"/>
      <c r="IT65" s="49"/>
      <c r="IU65" s="49"/>
      <c r="IV65" s="49"/>
      <c r="IW65" s="49"/>
      <c r="IX65" s="49"/>
      <c r="IY65" s="49"/>
      <c r="IZ65" s="49"/>
      <c r="JA65" s="49"/>
      <c r="JB65" s="49"/>
      <c r="JC65" s="49"/>
      <c r="JD65" s="49"/>
      <c r="JE65" s="49"/>
      <c r="JF65" s="49"/>
      <c r="JG65" s="49"/>
      <c r="JH65" s="49"/>
      <c r="JI65" s="49"/>
      <c r="JJ65" s="49"/>
      <c r="JK65" s="49"/>
      <c r="JL65" s="49"/>
      <c r="JM65" s="49"/>
      <c r="JN65" s="49"/>
      <c r="JO65" s="49"/>
      <c r="JP65" s="49"/>
      <c r="JQ65" s="49"/>
      <c r="JR65" s="49"/>
      <c r="JS65" s="49"/>
      <c r="JT65" s="49"/>
      <c r="JU65" s="49"/>
      <c r="JV65" s="49"/>
      <c r="JW65" s="49"/>
      <c r="JX65" s="49"/>
      <c r="JY65" s="49"/>
      <c r="JZ65" s="49"/>
      <c r="KA65" s="49"/>
      <c r="KB65" s="49"/>
      <c r="KC65" s="49"/>
      <c r="KD65" s="49"/>
      <c r="KE65" s="49"/>
      <c r="KF65" s="49"/>
      <c r="KG65" s="49"/>
      <c r="KH65" s="49"/>
      <c r="KI65" s="49"/>
      <c r="KJ65" s="49"/>
      <c r="KK65" s="49"/>
      <c r="KL65" s="49"/>
      <c r="KM65" s="49"/>
      <c r="KN65" s="49"/>
      <c r="KO65" s="49"/>
      <c r="KP65" s="49"/>
      <c r="KQ65" s="49"/>
      <c r="KR65" s="49"/>
      <c r="KS65" s="49"/>
      <c r="KT65" s="49"/>
      <c r="KU65" s="49"/>
      <c r="KV65" s="49"/>
      <c r="KW65" s="49"/>
      <c r="KX65" s="49"/>
      <c r="KY65" s="49"/>
      <c r="KZ65" s="49"/>
      <c r="LA65" s="49"/>
      <c r="LB65" s="49"/>
      <c r="LC65" s="49"/>
      <c r="LD65" s="49"/>
      <c r="LE65" s="49"/>
      <c r="LF65" s="49"/>
      <c r="LG65" s="49"/>
      <c r="LH65" s="49"/>
      <c r="LI65" s="49"/>
      <c r="LJ65" s="49"/>
      <c r="LK65" s="49"/>
      <c r="LL65" s="49"/>
      <c r="LM65" s="49"/>
      <c r="LN65" s="49"/>
      <c r="LO65" s="49"/>
      <c r="LP65" s="49"/>
      <c r="LQ65" s="49"/>
      <c r="LR65" s="49"/>
      <c r="LS65" s="49"/>
      <c r="LT65" s="49"/>
      <c r="LU65" s="49"/>
      <c r="LV65" s="49"/>
      <c r="LW65" s="49"/>
      <c r="LX65" s="49"/>
      <c r="LY65" s="49"/>
      <c r="LZ65" s="49"/>
      <c r="MA65" s="49"/>
      <c r="MB65" s="49"/>
      <c r="MC65" s="49"/>
      <c r="MD65" s="49"/>
      <c r="ME65" s="49"/>
      <c r="MF65" s="49"/>
      <c r="MG65" s="49"/>
      <c r="MH65" s="49"/>
      <c r="MI65" s="49"/>
      <c r="MJ65" s="49"/>
      <c r="MK65" s="49"/>
      <c r="ML65" s="49"/>
      <c r="MM65" s="49"/>
      <c r="MN65" s="49"/>
      <c r="MO65" s="49"/>
      <c r="MP65" s="49"/>
      <c r="MQ65" s="49"/>
      <c r="MR65" s="49"/>
      <c r="MS65" s="49"/>
      <c r="MT65" s="49"/>
      <c r="MU65" s="49"/>
      <c r="MV65" s="49"/>
      <c r="MW65" s="49"/>
      <c r="MX65" s="49"/>
      <c r="MY65" s="49"/>
      <c r="MZ65" s="49"/>
      <c r="NA65" s="49"/>
      <c r="NB65" s="49"/>
      <c r="NC65" s="49"/>
      <c r="ND65" s="49"/>
      <c r="NE65" s="49"/>
      <c r="NF65" s="49"/>
      <c r="NG65" s="49"/>
      <c r="NH65" s="49"/>
      <c r="NI65" s="49"/>
      <c r="NJ65" s="49"/>
      <c r="NK65" s="49"/>
      <c r="NL65" s="49"/>
      <c r="NM65" s="49"/>
      <c r="NN65" s="49"/>
      <c r="NO65" s="49"/>
      <c r="NP65" s="49"/>
      <c r="NQ65" s="49"/>
      <c r="NR65" s="49"/>
      <c r="NS65" s="49"/>
      <c r="NT65" s="49"/>
      <c r="NU65" s="49"/>
      <c r="NV65" s="49"/>
      <c r="NW65" s="49"/>
      <c r="NX65" s="49"/>
      <c r="NY65" s="49"/>
      <c r="NZ65" s="49"/>
      <c r="OA65" s="49"/>
      <c r="OB65" s="49"/>
      <c r="OC65" s="49"/>
      <c r="OD65" s="49"/>
      <c r="OE65" s="49"/>
      <c r="OF65" s="49"/>
      <c r="OG65" s="49"/>
      <c r="OH65" s="49"/>
      <c r="OI65" s="49"/>
      <c r="OJ65" s="49"/>
      <c r="OK65" s="49"/>
      <c r="OL65" s="49"/>
      <c r="OM65" s="49"/>
      <c r="ON65" s="49"/>
      <c r="OO65" s="49"/>
      <c r="OP65" s="49"/>
      <c r="OQ65" s="49"/>
      <c r="OR65" s="49"/>
      <c r="OS65" s="49"/>
      <c r="OT65" s="49"/>
      <c r="OU65" s="49"/>
      <c r="OV65" s="49"/>
      <c r="OW65" s="49"/>
      <c r="OX65" s="49"/>
      <c r="OY65" s="49"/>
      <c r="OZ65" s="49"/>
      <c r="PA65" s="49"/>
      <c r="PB65" s="49"/>
      <c r="PC65" s="49"/>
      <c r="PD65" s="49"/>
      <c r="PE65" s="49"/>
      <c r="PF65" s="49"/>
      <c r="PG65" s="49"/>
      <c r="PH65" s="49"/>
      <c r="PI65" s="49"/>
      <c r="PJ65" s="49"/>
      <c r="PK65" s="49"/>
      <c r="PL65" s="49"/>
      <c r="PM65" s="49"/>
      <c r="PN65" s="49"/>
      <c r="PO65" s="49"/>
      <c r="PP65" s="49"/>
      <c r="PQ65" s="49"/>
      <c r="PR65" s="49"/>
      <c r="PS65" s="49"/>
      <c r="PT65" s="49"/>
      <c r="PU65" s="49"/>
      <c r="PV65" s="49"/>
      <c r="PW65" s="49"/>
      <c r="PX65" s="49"/>
      <c r="PY65" s="49"/>
      <c r="PZ65" s="49"/>
      <c r="QA65" s="49"/>
      <c r="QB65" s="49"/>
      <c r="QC65" s="49"/>
      <c r="QD65" s="49"/>
      <c r="QE65" s="49"/>
      <c r="QF65" s="49"/>
      <c r="QG65" s="49"/>
      <c r="QH65" s="49"/>
      <c r="QI65" s="49"/>
      <c r="QJ65" s="49"/>
      <c r="QK65" s="49"/>
      <c r="QL65" s="49"/>
      <c r="QM65" s="49"/>
      <c r="QN65" s="49"/>
      <c r="QO65" s="49"/>
      <c r="QP65" s="49"/>
      <c r="QQ65" s="49"/>
      <c r="QR65" s="49"/>
      <c r="QS65" s="49"/>
      <c r="QT65" s="49"/>
      <c r="QU65" s="49"/>
      <c r="QV65" s="49"/>
      <c r="QW65" s="49"/>
      <c r="QX65" s="49"/>
      <c r="QY65" s="49"/>
      <c r="QZ65" s="49"/>
      <c r="RA65" s="49"/>
      <c r="RB65" s="49"/>
      <c r="RC65" s="49"/>
      <c r="RD65" s="49"/>
      <c r="RE65" s="49"/>
      <c r="RF65" s="49"/>
      <c r="RG65" s="49"/>
      <c r="RH65" s="49"/>
      <c r="RI65" s="49"/>
      <c r="RJ65" s="49"/>
      <c r="RK65" s="49"/>
      <c r="RL65" s="49"/>
      <c r="RM65" s="49"/>
      <c r="RN65" s="49"/>
      <c r="RO65" s="49"/>
      <c r="RP65" s="49"/>
      <c r="RQ65" s="49"/>
      <c r="RR65" s="49"/>
      <c r="RS65" s="49"/>
      <c r="RT65" s="49"/>
      <c r="RU65" s="49"/>
      <c r="RV65" s="49"/>
      <c r="RW65" s="49"/>
      <c r="RX65" s="49"/>
      <c r="RY65" s="49"/>
      <c r="RZ65" s="49"/>
      <c r="SA65" s="49"/>
      <c r="SB65" s="49"/>
      <c r="SC65" s="49"/>
      <c r="SD65" s="49"/>
      <c r="SE65" s="49"/>
      <c r="SF65" s="49"/>
      <c r="SG65" s="49"/>
      <c r="SH65" s="49"/>
      <c r="SI65" s="49"/>
      <c r="SJ65" s="49"/>
      <c r="SK65" s="49"/>
      <c r="SL65" s="49"/>
      <c r="SM65" s="49"/>
      <c r="SN65" s="49"/>
      <c r="SO65" s="49"/>
      <c r="SP65" s="49"/>
      <c r="SQ65" s="49"/>
      <c r="SR65" s="49"/>
      <c r="SS65" s="49"/>
      <c r="ST65" s="49"/>
      <c r="SU65" s="49"/>
      <c r="SV65" s="49"/>
      <c r="SW65" s="49"/>
      <c r="SX65" s="49"/>
      <c r="SY65" s="49"/>
      <c r="SZ65" s="49"/>
      <c r="TA65" s="49"/>
      <c r="TB65" s="49"/>
      <c r="TC65" s="49"/>
      <c r="TD65" s="49"/>
      <c r="TE65" s="49"/>
      <c r="TF65" s="49"/>
      <c r="TG65" s="49"/>
      <c r="TH65" s="49"/>
      <c r="TI65" s="49"/>
      <c r="TJ65" s="49"/>
      <c r="TK65" s="49"/>
      <c r="TL65" s="49"/>
      <c r="TM65" s="49"/>
      <c r="TN65" s="49"/>
      <c r="TO65" s="49"/>
      <c r="TP65" s="49"/>
      <c r="TQ65" s="49"/>
      <c r="TR65" s="49"/>
      <c r="TS65" s="49"/>
      <c r="TT65" s="49"/>
      <c r="TU65" s="49"/>
      <c r="TV65" s="49"/>
      <c r="TW65" s="49"/>
      <c r="TX65" s="49"/>
      <c r="TY65" s="49"/>
      <c r="TZ65" s="49"/>
      <c r="UA65" s="49"/>
      <c r="UB65" s="49"/>
      <c r="UC65" s="49"/>
      <c r="UD65" s="49"/>
      <c r="UE65" s="49"/>
      <c r="UF65" s="49"/>
      <c r="UG65" s="49"/>
      <c r="UH65" s="49"/>
      <c r="UI65" s="49"/>
      <c r="UJ65" s="49"/>
      <c r="UK65" s="49"/>
      <c r="UL65" s="49"/>
      <c r="UM65" s="49"/>
      <c r="UN65" s="49"/>
      <c r="UO65" s="49"/>
      <c r="UP65" s="49"/>
      <c r="UQ65" s="49"/>
      <c r="UR65" s="49"/>
      <c r="US65" s="49"/>
      <c r="UT65" s="49"/>
      <c r="UU65" s="49"/>
      <c r="UV65" s="49"/>
      <c r="UW65" s="49"/>
      <c r="UX65" s="49"/>
      <c r="UY65" s="49"/>
      <c r="UZ65" s="49"/>
      <c r="VA65" s="49"/>
      <c r="VB65" s="49"/>
      <c r="VC65" s="49"/>
      <c r="VD65" s="49"/>
      <c r="VE65" s="49"/>
      <c r="VF65" s="49"/>
      <c r="VG65" s="49"/>
      <c r="VH65" s="49"/>
      <c r="VI65" s="49"/>
      <c r="VJ65" s="49"/>
      <c r="VK65" s="49"/>
      <c r="VL65" s="49"/>
      <c r="VM65" s="49"/>
      <c r="VN65" s="49"/>
      <c r="VO65" s="49"/>
      <c r="VP65" s="49"/>
      <c r="VQ65" s="49"/>
      <c r="VR65" s="49"/>
      <c r="VS65" s="49"/>
      <c r="VT65" s="49"/>
      <c r="VU65" s="49"/>
      <c r="VV65" s="49"/>
      <c r="VW65" s="49"/>
      <c r="VX65" s="49"/>
      <c r="VY65" s="49"/>
      <c r="VZ65" s="49"/>
      <c r="WA65" s="49"/>
      <c r="WB65" s="49"/>
      <c r="WC65" s="49"/>
      <c r="WD65" s="49"/>
      <c r="WE65" s="49"/>
      <c r="WF65" s="49"/>
      <c r="WG65" s="49"/>
      <c r="WH65" s="49"/>
      <c r="WI65" s="49"/>
      <c r="WJ65" s="49"/>
      <c r="WK65" s="49"/>
      <c r="WL65" s="49"/>
      <c r="WM65" s="49"/>
      <c r="WN65" s="49"/>
      <c r="WO65" s="49"/>
      <c r="WP65" s="49"/>
      <c r="WQ65" s="49"/>
      <c r="WR65" s="49"/>
      <c r="WS65" s="49"/>
      <c r="WT65" s="49"/>
      <c r="WU65" s="49"/>
      <c r="WV65" s="49"/>
      <c r="WW65" s="49"/>
      <c r="WX65" s="49"/>
      <c r="WY65" s="49"/>
      <c r="WZ65" s="49"/>
      <c r="XA65" s="49"/>
      <c r="XB65" s="49"/>
      <c r="XC65" s="49"/>
      <c r="XD65" s="49"/>
      <c r="XE65" s="49"/>
      <c r="XF65" s="49"/>
      <c r="XG65" s="49"/>
      <c r="XH65" s="49"/>
      <c r="XI65" s="49"/>
      <c r="XJ65" s="49"/>
      <c r="XK65" s="49"/>
      <c r="XL65" s="49"/>
      <c r="XM65" s="49"/>
      <c r="XN65" s="49"/>
      <c r="XO65" s="49"/>
      <c r="XP65" s="49"/>
      <c r="XQ65" s="49"/>
      <c r="XR65" s="49"/>
      <c r="XS65" s="49"/>
      <c r="XT65" s="49"/>
      <c r="XU65" s="49"/>
      <c r="XV65" s="49"/>
      <c r="XW65" s="49"/>
      <c r="XX65" s="49"/>
      <c r="XY65" s="49"/>
      <c r="XZ65" s="49"/>
      <c r="YA65" s="49"/>
      <c r="YB65" s="49"/>
      <c r="YC65" s="49"/>
      <c r="YD65" s="49"/>
      <c r="YE65" s="49"/>
      <c r="YF65" s="49"/>
      <c r="YG65" s="49"/>
      <c r="YH65" s="49"/>
      <c r="YI65" s="49"/>
      <c r="YJ65" s="49"/>
      <c r="YK65" s="49"/>
      <c r="YL65" s="49"/>
      <c r="YM65" s="49"/>
      <c r="YN65" s="49"/>
      <c r="YO65" s="49"/>
      <c r="YP65" s="49"/>
      <c r="YQ65" s="49"/>
      <c r="YR65" s="49"/>
      <c r="YS65" s="49"/>
      <c r="YT65" s="49"/>
      <c r="YU65" s="49"/>
      <c r="YV65" s="49"/>
      <c r="YW65" s="49"/>
      <c r="YX65" s="49"/>
      <c r="YY65" s="49"/>
      <c r="YZ65" s="49"/>
      <c r="ZA65" s="49"/>
      <c r="ZB65" s="49"/>
      <c r="ZC65" s="49"/>
      <c r="ZD65" s="49"/>
      <c r="ZE65" s="49"/>
      <c r="ZF65" s="49"/>
      <c r="ZG65" s="49"/>
      <c r="ZH65" s="49"/>
      <c r="ZI65" s="49"/>
      <c r="ZJ65" s="49"/>
      <c r="ZK65" s="49"/>
      <c r="ZL65" s="49"/>
      <c r="ZM65" s="49"/>
      <c r="ZN65" s="49"/>
      <c r="ZO65" s="49"/>
      <c r="ZP65" s="49"/>
      <c r="ZQ65" s="49"/>
      <c r="ZR65" s="49"/>
      <c r="ZS65" s="49"/>
      <c r="ZT65" s="49"/>
      <c r="ZU65" s="49"/>
      <c r="ZV65" s="49"/>
      <c r="ZW65" s="49"/>
      <c r="ZX65" s="49"/>
      <c r="ZY65" s="49"/>
      <c r="ZZ65" s="49"/>
      <c r="AAA65" s="49"/>
      <c r="AAB65" s="49"/>
      <c r="AAC65" s="49"/>
      <c r="AAD65" s="49"/>
      <c r="AAE65" s="49"/>
      <c r="AAF65" s="49"/>
      <c r="AAG65" s="49"/>
      <c r="AAH65" s="49"/>
      <c r="AAI65" s="49"/>
      <c r="AAJ65" s="49"/>
      <c r="AAK65" s="49"/>
      <c r="AAL65" s="49"/>
      <c r="AAM65" s="49"/>
      <c r="AAN65" s="49"/>
      <c r="AAO65" s="49"/>
      <c r="AAP65" s="49"/>
      <c r="AAQ65" s="49"/>
      <c r="AAR65" s="49"/>
      <c r="AAS65" s="49"/>
      <c r="AAT65" s="49"/>
      <c r="AAU65" s="49"/>
      <c r="AAV65" s="49"/>
      <c r="AAW65" s="49"/>
      <c r="AAX65" s="49"/>
      <c r="AAY65" s="49"/>
      <c r="AAZ65" s="49"/>
      <c r="ABA65" s="49"/>
      <c r="ABB65" s="49"/>
      <c r="ABC65" s="49"/>
      <c r="ABD65" s="49"/>
      <c r="ABE65" s="49"/>
      <c r="ABF65" s="49"/>
      <c r="ABG65" s="49"/>
      <c r="ABH65" s="49"/>
    </row>
    <row r="66" spans="1:736" x14ac:dyDescent="0.15">
      <c r="A66" s="25" t="s">
        <v>249</v>
      </c>
      <c r="B66" s="26" t="s">
        <v>2</v>
      </c>
      <c r="C66" s="27" t="s">
        <v>3</v>
      </c>
      <c r="D66" s="29"/>
      <c r="E66" s="29">
        <f>+IFERROR(INDEX(E$47:E$65,MATCH($C66,$C$47:$C$65,0))+1,"")</f>
        <v>1.061952861952862</v>
      </c>
      <c r="F66" s="29">
        <f t="shared" ref="E66:N74" si="112">+IFERROR(INDEX(F$47:F$65,MATCH($C66,$C$47:$C$65,0))+1,"")</f>
        <v>0.99873176918199114</v>
      </c>
      <c r="G66" s="29">
        <f t="shared" si="112"/>
        <v>0.96793650793650798</v>
      </c>
      <c r="H66" s="29">
        <f t="shared" si="112"/>
        <v>1.0357494260413249</v>
      </c>
      <c r="I66" s="29">
        <f t="shared" si="112"/>
        <v>0.99588347055098159</v>
      </c>
      <c r="J66" s="29">
        <f t="shared" si="112"/>
        <v>1.0136724960254373</v>
      </c>
      <c r="K66" s="29">
        <f t="shared" si="112"/>
        <v>1.0250941028858218</v>
      </c>
      <c r="L66" s="29">
        <f t="shared" si="112"/>
        <v>1.0241738066095472</v>
      </c>
      <c r="M66" s="29">
        <f t="shared" si="112"/>
        <v>0.98476247385718552</v>
      </c>
      <c r="N66" s="29">
        <f t="shared" si="112"/>
        <v>1.0054611650485437</v>
      </c>
      <c r="O66" s="29">
        <f t="shared" ref="O66:X74" si="113">+IFERROR(INDEX(O$47:O$65,MATCH($C66,$C$47:$C$65,0))+1,"")</f>
        <v>1.0316837658418829</v>
      </c>
      <c r="P66" s="29">
        <f t="shared" si="113"/>
        <v>0.99766013454226377</v>
      </c>
      <c r="Q66" s="29">
        <f t="shared" si="113"/>
        <v>1.0322486074464967</v>
      </c>
      <c r="R66" s="29">
        <f t="shared" si="113"/>
        <v>1.0176086339108208</v>
      </c>
      <c r="S66" s="29">
        <f t="shared" si="113"/>
        <v>0.98548702204856264</v>
      </c>
      <c r="T66" s="29">
        <f t="shared" si="113"/>
        <v>1.0237892948173322</v>
      </c>
      <c r="U66" s="29">
        <f t="shared" si="113"/>
        <v>1.0600276625172891</v>
      </c>
      <c r="V66" s="29">
        <f t="shared" si="113"/>
        <v>0.98956158663883087</v>
      </c>
      <c r="W66" s="29">
        <f t="shared" si="113"/>
        <v>0.98233122362869196</v>
      </c>
      <c r="X66" s="29">
        <f t="shared" si="113"/>
        <v>1.0453691275167785</v>
      </c>
      <c r="Y66" s="29">
        <f t="shared" ref="Y66:AH74" si="114">+IFERROR(INDEX(Y$47:Y$65,MATCH($C66,$C$47:$C$65,0))+1,"")</f>
        <v>1.0259373394966615</v>
      </c>
      <c r="Z66" s="29">
        <f t="shared" si="114"/>
        <v>1.0115143929912391</v>
      </c>
      <c r="AA66" s="29">
        <f t="shared" si="114"/>
        <v>0.99604058401385798</v>
      </c>
      <c r="AB66" s="29">
        <f t="shared" si="114"/>
        <v>1.0474534161490683</v>
      </c>
      <c r="AC66" s="29">
        <f t="shared" si="114"/>
        <v>1.0163662239089184</v>
      </c>
      <c r="AD66" s="29">
        <f t="shared" si="114"/>
        <v>1.0046674445740957</v>
      </c>
      <c r="AE66" s="29">
        <f t="shared" si="114"/>
        <v>1.010917537746806</v>
      </c>
      <c r="AF66" s="29">
        <f t="shared" si="114"/>
        <v>1.0457261029411764</v>
      </c>
      <c r="AG66" s="29">
        <f t="shared" si="114"/>
        <v>1.0107668644254011</v>
      </c>
      <c r="AH66" s="29">
        <f t="shared" si="114"/>
        <v>0.9986956521739131</v>
      </c>
      <c r="AI66" s="29">
        <f t="shared" ref="AI66:AR74" si="115">+IFERROR(INDEX(AI$47:AI$65,MATCH($C66,$C$47:$C$65,0))+1,"")</f>
        <v>0.99368741837178931</v>
      </c>
      <c r="AJ66" s="29">
        <f t="shared" si="115"/>
        <v>1.0282584884994523</v>
      </c>
      <c r="AK66" s="29">
        <f t="shared" si="115"/>
        <v>0.99872177247550065</v>
      </c>
      <c r="AL66" s="29">
        <f t="shared" si="115"/>
        <v>1.0051194539249146</v>
      </c>
      <c r="AM66" s="29">
        <f t="shared" si="115"/>
        <v>1.0452037351443124</v>
      </c>
      <c r="AN66" s="29">
        <f t="shared" si="115"/>
        <v>1.0278172588832488</v>
      </c>
      <c r="AO66" s="29">
        <f t="shared" si="115"/>
        <v>1.0511655472145398</v>
      </c>
      <c r="AP66" s="29">
        <f t="shared" si="115"/>
        <v>0.99454989663597071</v>
      </c>
      <c r="AQ66" s="29">
        <f t="shared" si="115"/>
        <v>0.98677248677248675</v>
      </c>
      <c r="AR66" s="29">
        <f t="shared" si="115"/>
        <v>1.0042129452317119</v>
      </c>
      <c r="AS66" s="29">
        <f t="shared" ref="AS66:BB74" si="116">+IFERROR(INDEX(AS$47:AS$65,MATCH($C66,$C$47:$C$65,0))+1,"")</f>
        <v>1.0228832951945079</v>
      </c>
      <c r="AT66" s="29">
        <f t="shared" si="116"/>
        <v>1.0415734526472782</v>
      </c>
      <c r="AU66" s="29">
        <f t="shared" si="116"/>
        <v>0.98854483622695544</v>
      </c>
      <c r="AV66" s="29">
        <f t="shared" si="116"/>
        <v>0.8299837045084193</v>
      </c>
      <c r="AW66" s="29">
        <f t="shared" si="116"/>
        <v>0.92255671902268765</v>
      </c>
      <c r="AX66" s="29">
        <f t="shared" si="116"/>
        <v>0.99054149917238121</v>
      </c>
      <c r="AY66" s="29">
        <f t="shared" si="116"/>
        <v>0.98400572929100028</v>
      </c>
      <c r="AZ66" s="29">
        <f t="shared" si="116"/>
        <v>0.98811256671518677</v>
      </c>
      <c r="BA66" s="29">
        <f t="shared" si="116"/>
        <v>0.88411490301988704</v>
      </c>
      <c r="BB66" s="29">
        <f t="shared" si="116"/>
        <v>1.0677589558455984</v>
      </c>
      <c r="BC66" s="29">
        <f t="shared" ref="BC66:BL74" si="117">+IFERROR(INDEX(BC$47:BC$65,MATCH($C66,$C$47:$C$65,0))+1,"")</f>
        <v>1.0985695708712613</v>
      </c>
      <c r="BD66" s="29">
        <f t="shared" si="117"/>
        <v>1.0857007575757576</v>
      </c>
      <c r="BE66" s="29">
        <f t="shared" si="117"/>
        <v>0.9877889228085478</v>
      </c>
      <c r="BF66" s="29">
        <f t="shared" si="117"/>
        <v>1.1130242825607064</v>
      </c>
      <c r="BG66" s="29">
        <f t="shared" si="117"/>
        <v>1.0644585481951607</v>
      </c>
      <c r="BH66" s="29">
        <f t="shared" si="117"/>
        <v>1.0136016396497112</v>
      </c>
      <c r="BI66" s="29">
        <f t="shared" si="117"/>
        <v>1.0270220588235295</v>
      </c>
      <c r="BJ66" s="29">
        <f t="shared" si="117"/>
        <v>1.0433148380168247</v>
      </c>
      <c r="BK66" s="29">
        <f t="shared" si="117"/>
        <v>1.0114942528735633</v>
      </c>
      <c r="BL66" s="29">
        <f t="shared" si="117"/>
        <v>0.96947082767978288</v>
      </c>
      <c r="BM66" s="29">
        <f t="shared" ref="BM66:BV74" si="118">+IFERROR(INDEX(BM$47:BM$65,MATCH($C66,$C$47:$C$65,0))+1,"")</f>
        <v>0.91689993002099368</v>
      </c>
      <c r="BN66" s="29">
        <f t="shared" si="118"/>
        <v>0.89410417859187175</v>
      </c>
      <c r="BO66" s="29">
        <f t="shared" si="118"/>
        <v>0.96372172428510461</v>
      </c>
      <c r="BP66" s="29">
        <f t="shared" si="118"/>
        <v>1.0066430469441985</v>
      </c>
      <c r="BQ66" s="29">
        <f t="shared" si="118"/>
        <v>1.0193576770787505</v>
      </c>
      <c r="BR66" s="29">
        <f t="shared" si="118"/>
        <v>1.0302114803625377</v>
      </c>
      <c r="BS66" s="29">
        <f t="shared" si="118"/>
        <v>1.0538332635106828</v>
      </c>
      <c r="BT66" s="29">
        <f t="shared" si="118"/>
        <v>1.1276088252832439</v>
      </c>
      <c r="BU66" s="29">
        <f t="shared" si="118"/>
        <v>1.1508901815617838</v>
      </c>
      <c r="BV66" s="29">
        <f t="shared" si="118"/>
        <v>0.96661050696890793</v>
      </c>
      <c r="BW66" s="29">
        <f t="shared" ref="BW66:CF74" si="119">+IFERROR(INDEX(BW$47:BW$65,MATCH($C66,$C$47:$C$65,0))+1,"")</f>
        <v>1.0651243859927111</v>
      </c>
      <c r="BX66" s="29">
        <f t="shared" si="119"/>
        <v>0.94451056233263908</v>
      </c>
      <c r="BY66" s="29">
        <f t="shared" si="119"/>
        <v>1.0206331705780438</v>
      </c>
      <c r="BZ66" s="29">
        <f t="shared" si="119"/>
        <v>1.0212962962962964</v>
      </c>
      <c r="CA66" s="29">
        <f t="shared" si="119"/>
        <v>0.41553339377455423</v>
      </c>
      <c r="CB66" s="29">
        <f t="shared" si="119"/>
        <v>1.1338181818181818</v>
      </c>
      <c r="CC66" s="29">
        <f t="shared" si="119"/>
        <v>1.1074406670942911</v>
      </c>
      <c r="CD66" s="29">
        <f t="shared" si="119"/>
        <v>1.2759918911091803</v>
      </c>
      <c r="CE66" s="29">
        <f t="shared" si="119"/>
        <v>1.1913300045392647</v>
      </c>
      <c r="CF66" s="29">
        <f t="shared" si="119"/>
        <v>1.1253572108973138</v>
      </c>
      <c r="CG66" s="29">
        <f t="shared" ref="CG66:CP74" si="120">+IFERROR(INDEX(CG$47:CG$65,MATCH($C66,$C$47:$C$65,0))+1,"")</f>
        <v>1.0683934315219232</v>
      </c>
      <c r="CH66" s="29">
        <f t="shared" si="120"/>
        <v>1.0019014419267944</v>
      </c>
      <c r="CI66" s="29">
        <f t="shared" si="120"/>
        <v>1.0428594021825084</v>
      </c>
      <c r="CJ66" s="29">
        <f t="shared" si="120"/>
        <v>1.1011525629360024</v>
      </c>
      <c r="CK66" s="29">
        <f t="shared" si="120"/>
        <v>1.1092136069411926</v>
      </c>
      <c r="CL66" s="29">
        <f t="shared" si="120"/>
        <v>1.0681648870126645</v>
      </c>
      <c r="CM66" s="29">
        <f t="shared" si="120"/>
        <v>1.0590491688945716</v>
      </c>
      <c r="CN66" s="29">
        <f t="shared" si="120"/>
        <v>1.0334760180002196</v>
      </c>
      <c r="CO66" s="29">
        <f t="shared" si="120"/>
        <v>1.024320305862362</v>
      </c>
      <c r="CP66" s="29">
        <f t="shared" si="120"/>
        <v>1.07734577501296</v>
      </c>
      <c r="CQ66" s="29">
        <f t="shared" ref="CQ66:CZ74" si="121">+IFERROR(INDEX(CQ$47:CQ$65,MATCH($C66,$C$47:$C$65,0))+1,"")</f>
        <v>1.0472524299874892</v>
      </c>
      <c r="CR66" s="29">
        <f t="shared" si="121"/>
        <v>1.0180113949641609</v>
      </c>
      <c r="CS66" s="29">
        <f t="shared" si="121"/>
        <v>1.0339411446109406</v>
      </c>
      <c r="CT66" s="29">
        <f t="shared" si="121"/>
        <v>1.0530818927885455</v>
      </c>
      <c r="CU66" s="29">
        <f t="shared" si="121"/>
        <v>1.0220527275742</v>
      </c>
      <c r="CV66" s="29">
        <f t="shared" si="121"/>
        <v>1.048831927319922</v>
      </c>
      <c r="CW66" s="29">
        <f t="shared" si="121"/>
        <v>1.022815158546017</v>
      </c>
      <c r="CX66" s="29">
        <f t="shared" si="121"/>
        <v>1.0390926275992438</v>
      </c>
      <c r="CY66" s="29">
        <f t="shared" si="121"/>
        <v>1.0591616940765536</v>
      </c>
      <c r="CZ66" s="29">
        <f t="shared" si="121"/>
        <v>1.0674682239780144</v>
      </c>
      <c r="DA66" s="29">
        <f t="shared" ref="DA66:DJ74" si="122">+IFERROR(INDEX(DA$47:DA$65,MATCH($C66,$C$47:$C$65,0))+1,"")</f>
        <v>1.046469717448671</v>
      </c>
      <c r="DB66" s="29">
        <f t="shared" si="122"/>
        <v>1.0559690017836276</v>
      </c>
      <c r="DC66" s="29">
        <f t="shared" si="122"/>
        <v>1.0430426932261634</v>
      </c>
      <c r="DD66" s="29">
        <f t="shared" si="122"/>
        <v>1.037692651329015</v>
      </c>
      <c r="DE66" s="29">
        <f t="shared" si="122"/>
        <v>0.99897756013560779</v>
      </c>
      <c r="DF66" s="29">
        <f t="shared" si="122"/>
        <v>1.0476190476190477</v>
      </c>
      <c r="DG66" s="29">
        <f t="shared" si="122"/>
        <v>1.0463800904977376</v>
      </c>
      <c r="DH66" s="29">
        <f t="shared" si="122"/>
        <v>0.99719901719901716</v>
      </c>
      <c r="DI66" s="29">
        <f t="shared" si="122"/>
        <v>1.0563248410782042</v>
      </c>
      <c r="DJ66" s="29">
        <f t="shared" si="122"/>
        <v>1.0231386452696398</v>
      </c>
      <c r="DK66" s="29">
        <f t="shared" ref="DK66:DT74" si="123">+IFERROR(INDEX(DK$47:DK$65,MATCH($C66,$C$47:$C$65,0))+1,"")</f>
        <v>0.9969906985227065</v>
      </c>
      <c r="DL66" s="29">
        <f t="shared" si="123"/>
        <v>1.0177444434281533</v>
      </c>
      <c r="DM66" s="29">
        <f t="shared" si="123"/>
        <v>1.031005661903478</v>
      </c>
      <c r="DN66" s="29">
        <f t="shared" si="123"/>
        <v>1.0031380753138075</v>
      </c>
      <c r="DO66" s="29">
        <f t="shared" si="123"/>
        <v>1.0216371220020855</v>
      </c>
      <c r="DP66" s="29">
        <f t="shared" si="123"/>
        <v>1.0223271242663945</v>
      </c>
      <c r="DQ66" s="29">
        <f t="shared" si="123"/>
        <v>1.0153916552269229</v>
      </c>
      <c r="DR66" s="29">
        <f t="shared" si="123"/>
        <v>1.0288008521447007</v>
      </c>
      <c r="DS66" s="29">
        <f t="shared" si="123"/>
        <v>1.0384676648614208</v>
      </c>
      <c r="DT66" s="29">
        <f t="shared" si="123"/>
        <v>1.0326712171178771</v>
      </c>
      <c r="DU66" s="29">
        <f t="shared" ref="DU66:ED74" si="124">+IFERROR(INDEX(DU$47:DU$65,MATCH($C66,$C$47:$C$65,0))+1,"")</f>
        <v>1.0282128109914594</v>
      </c>
      <c r="DV66" s="29">
        <f t="shared" si="124"/>
        <v>1.0138198687161406</v>
      </c>
      <c r="DW66" s="29">
        <f t="shared" si="124"/>
        <v>1.0010255253907392</v>
      </c>
      <c r="DX66" s="29">
        <f t="shared" si="124"/>
        <v>1.0241815402450902</v>
      </c>
      <c r="DY66" s="29">
        <f t="shared" si="124"/>
        <v>1.0292181999363466</v>
      </c>
      <c r="DZ66" s="29">
        <f t="shared" si="124"/>
        <v>1.026719414515354</v>
      </c>
      <c r="EA66" s="29">
        <f t="shared" si="124"/>
        <v>1.0249856673868374</v>
      </c>
      <c r="EB66" s="29">
        <f t="shared" si="124"/>
        <v>1.0386000419785695</v>
      </c>
      <c r="EC66" s="29">
        <f t="shared" si="124"/>
        <v>1.0380514715534466</v>
      </c>
      <c r="ED66" s="29">
        <f t="shared" si="124"/>
        <v>1.0353472536856003</v>
      </c>
      <c r="EE66" s="29">
        <f t="shared" ref="EE66:EN74" si="125">+IFERROR(INDEX(EE$47:EE$65,MATCH($C66,$C$47:$C$65,0))+1,"")</f>
        <v>1.0136786260177746</v>
      </c>
      <c r="EF66" s="29">
        <f t="shared" si="125"/>
        <v>1.0156316487339061</v>
      </c>
      <c r="EG66" s="29">
        <f t="shared" si="125"/>
        <v>1.0066864886167455</v>
      </c>
      <c r="EH66" s="29">
        <f t="shared" si="125"/>
        <v>1.0247896743265694</v>
      </c>
      <c r="EI66" s="29">
        <f t="shared" si="125"/>
        <v>1.0185525043582275</v>
      </c>
      <c r="EJ66" s="29">
        <f t="shared" si="125"/>
        <v>1.0325185507120094</v>
      </c>
      <c r="EK66" s="29">
        <f t="shared" si="125"/>
        <v>1.0370090468874658</v>
      </c>
      <c r="EL66" s="29">
        <f t="shared" si="125"/>
        <v>1.0163631195352527</v>
      </c>
      <c r="EM66" s="29">
        <f>+IFERROR(INDEX(EM$47:EM$65,MATCH($C66,$C$47:$C$65,0))+1,"")</f>
        <v>0.96335543548334313</v>
      </c>
      <c r="EN66" s="29">
        <f t="shared" si="125"/>
        <v>1.0208975063030146</v>
      </c>
      <c r="EO66" s="29">
        <f t="shared" ref="EO66:EZ74" si="126">+IFERROR(INDEX(EO$47:EO$65,MATCH($C66,$C$47:$C$65,0))+1,"")</f>
        <v>1.0287341640317444</v>
      </c>
      <c r="EP66" s="29">
        <f t="shared" si="126"/>
        <v>1.0022906915021956</v>
      </c>
      <c r="EQ66" s="29">
        <f t="shared" si="126"/>
        <v>0.99424663958013471</v>
      </c>
      <c r="ER66" s="29">
        <f t="shared" si="126"/>
        <v>0.99875473161793371</v>
      </c>
      <c r="ES66" s="29">
        <f t="shared" si="126"/>
        <v>1.000126228748504</v>
      </c>
      <c r="ET66" s="29">
        <f t="shared" si="126"/>
        <v>1.0070241177495045</v>
      </c>
      <c r="EU66" s="29">
        <f t="shared" si="126"/>
        <v>1.0161610282702098</v>
      </c>
      <c r="EV66" s="29">
        <f t="shared" si="126"/>
        <v>1.0193120918964287</v>
      </c>
      <c r="EW66" s="29">
        <f t="shared" si="126"/>
        <v>1.0106072392508729</v>
      </c>
      <c r="EX66" s="29">
        <f t="shared" si="126"/>
        <v>0.9313469890593109</v>
      </c>
      <c r="EY66" s="29">
        <f t="shared" si="126"/>
        <v>1.0415192291739088</v>
      </c>
      <c r="EZ66" s="29">
        <f t="shared" si="126"/>
        <v>1.03812188282978</v>
      </c>
      <c r="FA66" s="33">
        <f>+GEOMEAN(Tabella_Level_g[[#This Row],[1871]:[2022]])-1</f>
        <v>1.7860979946729083E-2</v>
      </c>
      <c r="FB66" s="33">
        <f>+GEOMEAN(Tabella_Level_g[[#This Row],[1871]:[1913]])-1</f>
        <v>1.4531529873662574E-2</v>
      </c>
      <c r="FC66" s="33">
        <f>+GEOMEAN(Tabella_Level_g[[#This Row],[1914]:[1945]])-1</f>
        <v>-2.1555544522234849E-2</v>
      </c>
      <c r="FD66" s="33">
        <f>+GEOMEAN(Tabella_Level_g[[#This Row],[1919]:[1939]])-1</f>
        <v>2.272454500258192E-2</v>
      </c>
      <c r="FE66" s="33">
        <f>+GEOMEAN(Tabella_Level_g[[#This Row],[1946]:[1970]])-1</f>
        <v>7.172010725302469E-2</v>
      </c>
      <c r="FF66" s="33">
        <f>+GEOMEAN(Tabella_Level_g[[#This Row],[1946]:[1975]])-1</f>
        <v>6.5723712172535143E-2</v>
      </c>
      <c r="FG66" s="33">
        <f>+GEOMEAN(Tabella_Level_g[[#This Row],[1946]:[2022]])-1</f>
        <v>3.6600242362306412E-2</v>
      </c>
      <c r="FH66" s="33">
        <f>+GEOMEAN(Tabella_Level_g[[#This Row],[1970]:[2022]])-1</f>
        <v>2.1001185176527049E-2</v>
      </c>
      <c r="FI66" s="33">
        <f>+GEOMEAN(Tabella_Level_g[[#This Row],[1970]:[2007]])-1</f>
        <v>2.716634290081843E-2</v>
      </c>
      <c r="FJ66" s="33">
        <f>+GEOMEAN(Tabella_Level_g[[#This Row],[2010]:[2022]])-1</f>
        <v>8.0391052418851139E-3</v>
      </c>
      <c r="FK66" s="33">
        <f>+GEOMEAN(Tabella_Level_g[[#This Row],[1980]:[2007]])-1</f>
        <v>2.280655866232828E-2</v>
      </c>
      <c r="FL66" s="33">
        <f>+GEOMEAN(Tabella_Level_g[[#This Row],[1980]:[2022]])-1</f>
        <v>1.6752707277007284E-2</v>
      </c>
      <c r="FM66" s="33">
        <f>+GEOMEAN(Tabella_Level_g[[#This Row],[1990]:[2007]])-1</f>
        <v>2.4483258698152488E-2</v>
      </c>
      <c r="FN66" s="33">
        <f>+GEOMEAN(Tabella_Level_g[[#This Row],[1990]:[2022]])-1</f>
        <v>1.5832469473636257E-2</v>
      </c>
      <c r="FO66" s="33">
        <f>+GEOMEAN(Tabella_Level_g[[#This Row],[1995]:[2007]])-1</f>
        <v>2.6244255584030762E-2</v>
      </c>
      <c r="FP66" s="33">
        <f>+GEOMEAN(Tabella_Level_g[[#This Row],[1975]:[2022]])-1</f>
        <v>1.801924508528896E-2</v>
      </c>
      <c r="FQ66" s="33">
        <f>+GEOMEAN(Tabella_Level_g[[#This Row],[1990]:[2000]])-1</f>
        <v>2.6566563499107243E-2</v>
      </c>
      <c r="FR66" s="49"/>
      <c r="FS66" s="49"/>
      <c r="FT66" s="49"/>
      <c r="FU66" s="49"/>
      <c r="FV66" s="49"/>
      <c r="FW66" s="49"/>
      <c r="FX66" s="49"/>
      <c r="FY66" s="49"/>
      <c r="FZ66" s="49"/>
      <c r="GA66" s="49"/>
      <c r="GB66" s="49"/>
      <c r="GC66" s="49"/>
      <c r="GD66" s="49"/>
      <c r="GE66" s="49"/>
      <c r="GF66" s="49"/>
      <c r="GG66" s="49"/>
      <c r="GH66" s="49"/>
      <c r="GI66" s="49"/>
      <c r="GJ66" s="49"/>
      <c r="GK66" s="49"/>
      <c r="GL66" s="49"/>
      <c r="GM66" s="49"/>
      <c r="GN66" s="49"/>
      <c r="GO66" s="49"/>
      <c r="GP66" s="49"/>
      <c r="GQ66" s="49"/>
      <c r="GR66" s="49"/>
      <c r="GS66" s="49"/>
      <c r="GT66" s="49"/>
      <c r="GU66" s="49"/>
      <c r="GV66" s="49"/>
      <c r="GW66" s="49"/>
      <c r="GX66" s="49"/>
      <c r="GY66" s="49"/>
      <c r="GZ66" s="49"/>
      <c r="HA66" s="49"/>
      <c r="HB66" s="49"/>
      <c r="HC66" s="49"/>
      <c r="HD66" s="49"/>
      <c r="HE66" s="49"/>
      <c r="HF66" s="49"/>
      <c r="HG66" s="49"/>
      <c r="HH66" s="49"/>
      <c r="HI66" s="49"/>
      <c r="HJ66" s="49"/>
      <c r="HK66" s="49"/>
      <c r="HL66" s="49"/>
      <c r="HM66" s="49"/>
      <c r="HN66" s="49"/>
      <c r="HO66" s="49"/>
      <c r="HP66" s="49"/>
      <c r="HQ66" s="49"/>
      <c r="HR66" s="49"/>
      <c r="HS66" s="49"/>
      <c r="HT66" s="49"/>
      <c r="HU66" s="49"/>
      <c r="HV66" s="49"/>
      <c r="HW66" s="49"/>
      <c r="HX66" s="49"/>
      <c r="HY66" s="49"/>
      <c r="HZ66" s="49"/>
      <c r="IA66" s="49"/>
      <c r="IB66" s="49"/>
      <c r="IC66" s="49"/>
      <c r="ID66" s="49"/>
      <c r="IE66" s="49"/>
      <c r="IF66" s="49"/>
      <c r="IG66" s="49"/>
      <c r="IH66" s="49"/>
      <c r="II66" s="49"/>
      <c r="IJ66" s="49"/>
      <c r="IK66" s="49"/>
      <c r="IL66" s="49"/>
      <c r="IM66" s="49"/>
      <c r="IN66" s="49"/>
      <c r="IO66" s="49"/>
      <c r="IP66" s="49"/>
      <c r="IQ66" s="49"/>
      <c r="IR66" s="49"/>
      <c r="IS66" s="49"/>
      <c r="IT66" s="49"/>
      <c r="IU66" s="49"/>
      <c r="IV66" s="49"/>
      <c r="IW66" s="49"/>
      <c r="IX66" s="49"/>
      <c r="IY66" s="49"/>
      <c r="IZ66" s="49"/>
      <c r="JA66" s="49"/>
      <c r="JB66" s="49"/>
      <c r="JC66" s="49"/>
      <c r="JD66" s="49"/>
      <c r="JE66" s="49"/>
      <c r="JF66" s="49"/>
      <c r="JG66" s="49"/>
      <c r="JH66" s="49"/>
      <c r="JI66" s="49"/>
      <c r="JJ66" s="49"/>
      <c r="JK66" s="49"/>
      <c r="JL66" s="49"/>
      <c r="JM66" s="49"/>
      <c r="JN66" s="49"/>
      <c r="JO66" s="49"/>
      <c r="JP66" s="49"/>
      <c r="JQ66" s="49"/>
      <c r="JR66" s="49"/>
      <c r="JS66" s="49"/>
      <c r="JT66" s="49"/>
      <c r="JU66" s="49"/>
      <c r="JV66" s="49"/>
      <c r="JW66" s="49"/>
      <c r="JX66" s="49"/>
      <c r="JY66" s="49"/>
      <c r="JZ66" s="49"/>
      <c r="KA66" s="49"/>
      <c r="KB66" s="49"/>
      <c r="KC66" s="49"/>
      <c r="KD66" s="49"/>
      <c r="KE66" s="49"/>
      <c r="KF66" s="49"/>
      <c r="KG66" s="49"/>
      <c r="KH66" s="49"/>
      <c r="KI66" s="49"/>
      <c r="KJ66" s="49"/>
      <c r="KK66" s="49"/>
      <c r="KL66" s="49"/>
      <c r="KM66" s="49"/>
      <c r="KN66" s="49"/>
      <c r="KO66" s="49"/>
      <c r="KP66" s="49"/>
      <c r="KQ66" s="49"/>
      <c r="KR66" s="49"/>
      <c r="KS66" s="49"/>
      <c r="KT66" s="49"/>
      <c r="KU66" s="49"/>
      <c r="KV66" s="49"/>
      <c r="KW66" s="49"/>
      <c r="KX66" s="49"/>
      <c r="KY66" s="49"/>
      <c r="KZ66" s="49"/>
      <c r="LA66" s="49"/>
      <c r="LB66" s="49"/>
      <c r="LC66" s="49"/>
      <c r="LD66" s="49"/>
      <c r="LE66" s="49"/>
      <c r="LF66" s="49"/>
      <c r="LG66" s="49"/>
      <c r="LH66" s="49"/>
      <c r="LI66" s="49"/>
      <c r="LJ66" s="49"/>
      <c r="LK66" s="49"/>
      <c r="LL66" s="49"/>
      <c r="LM66" s="49"/>
      <c r="LN66" s="49"/>
      <c r="LO66" s="49"/>
      <c r="LP66" s="49"/>
      <c r="LQ66" s="49"/>
      <c r="LR66" s="49"/>
      <c r="LS66" s="49"/>
      <c r="LT66" s="49"/>
      <c r="LU66" s="49"/>
      <c r="LV66" s="49"/>
      <c r="LW66" s="49"/>
      <c r="LX66" s="49"/>
      <c r="LY66" s="49"/>
      <c r="LZ66" s="49"/>
      <c r="MA66" s="49"/>
      <c r="MB66" s="49"/>
      <c r="MC66" s="49"/>
      <c r="MD66" s="49"/>
      <c r="ME66" s="49"/>
      <c r="MF66" s="49"/>
      <c r="MG66" s="49"/>
      <c r="MH66" s="49"/>
      <c r="MI66" s="49"/>
      <c r="MJ66" s="49"/>
      <c r="MK66" s="49"/>
      <c r="ML66" s="49"/>
      <c r="MM66" s="49"/>
      <c r="MN66" s="49"/>
      <c r="MO66" s="49"/>
      <c r="MP66" s="49"/>
      <c r="MQ66" s="49"/>
      <c r="MR66" s="49"/>
      <c r="MS66" s="49"/>
      <c r="MT66" s="49"/>
      <c r="MU66" s="49"/>
      <c r="MV66" s="49"/>
      <c r="MW66" s="49"/>
      <c r="MX66" s="49"/>
      <c r="MY66" s="49"/>
      <c r="MZ66" s="49"/>
      <c r="NA66" s="49"/>
      <c r="NB66" s="49"/>
      <c r="NC66" s="49"/>
      <c r="ND66" s="49"/>
      <c r="NE66" s="49"/>
      <c r="NF66" s="49"/>
      <c r="NG66" s="49"/>
      <c r="NH66" s="49"/>
      <c r="NI66" s="49"/>
      <c r="NJ66" s="49"/>
      <c r="NK66" s="49"/>
      <c r="NL66" s="49"/>
      <c r="NM66" s="49"/>
      <c r="NN66" s="49"/>
      <c r="NO66" s="49"/>
      <c r="NP66" s="49"/>
      <c r="NQ66" s="49"/>
      <c r="NR66" s="49"/>
      <c r="NS66" s="49"/>
      <c r="NT66" s="49"/>
      <c r="NU66" s="49"/>
      <c r="NV66" s="49"/>
      <c r="NW66" s="49"/>
      <c r="NX66" s="49"/>
      <c r="NY66" s="49"/>
      <c r="NZ66" s="49"/>
      <c r="OA66" s="49"/>
      <c r="OB66" s="49"/>
      <c r="OC66" s="49"/>
      <c r="OD66" s="49"/>
      <c r="OE66" s="49"/>
      <c r="OF66" s="49"/>
      <c r="OG66" s="49"/>
      <c r="OH66" s="49"/>
      <c r="OI66" s="49"/>
      <c r="OJ66" s="49"/>
      <c r="OK66" s="49"/>
      <c r="OL66" s="49"/>
      <c r="OM66" s="49"/>
      <c r="ON66" s="49"/>
      <c r="OO66" s="49"/>
      <c r="OP66" s="49"/>
      <c r="OQ66" s="49"/>
      <c r="OR66" s="49"/>
      <c r="OS66" s="49"/>
      <c r="OT66" s="49"/>
      <c r="OU66" s="49"/>
      <c r="OV66" s="49"/>
      <c r="OW66" s="49"/>
      <c r="OX66" s="49"/>
      <c r="OY66" s="49"/>
      <c r="OZ66" s="49"/>
      <c r="PA66" s="49"/>
      <c r="PB66" s="49"/>
      <c r="PC66" s="49"/>
      <c r="PD66" s="49"/>
      <c r="PE66" s="49"/>
      <c r="PF66" s="49"/>
      <c r="PG66" s="49"/>
      <c r="PH66" s="49"/>
      <c r="PI66" s="49"/>
      <c r="PJ66" s="49"/>
      <c r="PK66" s="49"/>
      <c r="PL66" s="49"/>
      <c r="PM66" s="49"/>
      <c r="PN66" s="49"/>
      <c r="PO66" s="49"/>
      <c r="PP66" s="49"/>
      <c r="PQ66" s="49"/>
      <c r="PR66" s="49"/>
      <c r="PS66" s="49"/>
      <c r="PT66" s="49"/>
      <c r="PU66" s="49"/>
      <c r="PV66" s="49"/>
      <c r="PW66" s="49"/>
      <c r="PX66" s="49"/>
      <c r="PY66" s="49"/>
      <c r="PZ66" s="49"/>
      <c r="QA66" s="49"/>
      <c r="QB66" s="49"/>
      <c r="QC66" s="49"/>
      <c r="QD66" s="49"/>
      <c r="QE66" s="49"/>
      <c r="QF66" s="49"/>
      <c r="QG66" s="49"/>
      <c r="QH66" s="49"/>
      <c r="QI66" s="49"/>
      <c r="QJ66" s="49"/>
      <c r="QK66" s="49"/>
      <c r="QL66" s="49"/>
      <c r="QM66" s="49"/>
      <c r="QN66" s="49"/>
      <c r="QO66" s="49"/>
      <c r="QP66" s="49"/>
      <c r="QQ66" s="49"/>
      <c r="QR66" s="49"/>
      <c r="QS66" s="49"/>
      <c r="QT66" s="49"/>
      <c r="QU66" s="49"/>
      <c r="QV66" s="49"/>
      <c r="QW66" s="49"/>
      <c r="QX66" s="49"/>
      <c r="QY66" s="49"/>
      <c r="QZ66" s="49"/>
      <c r="RA66" s="49"/>
      <c r="RB66" s="49"/>
      <c r="RC66" s="49"/>
      <c r="RD66" s="49"/>
      <c r="RE66" s="49"/>
      <c r="RF66" s="49"/>
      <c r="RG66" s="49"/>
      <c r="RH66" s="49"/>
      <c r="RI66" s="49"/>
      <c r="RJ66" s="49"/>
      <c r="RK66" s="49"/>
      <c r="RL66" s="49"/>
      <c r="RM66" s="49"/>
      <c r="RN66" s="49"/>
      <c r="RO66" s="49"/>
      <c r="RP66" s="49"/>
      <c r="RQ66" s="49"/>
      <c r="RR66" s="49"/>
      <c r="RS66" s="49"/>
      <c r="RT66" s="49"/>
      <c r="RU66" s="49"/>
      <c r="RV66" s="49"/>
      <c r="RW66" s="49"/>
      <c r="RX66" s="49"/>
      <c r="RY66" s="49"/>
      <c r="RZ66" s="49"/>
      <c r="SA66" s="49"/>
      <c r="SB66" s="49"/>
      <c r="SC66" s="49"/>
      <c r="SD66" s="49"/>
      <c r="SE66" s="49"/>
      <c r="SF66" s="49"/>
      <c r="SG66" s="49"/>
      <c r="SH66" s="49"/>
      <c r="SI66" s="49"/>
      <c r="SJ66" s="49"/>
      <c r="SK66" s="49"/>
      <c r="SL66" s="49"/>
      <c r="SM66" s="49"/>
      <c r="SN66" s="49"/>
      <c r="SO66" s="49"/>
      <c r="SP66" s="49"/>
      <c r="SQ66" s="49"/>
      <c r="SR66" s="49"/>
      <c r="SS66" s="49"/>
      <c r="ST66" s="49"/>
      <c r="SU66" s="49"/>
      <c r="SV66" s="49"/>
      <c r="SW66" s="49"/>
      <c r="SX66" s="49"/>
      <c r="SY66" s="49"/>
      <c r="SZ66" s="49"/>
      <c r="TA66" s="49"/>
      <c r="TB66" s="49"/>
      <c r="TC66" s="49"/>
      <c r="TD66" s="49"/>
      <c r="TE66" s="49"/>
      <c r="TF66" s="49"/>
      <c r="TG66" s="49"/>
      <c r="TH66" s="49"/>
      <c r="TI66" s="49"/>
      <c r="TJ66" s="49"/>
      <c r="TK66" s="49"/>
      <c r="TL66" s="49"/>
      <c r="TM66" s="49"/>
      <c r="TN66" s="49"/>
      <c r="TO66" s="49"/>
      <c r="TP66" s="49"/>
      <c r="TQ66" s="49"/>
      <c r="TR66" s="49"/>
      <c r="TS66" s="49"/>
      <c r="TT66" s="49"/>
      <c r="TU66" s="49"/>
      <c r="TV66" s="49"/>
      <c r="TW66" s="49"/>
      <c r="TX66" s="49"/>
      <c r="TY66" s="49"/>
      <c r="TZ66" s="49"/>
      <c r="UA66" s="49"/>
      <c r="UB66" s="49"/>
      <c r="UC66" s="49"/>
      <c r="UD66" s="49"/>
      <c r="UE66" s="49"/>
      <c r="UF66" s="49"/>
      <c r="UG66" s="49"/>
      <c r="UH66" s="49"/>
      <c r="UI66" s="49"/>
      <c r="UJ66" s="49"/>
      <c r="UK66" s="49"/>
      <c r="UL66" s="49"/>
      <c r="UM66" s="49"/>
      <c r="UN66" s="49"/>
      <c r="UO66" s="49"/>
      <c r="UP66" s="49"/>
      <c r="UQ66" s="49"/>
      <c r="UR66" s="49"/>
      <c r="US66" s="49"/>
      <c r="UT66" s="49"/>
      <c r="UU66" s="49"/>
      <c r="UV66" s="49"/>
      <c r="UW66" s="49"/>
      <c r="UX66" s="49"/>
      <c r="UY66" s="49"/>
      <c r="UZ66" s="49"/>
      <c r="VA66" s="49"/>
      <c r="VB66" s="49"/>
      <c r="VC66" s="49"/>
      <c r="VD66" s="49"/>
      <c r="VE66" s="49"/>
      <c r="VF66" s="49"/>
      <c r="VG66" s="49"/>
      <c r="VH66" s="49"/>
      <c r="VI66" s="49"/>
      <c r="VJ66" s="49"/>
      <c r="VK66" s="49"/>
      <c r="VL66" s="49"/>
      <c r="VM66" s="49"/>
      <c r="VN66" s="49"/>
      <c r="VO66" s="49"/>
      <c r="VP66" s="49"/>
      <c r="VQ66" s="49"/>
      <c r="VR66" s="49"/>
      <c r="VS66" s="49"/>
      <c r="VT66" s="49"/>
      <c r="VU66" s="49"/>
      <c r="VV66" s="49"/>
      <c r="VW66" s="49"/>
      <c r="VX66" s="49"/>
      <c r="VY66" s="49"/>
      <c r="VZ66" s="49"/>
      <c r="WA66" s="49"/>
      <c r="WB66" s="49"/>
      <c r="WC66" s="49"/>
      <c r="WD66" s="49"/>
      <c r="WE66" s="49"/>
      <c r="WF66" s="49"/>
      <c r="WG66" s="49"/>
      <c r="WH66" s="49"/>
      <c r="WI66" s="49"/>
      <c r="WJ66" s="49"/>
      <c r="WK66" s="49"/>
      <c r="WL66" s="49"/>
      <c r="WM66" s="49"/>
      <c r="WN66" s="49"/>
      <c r="WO66" s="49"/>
      <c r="WP66" s="49"/>
      <c r="WQ66" s="49"/>
      <c r="WR66" s="49"/>
      <c r="WS66" s="49"/>
      <c r="WT66" s="49"/>
      <c r="WU66" s="49"/>
      <c r="WV66" s="49"/>
      <c r="WW66" s="49"/>
      <c r="WX66" s="49"/>
      <c r="WY66" s="49"/>
      <c r="WZ66" s="49"/>
      <c r="XA66" s="49"/>
      <c r="XB66" s="49"/>
      <c r="XC66" s="49"/>
      <c r="XD66" s="49"/>
      <c r="XE66" s="49"/>
      <c r="XF66" s="49"/>
      <c r="XG66" s="49"/>
      <c r="XH66" s="49"/>
      <c r="XI66" s="49"/>
      <c r="XJ66" s="49"/>
      <c r="XK66" s="49"/>
      <c r="XL66" s="49"/>
      <c r="XM66" s="49"/>
      <c r="XN66" s="49"/>
      <c r="XO66" s="49"/>
      <c r="XP66" s="49"/>
      <c r="XQ66" s="49"/>
      <c r="XR66" s="49"/>
      <c r="XS66" s="49"/>
      <c r="XT66" s="49"/>
      <c r="XU66" s="49"/>
      <c r="XV66" s="49"/>
      <c r="XW66" s="49"/>
      <c r="XX66" s="49"/>
      <c r="XY66" s="49"/>
      <c r="XZ66" s="49"/>
      <c r="YA66" s="49"/>
      <c r="YB66" s="49"/>
      <c r="YC66" s="49"/>
      <c r="YD66" s="49"/>
      <c r="YE66" s="49"/>
      <c r="YF66" s="49"/>
      <c r="YG66" s="49"/>
      <c r="YH66" s="49"/>
      <c r="YI66" s="49"/>
      <c r="YJ66" s="49"/>
      <c r="YK66" s="49"/>
      <c r="YL66" s="49"/>
      <c r="YM66" s="49"/>
      <c r="YN66" s="49"/>
      <c r="YO66" s="49"/>
      <c r="YP66" s="49"/>
      <c r="YQ66" s="49"/>
      <c r="YR66" s="49"/>
      <c r="YS66" s="49"/>
      <c r="YT66" s="49"/>
      <c r="YU66" s="49"/>
      <c r="YV66" s="49"/>
      <c r="YW66" s="49"/>
      <c r="YX66" s="49"/>
      <c r="YY66" s="49"/>
      <c r="YZ66" s="49"/>
      <c r="ZA66" s="49"/>
      <c r="ZB66" s="49"/>
      <c r="ZC66" s="49"/>
      <c r="ZD66" s="49"/>
      <c r="ZE66" s="49"/>
      <c r="ZF66" s="49"/>
      <c r="ZG66" s="49"/>
      <c r="ZH66" s="49"/>
      <c r="ZI66" s="49"/>
      <c r="ZJ66" s="49"/>
      <c r="ZK66" s="49"/>
      <c r="ZL66" s="49"/>
      <c r="ZM66" s="49"/>
      <c r="ZN66" s="49"/>
      <c r="ZO66" s="49"/>
      <c r="ZP66" s="49"/>
      <c r="ZQ66" s="49"/>
      <c r="ZR66" s="49"/>
      <c r="ZS66" s="49"/>
      <c r="ZT66" s="49"/>
      <c r="ZU66" s="49"/>
      <c r="ZV66" s="49"/>
      <c r="ZW66" s="49"/>
      <c r="ZX66" s="49"/>
      <c r="ZY66" s="49"/>
      <c r="ZZ66" s="49"/>
      <c r="AAA66" s="49"/>
      <c r="AAB66" s="49"/>
      <c r="AAC66" s="49"/>
      <c r="AAD66" s="49"/>
      <c r="AAE66" s="49"/>
      <c r="AAF66" s="49"/>
      <c r="AAG66" s="49"/>
      <c r="AAH66" s="49"/>
      <c r="AAI66" s="49"/>
      <c r="AAJ66" s="49"/>
      <c r="AAK66" s="49"/>
      <c r="AAL66" s="49"/>
      <c r="AAM66" s="49"/>
      <c r="AAN66" s="49"/>
      <c r="AAO66" s="49"/>
      <c r="AAP66" s="49"/>
      <c r="AAQ66" s="49"/>
      <c r="AAR66" s="49"/>
      <c r="AAS66" s="49"/>
      <c r="AAT66" s="49"/>
      <c r="AAU66" s="49"/>
      <c r="AAV66" s="49"/>
      <c r="AAW66" s="49"/>
      <c r="AAX66" s="49"/>
      <c r="AAY66" s="49"/>
      <c r="AAZ66" s="49"/>
      <c r="ABA66" s="49"/>
      <c r="ABB66" s="49"/>
      <c r="ABC66" s="49"/>
      <c r="ABD66" s="49"/>
      <c r="ABE66" s="49"/>
      <c r="ABF66" s="49"/>
      <c r="ABG66" s="49"/>
      <c r="ABH66" s="49"/>
    </row>
    <row r="67" spans="1:736" x14ac:dyDescent="0.15">
      <c r="A67" s="25" t="s">
        <v>249</v>
      </c>
      <c r="B67" s="26" t="s">
        <v>4</v>
      </c>
      <c r="C67" s="27" t="s">
        <v>5</v>
      </c>
      <c r="D67" s="29"/>
      <c r="E67" s="29">
        <f t="shared" si="112"/>
        <v>0.99627126543929156</v>
      </c>
      <c r="F67" s="29">
        <f t="shared" si="112"/>
        <v>1.0528654970760234</v>
      </c>
      <c r="G67" s="29">
        <f t="shared" si="112"/>
        <v>0.99866696289713397</v>
      </c>
      <c r="H67" s="29">
        <f t="shared" si="112"/>
        <v>1.024916573971079</v>
      </c>
      <c r="I67" s="29">
        <f t="shared" si="112"/>
        <v>0.98979813327545041</v>
      </c>
      <c r="J67" s="29">
        <f t="shared" si="112"/>
        <v>1.0050438596491229</v>
      </c>
      <c r="K67" s="29">
        <f t="shared" si="112"/>
        <v>1.0030547676194632</v>
      </c>
      <c r="L67" s="29">
        <f t="shared" si="112"/>
        <v>1.0200130519904285</v>
      </c>
      <c r="M67" s="29">
        <f t="shared" si="112"/>
        <v>1.0010663254425252</v>
      </c>
      <c r="N67" s="29">
        <f t="shared" si="112"/>
        <v>1.0409032807839795</v>
      </c>
      <c r="O67" s="29">
        <f t="shared" si="113"/>
        <v>1.0016373311502251</v>
      </c>
      <c r="P67" s="29">
        <f t="shared" si="113"/>
        <v>1.0214548426644872</v>
      </c>
      <c r="Q67" s="29">
        <f t="shared" si="113"/>
        <v>1.0028005601120225</v>
      </c>
      <c r="R67" s="29">
        <f t="shared" si="113"/>
        <v>0.99720726112108515</v>
      </c>
      <c r="S67" s="29">
        <f t="shared" si="113"/>
        <v>1.0006001200240049</v>
      </c>
      <c r="T67" s="29">
        <f t="shared" si="113"/>
        <v>1.0047980807676928</v>
      </c>
      <c r="U67" s="29">
        <f t="shared" si="113"/>
        <v>1.0306406685236769</v>
      </c>
      <c r="V67" s="29">
        <f t="shared" si="113"/>
        <v>0.99922779922779925</v>
      </c>
      <c r="W67" s="29">
        <f t="shared" si="113"/>
        <v>1.0405718701700155</v>
      </c>
      <c r="X67" s="29">
        <f t="shared" si="113"/>
        <v>1.0144819903453397</v>
      </c>
      <c r="Y67" s="29">
        <f t="shared" si="114"/>
        <v>0.9904831625183016</v>
      </c>
      <c r="Z67" s="29">
        <f t="shared" si="114"/>
        <v>1.0136733185513673</v>
      </c>
      <c r="AA67" s="29">
        <f t="shared" si="114"/>
        <v>1.0038279256288736</v>
      </c>
      <c r="AB67" s="29">
        <f t="shared" si="114"/>
        <v>1.0038133284910113</v>
      </c>
      <c r="AC67" s="29">
        <f t="shared" si="114"/>
        <v>1.0126628075253257</v>
      </c>
      <c r="AD67" s="29">
        <f t="shared" si="114"/>
        <v>1.0110753840657378</v>
      </c>
      <c r="AE67" s="29">
        <f t="shared" si="114"/>
        <v>1.0098939929328621</v>
      </c>
      <c r="AF67" s="29">
        <f t="shared" si="114"/>
        <v>1.0080475857242828</v>
      </c>
      <c r="AG67" s="29">
        <f t="shared" si="114"/>
        <v>1.0114543561263449</v>
      </c>
      <c r="AH67" s="29">
        <f t="shared" si="114"/>
        <v>1.0204186684969114</v>
      </c>
      <c r="AI67" s="29">
        <f t="shared" si="115"/>
        <v>0.99680511182108622</v>
      </c>
      <c r="AJ67" s="29">
        <f t="shared" si="115"/>
        <v>1.0053981106612686</v>
      </c>
      <c r="AK67" s="29">
        <f t="shared" si="115"/>
        <v>1.0088926174496644</v>
      </c>
      <c r="AL67" s="29">
        <f t="shared" si="115"/>
        <v>1.0129718942291701</v>
      </c>
      <c r="AM67" s="29">
        <f t="shared" si="115"/>
        <v>1.0159251354457397</v>
      </c>
      <c r="AN67" s="29">
        <f t="shared" si="115"/>
        <v>1.0090497737556561</v>
      </c>
      <c r="AO67" s="29">
        <f t="shared" si="115"/>
        <v>1.0038436899423446</v>
      </c>
      <c r="AP67" s="29">
        <f t="shared" si="115"/>
        <v>1.0001595405232928</v>
      </c>
      <c r="AQ67" s="29">
        <f t="shared" si="115"/>
        <v>1.009730419524645</v>
      </c>
      <c r="AR67" s="29">
        <f t="shared" si="115"/>
        <v>1.0233807266982622</v>
      </c>
      <c r="AS67" s="29">
        <f t="shared" si="116"/>
        <v>1.020685396727385</v>
      </c>
      <c r="AT67" s="29">
        <f t="shared" si="116"/>
        <v>1.0139140955837871</v>
      </c>
      <c r="AU67" s="29">
        <f t="shared" si="116"/>
        <v>1.0034307875894988</v>
      </c>
      <c r="AV67" s="29">
        <f t="shared" si="116"/>
        <v>0.92953768396016057</v>
      </c>
      <c r="AW67" s="29">
        <f t="shared" si="116"/>
        <v>0.98352790660482969</v>
      </c>
      <c r="AX67" s="29">
        <f t="shared" si="116"/>
        <v>1.0573983739837398</v>
      </c>
      <c r="AY67" s="29">
        <f t="shared" si="116"/>
        <v>0.86252498846686143</v>
      </c>
      <c r="AZ67" s="29">
        <f t="shared" si="116"/>
        <v>0.81297914066678556</v>
      </c>
      <c r="BA67" s="29">
        <f t="shared" si="116"/>
        <v>1.1846491228070175</v>
      </c>
      <c r="BB67" s="29">
        <f t="shared" si="116"/>
        <v>1.1690114772306552</v>
      </c>
      <c r="BC67" s="29">
        <f t="shared" si="117"/>
        <v>1.0237529691211402</v>
      </c>
      <c r="BD67" s="29">
        <f t="shared" si="117"/>
        <v>1.0880123743232792</v>
      </c>
      <c r="BE67" s="29">
        <f t="shared" si="117"/>
        <v>1.0272959909013364</v>
      </c>
      <c r="BF67" s="29">
        <f t="shared" si="117"/>
        <v>1.0231109880985332</v>
      </c>
      <c r="BG67" s="29">
        <f t="shared" si="117"/>
        <v>1.0060868389016637</v>
      </c>
      <c r="BH67" s="29">
        <f t="shared" si="117"/>
        <v>1.0252756117235815</v>
      </c>
      <c r="BI67" s="29">
        <f t="shared" si="117"/>
        <v>1.0289798059270916</v>
      </c>
      <c r="BJ67" s="29">
        <f t="shared" si="117"/>
        <v>1.0438384095832802</v>
      </c>
      <c r="BK67" s="29">
        <f t="shared" si="117"/>
        <v>0.98351849591014529</v>
      </c>
      <c r="BL67" s="29">
        <f t="shared" si="117"/>
        <v>0.9851042701092354</v>
      </c>
      <c r="BM67" s="29">
        <f t="shared" si="118"/>
        <v>0.97618447580645162</v>
      </c>
      <c r="BN67" s="29">
        <f t="shared" si="118"/>
        <v>0.94785078094746356</v>
      </c>
      <c r="BO67" s="29">
        <f t="shared" si="118"/>
        <v>1.016069726269917</v>
      </c>
      <c r="BP67" s="29">
        <f t="shared" si="118"/>
        <v>0.98793727382388419</v>
      </c>
      <c r="BQ67" s="29">
        <f t="shared" si="118"/>
        <v>1.0583367250033917</v>
      </c>
      <c r="BR67" s="29">
        <f t="shared" si="118"/>
        <v>1.0038456608127164</v>
      </c>
      <c r="BS67" s="29">
        <f t="shared" si="118"/>
        <v>1.0098327161282084</v>
      </c>
      <c r="BT67" s="29">
        <f t="shared" si="118"/>
        <v>0.9739504299443601</v>
      </c>
      <c r="BU67" s="29">
        <f t="shared" si="118"/>
        <v>1.065827057907037</v>
      </c>
      <c r="BV67" s="29">
        <f t="shared" si="118"/>
        <v>0.8858569862346205</v>
      </c>
      <c r="BW67" s="29">
        <f t="shared" si="119"/>
        <v>0.95530803080308035</v>
      </c>
      <c r="BX67" s="29">
        <f t="shared" si="119"/>
        <v>0.91708651216352377</v>
      </c>
      <c r="BY67" s="29">
        <f t="shared" si="119"/>
        <v>0.97755454402762521</v>
      </c>
      <c r="BZ67" s="29">
        <f t="shared" si="119"/>
        <v>1.0523442517662172</v>
      </c>
      <c r="CA67" s="29">
        <f t="shared" si="119"/>
        <v>1.0538602380225817</v>
      </c>
      <c r="CB67" s="29">
        <f t="shared" si="119"/>
        <v>1.0555957724048066</v>
      </c>
      <c r="CC67" s="29">
        <f t="shared" si="119"/>
        <v>1.0493759429433549</v>
      </c>
      <c r="CD67" s="29">
        <f t="shared" si="119"/>
        <v>1.0466605672461116</v>
      </c>
      <c r="CE67" s="29">
        <f t="shared" si="119"/>
        <v>1.0337162837162837</v>
      </c>
      <c r="CF67" s="29">
        <f t="shared" si="119"/>
        <v>1.0517033099782556</v>
      </c>
      <c r="CG67" s="29">
        <f t="shared" si="120"/>
        <v>1.0522628072593614</v>
      </c>
      <c r="CH67" s="29">
        <f t="shared" si="120"/>
        <v>0.98624604300840524</v>
      </c>
      <c r="CI67" s="29">
        <f t="shared" si="120"/>
        <v>1.0264526840066408</v>
      </c>
      <c r="CJ67" s="29">
        <f t="shared" si="120"/>
        <v>1.0362303213284452</v>
      </c>
      <c r="CK67" s="29">
        <f t="shared" si="120"/>
        <v>1.0416233090530698</v>
      </c>
      <c r="CL67" s="29">
        <f t="shared" si="120"/>
        <v>1.0226773226773227</v>
      </c>
      <c r="CM67" s="29">
        <f t="shared" si="120"/>
        <v>1.0113314447592068</v>
      </c>
      <c r="CN67" s="29">
        <f t="shared" si="120"/>
        <v>0.99178981937602628</v>
      </c>
      <c r="CO67" s="29">
        <f t="shared" si="120"/>
        <v>1.0258083365796651</v>
      </c>
      <c r="CP67" s="29">
        <f t="shared" si="120"/>
        <v>1.0520269628785721</v>
      </c>
      <c r="CQ67" s="29">
        <f t="shared" si="121"/>
        <v>1.0433173901272448</v>
      </c>
      <c r="CR67" s="29">
        <f t="shared" si="121"/>
        <v>1.0454977943084509</v>
      </c>
      <c r="CS67" s="29">
        <f t="shared" si="121"/>
        <v>1.0368164143294449</v>
      </c>
      <c r="CT67" s="29">
        <f t="shared" si="121"/>
        <v>1.0608841366102777</v>
      </c>
      <c r="CU67" s="29">
        <f t="shared" si="121"/>
        <v>1.0261752538548325</v>
      </c>
      <c r="CV67" s="29">
        <f t="shared" si="121"/>
        <v>1.0253609909843875</v>
      </c>
      <c r="CW67" s="29">
        <f t="shared" si="121"/>
        <v>1.0337407963399814</v>
      </c>
      <c r="CX67" s="29">
        <f t="shared" si="121"/>
        <v>1.0378950280063619</v>
      </c>
      <c r="CY67" s="29">
        <f t="shared" si="121"/>
        <v>1.0639616230261844</v>
      </c>
      <c r="CZ67" s="29">
        <f t="shared" si="121"/>
        <v>1.0591771557392449</v>
      </c>
      <c r="DA67" s="29">
        <f t="shared" si="122"/>
        <v>1.0338181388199126</v>
      </c>
      <c r="DB67" s="29">
        <f t="shared" si="122"/>
        <v>1.0486103168248886</v>
      </c>
      <c r="DC67" s="29">
        <f t="shared" si="122"/>
        <v>1.0579733856893543</v>
      </c>
      <c r="DD67" s="29">
        <f t="shared" si="122"/>
        <v>1.0388679828857157</v>
      </c>
      <c r="DE67" s="29">
        <f t="shared" si="122"/>
        <v>0.98402222994095168</v>
      </c>
      <c r="DF67" s="29">
        <f t="shared" si="122"/>
        <v>1.0547123190963643</v>
      </c>
      <c r="DG67" s="29">
        <f t="shared" si="122"/>
        <v>1.0052113214763818</v>
      </c>
      <c r="DH67" s="29">
        <f t="shared" si="122"/>
        <v>1.0275862068965518</v>
      </c>
      <c r="DI67" s="29">
        <f t="shared" si="122"/>
        <v>1.0226336496181438</v>
      </c>
      <c r="DJ67" s="29">
        <f t="shared" si="122"/>
        <v>1.0437222775414139</v>
      </c>
      <c r="DK67" s="29">
        <f t="shared" si="123"/>
        <v>0.98699045967042498</v>
      </c>
      <c r="DL67" s="29">
        <f t="shared" si="123"/>
        <v>1.013664323374341</v>
      </c>
      <c r="DM67" s="29">
        <f t="shared" si="123"/>
        <v>1</v>
      </c>
      <c r="DN67" s="29">
        <f t="shared" si="123"/>
        <v>1.0248363746694984</v>
      </c>
      <c r="DO67" s="29">
        <f t="shared" si="123"/>
        <v>1.0096853324310608</v>
      </c>
      <c r="DP67" s="29">
        <f t="shared" si="123"/>
        <v>1.01457713735182</v>
      </c>
      <c r="DQ67" s="29">
        <f t="shared" si="123"/>
        <v>1.0227488542999876</v>
      </c>
      <c r="DR67" s="29">
        <f t="shared" si="123"/>
        <v>1.0457371225577266</v>
      </c>
      <c r="DS67" s="29">
        <f t="shared" si="123"/>
        <v>1.0303030303030303</v>
      </c>
      <c r="DT67" s="29">
        <f t="shared" si="123"/>
        <v>1.0270513300861746</v>
      </c>
      <c r="DU67" s="29">
        <f t="shared" si="124"/>
        <v>1.0159165693856704</v>
      </c>
      <c r="DV67" s="29">
        <f t="shared" si="124"/>
        <v>1.0126136581741689</v>
      </c>
      <c r="DW67" s="29">
        <f t="shared" si="124"/>
        <v>0.98786066768242664</v>
      </c>
      <c r="DX67" s="29">
        <f t="shared" si="124"/>
        <v>1.0304857801828968</v>
      </c>
      <c r="DY67" s="29">
        <f t="shared" si="124"/>
        <v>1.0231162977026109</v>
      </c>
      <c r="DZ67" s="29">
        <f t="shared" si="124"/>
        <v>1.0153288951670829</v>
      </c>
      <c r="EA67" s="29">
        <f t="shared" si="124"/>
        <v>1.0360151989086361</v>
      </c>
      <c r="EB67" s="29">
        <f t="shared" si="124"/>
        <v>1.0189828325195311</v>
      </c>
      <c r="EC67" s="29">
        <f t="shared" si="124"/>
        <v>1.0346538823860072</v>
      </c>
      <c r="ED67" s="29">
        <f t="shared" si="124"/>
        <v>1.0352482958045079</v>
      </c>
      <c r="EE67" s="29">
        <f t="shared" si="125"/>
        <v>1.0060372297913065</v>
      </c>
      <c r="EF67" s="29">
        <f t="shared" si="125"/>
        <v>1.0146315469371181</v>
      </c>
      <c r="EG67" s="29">
        <f t="shared" si="125"/>
        <v>1.0049036460084844</v>
      </c>
      <c r="EH67" s="29">
        <f t="shared" si="125"/>
        <v>1.0333022179612013</v>
      </c>
      <c r="EI67" s="29">
        <f t="shared" si="125"/>
        <v>1.016732712466442</v>
      </c>
      <c r="EJ67" s="29">
        <f t="shared" si="125"/>
        <v>1.0196354086531589</v>
      </c>
      <c r="EK67" s="29">
        <f t="shared" si="125"/>
        <v>1.0278251032834966</v>
      </c>
      <c r="EL67" s="29">
        <f t="shared" si="125"/>
        <v>1.0009052100189388</v>
      </c>
      <c r="EM67" s="29">
        <f t="shared" si="125"/>
        <v>0.9706512110968476</v>
      </c>
      <c r="EN67" s="29">
        <f t="shared" si="125"/>
        <v>1.0200191088053212</v>
      </c>
      <c r="EO67" s="29">
        <f t="shared" si="126"/>
        <v>1.0103518000981999</v>
      </c>
      <c r="EP67" s="29">
        <f t="shared" si="126"/>
        <v>1.0011338578547075</v>
      </c>
      <c r="EQ67" s="29">
        <f t="shared" si="126"/>
        <v>0.9999108799636941</v>
      </c>
      <c r="ER67" s="29">
        <f t="shared" si="126"/>
        <v>1.0112548045797005</v>
      </c>
      <c r="ES67" s="29">
        <f t="shared" si="126"/>
        <v>1.0145312523559289</v>
      </c>
      <c r="ET67" s="29">
        <f t="shared" si="126"/>
        <v>1.007572434793951</v>
      </c>
      <c r="EU67" s="29">
        <f t="shared" si="126"/>
        <v>1.0122655721515419</v>
      </c>
      <c r="EV67" s="29">
        <f t="shared" si="126"/>
        <v>1.0132969214656162</v>
      </c>
      <c r="EW67" s="29">
        <f t="shared" si="126"/>
        <v>1.0168910469616042</v>
      </c>
      <c r="EX67" s="29">
        <f t="shared" si="126"/>
        <v>0.94187689541674435</v>
      </c>
      <c r="EY67" s="29">
        <f t="shared" si="126"/>
        <v>1.0569445075050099</v>
      </c>
      <c r="EZ67" s="29">
        <f t="shared" si="126"/>
        <v>1.0220056696469595</v>
      </c>
      <c r="FA67" s="33">
        <f>+GEOMEAN(Tabella_Level_g[[#This Row],[1871]:[2022]])-1</f>
        <v>1.5100422351087328E-2</v>
      </c>
      <c r="FB67" s="33">
        <f>+GEOMEAN(Tabella_Level_g[[#This Row],[1871]:[1913]])-1</f>
        <v>1.0510889605891416E-2</v>
      </c>
      <c r="FC67" s="33">
        <f>+GEOMEAN(Tabella_Level_g[[#This Row],[1914]:[1945]])-1</f>
        <v>8.2553153446962568E-4</v>
      </c>
      <c r="FD67" s="33">
        <f>+GEOMEAN(Tabella_Level_g[[#This Row],[1919]:[1939]])-1</f>
        <v>2.8391203066722603E-2</v>
      </c>
      <c r="FE67" s="33">
        <f>+GEOMEAN(Tabella_Level_g[[#This Row],[1946]:[1970]])-1</f>
        <v>3.6473671945424391E-2</v>
      </c>
      <c r="FF67" s="33">
        <f>+GEOMEAN(Tabella_Level_g[[#This Row],[1946]:[1975]])-1</f>
        <v>3.5782347686610372E-2</v>
      </c>
      <c r="FG67" s="33">
        <f>+GEOMEAN(Tabella_Level_g[[#This Row],[1946]:[2022]])-1</f>
        <v>2.3679801913470522E-2</v>
      </c>
      <c r="FH67" s="33">
        <f>+GEOMEAN(Tabella_Level_g[[#This Row],[1970]:[2022]])-1</f>
        <v>1.8354667193554386E-2</v>
      </c>
      <c r="FI67" s="33">
        <f>+GEOMEAN(Tabella_Level_g[[#This Row],[1970]:[2007]])-1</f>
        <v>2.3135014173578439E-2</v>
      </c>
      <c r="FJ67" s="33">
        <f>+GEOMEAN(Tabella_Level_g[[#This Row],[2010]:[2022]])-1</f>
        <v>9.5643219333783058E-3</v>
      </c>
      <c r="FK67" s="33">
        <f>+GEOMEAN(Tabella_Level_g[[#This Row],[1980]:[2007]])-1</f>
        <v>1.9635235400049966E-2</v>
      </c>
      <c r="FL67" s="33">
        <f>+GEOMEAN(Tabella_Level_g[[#This Row],[1980]:[2022]])-1</f>
        <v>1.4979000659723463E-2</v>
      </c>
      <c r="FM67" s="33">
        <f>+GEOMEAN(Tabella_Level_g[[#This Row],[1990]:[2007]])-1</f>
        <v>1.9944947058012641E-2</v>
      </c>
      <c r="FN67" s="33">
        <f>+GEOMEAN(Tabella_Level_g[[#This Row],[1990]:[2022]])-1</f>
        <v>1.3740140348363239E-2</v>
      </c>
      <c r="FO67" s="33">
        <f>+GEOMEAN(Tabella_Level_g[[#This Row],[1995]:[2007]])-1</f>
        <v>2.1979696591847064E-2</v>
      </c>
      <c r="FP67" s="33">
        <f>+GEOMEAN(Tabella_Level_g[[#This Row],[1975]:[2022]])-1</f>
        <v>1.5351509230504323E-2</v>
      </c>
      <c r="FQ67" s="33">
        <f>+GEOMEAN(Tabella_Level_g[[#This Row],[1990]:[2000]])-1</f>
        <v>2.148160023772272E-2</v>
      </c>
      <c r="FR67" s="49"/>
      <c r="FS67" s="49"/>
      <c r="FT67" s="49"/>
      <c r="FU67" s="49"/>
      <c r="FV67" s="49"/>
      <c r="FW67" s="49"/>
      <c r="FX67" s="49"/>
      <c r="FY67" s="49"/>
      <c r="FZ67" s="49"/>
      <c r="GA67" s="49"/>
      <c r="GB67" s="49"/>
      <c r="GC67" s="49"/>
      <c r="GD67" s="49"/>
      <c r="GE67" s="49"/>
      <c r="GF67" s="49"/>
      <c r="GG67" s="49"/>
      <c r="GH67" s="49"/>
      <c r="GI67" s="49"/>
      <c r="GJ67" s="49"/>
      <c r="GK67" s="49"/>
      <c r="GL67" s="49"/>
      <c r="GM67" s="49"/>
      <c r="GN67" s="49"/>
      <c r="GO67" s="49"/>
      <c r="GP67" s="49"/>
      <c r="GQ67" s="49"/>
      <c r="GR67" s="49"/>
      <c r="GS67" s="49"/>
      <c r="GT67" s="49"/>
      <c r="GU67" s="49"/>
      <c r="GV67" s="49"/>
      <c r="GW67" s="49"/>
      <c r="GX67" s="49"/>
      <c r="GY67" s="49"/>
      <c r="GZ67" s="49"/>
      <c r="HA67" s="49"/>
      <c r="HB67" s="49"/>
      <c r="HC67" s="49"/>
      <c r="HD67" s="49"/>
      <c r="HE67" s="49"/>
      <c r="HF67" s="49"/>
      <c r="HG67" s="49"/>
      <c r="HH67" s="49"/>
      <c r="HI67" s="49"/>
      <c r="HJ67" s="49"/>
      <c r="HK67" s="49"/>
      <c r="HL67" s="49"/>
      <c r="HM67" s="49"/>
      <c r="HN67" s="49"/>
      <c r="HO67" s="49"/>
      <c r="HP67" s="49"/>
      <c r="HQ67" s="49"/>
      <c r="HR67" s="49"/>
      <c r="HS67" s="49"/>
      <c r="HT67" s="49"/>
      <c r="HU67" s="49"/>
      <c r="HV67" s="49"/>
      <c r="HW67" s="49"/>
      <c r="HX67" s="49"/>
      <c r="HY67" s="49"/>
      <c r="HZ67" s="49"/>
      <c r="IA67" s="49"/>
      <c r="IB67" s="49"/>
      <c r="IC67" s="49"/>
      <c r="ID67" s="49"/>
      <c r="IE67" s="49"/>
      <c r="IF67" s="49"/>
      <c r="IG67" s="49"/>
      <c r="IH67" s="49"/>
      <c r="II67" s="49"/>
      <c r="IJ67" s="49"/>
      <c r="IK67" s="49"/>
      <c r="IL67" s="49"/>
      <c r="IM67" s="49"/>
      <c r="IN67" s="49"/>
      <c r="IO67" s="49"/>
      <c r="IP67" s="49"/>
      <c r="IQ67" s="49"/>
      <c r="IR67" s="49"/>
      <c r="IS67" s="49"/>
      <c r="IT67" s="49"/>
      <c r="IU67" s="49"/>
      <c r="IV67" s="49"/>
      <c r="IW67" s="49"/>
      <c r="IX67" s="49"/>
      <c r="IY67" s="49"/>
      <c r="IZ67" s="49"/>
      <c r="JA67" s="49"/>
      <c r="JB67" s="49"/>
      <c r="JC67" s="49"/>
      <c r="JD67" s="49"/>
      <c r="JE67" s="49"/>
      <c r="JF67" s="49"/>
      <c r="JG67" s="49"/>
      <c r="JH67" s="49"/>
      <c r="JI67" s="49"/>
      <c r="JJ67" s="49"/>
      <c r="JK67" s="49"/>
      <c r="JL67" s="49"/>
      <c r="JM67" s="49"/>
      <c r="JN67" s="49"/>
      <c r="JO67" s="49"/>
      <c r="JP67" s="49"/>
      <c r="JQ67" s="49"/>
      <c r="JR67" s="49"/>
      <c r="JS67" s="49"/>
      <c r="JT67" s="49"/>
      <c r="JU67" s="49"/>
      <c r="JV67" s="49"/>
      <c r="JW67" s="49"/>
      <c r="JX67" s="49"/>
      <c r="JY67" s="49"/>
      <c r="JZ67" s="49"/>
      <c r="KA67" s="49"/>
      <c r="KB67" s="49"/>
      <c r="KC67" s="49"/>
      <c r="KD67" s="49"/>
      <c r="KE67" s="49"/>
      <c r="KF67" s="49"/>
      <c r="KG67" s="49"/>
      <c r="KH67" s="49"/>
      <c r="KI67" s="49"/>
      <c r="KJ67" s="49"/>
      <c r="KK67" s="49"/>
      <c r="KL67" s="49"/>
      <c r="KM67" s="49"/>
      <c r="KN67" s="49"/>
      <c r="KO67" s="49"/>
      <c r="KP67" s="49"/>
      <c r="KQ67" s="49"/>
      <c r="KR67" s="49"/>
      <c r="KS67" s="49"/>
      <c r="KT67" s="49"/>
      <c r="KU67" s="49"/>
      <c r="KV67" s="49"/>
      <c r="KW67" s="49"/>
      <c r="KX67" s="49"/>
      <c r="KY67" s="49"/>
      <c r="KZ67" s="49"/>
      <c r="LA67" s="49"/>
      <c r="LB67" s="49"/>
      <c r="LC67" s="49"/>
      <c r="LD67" s="49"/>
      <c r="LE67" s="49"/>
      <c r="LF67" s="49"/>
      <c r="LG67" s="49"/>
      <c r="LH67" s="49"/>
      <c r="LI67" s="49"/>
      <c r="LJ67" s="49"/>
      <c r="LK67" s="49"/>
      <c r="LL67" s="49"/>
      <c r="LM67" s="49"/>
      <c r="LN67" s="49"/>
      <c r="LO67" s="49"/>
      <c r="LP67" s="49"/>
      <c r="LQ67" s="49"/>
      <c r="LR67" s="49"/>
      <c r="LS67" s="49"/>
      <c r="LT67" s="49"/>
      <c r="LU67" s="49"/>
      <c r="LV67" s="49"/>
      <c r="LW67" s="49"/>
      <c r="LX67" s="49"/>
      <c r="LY67" s="49"/>
      <c r="LZ67" s="49"/>
      <c r="MA67" s="49"/>
      <c r="MB67" s="49"/>
      <c r="MC67" s="49"/>
      <c r="MD67" s="49"/>
      <c r="ME67" s="49"/>
      <c r="MF67" s="49"/>
      <c r="MG67" s="49"/>
      <c r="MH67" s="49"/>
      <c r="MI67" s="49"/>
      <c r="MJ67" s="49"/>
      <c r="MK67" s="49"/>
      <c r="ML67" s="49"/>
      <c r="MM67" s="49"/>
      <c r="MN67" s="49"/>
      <c r="MO67" s="49"/>
      <c r="MP67" s="49"/>
      <c r="MQ67" s="49"/>
      <c r="MR67" s="49"/>
      <c r="MS67" s="49"/>
      <c r="MT67" s="49"/>
      <c r="MU67" s="49"/>
      <c r="MV67" s="49"/>
      <c r="MW67" s="49"/>
      <c r="MX67" s="49"/>
      <c r="MY67" s="49"/>
      <c r="MZ67" s="49"/>
      <c r="NA67" s="49"/>
      <c r="NB67" s="49"/>
      <c r="NC67" s="49"/>
      <c r="ND67" s="49"/>
      <c r="NE67" s="49"/>
      <c r="NF67" s="49"/>
      <c r="NG67" s="49"/>
      <c r="NH67" s="49"/>
      <c r="NI67" s="49"/>
      <c r="NJ67" s="49"/>
      <c r="NK67" s="49"/>
      <c r="NL67" s="49"/>
      <c r="NM67" s="49"/>
      <c r="NN67" s="49"/>
      <c r="NO67" s="49"/>
      <c r="NP67" s="49"/>
      <c r="NQ67" s="49"/>
      <c r="NR67" s="49"/>
      <c r="NS67" s="49"/>
      <c r="NT67" s="49"/>
      <c r="NU67" s="49"/>
      <c r="NV67" s="49"/>
      <c r="NW67" s="49"/>
      <c r="NX67" s="49"/>
      <c r="NY67" s="49"/>
      <c r="NZ67" s="49"/>
      <c r="OA67" s="49"/>
      <c r="OB67" s="49"/>
      <c r="OC67" s="49"/>
      <c r="OD67" s="49"/>
      <c r="OE67" s="49"/>
      <c r="OF67" s="49"/>
      <c r="OG67" s="49"/>
      <c r="OH67" s="49"/>
      <c r="OI67" s="49"/>
      <c r="OJ67" s="49"/>
      <c r="OK67" s="49"/>
      <c r="OL67" s="49"/>
      <c r="OM67" s="49"/>
      <c r="ON67" s="49"/>
      <c r="OO67" s="49"/>
      <c r="OP67" s="49"/>
      <c r="OQ67" s="49"/>
      <c r="OR67" s="49"/>
      <c r="OS67" s="49"/>
      <c r="OT67" s="49"/>
      <c r="OU67" s="49"/>
      <c r="OV67" s="49"/>
      <c r="OW67" s="49"/>
      <c r="OX67" s="49"/>
      <c r="OY67" s="49"/>
      <c r="OZ67" s="49"/>
      <c r="PA67" s="49"/>
      <c r="PB67" s="49"/>
      <c r="PC67" s="49"/>
      <c r="PD67" s="49"/>
      <c r="PE67" s="49"/>
      <c r="PF67" s="49"/>
      <c r="PG67" s="49"/>
      <c r="PH67" s="49"/>
      <c r="PI67" s="49"/>
      <c r="PJ67" s="49"/>
      <c r="PK67" s="49"/>
      <c r="PL67" s="49"/>
      <c r="PM67" s="49"/>
      <c r="PN67" s="49"/>
      <c r="PO67" s="49"/>
      <c r="PP67" s="49"/>
      <c r="PQ67" s="49"/>
      <c r="PR67" s="49"/>
      <c r="PS67" s="49"/>
      <c r="PT67" s="49"/>
      <c r="PU67" s="49"/>
      <c r="PV67" s="49"/>
      <c r="PW67" s="49"/>
      <c r="PX67" s="49"/>
      <c r="PY67" s="49"/>
      <c r="PZ67" s="49"/>
      <c r="QA67" s="49"/>
      <c r="QB67" s="49"/>
      <c r="QC67" s="49"/>
      <c r="QD67" s="49"/>
      <c r="QE67" s="49"/>
      <c r="QF67" s="49"/>
      <c r="QG67" s="49"/>
      <c r="QH67" s="49"/>
      <c r="QI67" s="49"/>
      <c r="QJ67" s="49"/>
      <c r="QK67" s="49"/>
      <c r="QL67" s="49"/>
      <c r="QM67" s="49"/>
      <c r="QN67" s="49"/>
      <c r="QO67" s="49"/>
      <c r="QP67" s="49"/>
      <c r="QQ67" s="49"/>
      <c r="QR67" s="49"/>
      <c r="QS67" s="49"/>
      <c r="QT67" s="49"/>
      <c r="QU67" s="49"/>
      <c r="QV67" s="49"/>
      <c r="QW67" s="49"/>
      <c r="QX67" s="49"/>
      <c r="QY67" s="49"/>
      <c r="QZ67" s="49"/>
      <c r="RA67" s="49"/>
      <c r="RB67" s="49"/>
      <c r="RC67" s="49"/>
      <c r="RD67" s="49"/>
      <c r="RE67" s="49"/>
      <c r="RF67" s="49"/>
      <c r="RG67" s="49"/>
      <c r="RH67" s="49"/>
      <c r="RI67" s="49"/>
      <c r="RJ67" s="49"/>
      <c r="RK67" s="49"/>
      <c r="RL67" s="49"/>
      <c r="RM67" s="49"/>
      <c r="RN67" s="49"/>
      <c r="RO67" s="49"/>
      <c r="RP67" s="49"/>
      <c r="RQ67" s="49"/>
      <c r="RR67" s="49"/>
      <c r="RS67" s="49"/>
      <c r="RT67" s="49"/>
      <c r="RU67" s="49"/>
      <c r="RV67" s="49"/>
      <c r="RW67" s="49"/>
      <c r="RX67" s="49"/>
      <c r="RY67" s="49"/>
      <c r="RZ67" s="49"/>
      <c r="SA67" s="49"/>
      <c r="SB67" s="49"/>
      <c r="SC67" s="49"/>
      <c r="SD67" s="49"/>
      <c r="SE67" s="49"/>
      <c r="SF67" s="49"/>
      <c r="SG67" s="49"/>
      <c r="SH67" s="49"/>
      <c r="SI67" s="49"/>
      <c r="SJ67" s="49"/>
      <c r="SK67" s="49"/>
      <c r="SL67" s="49"/>
      <c r="SM67" s="49"/>
      <c r="SN67" s="49"/>
      <c r="SO67" s="49"/>
      <c r="SP67" s="49"/>
      <c r="SQ67" s="49"/>
      <c r="SR67" s="49"/>
      <c r="SS67" s="49"/>
      <c r="ST67" s="49"/>
      <c r="SU67" s="49"/>
      <c r="SV67" s="49"/>
      <c r="SW67" s="49"/>
      <c r="SX67" s="49"/>
      <c r="SY67" s="49"/>
      <c r="SZ67" s="49"/>
      <c r="TA67" s="49"/>
      <c r="TB67" s="49"/>
      <c r="TC67" s="49"/>
      <c r="TD67" s="49"/>
      <c r="TE67" s="49"/>
      <c r="TF67" s="49"/>
      <c r="TG67" s="49"/>
      <c r="TH67" s="49"/>
      <c r="TI67" s="49"/>
      <c r="TJ67" s="49"/>
      <c r="TK67" s="49"/>
      <c r="TL67" s="49"/>
      <c r="TM67" s="49"/>
      <c r="TN67" s="49"/>
      <c r="TO67" s="49"/>
      <c r="TP67" s="49"/>
      <c r="TQ67" s="49"/>
      <c r="TR67" s="49"/>
      <c r="TS67" s="49"/>
      <c r="TT67" s="49"/>
      <c r="TU67" s="49"/>
      <c r="TV67" s="49"/>
      <c r="TW67" s="49"/>
      <c r="TX67" s="49"/>
      <c r="TY67" s="49"/>
      <c r="TZ67" s="49"/>
      <c r="UA67" s="49"/>
      <c r="UB67" s="49"/>
      <c r="UC67" s="49"/>
      <c r="UD67" s="49"/>
      <c r="UE67" s="49"/>
      <c r="UF67" s="49"/>
      <c r="UG67" s="49"/>
      <c r="UH67" s="49"/>
      <c r="UI67" s="49"/>
      <c r="UJ67" s="49"/>
      <c r="UK67" s="49"/>
      <c r="UL67" s="49"/>
      <c r="UM67" s="49"/>
      <c r="UN67" s="49"/>
      <c r="UO67" s="49"/>
      <c r="UP67" s="49"/>
      <c r="UQ67" s="49"/>
      <c r="UR67" s="49"/>
      <c r="US67" s="49"/>
      <c r="UT67" s="49"/>
      <c r="UU67" s="49"/>
      <c r="UV67" s="49"/>
      <c r="UW67" s="49"/>
      <c r="UX67" s="49"/>
      <c r="UY67" s="49"/>
      <c r="UZ67" s="49"/>
      <c r="VA67" s="49"/>
      <c r="VB67" s="49"/>
      <c r="VC67" s="49"/>
      <c r="VD67" s="49"/>
      <c r="VE67" s="49"/>
      <c r="VF67" s="49"/>
      <c r="VG67" s="49"/>
      <c r="VH67" s="49"/>
      <c r="VI67" s="49"/>
      <c r="VJ67" s="49"/>
      <c r="VK67" s="49"/>
      <c r="VL67" s="49"/>
      <c r="VM67" s="49"/>
      <c r="VN67" s="49"/>
      <c r="VO67" s="49"/>
      <c r="VP67" s="49"/>
      <c r="VQ67" s="49"/>
      <c r="VR67" s="49"/>
      <c r="VS67" s="49"/>
      <c r="VT67" s="49"/>
      <c r="VU67" s="49"/>
      <c r="VV67" s="49"/>
      <c r="VW67" s="49"/>
      <c r="VX67" s="49"/>
      <c r="VY67" s="49"/>
      <c r="VZ67" s="49"/>
      <c r="WA67" s="49"/>
      <c r="WB67" s="49"/>
      <c r="WC67" s="49"/>
      <c r="WD67" s="49"/>
      <c r="WE67" s="49"/>
      <c r="WF67" s="49"/>
      <c r="WG67" s="49"/>
      <c r="WH67" s="49"/>
      <c r="WI67" s="49"/>
      <c r="WJ67" s="49"/>
      <c r="WK67" s="49"/>
      <c r="WL67" s="49"/>
      <c r="WM67" s="49"/>
      <c r="WN67" s="49"/>
      <c r="WO67" s="49"/>
      <c r="WP67" s="49"/>
      <c r="WQ67" s="49"/>
      <c r="WR67" s="49"/>
      <c r="WS67" s="49"/>
      <c r="WT67" s="49"/>
      <c r="WU67" s="49"/>
      <c r="WV67" s="49"/>
      <c r="WW67" s="49"/>
      <c r="WX67" s="49"/>
      <c r="WY67" s="49"/>
      <c r="WZ67" s="49"/>
      <c r="XA67" s="49"/>
      <c r="XB67" s="49"/>
      <c r="XC67" s="49"/>
      <c r="XD67" s="49"/>
      <c r="XE67" s="49"/>
      <c r="XF67" s="49"/>
      <c r="XG67" s="49"/>
      <c r="XH67" s="49"/>
      <c r="XI67" s="49"/>
      <c r="XJ67" s="49"/>
      <c r="XK67" s="49"/>
      <c r="XL67" s="49"/>
      <c r="XM67" s="49"/>
      <c r="XN67" s="49"/>
      <c r="XO67" s="49"/>
      <c r="XP67" s="49"/>
      <c r="XQ67" s="49"/>
      <c r="XR67" s="49"/>
      <c r="XS67" s="49"/>
      <c r="XT67" s="49"/>
      <c r="XU67" s="49"/>
      <c r="XV67" s="49"/>
      <c r="XW67" s="49"/>
      <c r="XX67" s="49"/>
      <c r="XY67" s="49"/>
      <c r="XZ67" s="49"/>
      <c r="YA67" s="49"/>
      <c r="YB67" s="49"/>
      <c r="YC67" s="49"/>
      <c r="YD67" s="49"/>
      <c r="YE67" s="49"/>
      <c r="YF67" s="49"/>
      <c r="YG67" s="49"/>
      <c r="YH67" s="49"/>
      <c r="YI67" s="49"/>
      <c r="YJ67" s="49"/>
      <c r="YK67" s="49"/>
      <c r="YL67" s="49"/>
      <c r="YM67" s="49"/>
      <c r="YN67" s="49"/>
      <c r="YO67" s="49"/>
      <c r="YP67" s="49"/>
      <c r="YQ67" s="49"/>
      <c r="YR67" s="49"/>
      <c r="YS67" s="49"/>
      <c r="YT67" s="49"/>
      <c r="YU67" s="49"/>
      <c r="YV67" s="49"/>
      <c r="YW67" s="49"/>
      <c r="YX67" s="49"/>
      <c r="YY67" s="49"/>
      <c r="YZ67" s="49"/>
      <c r="ZA67" s="49"/>
      <c r="ZB67" s="49"/>
      <c r="ZC67" s="49"/>
      <c r="ZD67" s="49"/>
      <c r="ZE67" s="49"/>
      <c r="ZF67" s="49"/>
      <c r="ZG67" s="49"/>
      <c r="ZH67" s="49"/>
      <c r="ZI67" s="49"/>
      <c r="ZJ67" s="49"/>
      <c r="ZK67" s="49"/>
      <c r="ZL67" s="49"/>
      <c r="ZM67" s="49"/>
      <c r="ZN67" s="49"/>
      <c r="ZO67" s="49"/>
      <c r="ZP67" s="49"/>
      <c r="ZQ67" s="49"/>
      <c r="ZR67" s="49"/>
      <c r="ZS67" s="49"/>
      <c r="ZT67" s="49"/>
      <c r="ZU67" s="49"/>
      <c r="ZV67" s="49"/>
      <c r="ZW67" s="49"/>
      <c r="ZX67" s="49"/>
      <c r="ZY67" s="49"/>
      <c r="ZZ67" s="49"/>
      <c r="AAA67" s="49"/>
      <c r="AAB67" s="49"/>
      <c r="AAC67" s="49"/>
      <c r="AAD67" s="49"/>
      <c r="AAE67" s="49"/>
      <c r="AAF67" s="49"/>
      <c r="AAG67" s="49"/>
      <c r="AAH67" s="49"/>
      <c r="AAI67" s="49"/>
      <c r="AAJ67" s="49"/>
      <c r="AAK67" s="49"/>
      <c r="AAL67" s="49"/>
      <c r="AAM67" s="49"/>
      <c r="AAN67" s="49"/>
      <c r="AAO67" s="49"/>
      <c r="AAP67" s="49"/>
      <c r="AAQ67" s="49"/>
      <c r="AAR67" s="49"/>
      <c r="AAS67" s="49"/>
      <c r="AAT67" s="49"/>
      <c r="AAU67" s="49"/>
      <c r="AAV67" s="49"/>
      <c r="AAW67" s="49"/>
      <c r="AAX67" s="49"/>
      <c r="AAY67" s="49"/>
      <c r="AAZ67" s="49"/>
      <c r="ABA67" s="49"/>
      <c r="ABB67" s="49"/>
      <c r="ABC67" s="49"/>
      <c r="ABD67" s="49"/>
      <c r="ABE67" s="49"/>
      <c r="ABF67" s="49"/>
      <c r="ABG67" s="49"/>
      <c r="ABH67" s="49"/>
    </row>
    <row r="68" spans="1:736" x14ac:dyDescent="0.15">
      <c r="A68" s="25" t="s">
        <v>249</v>
      </c>
      <c r="B68" s="26" t="s">
        <v>14</v>
      </c>
      <c r="C68" s="27" t="s">
        <v>15</v>
      </c>
      <c r="D68" s="29"/>
      <c r="E68" s="29">
        <f t="shared" si="112"/>
        <v>0.99498903852176634</v>
      </c>
      <c r="F68" s="29">
        <f t="shared" si="112"/>
        <v>1.0472143531633618</v>
      </c>
      <c r="G68" s="29">
        <f t="shared" si="112"/>
        <v>0.98557258791704239</v>
      </c>
      <c r="H68" s="29">
        <f t="shared" si="112"/>
        <v>1.0189082037206465</v>
      </c>
      <c r="I68" s="29">
        <f t="shared" si="112"/>
        <v>1.0074827895839569</v>
      </c>
      <c r="J68" s="29">
        <f t="shared" si="112"/>
        <v>1.0086155674390969</v>
      </c>
      <c r="K68" s="29">
        <f t="shared" si="112"/>
        <v>0.96053019145802654</v>
      </c>
      <c r="L68" s="29">
        <f t="shared" si="112"/>
        <v>1.0275988960441582</v>
      </c>
      <c r="M68" s="29">
        <f t="shared" si="112"/>
        <v>1.0220829603103552</v>
      </c>
      <c r="N68" s="29">
        <f t="shared" si="112"/>
        <v>1.014890510948905</v>
      </c>
      <c r="O68" s="29">
        <f t="shared" si="113"/>
        <v>1.001150747986191</v>
      </c>
      <c r="P68" s="29">
        <f t="shared" si="113"/>
        <v>1.0261494252873564</v>
      </c>
      <c r="Q68" s="29">
        <f t="shared" si="113"/>
        <v>1.0263231587790536</v>
      </c>
      <c r="R68" s="29">
        <f t="shared" si="113"/>
        <v>0.99372442019099594</v>
      </c>
      <c r="S68" s="29">
        <f t="shared" si="113"/>
        <v>0.99533223503569468</v>
      </c>
      <c r="T68" s="29">
        <f t="shared" si="113"/>
        <v>1.0273103448275862</v>
      </c>
      <c r="U68" s="29">
        <f t="shared" si="113"/>
        <v>1.0252416756176155</v>
      </c>
      <c r="V68" s="29">
        <f t="shared" si="113"/>
        <v>0.99738082765845992</v>
      </c>
      <c r="W68" s="29">
        <f t="shared" si="113"/>
        <v>1.0047268907563025</v>
      </c>
      <c r="X68" s="29">
        <f t="shared" si="113"/>
        <v>1.0512284370099321</v>
      </c>
      <c r="Y68" s="29">
        <f t="shared" si="114"/>
        <v>1.0126802585778221</v>
      </c>
      <c r="Z68" s="29">
        <f t="shared" si="114"/>
        <v>1.0166953105818808</v>
      </c>
      <c r="AA68" s="29">
        <f t="shared" si="114"/>
        <v>1.0120743781695243</v>
      </c>
      <c r="AB68" s="29">
        <f t="shared" si="114"/>
        <v>1.0104986876640421</v>
      </c>
      <c r="AC68" s="29">
        <f t="shared" si="114"/>
        <v>1.0425029515938606</v>
      </c>
      <c r="AD68" s="29">
        <f t="shared" si="114"/>
        <v>1.0240090600226501</v>
      </c>
      <c r="AE68" s="29">
        <f t="shared" si="114"/>
        <v>1.0095111700951116</v>
      </c>
      <c r="AF68" s="29">
        <f t="shared" si="114"/>
        <v>1.002410166520596</v>
      </c>
      <c r="AG68" s="29">
        <f t="shared" si="114"/>
        <v>1.028415300546448</v>
      </c>
      <c r="AH68" s="29">
        <f t="shared" si="114"/>
        <v>1.0221041445270989</v>
      </c>
      <c r="AI68" s="29">
        <f t="shared" si="115"/>
        <v>1.0289041380744437</v>
      </c>
      <c r="AJ68" s="29">
        <f t="shared" si="115"/>
        <v>1.0119240097008892</v>
      </c>
      <c r="AK68" s="29">
        <f t="shared" si="115"/>
        <v>1.0473337327741163</v>
      </c>
      <c r="AL68" s="29">
        <f t="shared" si="115"/>
        <v>1.0110602593440121</v>
      </c>
      <c r="AM68" s="29">
        <f t="shared" si="115"/>
        <v>1.0058468502451905</v>
      </c>
      <c r="AN68" s="29">
        <f t="shared" si="115"/>
        <v>1.0168760547534221</v>
      </c>
      <c r="AO68" s="29">
        <f t="shared" si="115"/>
        <v>1.0247095703485156</v>
      </c>
      <c r="AP68" s="29">
        <f t="shared" si="115"/>
        <v>1.0188950872773079</v>
      </c>
      <c r="AQ68" s="29">
        <f t="shared" si="115"/>
        <v>1.0256093253267398</v>
      </c>
      <c r="AR68" s="29">
        <f t="shared" si="115"/>
        <v>1.0170483898742897</v>
      </c>
      <c r="AS68" s="29">
        <f t="shared" si="116"/>
        <v>1.0409752793769049</v>
      </c>
      <c r="AT68" s="29">
        <f t="shared" si="116"/>
        <v>0.98828887443070912</v>
      </c>
      <c r="AU68" s="29">
        <f t="shared" si="116"/>
        <v>1.0263331138907177</v>
      </c>
      <c r="AV68" s="29">
        <f t="shared" si="116"/>
        <v>1.0505131494547788</v>
      </c>
      <c r="AW68" s="29">
        <f t="shared" si="116"/>
        <v>0.91924896962295832</v>
      </c>
      <c r="AX68" s="29">
        <f t="shared" si="116"/>
        <v>1.0298904018598471</v>
      </c>
      <c r="AY68" s="29">
        <f t="shared" si="116"/>
        <v>0.92953885843276363</v>
      </c>
      <c r="AZ68" s="29">
        <f t="shared" si="116"/>
        <v>0.95646140503035559</v>
      </c>
      <c r="BA68" s="29">
        <f t="shared" si="116"/>
        <v>1.1158868335146899</v>
      </c>
      <c r="BB68" s="29">
        <f t="shared" si="116"/>
        <v>1.0341296928327646</v>
      </c>
      <c r="BC68" s="29">
        <f t="shared" si="117"/>
        <v>0.95851013672795848</v>
      </c>
      <c r="BD68" s="29">
        <f t="shared" si="117"/>
        <v>1.088867027381538</v>
      </c>
      <c r="BE68" s="29">
        <f t="shared" si="117"/>
        <v>1.0942629122120162</v>
      </c>
      <c r="BF68" s="29">
        <f t="shared" si="117"/>
        <v>0.99325719003715429</v>
      </c>
      <c r="BG68" s="29">
        <f t="shared" si="117"/>
        <v>0.96674979218620116</v>
      </c>
      <c r="BH68" s="29">
        <f t="shared" si="117"/>
        <v>1.0503009458297508</v>
      </c>
      <c r="BI68" s="29">
        <f t="shared" si="117"/>
        <v>1.013098649201801</v>
      </c>
      <c r="BJ68" s="29">
        <f t="shared" si="117"/>
        <v>1.0272053872053872</v>
      </c>
      <c r="BK68" s="29">
        <f t="shared" si="117"/>
        <v>1.0605742755998426</v>
      </c>
      <c r="BL68" s="29">
        <f t="shared" si="117"/>
        <v>1.0524168624057362</v>
      </c>
      <c r="BM68" s="29">
        <f t="shared" si="118"/>
        <v>1.003406554681076</v>
      </c>
      <c r="BN68" s="29">
        <f t="shared" si="118"/>
        <v>0.96452821353313045</v>
      </c>
      <c r="BO68" s="29">
        <f t="shared" si="118"/>
        <v>1.0236679208641826</v>
      </c>
      <c r="BP68" s="29">
        <f t="shared" si="118"/>
        <v>1.020986483281954</v>
      </c>
      <c r="BQ68" s="29">
        <f t="shared" si="118"/>
        <v>1.0144001858088492</v>
      </c>
      <c r="BR68" s="29">
        <f t="shared" si="118"/>
        <v>1.0172867773325702</v>
      </c>
      <c r="BS68" s="29">
        <f t="shared" si="118"/>
        <v>1.0167679495836146</v>
      </c>
      <c r="BT68" s="29">
        <f t="shared" si="118"/>
        <v>1.0166021029330381</v>
      </c>
      <c r="BU68" s="29">
        <f t="shared" si="118"/>
        <v>1.0400653238976592</v>
      </c>
      <c r="BV68" s="29">
        <f t="shared" si="118"/>
        <v>0.85365853658536583</v>
      </c>
      <c r="BW68" s="29">
        <f t="shared" si="119"/>
        <v>0.89405272838749239</v>
      </c>
      <c r="BX68" s="29">
        <f t="shared" si="119"/>
        <v>1.0120696749417089</v>
      </c>
      <c r="BY68" s="29">
        <f t="shared" si="119"/>
        <v>1.0973031576094321</v>
      </c>
      <c r="BZ68" s="29">
        <f t="shared" si="119"/>
        <v>1.0911448684698037</v>
      </c>
      <c r="CA68" s="29">
        <f t="shared" si="119"/>
        <v>0.91397849462365588</v>
      </c>
      <c r="CB68" s="29">
        <f t="shared" si="119"/>
        <v>1.1403095975232198</v>
      </c>
      <c r="CC68" s="29">
        <f t="shared" si="119"/>
        <v>1.0447437011294527</v>
      </c>
      <c r="CD68" s="29">
        <f t="shared" si="119"/>
        <v>1.0162162162162163</v>
      </c>
      <c r="CE68" s="29">
        <f t="shared" si="119"/>
        <v>1.058817512274959</v>
      </c>
      <c r="CF68" s="29">
        <f t="shared" si="119"/>
        <v>1.0691720606704667</v>
      </c>
      <c r="CG68" s="29">
        <f t="shared" si="120"/>
        <v>0.99900605403451703</v>
      </c>
      <c r="CH68" s="29">
        <f t="shared" si="120"/>
        <v>1.0027134587554269</v>
      </c>
      <c r="CI68" s="29">
        <f t="shared" si="120"/>
        <v>1.0484394732094533</v>
      </c>
      <c r="CJ68" s="29">
        <f t="shared" si="120"/>
        <v>1.0108405747225329</v>
      </c>
      <c r="CK68" s="29">
        <f t="shared" si="120"/>
        <v>1.0033194314409737</v>
      </c>
      <c r="CL68" s="29">
        <f t="shared" si="120"/>
        <v>1.0059382422802849</v>
      </c>
      <c r="CM68" s="29">
        <f t="shared" si="120"/>
        <v>1.0706695901501095</v>
      </c>
      <c r="CN68" s="29">
        <f t="shared" si="120"/>
        <v>1.0163043478260869</v>
      </c>
      <c r="CO68" s="29">
        <f t="shared" si="120"/>
        <v>1.0669611718205068</v>
      </c>
      <c r="CP68" s="29">
        <f t="shared" si="120"/>
        <v>1.020265853127043</v>
      </c>
      <c r="CQ68" s="29">
        <f t="shared" si="121"/>
        <v>1.0567421329915991</v>
      </c>
      <c r="CR68" s="29">
        <f t="shared" si="121"/>
        <v>1.0467560466213031</v>
      </c>
      <c r="CS68" s="29">
        <f t="shared" si="121"/>
        <v>0.9984553002510137</v>
      </c>
      <c r="CT68" s="29">
        <f t="shared" si="121"/>
        <v>1.0850254625153097</v>
      </c>
      <c r="CU68" s="29">
        <f t="shared" si="121"/>
        <v>1.037250475285171</v>
      </c>
      <c r="CV68" s="29">
        <f t="shared" si="121"/>
        <v>1.0189014261985223</v>
      </c>
      <c r="CW68" s="29">
        <f t="shared" si="121"/>
        <v>1.0247906009331609</v>
      </c>
      <c r="CX68" s="29">
        <f t="shared" si="121"/>
        <v>1.0349972572682391</v>
      </c>
      <c r="CY68" s="29">
        <f t="shared" si="121"/>
        <v>1.0586177655289379</v>
      </c>
      <c r="CZ68" s="29">
        <f t="shared" si="121"/>
        <v>1.0123660758986683</v>
      </c>
      <c r="DA68" s="29">
        <f t="shared" si="122"/>
        <v>1.0195836012066664</v>
      </c>
      <c r="DB68" s="29">
        <f t="shared" si="122"/>
        <v>1.0466605228694768</v>
      </c>
      <c r="DC68" s="29">
        <f t="shared" si="122"/>
        <v>1.0300755364011307</v>
      </c>
      <c r="DD68" s="29">
        <f t="shared" si="122"/>
        <v>0.98609861436026636</v>
      </c>
      <c r="DE68" s="29">
        <f t="shared" si="122"/>
        <v>0.99055613850996849</v>
      </c>
      <c r="DF68" s="29">
        <f t="shared" si="122"/>
        <v>1.0620394252026528</v>
      </c>
      <c r="DG68" s="29">
        <f t="shared" si="122"/>
        <v>1.0130534715295547</v>
      </c>
      <c r="DH68" s="29">
        <f t="shared" si="122"/>
        <v>1.0116438356164383</v>
      </c>
      <c r="DI68" s="29">
        <f t="shared" si="122"/>
        <v>1.0328791469194314</v>
      </c>
      <c r="DJ68" s="29">
        <f t="shared" si="122"/>
        <v>0.99438731615387765</v>
      </c>
      <c r="DK68" s="29">
        <f t="shared" si="123"/>
        <v>0.9913892551087673</v>
      </c>
      <c r="DL68" s="29">
        <f t="shared" si="123"/>
        <v>1.0309188380501184</v>
      </c>
      <c r="DM68" s="29">
        <f t="shared" si="123"/>
        <v>1.0259201031966783</v>
      </c>
      <c r="DN68" s="29">
        <f t="shared" si="123"/>
        <v>1.0444400785854617</v>
      </c>
      <c r="DO68" s="29">
        <f t="shared" si="123"/>
        <v>1.0424739475565252</v>
      </c>
      <c r="DP68" s="29">
        <f t="shared" si="123"/>
        <v>1.0350415012630818</v>
      </c>
      <c r="DQ68" s="29">
        <f t="shared" si="123"/>
        <v>1.0016387155259578</v>
      </c>
      <c r="DR68" s="29">
        <f t="shared" si="123"/>
        <v>1.0111737677527151</v>
      </c>
      <c r="DS68" s="29">
        <f t="shared" si="123"/>
        <v>1.0020310509828221</v>
      </c>
      <c r="DT68" s="29">
        <f t="shared" si="123"/>
        <v>1.0104438642297651</v>
      </c>
      <c r="DU68" s="29">
        <f t="shared" si="124"/>
        <v>1.0171170610635114</v>
      </c>
      <c r="DV68" s="29">
        <f t="shared" si="124"/>
        <v>1.0219995709908665</v>
      </c>
      <c r="DW68" s="29">
        <f t="shared" si="124"/>
        <v>1.0024845966650808</v>
      </c>
      <c r="DX68" s="29">
        <f t="shared" si="124"/>
        <v>1.0557842032001983</v>
      </c>
      <c r="DY68" s="29">
        <f t="shared" si="124"/>
        <v>1.0308054590926372</v>
      </c>
      <c r="DZ68" s="29">
        <f t="shared" si="124"/>
        <v>1.0290591177516344</v>
      </c>
      <c r="EA68" s="29">
        <f t="shared" si="124"/>
        <v>1.0341910256649294</v>
      </c>
      <c r="EB68" s="29">
        <f t="shared" si="124"/>
        <v>1.024287064261022</v>
      </c>
      <c r="EC68" s="29">
        <f t="shared" si="124"/>
        <v>1.0319625051187762</v>
      </c>
      <c r="ED68" s="29">
        <f t="shared" si="124"/>
        <v>1.0399150653247919</v>
      </c>
      <c r="EE68" s="29">
        <f t="shared" si="125"/>
        <v>1.0103709585790033</v>
      </c>
      <c r="EF68" s="29">
        <f t="shared" si="125"/>
        <v>1.007190888884284</v>
      </c>
      <c r="EG68" s="29">
        <f t="shared" si="125"/>
        <v>1.0068944684843903</v>
      </c>
      <c r="EH68" s="29">
        <f t="shared" si="125"/>
        <v>1.0298980232795594</v>
      </c>
      <c r="EI68" s="29">
        <f t="shared" si="125"/>
        <v>1.0263745975393701</v>
      </c>
      <c r="EJ68" s="29">
        <f t="shared" si="125"/>
        <v>1.0416625911548261</v>
      </c>
      <c r="EK68" s="29">
        <f t="shared" si="125"/>
        <v>1.0103573194107305</v>
      </c>
      <c r="EL68" s="29">
        <f t="shared" si="125"/>
        <v>0.99471532752851921</v>
      </c>
      <c r="EM68" s="29">
        <f t="shared" si="125"/>
        <v>0.95126767375424881</v>
      </c>
      <c r="EN68" s="29">
        <f t="shared" si="125"/>
        <v>1.0200101353831548</v>
      </c>
      <c r="EO68" s="29">
        <f t="shared" si="126"/>
        <v>1.0149677166894933</v>
      </c>
      <c r="EP68" s="29">
        <f t="shared" si="126"/>
        <v>0.99849943775100392</v>
      </c>
      <c r="EQ68" s="29">
        <f t="shared" si="126"/>
        <v>1.005378052891438</v>
      </c>
      <c r="ER68" s="29">
        <f t="shared" si="126"/>
        <v>1.0107906731977538</v>
      </c>
      <c r="ES68" s="29">
        <f t="shared" si="126"/>
        <v>1.0164026601179723</v>
      </c>
      <c r="ET68" s="29">
        <f t="shared" si="126"/>
        <v>1.0239892238887049</v>
      </c>
      <c r="EU68" s="29">
        <f t="shared" si="126"/>
        <v>1.0217959179628999</v>
      </c>
      <c r="EV68" s="29">
        <f t="shared" si="126"/>
        <v>1.0147898186402495</v>
      </c>
      <c r="EW68" s="29">
        <f t="shared" si="126"/>
        <v>1.0109226063744343</v>
      </c>
      <c r="EX68" s="29">
        <f t="shared" si="126"/>
        <v>0.97786899369667346</v>
      </c>
      <c r="EY68" s="29">
        <f t="shared" si="126"/>
        <v>1.0442572808266486</v>
      </c>
      <c r="EZ68" s="29">
        <f t="shared" si="126"/>
        <v>1.0290492552084656</v>
      </c>
      <c r="FA68" s="33">
        <f>+GEOMEAN(Tabella_Level_g[[#This Row],[1871]:[2022]])-1</f>
        <v>1.8355651321791067E-2</v>
      </c>
      <c r="FB68" s="33">
        <f>+GEOMEAN(Tabella_Level_g[[#This Row],[1871]:[1913]])-1</f>
        <v>1.568872695093404E-2</v>
      </c>
      <c r="FC68" s="33">
        <f>+GEOMEAN(Tabella_Level_g[[#This Row],[1914]:[1945]])-1</f>
        <v>8.1087592748243509E-3</v>
      </c>
      <c r="FD68" s="33">
        <f>+GEOMEAN(Tabella_Level_g[[#This Row],[1919]:[1939]])-1</f>
        <v>2.6515193371805523E-2</v>
      </c>
      <c r="FE68" s="33">
        <f>+GEOMEAN(Tabella_Level_g[[#This Row],[1946]:[1970]])-1</f>
        <v>3.7400382836598078E-2</v>
      </c>
      <c r="FF68" s="33">
        <f>+GEOMEAN(Tabella_Level_g[[#This Row],[1946]:[1975]])-1</f>
        <v>3.3519265645941099E-2</v>
      </c>
      <c r="FG68" s="33">
        <f>+GEOMEAN(Tabella_Level_g[[#This Row],[1946]:[2022]])-1</f>
        <v>2.4143329082437548E-2</v>
      </c>
      <c r="FH68" s="33">
        <f>+GEOMEAN(Tabella_Level_g[[#This Row],[1970]:[2022]])-1</f>
        <v>1.7726814123850465E-2</v>
      </c>
      <c r="FI68" s="33">
        <f>+GEOMEAN(Tabella_Level_g[[#This Row],[1970]:[2007]])-1</f>
        <v>2.1293036296776258E-2</v>
      </c>
      <c r="FJ68" s="33">
        <f>+GEOMEAN(Tabella_Level_g[[#This Row],[2010]:[2022]])-1</f>
        <v>1.4403367558658564E-2</v>
      </c>
      <c r="FK68" s="33">
        <f>+GEOMEAN(Tabella_Level_g[[#This Row],[1980]:[2007]])-1</f>
        <v>2.1664219086363401E-2</v>
      </c>
      <c r="FL68" s="33">
        <f>+GEOMEAN(Tabella_Level_g[[#This Row],[1980]:[2022]])-1</f>
        <v>1.7139891796917883E-2</v>
      </c>
      <c r="FM68" s="33">
        <f>+GEOMEAN(Tabella_Level_g[[#This Row],[1990]:[2007]])-1</f>
        <v>2.3838571636710881E-2</v>
      </c>
      <c r="FN68" s="33">
        <f>+GEOMEAN(Tabella_Level_g[[#This Row],[1990]:[2022]])-1</f>
        <v>1.6951444830216378E-2</v>
      </c>
      <c r="FO68" s="33">
        <f>+GEOMEAN(Tabella_Level_g[[#This Row],[1995]:[2007]])-1</f>
        <v>2.4776682088203161E-2</v>
      </c>
      <c r="FP68" s="33">
        <f>+GEOMEAN(Tabella_Level_g[[#This Row],[1975]:[2022]])-1</f>
        <v>1.7619433080802827E-2</v>
      </c>
      <c r="FQ68" s="33">
        <f>+GEOMEAN(Tabella_Level_g[[#This Row],[1990]:[2000]])-1</f>
        <v>2.7002817927163969E-2</v>
      </c>
      <c r="FR68" s="49"/>
      <c r="FS68" s="49"/>
      <c r="FT68" s="49"/>
      <c r="FU68" s="49"/>
      <c r="FV68" s="49"/>
      <c r="FW68" s="49"/>
      <c r="FX68" s="49"/>
      <c r="FY68" s="49"/>
      <c r="FZ68" s="49"/>
      <c r="GA68" s="49"/>
      <c r="GB68" s="49"/>
      <c r="GC68" s="49"/>
      <c r="GD68" s="49"/>
      <c r="GE68" s="49"/>
      <c r="GF68" s="49"/>
      <c r="GG68" s="49"/>
      <c r="GH68" s="49"/>
      <c r="GI68" s="49"/>
      <c r="GJ68" s="49"/>
      <c r="GK68" s="49"/>
      <c r="GL68" s="49"/>
      <c r="GM68" s="49"/>
      <c r="GN68" s="49"/>
      <c r="GO68" s="49"/>
      <c r="GP68" s="49"/>
      <c r="GQ68" s="49"/>
      <c r="GR68" s="49"/>
      <c r="GS68" s="49"/>
      <c r="GT68" s="49"/>
      <c r="GU68" s="49"/>
      <c r="GV68" s="49"/>
      <c r="GW68" s="49"/>
      <c r="GX68" s="49"/>
      <c r="GY68" s="49"/>
      <c r="GZ68" s="49"/>
      <c r="HA68" s="49"/>
      <c r="HB68" s="49"/>
      <c r="HC68" s="49"/>
      <c r="HD68" s="49"/>
      <c r="HE68" s="49"/>
      <c r="HF68" s="49"/>
      <c r="HG68" s="49"/>
      <c r="HH68" s="49"/>
      <c r="HI68" s="49"/>
      <c r="HJ68" s="49"/>
      <c r="HK68" s="49"/>
      <c r="HL68" s="49"/>
      <c r="HM68" s="49"/>
      <c r="HN68" s="49"/>
      <c r="HO68" s="49"/>
      <c r="HP68" s="49"/>
      <c r="HQ68" s="49"/>
      <c r="HR68" s="49"/>
      <c r="HS68" s="49"/>
      <c r="HT68" s="49"/>
      <c r="HU68" s="49"/>
      <c r="HV68" s="49"/>
      <c r="HW68" s="49"/>
      <c r="HX68" s="49"/>
      <c r="HY68" s="49"/>
      <c r="HZ68" s="49"/>
      <c r="IA68" s="49"/>
      <c r="IB68" s="49"/>
      <c r="IC68" s="49"/>
      <c r="ID68" s="49"/>
      <c r="IE68" s="49"/>
      <c r="IF68" s="49"/>
      <c r="IG68" s="49"/>
      <c r="IH68" s="49"/>
      <c r="II68" s="49"/>
      <c r="IJ68" s="49"/>
      <c r="IK68" s="49"/>
      <c r="IL68" s="49"/>
      <c r="IM68" s="49"/>
      <c r="IN68" s="49"/>
      <c r="IO68" s="49"/>
      <c r="IP68" s="49"/>
      <c r="IQ68" s="49"/>
      <c r="IR68" s="49"/>
      <c r="IS68" s="49"/>
      <c r="IT68" s="49"/>
      <c r="IU68" s="49"/>
      <c r="IV68" s="49"/>
      <c r="IW68" s="49"/>
      <c r="IX68" s="49"/>
      <c r="IY68" s="49"/>
      <c r="IZ68" s="49"/>
      <c r="JA68" s="49"/>
      <c r="JB68" s="49"/>
      <c r="JC68" s="49"/>
      <c r="JD68" s="49"/>
      <c r="JE68" s="49"/>
      <c r="JF68" s="49"/>
      <c r="JG68" s="49"/>
      <c r="JH68" s="49"/>
      <c r="JI68" s="49"/>
      <c r="JJ68" s="49"/>
      <c r="JK68" s="49"/>
      <c r="JL68" s="49"/>
      <c r="JM68" s="49"/>
      <c r="JN68" s="49"/>
      <c r="JO68" s="49"/>
      <c r="JP68" s="49"/>
      <c r="JQ68" s="49"/>
      <c r="JR68" s="49"/>
      <c r="JS68" s="49"/>
      <c r="JT68" s="49"/>
      <c r="JU68" s="49"/>
      <c r="JV68" s="49"/>
      <c r="JW68" s="49"/>
      <c r="JX68" s="49"/>
      <c r="JY68" s="49"/>
      <c r="JZ68" s="49"/>
      <c r="KA68" s="49"/>
      <c r="KB68" s="49"/>
      <c r="KC68" s="49"/>
      <c r="KD68" s="49"/>
      <c r="KE68" s="49"/>
      <c r="KF68" s="49"/>
      <c r="KG68" s="49"/>
      <c r="KH68" s="49"/>
      <c r="KI68" s="49"/>
      <c r="KJ68" s="49"/>
      <c r="KK68" s="49"/>
      <c r="KL68" s="49"/>
      <c r="KM68" s="49"/>
      <c r="KN68" s="49"/>
      <c r="KO68" s="49"/>
      <c r="KP68" s="49"/>
      <c r="KQ68" s="49"/>
      <c r="KR68" s="49"/>
      <c r="KS68" s="49"/>
      <c r="KT68" s="49"/>
      <c r="KU68" s="49"/>
      <c r="KV68" s="49"/>
      <c r="KW68" s="49"/>
      <c r="KX68" s="49"/>
      <c r="KY68" s="49"/>
      <c r="KZ68" s="49"/>
      <c r="LA68" s="49"/>
      <c r="LB68" s="49"/>
      <c r="LC68" s="49"/>
      <c r="LD68" s="49"/>
      <c r="LE68" s="49"/>
      <c r="LF68" s="49"/>
      <c r="LG68" s="49"/>
      <c r="LH68" s="49"/>
      <c r="LI68" s="49"/>
      <c r="LJ68" s="49"/>
      <c r="LK68" s="49"/>
      <c r="LL68" s="49"/>
      <c r="LM68" s="49"/>
      <c r="LN68" s="49"/>
      <c r="LO68" s="49"/>
      <c r="LP68" s="49"/>
      <c r="LQ68" s="49"/>
      <c r="LR68" s="49"/>
      <c r="LS68" s="49"/>
      <c r="LT68" s="49"/>
      <c r="LU68" s="49"/>
      <c r="LV68" s="49"/>
      <c r="LW68" s="49"/>
      <c r="LX68" s="49"/>
      <c r="LY68" s="49"/>
      <c r="LZ68" s="49"/>
      <c r="MA68" s="49"/>
      <c r="MB68" s="49"/>
      <c r="MC68" s="49"/>
      <c r="MD68" s="49"/>
      <c r="ME68" s="49"/>
      <c r="MF68" s="49"/>
      <c r="MG68" s="49"/>
      <c r="MH68" s="49"/>
      <c r="MI68" s="49"/>
      <c r="MJ68" s="49"/>
      <c r="MK68" s="49"/>
      <c r="ML68" s="49"/>
      <c r="MM68" s="49"/>
      <c r="MN68" s="49"/>
      <c r="MO68" s="49"/>
      <c r="MP68" s="49"/>
      <c r="MQ68" s="49"/>
      <c r="MR68" s="49"/>
      <c r="MS68" s="49"/>
      <c r="MT68" s="49"/>
      <c r="MU68" s="49"/>
      <c r="MV68" s="49"/>
      <c r="MW68" s="49"/>
      <c r="MX68" s="49"/>
      <c r="MY68" s="49"/>
      <c r="MZ68" s="49"/>
      <c r="NA68" s="49"/>
      <c r="NB68" s="49"/>
      <c r="NC68" s="49"/>
      <c r="ND68" s="49"/>
      <c r="NE68" s="49"/>
      <c r="NF68" s="49"/>
      <c r="NG68" s="49"/>
      <c r="NH68" s="49"/>
      <c r="NI68" s="49"/>
      <c r="NJ68" s="49"/>
      <c r="NK68" s="49"/>
      <c r="NL68" s="49"/>
      <c r="NM68" s="49"/>
      <c r="NN68" s="49"/>
      <c r="NO68" s="49"/>
      <c r="NP68" s="49"/>
      <c r="NQ68" s="49"/>
      <c r="NR68" s="49"/>
      <c r="NS68" s="49"/>
      <c r="NT68" s="49"/>
      <c r="NU68" s="49"/>
      <c r="NV68" s="49"/>
      <c r="NW68" s="49"/>
      <c r="NX68" s="49"/>
      <c r="NY68" s="49"/>
      <c r="NZ68" s="49"/>
      <c r="OA68" s="49"/>
      <c r="OB68" s="49"/>
      <c r="OC68" s="49"/>
      <c r="OD68" s="49"/>
      <c r="OE68" s="49"/>
      <c r="OF68" s="49"/>
      <c r="OG68" s="49"/>
      <c r="OH68" s="49"/>
      <c r="OI68" s="49"/>
      <c r="OJ68" s="49"/>
      <c r="OK68" s="49"/>
      <c r="OL68" s="49"/>
      <c r="OM68" s="49"/>
      <c r="ON68" s="49"/>
      <c r="OO68" s="49"/>
      <c r="OP68" s="49"/>
      <c r="OQ68" s="49"/>
      <c r="OR68" s="49"/>
      <c r="OS68" s="49"/>
      <c r="OT68" s="49"/>
      <c r="OU68" s="49"/>
      <c r="OV68" s="49"/>
      <c r="OW68" s="49"/>
      <c r="OX68" s="49"/>
      <c r="OY68" s="49"/>
      <c r="OZ68" s="49"/>
      <c r="PA68" s="49"/>
      <c r="PB68" s="49"/>
      <c r="PC68" s="49"/>
      <c r="PD68" s="49"/>
      <c r="PE68" s="49"/>
      <c r="PF68" s="49"/>
      <c r="PG68" s="49"/>
      <c r="PH68" s="49"/>
      <c r="PI68" s="49"/>
      <c r="PJ68" s="49"/>
      <c r="PK68" s="49"/>
      <c r="PL68" s="49"/>
      <c r="PM68" s="49"/>
      <c r="PN68" s="49"/>
      <c r="PO68" s="49"/>
      <c r="PP68" s="49"/>
      <c r="PQ68" s="49"/>
      <c r="PR68" s="49"/>
      <c r="PS68" s="49"/>
      <c r="PT68" s="49"/>
      <c r="PU68" s="49"/>
      <c r="PV68" s="49"/>
      <c r="PW68" s="49"/>
      <c r="PX68" s="49"/>
      <c r="PY68" s="49"/>
      <c r="PZ68" s="49"/>
      <c r="QA68" s="49"/>
      <c r="QB68" s="49"/>
      <c r="QC68" s="49"/>
      <c r="QD68" s="49"/>
      <c r="QE68" s="49"/>
      <c r="QF68" s="49"/>
      <c r="QG68" s="49"/>
      <c r="QH68" s="49"/>
      <c r="QI68" s="49"/>
      <c r="QJ68" s="49"/>
      <c r="QK68" s="49"/>
      <c r="QL68" s="49"/>
      <c r="QM68" s="49"/>
      <c r="QN68" s="49"/>
      <c r="QO68" s="49"/>
      <c r="QP68" s="49"/>
      <c r="QQ68" s="49"/>
      <c r="QR68" s="49"/>
      <c r="QS68" s="49"/>
      <c r="QT68" s="49"/>
      <c r="QU68" s="49"/>
      <c r="QV68" s="49"/>
      <c r="QW68" s="49"/>
      <c r="QX68" s="49"/>
      <c r="QY68" s="49"/>
      <c r="QZ68" s="49"/>
      <c r="RA68" s="49"/>
      <c r="RB68" s="49"/>
      <c r="RC68" s="49"/>
      <c r="RD68" s="49"/>
      <c r="RE68" s="49"/>
      <c r="RF68" s="49"/>
      <c r="RG68" s="49"/>
      <c r="RH68" s="49"/>
      <c r="RI68" s="49"/>
      <c r="RJ68" s="49"/>
      <c r="RK68" s="49"/>
      <c r="RL68" s="49"/>
      <c r="RM68" s="49"/>
      <c r="RN68" s="49"/>
      <c r="RO68" s="49"/>
      <c r="RP68" s="49"/>
      <c r="RQ68" s="49"/>
      <c r="RR68" s="49"/>
      <c r="RS68" s="49"/>
      <c r="RT68" s="49"/>
      <c r="RU68" s="49"/>
      <c r="RV68" s="49"/>
      <c r="RW68" s="49"/>
      <c r="RX68" s="49"/>
      <c r="RY68" s="49"/>
      <c r="RZ68" s="49"/>
      <c r="SA68" s="49"/>
      <c r="SB68" s="49"/>
      <c r="SC68" s="49"/>
      <c r="SD68" s="49"/>
      <c r="SE68" s="49"/>
      <c r="SF68" s="49"/>
      <c r="SG68" s="49"/>
      <c r="SH68" s="49"/>
      <c r="SI68" s="49"/>
      <c r="SJ68" s="49"/>
      <c r="SK68" s="49"/>
      <c r="SL68" s="49"/>
      <c r="SM68" s="49"/>
      <c r="SN68" s="49"/>
      <c r="SO68" s="49"/>
      <c r="SP68" s="49"/>
      <c r="SQ68" s="49"/>
      <c r="SR68" s="49"/>
      <c r="SS68" s="49"/>
      <c r="ST68" s="49"/>
      <c r="SU68" s="49"/>
      <c r="SV68" s="49"/>
      <c r="SW68" s="49"/>
      <c r="SX68" s="49"/>
      <c r="SY68" s="49"/>
      <c r="SZ68" s="49"/>
      <c r="TA68" s="49"/>
      <c r="TB68" s="49"/>
      <c r="TC68" s="49"/>
      <c r="TD68" s="49"/>
      <c r="TE68" s="49"/>
      <c r="TF68" s="49"/>
      <c r="TG68" s="49"/>
      <c r="TH68" s="49"/>
      <c r="TI68" s="49"/>
      <c r="TJ68" s="49"/>
      <c r="TK68" s="49"/>
      <c r="TL68" s="49"/>
      <c r="TM68" s="49"/>
      <c r="TN68" s="49"/>
      <c r="TO68" s="49"/>
      <c r="TP68" s="49"/>
      <c r="TQ68" s="49"/>
      <c r="TR68" s="49"/>
      <c r="TS68" s="49"/>
      <c r="TT68" s="49"/>
      <c r="TU68" s="49"/>
      <c r="TV68" s="49"/>
      <c r="TW68" s="49"/>
      <c r="TX68" s="49"/>
      <c r="TY68" s="49"/>
      <c r="TZ68" s="49"/>
      <c r="UA68" s="49"/>
      <c r="UB68" s="49"/>
      <c r="UC68" s="49"/>
      <c r="UD68" s="49"/>
      <c r="UE68" s="49"/>
      <c r="UF68" s="49"/>
      <c r="UG68" s="49"/>
      <c r="UH68" s="49"/>
      <c r="UI68" s="49"/>
      <c r="UJ68" s="49"/>
      <c r="UK68" s="49"/>
      <c r="UL68" s="49"/>
      <c r="UM68" s="49"/>
      <c r="UN68" s="49"/>
      <c r="UO68" s="49"/>
      <c r="UP68" s="49"/>
      <c r="UQ68" s="49"/>
      <c r="UR68" s="49"/>
      <c r="US68" s="49"/>
      <c r="UT68" s="49"/>
      <c r="UU68" s="49"/>
      <c r="UV68" s="49"/>
      <c r="UW68" s="49"/>
      <c r="UX68" s="49"/>
      <c r="UY68" s="49"/>
      <c r="UZ68" s="49"/>
      <c r="VA68" s="49"/>
      <c r="VB68" s="49"/>
      <c r="VC68" s="49"/>
      <c r="VD68" s="49"/>
      <c r="VE68" s="49"/>
      <c r="VF68" s="49"/>
      <c r="VG68" s="49"/>
      <c r="VH68" s="49"/>
      <c r="VI68" s="49"/>
      <c r="VJ68" s="49"/>
      <c r="VK68" s="49"/>
      <c r="VL68" s="49"/>
      <c r="VM68" s="49"/>
      <c r="VN68" s="49"/>
      <c r="VO68" s="49"/>
      <c r="VP68" s="49"/>
      <c r="VQ68" s="49"/>
      <c r="VR68" s="49"/>
      <c r="VS68" s="49"/>
      <c r="VT68" s="49"/>
      <c r="VU68" s="49"/>
      <c r="VV68" s="49"/>
      <c r="VW68" s="49"/>
      <c r="VX68" s="49"/>
      <c r="VY68" s="49"/>
      <c r="VZ68" s="49"/>
      <c r="WA68" s="49"/>
      <c r="WB68" s="49"/>
      <c r="WC68" s="49"/>
      <c r="WD68" s="49"/>
      <c r="WE68" s="49"/>
      <c r="WF68" s="49"/>
      <c r="WG68" s="49"/>
      <c r="WH68" s="49"/>
      <c r="WI68" s="49"/>
      <c r="WJ68" s="49"/>
      <c r="WK68" s="49"/>
      <c r="WL68" s="49"/>
      <c r="WM68" s="49"/>
      <c r="WN68" s="49"/>
      <c r="WO68" s="49"/>
      <c r="WP68" s="49"/>
      <c r="WQ68" s="49"/>
      <c r="WR68" s="49"/>
      <c r="WS68" s="49"/>
      <c r="WT68" s="49"/>
      <c r="WU68" s="49"/>
      <c r="WV68" s="49"/>
      <c r="WW68" s="49"/>
      <c r="WX68" s="49"/>
      <c r="WY68" s="49"/>
      <c r="WZ68" s="49"/>
      <c r="XA68" s="49"/>
      <c r="XB68" s="49"/>
      <c r="XC68" s="49"/>
      <c r="XD68" s="49"/>
      <c r="XE68" s="49"/>
      <c r="XF68" s="49"/>
      <c r="XG68" s="49"/>
      <c r="XH68" s="49"/>
      <c r="XI68" s="49"/>
      <c r="XJ68" s="49"/>
      <c r="XK68" s="49"/>
      <c r="XL68" s="49"/>
      <c r="XM68" s="49"/>
      <c r="XN68" s="49"/>
      <c r="XO68" s="49"/>
      <c r="XP68" s="49"/>
      <c r="XQ68" s="49"/>
      <c r="XR68" s="49"/>
      <c r="XS68" s="49"/>
      <c r="XT68" s="49"/>
      <c r="XU68" s="49"/>
      <c r="XV68" s="49"/>
      <c r="XW68" s="49"/>
      <c r="XX68" s="49"/>
      <c r="XY68" s="49"/>
      <c r="XZ68" s="49"/>
      <c r="YA68" s="49"/>
      <c r="YB68" s="49"/>
      <c r="YC68" s="49"/>
      <c r="YD68" s="49"/>
      <c r="YE68" s="49"/>
      <c r="YF68" s="49"/>
      <c r="YG68" s="49"/>
      <c r="YH68" s="49"/>
      <c r="YI68" s="49"/>
      <c r="YJ68" s="49"/>
      <c r="YK68" s="49"/>
      <c r="YL68" s="49"/>
      <c r="YM68" s="49"/>
      <c r="YN68" s="49"/>
      <c r="YO68" s="49"/>
      <c r="YP68" s="49"/>
      <c r="YQ68" s="49"/>
      <c r="YR68" s="49"/>
      <c r="YS68" s="49"/>
      <c r="YT68" s="49"/>
      <c r="YU68" s="49"/>
      <c r="YV68" s="49"/>
      <c r="YW68" s="49"/>
      <c r="YX68" s="49"/>
      <c r="YY68" s="49"/>
      <c r="YZ68" s="49"/>
      <c r="ZA68" s="49"/>
      <c r="ZB68" s="49"/>
      <c r="ZC68" s="49"/>
      <c r="ZD68" s="49"/>
      <c r="ZE68" s="49"/>
      <c r="ZF68" s="49"/>
      <c r="ZG68" s="49"/>
      <c r="ZH68" s="49"/>
      <c r="ZI68" s="49"/>
      <c r="ZJ68" s="49"/>
      <c r="ZK68" s="49"/>
      <c r="ZL68" s="49"/>
      <c r="ZM68" s="49"/>
      <c r="ZN68" s="49"/>
      <c r="ZO68" s="49"/>
      <c r="ZP68" s="49"/>
      <c r="ZQ68" s="49"/>
      <c r="ZR68" s="49"/>
      <c r="ZS68" s="49"/>
      <c r="ZT68" s="49"/>
      <c r="ZU68" s="49"/>
      <c r="ZV68" s="49"/>
      <c r="ZW68" s="49"/>
      <c r="ZX68" s="49"/>
      <c r="ZY68" s="49"/>
      <c r="ZZ68" s="49"/>
      <c r="AAA68" s="49"/>
      <c r="AAB68" s="49"/>
      <c r="AAC68" s="49"/>
      <c r="AAD68" s="49"/>
      <c r="AAE68" s="49"/>
      <c r="AAF68" s="49"/>
      <c r="AAG68" s="49"/>
      <c r="AAH68" s="49"/>
      <c r="AAI68" s="49"/>
      <c r="AAJ68" s="49"/>
      <c r="AAK68" s="49"/>
      <c r="AAL68" s="49"/>
      <c r="AAM68" s="49"/>
      <c r="AAN68" s="49"/>
      <c r="AAO68" s="49"/>
      <c r="AAP68" s="49"/>
      <c r="AAQ68" s="49"/>
      <c r="AAR68" s="49"/>
      <c r="AAS68" s="49"/>
      <c r="AAT68" s="49"/>
      <c r="AAU68" s="49"/>
      <c r="AAV68" s="49"/>
      <c r="AAW68" s="49"/>
      <c r="AAX68" s="49"/>
      <c r="AAY68" s="49"/>
      <c r="AAZ68" s="49"/>
      <c r="ABA68" s="49"/>
      <c r="ABB68" s="49"/>
      <c r="ABC68" s="49"/>
      <c r="ABD68" s="49"/>
      <c r="ABE68" s="49"/>
      <c r="ABF68" s="49"/>
      <c r="ABG68" s="49"/>
      <c r="ABH68" s="49"/>
    </row>
    <row r="69" spans="1:736" x14ac:dyDescent="0.15">
      <c r="A69" s="25" t="s">
        <v>249</v>
      </c>
      <c r="B69" s="26" t="s">
        <v>18</v>
      </c>
      <c r="C69" s="27" t="s">
        <v>19</v>
      </c>
      <c r="D69" s="35"/>
      <c r="E69" s="29">
        <f t="shared" si="112"/>
        <v>0.98844248761695097</v>
      </c>
      <c r="F69" s="29">
        <f t="shared" si="112"/>
        <v>1.0161469933184855</v>
      </c>
      <c r="G69" s="29">
        <f t="shared" si="112"/>
        <v>1.0421917808219179</v>
      </c>
      <c r="H69" s="29">
        <f t="shared" si="112"/>
        <v>1.0089379600420609</v>
      </c>
      <c r="I69" s="29">
        <f t="shared" si="112"/>
        <v>1.0057321521625846</v>
      </c>
      <c r="J69" s="29">
        <f t="shared" si="112"/>
        <v>1.0398963730569948</v>
      </c>
      <c r="K69" s="29">
        <f t="shared" si="112"/>
        <v>0.96163428001993023</v>
      </c>
      <c r="L69" s="29">
        <f t="shared" si="112"/>
        <v>0.9689119170984456</v>
      </c>
      <c r="M69" s="29">
        <f t="shared" si="112"/>
        <v>0.99465240641711228</v>
      </c>
      <c r="N69" s="29">
        <f t="shared" si="112"/>
        <v>0.9897849462365591</v>
      </c>
      <c r="O69" s="29">
        <f t="shared" si="113"/>
        <v>0.96089082020640959</v>
      </c>
      <c r="P69" s="29">
        <f t="shared" si="113"/>
        <v>1.0842283776144714</v>
      </c>
      <c r="Q69" s="29">
        <f t="shared" si="113"/>
        <v>1.0224191866527632</v>
      </c>
      <c r="R69" s="29">
        <f t="shared" si="113"/>
        <v>0.99082100968893416</v>
      </c>
      <c r="S69" s="29">
        <f t="shared" si="113"/>
        <v>1.0097786927431807</v>
      </c>
      <c r="T69" s="29">
        <f t="shared" si="113"/>
        <v>1.036697247706422</v>
      </c>
      <c r="U69" s="29">
        <f t="shared" si="113"/>
        <v>1</v>
      </c>
      <c r="V69" s="29">
        <f t="shared" si="113"/>
        <v>1.0201573254670599</v>
      </c>
      <c r="W69" s="29">
        <f t="shared" si="113"/>
        <v>1.0192771084337349</v>
      </c>
      <c r="X69" s="29">
        <f t="shared" si="113"/>
        <v>1.040661938534279</v>
      </c>
      <c r="Y69" s="29">
        <f t="shared" si="114"/>
        <v>0.9777373920945025</v>
      </c>
      <c r="Z69" s="29">
        <f t="shared" si="114"/>
        <v>0.94795539033457255</v>
      </c>
      <c r="AA69" s="29">
        <f t="shared" si="114"/>
        <v>1.0480392156862746</v>
      </c>
      <c r="AB69" s="29">
        <f t="shared" si="114"/>
        <v>1.0430308699719364</v>
      </c>
      <c r="AC69" s="29">
        <f t="shared" si="114"/>
        <v>1.0663677130044844</v>
      </c>
      <c r="AD69" s="29">
        <f t="shared" si="114"/>
        <v>1.052565180824222</v>
      </c>
      <c r="AE69" s="29">
        <f t="shared" si="114"/>
        <v>1.0343587694766281</v>
      </c>
      <c r="AF69" s="29">
        <f t="shared" si="114"/>
        <v>1.0270374662031672</v>
      </c>
      <c r="AG69" s="29">
        <f t="shared" si="114"/>
        <v>0.96352012034599477</v>
      </c>
      <c r="AH69" s="29">
        <f t="shared" si="114"/>
        <v>1.0378610460577673</v>
      </c>
      <c r="AI69" s="29">
        <f t="shared" si="115"/>
        <v>0.98081985708913122</v>
      </c>
      <c r="AJ69" s="29">
        <f t="shared" si="115"/>
        <v>0.97239263803680986</v>
      </c>
      <c r="AK69" s="29">
        <f t="shared" si="115"/>
        <v>1.0595425867507886</v>
      </c>
      <c r="AL69" s="29">
        <f t="shared" si="115"/>
        <v>1.0267956829177523</v>
      </c>
      <c r="AM69" s="29">
        <f t="shared" si="115"/>
        <v>1.0065241029358463</v>
      </c>
      <c r="AN69" s="29">
        <f t="shared" si="115"/>
        <v>1.0298883687432481</v>
      </c>
      <c r="AO69" s="29">
        <f t="shared" si="115"/>
        <v>1.0220279720279721</v>
      </c>
      <c r="AP69" s="29">
        <f t="shared" si="115"/>
        <v>0.9972630858706808</v>
      </c>
      <c r="AQ69" s="29">
        <f t="shared" si="115"/>
        <v>1.030188679245283</v>
      </c>
      <c r="AR69" s="29">
        <f t="shared" si="115"/>
        <v>1.0116550116550116</v>
      </c>
      <c r="AS69" s="29">
        <f t="shared" si="116"/>
        <v>1.0174456879526004</v>
      </c>
      <c r="AT69" s="29">
        <f t="shared" si="116"/>
        <v>1.0427046263345197</v>
      </c>
      <c r="AU69" s="29">
        <f t="shared" si="116"/>
        <v>1.0440583307477505</v>
      </c>
      <c r="AV69" s="29">
        <f t="shared" si="116"/>
        <v>0.9479940564635958</v>
      </c>
      <c r="AW69" s="29">
        <f t="shared" si="116"/>
        <v>0.94043887147335425</v>
      </c>
      <c r="AX69" s="29">
        <f t="shared" si="116"/>
        <v>1.0056666666666667</v>
      </c>
      <c r="AY69" s="29">
        <f t="shared" si="116"/>
        <v>0.83526682134570762</v>
      </c>
      <c r="AZ69" s="29">
        <f t="shared" si="116"/>
        <v>0.8666666666666667</v>
      </c>
      <c r="BA69" s="29">
        <f t="shared" si="116"/>
        <v>1.2101648351648351</v>
      </c>
      <c r="BB69" s="29">
        <f t="shared" si="116"/>
        <v>1.1131290200529702</v>
      </c>
      <c r="BC69" s="29">
        <f t="shared" si="117"/>
        <v>1.0207341944255608</v>
      </c>
      <c r="BD69" s="29">
        <f t="shared" si="117"/>
        <v>1.0922410922410923</v>
      </c>
      <c r="BE69" s="29">
        <f t="shared" si="117"/>
        <v>1.0628048780487804</v>
      </c>
      <c r="BF69" s="29">
        <f t="shared" si="117"/>
        <v>1.0169248422260471</v>
      </c>
      <c r="BG69" s="29">
        <f t="shared" si="117"/>
        <v>1.0468265162200283</v>
      </c>
      <c r="BH69" s="29">
        <f t="shared" si="117"/>
        <v>1.0274858528698465</v>
      </c>
      <c r="BI69" s="29">
        <f t="shared" si="117"/>
        <v>1.0689745607133492</v>
      </c>
      <c r="BJ69" s="29">
        <f t="shared" si="117"/>
        <v>1.0586359175662414</v>
      </c>
      <c r="BK69" s="29">
        <f t="shared" si="117"/>
        <v>1.0037079953650059</v>
      </c>
      <c r="BL69" s="29">
        <f t="shared" si="117"/>
        <v>0.98129762179635183</v>
      </c>
      <c r="BM69" s="29">
        <f t="shared" si="118"/>
        <v>0.96799999999999997</v>
      </c>
      <c r="BN69" s="29">
        <f t="shared" si="118"/>
        <v>0.98808945065629561</v>
      </c>
      <c r="BO69" s="29">
        <f t="shared" si="118"/>
        <v>1.0595325953259533</v>
      </c>
      <c r="BP69" s="29">
        <f t="shared" si="118"/>
        <v>1.1058741583468772</v>
      </c>
      <c r="BQ69" s="29">
        <f t="shared" si="118"/>
        <v>1.0350619357547763</v>
      </c>
      <c r="BR69" s="29">
        <f t="shared" si="118"/>
        <v>1.0602434077079108</v>
      </c>
      <c r="BS69" s="29">
        <f t="shared" si="118"/>
        <v>1.0493590969963651</v>
      </c>
      <c r="BT69" s="29">
        <f t="shared" si="118"/>
        <v>1.0430264357338195</v>
      </c>
      <c r="BU69" s="29">
        <f t="shared" si="118"/>
        <v>0.94948435588183888</v>
      </c>
      <c r="BV69" s="29">
        <f t="shared" si="118"/>
        <v>0.94495581737849776</v>
      </c>
      <c r="BW69" s="29">
        <f t="shared" si="119"/>
        <v>1.0315604909409701</v>
      </c>
      <c r="BX69" s="29">
        <f t="shared" si="119"/>
        <v>1.0015108593012276</v>
      </c>
      <c r="BY69" s="29">
        <f t="shared" si="119"/>
        <v>1.1112577786158777</v>
      </c>
      <c r="BZ69" s="29">
        <f t="shared" si="119"/>
        <v>0.99677583573731543</v>
      </c>
      <c r="CA69" s="29">
        <f t="shared" si="119"/>
        <v>0.93615934627170583</v>
      </c>
      <c r="CB69" s="29">
        <f t="shared" si="119"/>
        <v>1.0676486633933442</v>
      </c>
      <c r="CC69" s="29">
        <f t="shared" si="119"/>
        <v>1.0091977516607051</v>
      </c>
      <c r="CD69" s="29">
        <f t="shared" si="119"/>
        <v>1.0644725738396625</v>
      </c>
      <c r="CE69" s="29">
        <f t="shared" si="119"/>
        <v>1.0470905343269383</v>
      </c>
      <c r="CF69" s="29">
        <f t="shared" si="119"/>
        <v>1.0264990914597214</v>
      </c>
      <c r="CG69" s="29">
        <f t="shared" si="120"/>
        <v>1.0747897920047205</v>
      </c>
      <c r="CH69" s="29">
        <f t="shared" si="120"/>
        <v>1.0225089212187757</v>
      </c>
      <c r="CI69" s="29">
        <f t="shared" si="120"/>
        <v>0.99530201342281877</v>
      </c>
      <c r="CJ69" s="29">
        <f t="shared" si="120"/>
        <v>1.0752528658125422</v>
      </c>
      <c r="CK69" s="29">
        <f t="shared" si="120"/>
        <v>1.0390066474350934</v>
      </c>
      <c r="CL69" s="29">
        <f t="shared" si="120"/>
        <v>1.0188314823756639</v>
      </c>
      <c r="CM69" s="29">
        <f t="shared" si="120"/>
        <v>1.0368483412322276</v>
      </c>
      <c r="CN69" s="29">
        <f t="shared" si="120"/>
        <v>0.99702891098160207</v>
      </c>
      <c r="CO69" s="29">
        <f t="shared" si="120"/>
        <v>1.0512320916905444</v>
      </c>
      <c r="CP69" s="29">
        <f t="shared" si="120"/>
        <v>1.0827518534670737</v>
      </c>
      <c r="CQ69" s="29">
        <f t="shared" si="121"/>
        <v>1.0686738495619776</v>
      </c>
      <c r="CR69" s="29">
        <f t="shared" si="121"/>
        <v>1.0241213605954962</v>
      </c>
      <c r="CS69" s="29">
        <f t="shared" si="121"/>
        <v>1.0256693348054098</v>
      </c>
      <c r="CT69" s="29">
        <f t="shared" si="121"/>
        <v>1.044761392177969</v>
      </c>
      <c r="CU69" s="29">
        <f t="shared" si="121"/>
        <v>1.0497123722847086</v>
      </c>
      <c r="CV69" s="29">
        <f t="shared" si="121"/>
        <v>1.0200392605921806</v>
      </c>
      <c r="CW69" s="29">
        <f t="shared" si="121"/>
        <v>1.0157164621922861</v>
      </c>
      <c r="CX69" s="29">
        <f t="shared" si="121"/>
        <v>1.0183942527828216</v>
      </c>
      <c r="CY69" s="29">
        <f t="shared" si="121"/>
        <v>1.0969767441860465</v>
      </c>
      <c r="CZ69" s="29">
        <f t="shared" si="121"/>
        <v>1.0787930181612606</v>
      </c>
      <c r="DA69" s="29">
        <f t="shared" si="122"/>
        <v>1.0195860081226253</v>
      </c>
      <c r="DB69" s="29">
        <f t="shared" si="122"/>
        <v>1.0699646643109542</v>
      </c>
      <c r="DC69" s="29">
        <f t="shared" si="122"/>
        <v>1.0609463192025941</v>
      </c>
      <c r="DD69" s="29">
        <f t="shared" si="122"/>
        <v>1.0249023713849115</v>
      </c>
      <c r="DE69" s="29">
        <f t="shared" si="122"/>
        <v>1.0070683085758463</v>
      </c>
      <c r="DF69" s="29">
        <f t="shared" si="122"/>
        <v>0.99270713384876896</v>
      </c>
      <c r="DG69" s="29">
        <f t="shared" si="122"/>
        <v>0.99977905435262926</v>
      </c>
      <c r="DH69" s="29">
        <f t="shared" si="122"/>
        <v>1.0179558011049723</v>
      </c>
      <c r="DI69" s="29">
        <f t="shared" si="122"/>
        <v>1.066865671641791</v>
      </c>
      <c r="DJ69" s="29">
        <f t="shared" si="122"/>
        <v>1.0500076308694104</v>
      </c>
      <c r="DK69" s="29">
        <f t="shared" si="123"/>
        <v>1.0142926356589148</v>
      </c>
      <c r="DL69" s="29">
        <f t="shared" si="123"/>
        <v>1.0267494626224027</v>
      </c>
      <c r="DM69" s="29">
        <f t="shared" si="123"/>
        <v>1.0208885787392417</v>
      </c>
      <c r="DN69" s="29">
        <f t="shared" si="123"/>
        <v>1.0246992344148742</v>
      </c>
      <c r="DO69" s="29">
        <f t="shared" si="123"/>
        <v>1.0294405407809304</v>
      </c>
      <c r="DP69" s="29">
        <f t="shared" si="123"/>
        <v>1.0204337307758771</v>
      </c>
      <c r="DQ69" s="29">
        <f t="shared" si="123"/>
        <v>1.0380170187544981</v>
      </c>
      <c r="DR69" s="29">
        <f t="shared" si="123"/>
        <v>1.0458827847791508</v>
      </c>
      <c r="DS69" s="29">
        <f t="shared" si="123"/>
        <v>1.0533458118858212</v>
      </c>
      <c r="DT69" s="29">
        <f t="shared" si="123"/>
        <v>0.99526136531911746</v>
      </c>
      <c r="DU69" s="29">
        <f t="shared" si="124"/>
        <v>0.93642679660764772</v>
      </c>
      <c r="DV69" s="29">
        <f t="shared" si="124"/>
        <v>0.9620599058633722</v>
      </c>
      <c r="DW69" s="29">
        <f t="shared" si="124"/>
        <v>0.98860368558565404</v>
      </c>
      <c r="DX69" s="29">
        <f t="shared" si="124"/>
        <v>1.0356634284095254</v>
      </c>
      <c r="DY69" s="29">
        <f t="shared" si="124"/>
        <v>1.0388732243284244</v>
      </c>
      <c r="DZ69" s="29">
        <f t="shared" si="124"/>
        <v>1.0339901306691639</v>
      </c>
      <c r="EA69" s="29">
        <f t="shared" si="124"/>
        <v>1.060164170001531</v>
      </c>
      <c r="EB69" s="29">
        <f t="shared" si="124"/>
        <v>1.0522476462803041</v>
      </c>
      <c r="EC69" s="29">
        <f t="shared" si="124"/>
        <v>1.0427909259802561</v>
      </c>
      <c r="ED69" s="29">
        <f t="shared" si="124"/>
        <v>1.0549548875332404</v>
      </c>
      <c r="EE69" s="29">
        <f t="shared" si="125"/>
        <v>1.0242250098425287</v>
      </c>
      <c r="EF69" s="29">
        <f t="shared" si="125"/>
        <v>1.0150791417873894</v>
      </c>
      <c r="EG69" s="29">
        <f t="shared" si="125"/>
        <v>1.0182620745174085</v>
      </c>
      <c r="EH69" s="29">
        <f t="shared" si="125"/>
        <v>1.0370267533768964</v>
      </c>
      <c r="EI69" s="29">
        <f t="shared" si="125"/>
        <v>1.0250398364517459</v>
      </c>
      <c r="EJ69" s="29">
        <f t="shared" si="125"/>
        <v>1.0373348021752531</v>
      </c>
      <c r="EK69" s="29">
        <f t="shared" si="125"/>
        <v>1.0481600142429242</v>
      </c>
      <c r="EL69" s="29">
        <f t="shared" si="125"/>
        <v>1.003278346052928</v>
      </c>
      <c r="EM69" s="29">
        <f t="shared" si="125"/>
        <v>0.91360406015980389</v>
      </c>
      <c r="EN69" s="29">
        <f t="shared" si="125"/>
        <v>1.0259801449503885</v>
      </c>
      <c r="EO69" s="29">
        <f t="shared" si="126"/>
        <v>1.0217169891261526</v>
      </c>
      <c r="EP69" s="29">
        <f t="shared" si="126"/>
        <v>0.98134393213988347</v>
      </c>
      <c r="EQ69" s="29">
        <f t="shared" si="126"/>
        <v>0.98642808261220116</v>
      </c>
      <c r="ER69" s="29">
        <f t="shared" si="126"/>
        <v>0.99206451497581727</v>
      </c>
      <c r="ES69" s="29">
        <f t="shared" si="126"/>
        <v>1.0021345012127478</v>
      </c>
      <c r="ET69" s="29">
        <f t="shared" si="126"/>
        <v>1.0253456512746475</v>
      </c>
      <c r="EU69" s="29">
        <f t="shared" si="126"/>
        <v>1.0295072649218366</v>
      </c>
      <c r="EV69" s="29">
        <f t="shared" si="126"/>
        <v>1.0099304385732826</v>
      </c>
      <c r="EW69" s="29">
        <f t="shared" si="126"/>
        <v>1.0112575146003493</v>
      </c>
      <c r="EX69" s="29">
        <f t="shared" si="126"/>
        <v>0.97484383620732895</v>
      </c>
      <c r="EY69" s="29">
        <f t="shared" si="126"/>
        <v>1.028456484142205</v>
      </c>
      <c r="EZ69" s="29">
        <f t="shared" si="126"/>
        <v>1.0181002707624007</v>
      </c>
      <c r="FA69" s="33">
        <f>+GEOMEAN(Tabella_Level_g[[#This Row],[1871]:[2022]])-1</f>
        <v>2.066508191657257E-2</v>
      </c>
      <c r="FB69" s="33">
        <f>+GEOMEAN(Tabella_Level_g[[#This Row],[1871]:[1913]])-1</f>
        <v>1.4434373916743626E-2</v>
      </c>
      <c r="FC69" s="33">
        <f>+GEOMEAN(Tabella_Level_g[[#This Row],[1914]:[1945]])-1</f>
        <v>1.5466458246324644E-2</v>
      </c>
      <c r="FD69" s="33">
        <f>+GEOMEAN(Tabella_Level_g[[#This Row],[1919]:[1939]])-1</f>
        <v>4.434308760304595E-2</v>
      </c>
      <c r="FE69" s="33">
        <f>+GEOMEAN(Tabella_Level_g[[#This Row],[1946]:[1970]])-1</f>
        <v>4.1688000753641763E-2</v>
      </c>
      <c r="FF69" s="33">
        <f>+GEOMEAN(Tabella_Level_g[[#This Row],[1946]:[1975]])-1</f>
        <v>4.0772134459563958E-2</v>
      </c>
      <c r="FG69" s="33">
        <f>+GEOMEAN(Tabella_Level_g[[#This Row],[1946]:[2022]])-1</f>
        <v>2.6336920817706444E-2</v>
      </c>
      <c r="FH69" s="33">
        <f>+GEOMEAN(Tabella_Level_g[[#This Row],[1970]:[2022]])-1</f>
        <v>2.0133562294040841E-2</v>
      </c>
      <c r="FI69" s="33">
        <f>+GEOMEAN(Tabella_Level_g[[#This Row],[1970]:[2007]])-1</f>
        <v>2.7720878770673307E-2</v>
      </c>
      <c r="FJ69" s="33">
        <f>+GEOMEAN(Tabella_Level_g[[#This Row],[2010]:[2022]])-1</f>
        <v>8.0713662108558015E-3</v>
      </c>
      <c r="FK69" s="33">
        <f>+GEOMEAN(Tabella_Level_g[[#This Row],[1980]:[2007]])-1</f>
        <v>2.5696352990277394E-2</v>
      </c>
      <c r="FL69" s="33">
        <f>+GEOMEAN(Tabella_Level_g[[#This Row],[1980]:[2022]])-1</f>
        <v>1.7070353859022003E-2</v>
      </c>
      <c r="FM69" s="33">
        <f>+GEOMEAN(Tabella_Level_g[[#This Row],[1990]:[2007]])-1</f>
        <v>2.2048515755669795E-2</v>
      </c>
      <c r="FN69" s="33">
        <f>+GEOMEAN(Tabella_Level_g[[#This Row],[1990]:[2022]])-1</f>
        <v>1.2501218535946101E-2</v>
      </c>
      <c r="FO69" s="33">
        <f>+GEOMEAN(Tabella_Level_g[[#This Row],[1995]:[2007]])-1</f>
        <v>3.7461021374897374E-2</v>
      </c>
      <c r="FP69" s="33">
        <f>+GEOMEAN(Tabella_Level_g[[#This Row],[1975]:[2022]])-1</f>
        <v>1.7015115601948683E-2</v>
      </c>
      <c r="FQ69" s="33">
        <f>+GEOMEAN(Tabella_Level_g[[#This Row],[1990]:[2000]])-1</f>
        <v>1.7495000528554794E-2</v>
      </c>
      <c r="FR69" s="49"/>
      <c r="FS69" s="49"/>
      <c r="FT69" s="49"/>
      <c r="FU69" s="49"/>
      <c r="FV69" s="49"/>
      <c r="FW69" s="49"/>
      <c r="FX69" s="49"/>
      <c r="FY69" s="49"/>
      <c r="FZ69" s="49"/>
      <c r="GA69" s="49"/>
      <c r="GB69" s="49"/>
      <c r="GC69" s="49"/>
      <c r="GD69" s="49"/>
      <c r="GE69" s="49"/>
      <c r="GF69" s="49"/>
      <c r="GG69" s="49"/>
      <c r="GH69" s="49"/>
      <c r="GI69" s="49"/>
      <c r="GJ69" s="49"/>
      <c r="GK69" s="49"/>
      <c r="GL69" s="49"/>
      <c r="GM69" s="49"/>
      <c r="GN69" s="49"/>
      <c r="GO69" s="49"/>
      <c r="GP69" s="49"/>
      <c r="GQ69" s="49"/>
      <c r="GR69" s="49"/>
      <c r="GS69" s="49"/>
      <c r="GT69" s="49"/>
      <c r="GU69" s="49"/>
      <c r="GV69" s="49"/>
      <c r="GW69" s="49"/>
      <c r="GX69" s="49"/>
      <c r="GY69" s="49"/>
      <c r="GZ69" s="49"/>
      <c r="HA69" s="49"/>
      <c r="HB69" s="49"/>
      <c r="HC69" s="49"/>
      <c r="HD69" s="49"/>
      <c r="HE69" s="49"/>
      <c r="HF69" s="49"/>
      <c r="HG69" s="49"/>
      <c r="HH69" s="49"/>
      <c r="HI69" s="49"/>
      <c r="HJ69" s="49"/>
      <c r="HK69" s="49"/>
      <c r="HL69" s="49"/>
      <c r="HM69" s="49"/>
      <c r="HN69" s="49"/>
      <c r="HO69" s="49"/>
      <c r="HP69" s="49"/>
      <c r="HQ69" s="49"/>
      <c r="HR69" s="49"/>
      <c r="HS69" s="49"/>
      <c r="HT69" s="49"/>
      <c r="HU69" s="49"/>
      <c r="HV69" s="49"/>
      <c r="HW69" s="49"/>
      <c r="HX69" s="49"/>
      <c r="HY69" s="49"/>
      <c r="HZ69" s="49"/>
      <c r="IA69" s="49"/>
      <c r="IB69" s="49"/>
      <c r="IC69" s="49"/>
      <c r="ID69" s="49"/>
      <c r="IE69" s="49"/>
      <c r="IF69" s="49"/>
      <c r="IG69" s="49"/>
      <c r="IH69" s="49"/>
      <c r="II69" s="49"/>
      <c r="IJ69" s="49"/>
      <c r="IK69" s="49"/>
      <c r="IL69" s="49"/>
      <c r="IM69" s="49"/>
      <c r="IN69" s="49"/>
      <c r="IO69" s="49"/>
      <c r="IP69" s="49"/>
      <c r="IQ69" s="49"/>
      <c r="IR69" s="49"/>
      <c r="IS69" s="49"/>
      <c r="IT69" s="49"/>
      <c r="IU69" s="49"/>
      <c r="IV69" s="49"/>
      <c r="IW69" s="49"/>
      <c r="IX69" s="49"/>
      <c r="IY69" s="49"/>
      <c r="IZ69" s="49"/>
      <c r="JA69" s="49"/>
      <c r="JB69" s="49"/>
      <c r="JC69" s="49"/>
      <c r="JD69" s="49"/>
      <c r="JE69" s="49"/>
      <c r="JF69" s="49"/>
      <c r="JG69" s="49"/>
      <c r="JH69" s="49"/>
      <c r="JI69" s="49"/>
      <c r="JJ69" s="49"/>
      <c r="JK69" s="49"/>
      <c r="JL69" s="49"/>
      <c r="JM69" s="49"/>
      <c r="JN69" s="49"/>
      <c r="JO69" s="49"/>
      <c r="JP69" s="49"/>
      <c r="JQ69" s="49"/>
      <c r="JR69" s="49"/>
      <c r="JS69" s="49"/>
      <c r="JT69" s="49"/>
      <c r="JU69" s="49"/>
      <c r="JV69" s="49"/>
      <c r="JW69" s="49"/>
      <c r="JX69" s="49"/>
      <c r="JY69" s="49"/>
      <c r="JZ69" s="49"/>
      <c r="KA69" s="49"/>
      <c r="KB69" s="49"/>
      <c r="KC69" s="49"/>
      <c r="KD69" s="49"/>
      <c r="KE69" s="49"/>
      <c r="KF69" s="49"/>
      <c r="KG69" s="49"/>
      <c r="KH69" s="49"/>
      <c r="KI69" s="49"/>
      <c r="KJ69" s="49"/>
      <c r="KK69" s="49"/>
      <c r="KL69" s="49"/>
      <c r="KM69" s="49"/>
      <c r="KN69" s="49"/>
      <c r="KO69" s="49"/>
      <c r="KP69" s="49"/>
      <c r="KQ69" s="49"/>
      <c r="KR69" s="49"/>
      <c r="KS69" s="49"/>
      <c r="KT69" s="49"/>
      <c r="KU69" s="49"/>
      <c r="KV69" s="49"/>
      <c r="KW69" s="49"/>
      <c r="KX69" s="49"/>
      <c r="KY69" s="49"/>
      <c r="KZ69" s="49"/>
      <c r="LA69" s="49"/>
      <c r="LB69" s="49"/>
      <c r="LC69" s="49"/>
      <c r="LD69" s="49"/>
      <c r="LE69" s="49"/>
      <c r="LF69" s="49"/>
      <c r="LG69" s="49"/>
      <c r="LH69" s="49"/>
      <c r="LI69" s="49"/>
      <c r="LJ69" s="49"/>
      <c r="LK69" s="49"/>
      <c r="LL69" s="49"/>
      <c r="LM69" s="49"/>
      <c r="LN69" s="49"/>
      <c r="LO69" s="49"/>
      <c r="LP69" s="49"/>
      <c r="LQ69" s="49"/>
      <c r="LR69" s="49"/>
      <c r="LS69" s="49"/>
      <c r="LT69" s="49"/>
      <c r="LU69" s="49"/>
      <c r="LV69" s="49"/>
      <c r="LW69" s="49"/>
      <c r="LX69" s="49"/>
      <c r="LY69" s="49"/>
      <c r="LZ69" s="49"/>
      <c r="MA69" s="49"/>
      <c r="MB69" s="49"/>
      <c r="MC69" s="49"/>
      <c r="MD69" s="49"/>
      <c r="ME69" s="49"/>
      <c r="MF69" s="49"/>
      <c r="MG69" s="49"/>
      <c r="MH69" s="49"/>
      <c r="MI69" s="49"/>
      <c r="MJ69" s="49"/>
      <c r="MK69" s="49"/>
      <c r="ML69" s="49"/>
      <c r="MM69" s="49"/>
      <c r="MN69" s="49"/>
      <c r="MO69" s="49"/>
      <c r="MP69" s="49"/>
      <c r="MQ69" s="49"/>
      <c r="MR69" s="49"/>
      <c r="MS69" s="49"/>
      <c r="MT69" s="49"/>
      <c r="MU69" s="49"/>
      <c r="MV69" s="49"/>
      <c r="MW69" s="49"/>
      <c r="MX69" s="49"/>
      <c r="MY69" s="49"/>
      <c r="MZ69" s="49"/>
      <c r="NA69" s="49"/>
      <c r="NB69" s="49"/>
      <c r="NC69" s="49"/>
      <c r="ND69" s="49"/>
      <c r="NE69" s="49"/>
      <c r="NF69" s="49"/>
      <c r="NG69" s="49"/>
      <c r="NH69" s="49"/>
      <c r="NI69" s="49"/>
      <c r="NJ69" s="49"/>
      <c r="NK69" s="49"/>
      <c r="NL69" s="49"/>
      <c r="NM69" s="49"/>
      <c r="NN69" s="49"/>
      <c r="NO69" s="49"/>
      <c r="NP69" s="49"/>
      <c r="NQ69" s="49"/>
      <c r="NR69" s="49"/>
      <c r="NS69" s="49"/>
      <c r="NT69" s="49"/>
      <c r="NU69" s="49"/>
      <c r="NV69" s="49"/>
      <c r="NW69" s="49"/>
      <c r="NX69" s="49"/>
      <c r="NY69" s="49"/>
      <c r="NZ69" s="49"/>
      <c r="OA69" s="49"/>
      <c r="OB69" s="49"/>
      <c r="OC69" s="49"/>
      <c r="OD69" s="49"/>
      <c r="OE69" s="49"/>
      <c r="OF69" s="49"/>
      <c r="OG69" s="49"/>
      <c r="OH69" s="49"/>
      <c r="OI69" s="49"/>
      <c r="OJ69" s="49"/>
      <c r="OK69" s="49"/>
      <c r="OL69" s="49"/>
      <c r="OM69" s="49"/>
      <c r="ON69" s="49"/>
      <c r="OO69" s="49"/>
      <c r="OP69" s="49"/>
      <c r="OQ69" s="49"/>
      <c r="OR69" s="49"/>
      <c r="OS69" s="49"/>
      <c r="OT69" s="49"/>
      <c r="OU69" s="49"/>
      <c r="OV69" s="49"/>
      <c r="OW69" s="49"/>
      <c r="OX69" s="49"/>
      <c r="OY69" s="49"/>
      <c r="OZ69" s="49"/>
      <c r="PA69" s="49"/>
      <c r="PB69" s="49"/>
      <c r="PC69" s="49"/>
      <c r="PD69" s="49"/>
      <c r="PE69" s="49"/>
      <c r="PF69" s="49"/>
      <c r="PG69" s="49"/>
      <c r="PH69" s="49"/>
      <c r="PI69" s="49"/>
      <c r="PJ69" s="49"/>
      <c r="PK69" s="49"/>
      <c r="PL69" s="49"/>
      <c r="PM69" s="49"/>
      <c r="PN69" s="49"/>
      <c r="PO69" s="49"/>
      <c r="PP69" s="49"/>
      <c r="PQ69" s="49"/>
      <c r="PR69" s="49"/>
      <c r="PS69" s="49"/>
      <c r="PT69" s="49"/>
      <c r="PU69" s="49"/>
      <c r="PV69" s="49"/>
      <c r="PW69" s="49"/>
      <c r="PX69" s="49"/>
      <c r="PY69" s="49"/>
      <c r="PZ69" s="49"/>
      <c r="QA69" s="49"/>
      <c r="QB69" s="49"/>
      <c r="QC69" s="49"/>
      <c r="QD69" s="49"/>
      <c r="QE69" s="49"/>
      <c r="QF69" s="49"/>
      <c r="QG69" s="49"/>
      <c r="QH69" s="49"/>
      <c r="QI69" s="49"/>
      <c r="QJ69" s="49"/>
      <c r="QK69" s="49"/>
      <c r="QL69" s="49"/>
      <c r="QM69" s="49"/>
      <c r="QN69" s="49"/>
      <c r="QO69" s="49"/>
      <c r="QP69" s="49"/>
      <c r="QQ69" s="49"/>
      <c r="QR69" s="49"/>
      <c r="QS69" s="49"/>
      <c r="QT69" s="49"/>
      <c r="QU69" s="49"/>
      <c r="QV69" s="49"/>
      <c r="QW69" s="49"/>
      <c r="QX69" s="49"/>
      <c r="QY69" s="49"/>
      <c r="QZ69" s="49"/>
      <c r="RA69" s="49"/>
      <c r="RB69" s="49"/>
      <c r="RC69" s="49"/>
      <c r="RD69" s="49"/>
      <c r="RE69" s="49"/>
      <c r="RF69" s="49"/>
      <c r="RG69" s="49"/>
      <c r="RH69" s="49"/>
      <c r="RI69" s="49"/>
      <c r="RJ69" s="49"/>
      <c r="RK69" s="49"/>
      <c r="RL69" s="49"/>
      <c r="RM69" s="49"/>
      <c r="RN69" s="49"/>
      <c r="RO69" s="49"/>
      <c r="RP69" s="49"/>
      <c r="RQ69" s="49"/>
      <c r="RR69" s="49"/>
      <c r="RS69" s="49"/>
      <c r="RT69" s="49"/>
      <c r="RU69" s="49"/>
      <c r="RV69" s="49"/>
      <c r="RW69" s="49"/>
      <c r="RX69" s="49"/>
      <c r="RY69" s="49"/>
      <c r="RZ69" s="49"/>
      <c r="SA69" s="49"/>
      <c r="SB69" s="49"/>
      <c r="SC69" s="49"/>
      <c r="SD69" s="49"/>
      <c r="SE69" s="49"/>
      <c r="SF69" s="49"/>
      <c r="SG69" s="49"/>
      <c r="SH69" s="49"/>
      <c r="SI69" s="49"/>
      <c r="SJ69" s="49"/>
      <c r="SK69" s="49"/>
      <c r="SL69" s="49"/>
      <c r="SM69" s="49"/>
      <c r="SN69" s="49"/>
      <c r="SO69" s="49"/>
      <c r="SP69" s="49"/>
      <c r="SQ69" s="49"/>
      <c r="SR69" s="49"/>
      <c r="SS69" s="49"/>
      <c r="ST69" s="49"/>
      <c r="SU69" s="49"/>
      <c r="SV69" s="49"/>
      <c r="SW69" s="49"/>
      <c r="SX69" s="49"/>
      <c r="SY69" s="49"/>
      <c r="SZ69" s="49"/>
      <c r="TA69" s="49"/>
      <c r="TB69" s="49"/>
      <c r="TC69" s="49"/>
      <c r="TD69" s="49"/>
      <c r="TE69" s="49"/>
      <c r="TF69" s="49"/>
      <c r="TG69" s="49"/>
      <c r="TH69" s="49"/>
      <c r="TI69" s="49"/>
      <c r="TJ69" s="49"/>
      <c r="TK69" s="49"/>
      <c r="TL69" s="49"/>
      <c r="TM69" s="49"/>
      <c r="TN69" s="49"/>
      <c r="TO69" s="49"/>
      <c r="TP69" s="49"/>
      <c r="TQ69" s="49"/>
      <c r="TR69" s="49"/>
      <c r="TS69" s="49"/>
      <c r="TT69" s="49"/>
      <c r="TU69" s="49"/>
      <c r="TV69" s="49"/>
      <c r="TW69" s="49"/>
      <c r="TX69" s="49"/>
      <c r="TY69" s="49"/>
      <c r="TZ69" s="49"/>
      <c r="UA69" s="49"/>
      <c r="UB69" s="49"/>
      <c r="UC69" s="49"/>
      <c r="UD69" s="49"/>
      <c r="UE69" s="49"/>
      <c r="UF69" s="49"/>
      <c r="UG69" s="49"/>
      <c r="UH69" s="49"/>
      <c r="UI69" s="49"/>
      <c r="UJ69" s="49"/>
      <c r="UK69" s="49"/>
      <c r="UL69" s="49"/>
      <c r="UM69" s="49"/>
      <c r="UN69" s="49"/>
      <c r="UO69" s="49"/>
      <c r="UP69" s="49"/>
      <c r="UQ69" s="49"/>
      <c r="UR69" s="49"/>
      <c r="US69" s="49"/>
      <c r="UT69" s="49"/>
      <c r="UU69" s="49"/>
      <c r="UV69" s="49"/>
      <c r="UW69" s="49"/>
      <c r="UX69" s="49"/>
      <c r="UY69" s="49"/>
      <c r="UZ69" s="49"/>
      <c r="VA69" s="49"/>
      <c r="VB69" s="49"/>
      <c r="VC69" s="49"/>
      <c r="VD69" s="49"/>
      <c r="VE69" s="49"/>
      <c r="VF69" s="49"/>
      <c r="VG69" s="49"/>
      <c r="VH69" s="49"/>
      <c r="VI69" s="49"/>
      <c r="VJ69" s="49"/>
      <c r="VK69" s="49"/>
      <c r="VL69" s="49"/>
      <c r="VM69" s="49"/>
      <c r="VN69" s="49"/>
      <c r="VO69" s="49"/>
      <c r="VP69" s="49"/>
      <c r="VQ69" s="49"/>
      <c r="VR69" s="49"/>
      <c r="VS69" s="49"/>
      <c r="VT69" s="49"/>
      <c r="VU69" s="49"/>
      <c r="VV69" s="49"/>
      <c r="VW69" s="49"/>
      <c r="VX69" s="49"/>
      <c r="VY69" s="49"/>
      <c r="VZ69" s="49"/>
      <c r="WA69" s="49"/>
      <c r="WB69" s="49"/>
      <c r="WC69" s="49"/>
      <c r="WD69" s="49"/>
      <c r="WE69" s="49"/>
      <c r="WF69" s="49"/>
      <c r="WG69" s="49"/>
      <c r="WH69" s="49"/>
      <c r="WI69" s="49"/>
      <c r="WJ69" s="49"/>
      <c r="WK69" s="49"/>
      <c r="WL69" s="49"/>
      <c r="WM69" s="49"/>
      <c r="WN69" s="49"/>
      <c r="WO69" s="49"/>
      <c r="WP69" s="49"/>
      <c r="WQ69" s="49"/>
      <c r="WR69" s="49"/>
      <c r="WS69" s="49"/>
      <c r="WT69" s="49"/>
      <c r="WU69" s="49"/>
      <c r="WV69" s="49"/>
      <c r="WW69" s="49"/>
      <c r="WX69" s="49"/>
      <c r="WY69" s="49"/>
      <c r="WZ69" s="49"/>
      <c r="XA69" s="49"/>
      <c r="XB69" s="49"/>
      <c r="XC69" s="49"/>
      <c r="XD69" s="49"/>
      <c r="XE69" s="49"/>
      <c r="XF69" s="49"/>
      <c r="XG69" s="49"/>
      <c r="XH69" s="49"/>
      <c r="XI69" s="49"/>
      <c r="XJ69" s="49"/>
      <c r="XK69" s="49"/>
      <c r="XL69" s="49"/>
      <c r="XM69" s="49"/>
      <c r="XN69" s="49"/>
      <c r="XO69" s="49"/>
      <c r="XP69" s="49"/>
      <c r="XQ69" s="49"/>
      <c r="XR69" s="49"/>
      <c r="XS69" s="49"/>
      <c r="XT69" s="49"/>
      <c r="XU69" s="49"/>
      <c r="XV69" s="49"/>
      <c r="XW69" s="49"/>
      <c r="XX69" s="49"/>
      <c r="XY69" s="49"/>
      <c r="XZ69" s="49"/>
      <c r="YA69" s="49"/>
      <c r="YB69" s="49"/>
      <c r="YC69" s="49"/>
      <c r="YD69" s="49"/>
      <c r="YE69" s="49"/>
      <c r="YF69" s="49"/>
      <c r="YG69" s="49"/>
      <c r="YH69" s="49"/>
      <c r="YI69" s="49"/>
      <c r="YJ69" s="49"/>
      <c r="YK69" s="49"/>
      <c r="YL69" s="49"/>
      <c r="YM69" s="49"/>
      <c r="YN69" s="49"/>
      <c r="YO69" s="49"/>
      <c r="YP69" s="49"/>
      <c r="YQ69" s="49"/>
      <c r="YR69" s="49"/>
      <c r="YS69" s="49"/>
      <c r="YT69" s="49"/>
      <c r="YU69" s="49"/>
      <c r="YV69" s="49"/>
      <c r="YW69" s="49"/>
      <c r="YX69" s="49"/>
      <c r="YY69" s="49"/>
      <c r="YZ69" s="49"/>
      <c r="ZA69" s="49"/>
      <c r="ZB69" s="49"/>
      <c r="ZC69" s="49"/>
      <c r="ZD69" s="49"/>
      <c r="ZE69" s="49"/>
      <c r="ZF69" s="49"/>
      <c r="ZG69" s="49"/>
      <c r="ZH69" s="49"/>
      <c r="ZI69" s="49"/>
      <c r="ZJ69" s="49"/>
      <c r="ZK69" s="49"/>
      <c r="ZL69" s="49"/>
      <c r="ZM69" s="49"/>
      <c r="ZN69" s="49"/>
      <c r="ZO69" s="49"/>
      <c r="ZP69" s="49"/>
      <c r="ZQ69" s="49"/>
      <c r="ZR69" s="49"/>
      <c r="ZS69" s="49"/>
      <c r="ZT69" s="49"/>
      <c r="ZU69" s="49"/>
      <c r="ZV69" s="49"/>
      <c r="ZW69" s="49"/>
      <c r="ZX69" s="49"/>
      <c r="ZY69" s="49"/>
      <c r="ZZ69" s="49"/>
      <c r="AAA69" s="49"/>
      <c r="AAB69" s="49"/>
      <c r="AAC69" s="49"/>
      <c r="AAD69" s="49"/>
      <c r="AAE69" s="49"/>
      <c r="AAF69" s="49"/>
      <c r="AAG69" s="49"/>
      <c r="AAH69" s="49"/>
      <c r="AAI69" s="49"/>
      <c r="AAJ69" s="49"/>
      <c r="AAK69" s="49"/>
      <c r="AAL69" s="49"/>
      <c r="AAM69" s="49"/>
      <c r="AAN69" s="49"/>
      <c r="AAO69" s="49"/>
      <c r="AAP69" s="49"/>
      <c r="AAQ69" s="49"/>
      <c r="AAR69" s="49"/>
      <c r="AAS69" s="49"/>
      <c r="AAT69" s="49"/>
      <c r="AAU69" s="49"/>
      <c r="AAV69" s="49"/>
      <c r="AAW69" s="49"/>
      <c r="AAX69" s="49"/>
      <c r="AAY69" s="49"/>
      <c r="AAZ69" s="49"/>
      <c r="ABA69" s="49"/>
      <c r="ABB69" s="49"/>
      <c r="ABC69" s="49"/>
      <c r="ABD69" s="49"/>
      <c r="ABE69" s="49"/>
      <c r="ABF69" s="49"/>
      <c r="ABG69" s="49"/>
      <c r="ABH69" s="49"/>
    </row>
    <row r="70" spans="1:736" x14ac:dyDescent="0.15">
      <c r="A70" s="25" t="s">
        <v>249</v>
      </c>
      <c r="B70" s="26" t="s">
        <v>20</v>
      </c>
      <c r="C70" s="27" t="s">
        <v>21</v>
      </c>
      <c r="D70" s="29"/>
      <c r="E70" s="29">
        <f t="shared" si="112"/>
        <v>1.0123745819397993</v>
      </c>
      <c r="F70" s="29">
        <f t="shared" si="112"/>
        <v>1.0941526263627355</v>
      </c>
      <c r="G70" s="29">
        <f t="shared" si="112"/>
        <v>0.9251207729468599</v>
      </c>
      <c r="H70" s="29">
        <f t="shared" si="112"/>
        <v>1.1220626631853785</v>
      </c>
      <c r="I70" s="29">
        <f t="shared" si="112"/>
        <v>1.0287958115183247</v>
      </c>
      <c r="J70" s="29">
        <f t="shared" si="112"/>
        <v>0.91405145603618887</v>
      </c>
      <c r="K70" s="29">
        <f t="shared" si="112"/>
        <v>1.0485617073925146</v>
      </c>
      <c r="L70" s="29">
        <f t="shared" si="112"/>
        <v>0.98318584070796455</v>
      </c>
      <c r="M70" s="29">
        <f t="shared" si="112"/>
        <v>0.93399339933993397</v>
      </c>
      <c r="N70" s="29">
        <f t="shared" si="112"/>
        <v>1.0854481207838098</v>
      </c>
      <c r="O70" s="29">
        <f t="shared" si="113"/>
        <v>1.0349215744303049</v>
      </c>
      <c r="P70" s="29">
        <f t="shared" si="113"/>
        <v>1.0428939090649127</v>
      </c>
      <c r="Q70" s="29">
        <f t="shared" si="113"/>
        <v>1</v>
      </c>
      <c r="R70" s="29">
        <f t="shared" si="113"/>
        <v>0.98464491362763917</v>
      </c>
      <c r="S70" s="29">
        <f t="shared" si="113"/>
        <v>0.97967140072403225</v>
      </c>
      <c r="T70" s="29">
        <f t="shared" si="113"/>
        <v>1.0136441159749858</v>
      </c>
      <c r="U70" s="29">
        <f t="shared" si="113"/>
        <v>1.0053280987100393</v>
      </c>
      <c r="V70" s="29">
        <f t="shared" si="113"/>
        <v>1.0089260808926082</v>
      </c>
      <c r="W70" s="29">
        <f t="shared" si="113"/>
        <v>1.0232236660215648</v>
      </c>
      <c r="X70" s="29">
        <f t="shared" si="113"/>
        <v>1.0232369629829776</v>
      </c>
      <c r="Y70" s="29">
        <f t="shared" si="114"/>
        <v>1.023765513599155</v>
      </c>
      <c r="Z70" s="29">
        <f t="shared" si="114"/>
        <v>1.0250193448542688</v>
      </c>
      <c r="AA70" s="29">
        <f t="shared" si="114"/>
        <v>1.0168595873175641</v>
      </c>
      <c r="AB70" s="29">
        <f t="shared" si="114"/>
        <v>1.0358822073744123</v>
      </c>
      <c r="AC70" s="29">
        <f t="shared" si="114"/>
        <v>0.97826086956521741</v>
      </c>
      <c r="AD70" s="29">
        <f t="shared" si="114"/>
        <v>1.0451770451770452</v>
      </c>
      <c r="AE70" s="29">
        <f t="shared" si="114"/>
        <v>0.98294392523364482</v>
      </c>
      <c r="AF70" s="29">
        <f t="shared" si="114"/>
        <v>1.0456382220109341</v>
      </c>
      <c r="AG70" s="29">
        <f t="shared" si="114"/>
        <v>1.0547851784496476</v>
      </c>
      <c r="AH70" s="29">
        <f t="shared" si="114"/>
        <v>0.98793103448275865</v>
      </c>
      <c r="AI70" s="29">
        <f t="shared" si="115"/>
        <v>0.98276614310645727</v>
      </c>
      <c r="AJ70" s="29">
        <f t="shared" si="115"/>
        <v>0.98179800221975577</v>
      </c>
      <c r="AK70" s="29">
        <f t="shared" si="115"/>
        <v>1.0203481799683474</v>
      </c>
      <c r="AL70" s="29">
        <f t="shared" si="115"/>
        <v>1.0055395524041657</v>
      </c>
      <c r="AM70" s="29">
        <f t="shared" si="115"/>
        <v>1.0165271044513002</v>
      </c>
      <c r="AN70" s="29">
        <f t="shared" si="115"/>
        <v>1.0169087361803599</v>
      </c>
      <c r="AO70" s="29">
        <f t="shared" si="115"/>
        <v>1.043274355148156</v>
      </c>
      <c r="AP70" s="29">
        <f t="shared" si="115"/>
        <v>0.99182672660400495</v>
      </c>
      <c r="AQ70" s="29">
        <f t="shared" si="115"/>
        <v>1.0399670374948495</v>
      </c>
      <c r="AR70" s="29">
        <f t="shared" si="115"/>
        <v>0.93621236133122032</v>
      </c>
      <c r="AS70" s="29">
        <f t="shared" si="116"/>
        <v>1.0960643250105797</v>
      </c>
      <c r="AT70" s="29">
        <f t="shared" si="116"/>
        <v>1.0812741312741312</v>
      </c>
      <c r="AU70" s="29">
        <f t="shared" si="116"/>
        <v>0.99178718086056061</v>
      </c>
      <c r="AV70" s="29">
        <f t="shared" si="116"/>
        <v>0.92853285328532853</v>
      </c>
      <c r="AW70" s="29">
        <f t="shared" si="116"/>
        <v>1.0036835982939123</v>
      </c>
      <c r="AX70" s="29">
        <f t="shared" si="116"/>
        <v>1.0662545875989955</v>
      </c>
      <c r="AY70" s="29">
        <f t="shared" si="116"/>
        <v>0.86014492753623184</v>
      </c>
      <c r="AZ70" s="29">
        <f t="shared" si="116"/>
        <v>0.80433866891322658</v>
      </c>
      <c r="BA70" s="29">
        <f t="shared" si="116"/>
        <v>1.1733438072793925</v>
      </c>
      <c r="BB70" s="29">
        <f t="shared" si="116"/>
        <v>1.1479580450792233</v>
      </c>
      <c r="BC70" s="29">
        <f t="shared" si="117"/>
        <v>0.95276049766718507</v>
      </c>
      <c r="BD70" s="29">
        <f t="shared" si="117"/>
        <v>1.1740461130381554</v>
      </c>
      <c r="BE70" s="29">
        <f t="shared" si="117"/>
        <v>1.0399721932568649</v>
      </c>
      <c r="BF70" s="29">
        <f t="shared" si="117"/>
        <v>1.1131350267379678</v>
      </c>
      <c r="BG70" s="29">
        <f t="shared" si="117"/>
        <v>0.99699744783065603</v>
      </c>
      <c r="BH70" s="29">
        <f t="shared" si="117"/>
        <v>1.0198765246197863</v>
      </c>
      <c r="BI70" s="29">
        <f t="shared" si="117"/>
        <v>0.97755795068654949</v>
      </c>
      <c r="BJ70" s="29">
        <f t="shared" si="117"/>
        <v>1.0667572874188189</v>
      </c>
      <c r="BK70" s="29">
        <f t="shared" si="117"/>
        <v>1.0630043890698004</v>
      </c>
      <c r="BL70" s="29">
        <f t="shared" si="117"/>
        <v>0.96217368140649973</v>
      </c>
      <c r="BM70" s="29">
        <f t="shared" si="118"/>
        <v>0.93452380952380953</v>
      </c>
      <c r="BN70" s="29">
        <f t="shared" si="118"/>
        <v>0.93482447044882244</v>
      </c>
      <c r="BO70" s="29">
        <f t="shared" si="118"/>
        <v>1.0706702582791952</v>
      </c>
      <c r="BP70" s="29">
        <f t="shared" si="118"/>
        <v>0.98890039958561493</v>
      </c>
      <c r="BQ70" s="29">
        <f t="shared" si="118"/>
        <v>0.97470817120622566</v>
      </c>
      <c r="BR70" s="29">
        <f t="shared" si="118"/>
        <v>1.0386918470750806</v>
      </c>
      <c r="BS70" s="29">
        <f t="shared" si="118"/>
        <v>1.0572062084257206</v>
      </c>
      <c r="BT70" s="29">
        <f t="shared" si="118"/>
        <v>0.99538590604026844</v>
      </c>
      <c r="BU70" s="29">
        <f t="shared" si="118"/>
        <v>1.0731844360162943</v>
      </c>
      <c r="BV70" s="29">
        <f t="shared" si="118"/>
        <v>0.84332460732984293</v>
      </c>
      <c r="BW70" s="29">
        <f t="shared" si="119"/>
        <v>0.81856278131305293</v>
      </c>
      <c r="BX70" s="29">
        <f t="shared" si="119"/>
        <v>0.90102389078498291</v>
      </c>
      <c r="BY70" s="29">
        <f t="shared" si="119"/>
        <v>0.95938552188552184</v>
      </c>
      <c r="BZ70" s="29">
        <f t="shared" si="119"/>
        <v>0.84689624917745121</v>
      </c>
      <c r="CA70" s="29">
        <f t="shared" si="119"/>
        <v>1.0621600621600622</v>
      </c>
      <c r="CB70" s="29">
        <f t="shared" si="119"/>
        <v>1.498415020726652</v>
      </c>
      <c r="CC70" s="29">
        <f t="shared" si="119"/>
        <v>1.073393002441009</v>
      </c>
      <c r="CD70" s="29">
        <f t="shared" si="119"/>
        <v>1.06155245603396</v>
      </c>
      <c r="CE70" s="29">
        <f t="shared" si="119"/>
        <v>1.1259640102827764</v>
      </c>
      <c r="CF70" s="29">
        <f t="shared" si="119"/>
        <v>1.0484525621511922</v>
      </c>
      <c r="CG70" s="29">
        <f t="shared" si="120"/>
        <v>1.0531091217033632</v>
      </c>
      <c r="CH70" s="29">
        <f t="shared" si="120"/>
        <v>1.018839747271683</v>
      </c>
      <c r="CI70" s="29">
        <f t="shared" si="120"/>
        <v>1.0215356860976434</v>
      </c>
      <c r="CJ70" s="29">
        <f t="shared" si="120"/>
        <v>1.0406181015452538</v>
      </c>
      <c r="CK70" s="29">
        <f t="shared" si="120"/>
        <v>1.0480483665676708</v>
      </c>
      <c r="CL70" s="29">
        <f t="shared" si="120"/>
        <v>1.0401781196235198</v>
      </c>
      <c r="CM70" s="29">
        <f t="shared" si="120"/>
        <v>1.048744892002335</v>
      </c>
      <c r="CN70" s="29">
        <f t="shared" si="120"/>
        <v>1.013730401707023</v>
      </c>
      <c r="CO70" s="29">
        <f t="shared" si="120"/>
        <v>1.0180287361581404</v>
      </c>
      <c r="CP70" s="29">
        <f t="shared" si="120"/>
        <v>1.0600503416037397</v>
      </c>
      <c r="CQ70" s="29">
        <f t="shared" si="121"/>
        <v>1.0432496607869741</v>
      </c>
      <c r="CR70" s="29">
        <f t="shared" si="121"/>
        <v>1.045277190700699</v>
      </c>
      <c r="CS70" s="29">
        <f t="shared" si="121"/>
        <v>1.0366280426160666</v>
      </c>
      <c r="CT70" s="29">
        <f t="shared" si="121"/>
        <v>1.0545386346586647</v>
      </c>
      <c r="CU70" s="29">
        <f t="shared" si="121"/>
        <v>1.0392686917549976</v>
      </c>
      <c r="CV70" s="29">
        <f t="shared" si="121"/>
        <v>1.0413443767540558</v>
      </c>
      <c r="CW70" s="29">
        <f t="shared" si="121"/>
        <v>1.0380595543285347</v>
      </c>
      <c r="CX70" s="29">
        <f t="shared" si="121"/>
        <v>1.0362841945288754</v>
      </c>
      <c r="CY70" s="29">
        <f t="shared" si="121"/>
        <v>1.0603116406966087</v>
      </c>
      <c r="CZ70" s="29">
        <f t="shared" si="121"/>
        <v>1.0481212540341172</v>
      </c>
      <c r="DA70" s="29">
        <f t="shared" si="122"/>
        <v>1.0381591246494748</v>
      </c>
      <c r="DB70" s="29">
        <f t="shared" si="122"/>
        <v>1.0353794820189608</v>
      </c>
      <c r="DC70" s="29">
        <f t="shared" si="122"/>
        <v>1.0456289324262111</v>
      </c>
      <c r="DD70" s="29">
        <f t="shared" si="122"/>
        <v>1.0225527126852894</v>
      </c>
      <c r="DE70" s="29">
        <f t="shared" si="122"/>
        <v>0.98808726437661465</v>
      </c>
      <c r="DF70" s="29">
        <f t="shared" si="122"/>
        <v>1.0393163220839587</v>
      </c>
      <c r="DG70" s="29">
        <f t="shared" si="122"/>
        <v>1.0331702771954345</v>
      </c>
      <c r="DH70" s="29">
        <f t="shared" si="122"/>
        <v>1.0234928078640033</v>
      </c>
      <c r="DI70" s="29">
        <f t="shared" si="122"/>
        <v>1.0276676359150585</v>
      </c>
      <c r="DJ70" s="29">
        <f t="shared" si="122"/>
        <v>1.0090457000771671</v>
      </c>
      <c r="DK70" s="29">
        <f t="shared" si="123"/>
        <v>1.0050133831839232</v>
      </c>
      <c r="DL70" s="29">
        <f t="shared" si="123"/>
        <v>1.0196575776791377</v>
      </c>
      <c r="DM70" s="29">
        <f t="shared" si="123"/>
        <v>1.0074626865671641</v>
      </c>
      <c r="DN70" s="29">
        <f t="shared" si="123"/>
        <v>1.0090123456790123</v>
      </c>
      <c r="DO70" s="29">
        <f t="shared" si="123"/>
        <v>1.0096251886292262</v>
      </c>
      <c r="DP70" s="29">
        <f t="shared" si="123"/>
        <v>1.0195112098565946</v>
      </c>
      <c r="DQ70" s="29">
        <f t="shared" si="123"/>
        <v>1.0205246057532293</v>
      </c>
      <c r="DR70" s="29">
        <f t="shared" si="123"/>
        <v>1.0390976859760832</v>
      </c>
      <c r="DS70" s="29">
        <f t="shared" si="123"/>
        <v>1.0303777603407689</v>
      </c>
      <c r="DT70" s="29">
        <f t="shared" si="123"/>
        <v>1.0200536698578475</v>
      </c>
      <c r="DU70" s="29">
        <f t="shared" si="124"/>
        <v>1.0058752177468093</v>
      </c>
      <c r="DV70" s="29">
        <f t="shared" si="124"/>
        <v>1.0115055475555046</v>
      </c>
      <c r="DW70" s="29">
        <f t="shared" si="124"/>
        <v>0.9900892057091234</v>
      </c>
      <c r="DX70" s="29">
        <f t="shared" si="124"/>
        <v>1.0201797632424436</v>
      </c>
      <c r="DY70" s="29">
        <f t="shared" si="124"/>
        <v>1.0176728381927245</v>
      </c>
      <c r="DZ70" s="29">
        <f t="shared" si="124"/>
        <v>1.0108019810282947</v>
      </c>
      <c r="EA70" s="29">
        <f t="shared" si="124"/>
        <v>1.0203507154219986</v>
      </c>
      <c r="EB70" s="29">
        <f t="shared" si="124"/>
        <v>1.0323405590181232</v>
      </c>
      <c r="EC70" s="29">
        <f t="shared" si="124"/>
        <v>1.0306972705555948</v>
      </c>
      <c r="ED70" s="29">
        <f t="shared" si="124"/>
        <v>1.0348484607728432</v>
      </c>
      <c r="EE70" s="29">
        <f t="shared" si="125"/>
        <v>1.0152775483033658</v>
      </c>
      <c r="EF70" s="29">
        <f t="shared" si="125"/>
        <v>1.006859502587522</v>
      </c>
      <c r="EG70" s="29">
        <f t="shared" si="125"/>
        <v>1.0040774727135626</v>
      </c>
      <c r="EH70" s="29">
        <f t="shared" si="125"/>
        <v>1.0233813512935805</v>
      </c>
      <c r="EI70" s="29">
        <f t="shared" si="125"/>
        <v>1.0114447772918675</v>
      </c>
      <c r="EJ70" s="29">
        <f t="shared" si="125"/>
        <v>1.0188952307005981</v>
      </c>
      <c r="EK70" s="29">
        <f t="shared" si="125"/>
        <v>1.0187889452460532</v>
      </c>
      <c r="EL70" s="29">
        <f t="shared" si="125"/>
        <v>0.99772317973524383</v>
      </c>
      <c r="EM70" s="29">
        <f t="shared" si="125"/>
        <v>0.96662657341006197</v>
      </c>
      <c r="EN70" s="29">
        <f t="shared" si="125"/>
        <v>1.0155284128071633</v>
      </c>
      <c r="EO70" s="29">
        <f t="shared" si="126"/>
        <v>1.0167450209601996</v>
      </c>
      <c r="EP70" s="29">
        <f t="shared" si="126"/>
        <v>0.99822643154997137</v>
      </c>
      <c r="EQ70" s="29">
        <f t="shared" si="126"/>
        <v>1.0005813914438642</v>
      </c>
      <c r="ER70" s="29">
        <f t="shared" si="126"/>
        <v>1.0046748430030983</v>
      </c>
      <c r="ES70" s="29">
        <f t="shared" si="126"/>
        <v>1.0070440055472052</v>
      </c>
      <c r="ET70" s="29">
        <f t="shared" si="126"/>
        <v>1.007172738254523</v>
      </c>
      <c r="EU70" s="29">
        <f t="shared" si="126"/>
        <v>1.0185705594282755</v>
      </c>
      <c r="EV70" s="29">
        <f t="shared" si="126"/>
        <v>1.0136215901134611</v>
      </c>
      <c r="EW70" s="29">
        <f t="shared" si="126"/>
        <v>1.0137254472225923</v>
      </c>
      <c r="EX70" s="29">
        <f t="shared" si="126"/>
        <v>0.91887261333450132</v>
      </c>
      <c r="EY70" s="29">
        <f t="shared" si="126"/>
        <v>1.0648305582642004</v>
      </c>
      <c r="EZ70" s="29">
        <f t="shared" si="126"/>
        <v>1.0215358541847024</v>
      </c>
      <c r="FA70" s="33">
        <f>+GEOMEAN(Tabella_Level_g[[#This Row],[1871]:[2022]])-1</f>
        <v>1.7051452928097399E-2</v>
      </c>
      <c r="FB70" s="33">
        <f>+GEOMEAN(Tabella_Level_g[[#This Row],[1871]:[1913]])-1</f>
        <v>1.4509488768772005E-2</v>
      </c>
      <c r="FC70" s="33">
        <f>+GEOMEAN(Tabella_Level_g[[#This Row],[1914]:[1945]])-1</f>
        <v>-9.4385365060388748E-3</v>
      </c>
      <c r="FD70" s="33">
        <f>+GEOMEAN(Tabella_Level_g[[#This Row],[1919]:[1939]])-1</f>
        <v>3.3570668815215088E-2</v>
      </c>
      <c r="FE70" s="33">
        <f>+GEOMEAN(Tabella_Level_g[[#This Row],[1946]:[1970]])-1</f>
        <v>6.1389658679184667E-2</v>
      </c>
      <c r="FF70" s="33">
        <f>+GEOMEAN(Tabella_Level_g[[#This Row],[1946]:[1975]])-1</f>
        <v>5.536603359565162E-2</v>
      </c>
      <c r="FG70" s="33">
        <f>+GEOMEAN(Tabella_Level_g[[#This Row],[1946]:[2022]])-1</f>
        <v>2.9705575537123607E-2</v>
      </c>
      <c r="FH70" s="33">
        <f>+GEOMEAN(Tabella_Level_g[[#This Row],[1970]:[2022]])-1</f>
        <v>1.5429854720920622E-2</v>
      </c>
      <c r="FI70" s="33">
        <f>+GEOMEAN(Tabella_Level_g[[#This Row],[1970]:[2007]])-1</f>
        <v>2.0014249969890985E-2</v>
      </c>
      <c r="FJ70" s="33">
        <f>+GEOMEAN(Tabella_Level_g[[#This Row],[2010]:[2022]])-1</f>
        <v>7.3134641834966541E-3</v>
      </c>
      <c r="FK70" s="33">
        <f>+GEOMEAN(Tabella_Level_g[[#This Row],[1980]:[2007]])-1</f>
        <v>1.6461517331519682E-2</v>
      </c>
      <c r="FL70" s="33">
        <f>+GEOMEAN(Tabella_Level_g[[#This Row],[1980]:[2022]])-1</f>
        <v>1.2064674388837515E-2</v>
      </c>
      <c r="FM70" s="33">
        <f>+GEOMEAN(Tabella_Level_g[[#This Row],[1990]:[2007]])-1</f>
        <v>1.6229888907894896E-2</v>
      </c>
      <c r="FN70" s="33">
        <f>+GEOMEAN(Tabella_Level_g[[#This Row],[1990]:[2022]])-1</f>
        <v>1.061041881935898E-2</v>
      </c>
      <c r="FO70" s="33">
        <f>+GEOMEAN(Tabella_Level_g[[#This Row],[1995]:[2007]])-1</f>
        <v>1.8838391999827175E-2</v>
      </c>
      <c r="FP70" s="33">
        <f>+GEOMEAN(Tabella_Level_g[[#This Row],[1975]:[2022]])-1</f>
        <v>1.3114421417111721E-2</v>
      </c>
      <c r="FQ70" s="33">
        <f>+GEOMEAN(Tabella_Level_g[[#This Row],[1990]:[2000]])-1</f>
        <v>1.7598501307265257E-2</v>
      </c>
      <c r="FR70" s="49"/>
      <c r="FS70" s="49"/>
      <c r="FT70" s="49"/>
      <c r="FU70" s="49"/>
      <c r="FV70" s="49"/>
      <c r="FW70" s="49"/>
      <c r="FX70" s="49"/>
      <c r="FY70" s="49"/>
      <c r="FZ70" s="49"/>
      <c r="GA70" s="49"/>
      <c r="GB70" s="49"/>
      <c r="GC70" s="49"/>
      <c r="GD70" s="49"/>
      <c r="GE70" s="49"/>
      <c r="GF70" s="49"/>
      <c r="GG70" s="49"/>
      <c r="GH70" s="49"/>
      <c r="GI70" s="49"/>
      <c r="GJ70" s="49"/>
      <c r="GK70" s="49"/>
      <c r="GL70" s="49"/>
      <c r="GM70" s="49"/>
      <c r="GN70" s="49"/>
      <c r="GO70" s="49"/>
      <c r="GP70" s="49"/>
      <c r="GQ70" s="49"/>
      <c r="GR70" s="49"/>
      <c r="GS70" s="49"/>
      <c r="GT70" s="49"/>
      <c r="GU70" s="49"/>
      <c r="GV70" s="49"/>
      <c r="GW70" s="49"/>
      <c r="GX70" s="49"/>
      <c r="GY70" s="49"/>
      <c r="GZ70" s="49"/>
      <c r="HA70" s="49"/>
      <c r="HB70" s="49"/>
      <c r="HC70" s="49"/>
      <c r="HD70" s="49"/>
      <c r="HE70" s="49"/>
      <c r="HF70" s="49"/>
      <c r="HG70" s="49"/>
      <c r="HH70" s="49"/>
      <c r="HI70" s="49"/>
      <c r="HJ70" s="49"/>
      <c r="HK70" s="49"/>
      <c r="HL70" s="49"/>
      <c r="HM70" s="49"/>
      <c r="HN70" s="49"/>
      <c r="HO70" s="49"/>
      <c r="HP70" s="49"/>
      <c r="HQ70" s="49"/>
      <c r="HR70" s="49"/>
      <c r="HS70" s="49"/>
      <c r="HT70" s="49"/>
      <c r="HU70" s="49"/>
      <c r="HV70" s="49"/>
      <c r="HW70" s="49"/>
      <c r="HX70" s="49"/>
      <c r="HY70" s="49"/>
      <c r="HZ70" s="49"/>
      <c r="IA70" s="49"/>
      <c r="IB70" s="49"/>
      <c r="IC70" s="49"/>
      <c r="ID70" s="49"/>
      <c r="IE70" s="49"/>
      <c r="IF70" s="49"/>
      <c r="IG70" s="49"/>
      <c r="IH70" s="49"/>
      <c r="II70" s="49"/>
      <c r="IJ70" s="49"/>
      <c r="IK70" s="49"/>
      <c r="IL70" s="49"/>
      <c r="IM70" s="49"/>
      <c r="IN70" s="49"/>
      <c r="IO70" s="49"/>
      <c r="IP70" s="49"/>
      <c r="IQ70" s="49"/>
      <c r="IR70" s="49"/>
      <c r="IS70" s="49"/>
      <c r="IT70" s="49"/>
      <c r="IU70" s="49"/>
      <c r="IV70" s="49"/>
      <c r="IW70" s="49"/>
      <c r="IX70" s="49"/>
      <c r="IY70" s="49"/>
      <c r="IZ70" s="49"/>
      <c r="JA70" s="49"/>
      <c r="JB70" s="49"/>
      <c r="JC70" s="49"/>
      <c r="JD70" s="49"/>
      <c r="JE70" s="49"/>
      <c r="JF70" s="49"/>
      <c r="JG70" s="49"/>
      <c r="JH70" s="49"/>
      <c r="JI70" s="49"/>
      <c r="JJ70" s="49"/>
      <c r="JK70" s="49"/>
      <c r="JL70" s="49"/>
      <c r="JM70" s="49"/>
      <c r="JN70" s="49"/>
      <c r="JO70" s="49"/>
      <c r="JP70" s="49"/>
      <c r="JQ70" s="49"/>
      <c r="JR70" s="49"/>
      <c r="JS70" s="49"/>
      <c r="JT70" s="49"/>
      <c r="JU70" s="49"/>
      <c r="JV70" s="49"/>
      <c r="JW70" s="49"/>
      <c r="JX70" s="49"/>
      <c r="JY70" s="49"/>
      <c r="JZ70" s="49"/>
      <c r="KA70" s="49"/>
      <c r="KB70" s="49"/>
      <c r="KC70" s="49"/>
      <c r="KD70" s="49"/>
      <c r="KE70" s="49"/>
      <c r="KF70" s="49"/>
      <c r="KG70" s="49"/>
      <c r="KH70" s="49"/>
      <c r="KI70" s="49"/>
      <c r="KJ70" s="49"/>
      <c r="KK70" s="49"/>
      <c r="KL70" s="49"/>
      <c r="KM70" s="49"/>
      <c r="KN70" s="49"/>
      <c r="KO70" s="49"/>
      <c r="KP70" s="49"/>
      <c r="KQ70" s="49"/>
      <c r="KR70" s="49"/>
      <c r="KS70" s="49"/>
      <c r="KT70" s="49"/>
      <c r="KU70" s="49"/>
      <c r="KV70" s="49"/>
      <c r="KW70" s="49"/>
      <c r="KX70" s="49"/>
      <c r="KY70" s="49"/>
      <c r="KZ70" s="49"/>
      <c r="LA70" s="49"/>
      <c r="LB70" s="49"/>
      <c r="LC70" s="49"/>
      <c r="LD70" s="49"/>
      <c r="LE70" s="49"/>
      <c r="LF70" s="49"/>
      <c r="LG70" s="49"/>
      <c r="LH70" s="49"/>
      <c r="LI70" s="49"/>
      <c r="LJ70" s="49"/>
      <c r="LK70" s="49"/>
      <c r="LL70" s="49"/>
      <c r="LM70" s="49"/>
      <c r="LN70" s="49"/>
      <c r="LO70" s="49"/>
      <c r="LP70" s="49"/>
      <c r="LQ70" s="49"/>
      <c r="LR70" s="49"/>
      <c r="LS70" s="49"/>
      <c r="LT70" s="49"/>
      <c r="LU70" s="49"/>
      <c r="LV70" s="49"/>
      <c r="LW70" s="49"/>
      <c r="LX70" s="49"/>
      <c r="LY70" s="49"/>
      <c r="LZ70" s="49"/>
      <c r="MA70" s="49"/>
      <c r="MB70" s="49"/>
      <c r="MC70" s="49"/>
      <c r="MD70" s="49"/>
      <c r="ME70" s="49"/>
      <c r="MF70" s="49"/>
      <c r="MG70" s="49"/>
      <c r="MH70" s="49"/>
      <c r="MI70" s="49"/>
      <c r="MJ70" s="49"/>
      <c r="MK70" s="49"/>
      <c r="ML70" s="49"/>
      <c r="MM70" s="49"/>
      <c r="MN70" s="49"/>
      <c r="MO70" s="49"/>
      <c r="MP70" s="49"/>
      <c r="MQ70" s="49"/>
      <c r="MR70" s="49"/>
      <c r="MS70" s="49"/>
      <c r="MT70" s="49"/>
      <c r="MU70" s="49"/>
      <c r="MV70" s="49"/>
      <c r="MW70" s="49"/>
      <c r="MX70" s="49"/>
      <c r="MY70" s="49"/>
      <c r="MZ70" s="49"/>
      <c r="NA70" s="49"/>
      <c r="NB70" s="49"/>
      <c r="NC70" s="49"/>
      <c r="ND70" s="49"/>
      <c r="NE70" s="49"/>
      <c r="NF70" s="49"/>
      <c r="NG70" s="49"/>
      <c r="NH70" s="49"/>
      <c r="NI70" s="49"/>
      <c r="NJ70" s="49"/>
      <c r="NK70" s="49"/>
      <c r="NL70" s="49"/>
      <c r="NM70" s="49"/>
      <c r="NN70" s="49"/>
      <c r="NO70" s="49"/>
      <c r="NP70" s="49"/>
      <c r="NQ70" s="49"/>
      <c r="NR70" s="49"/>
      <c r="NS70" s="49"/>
      <c r="NT70" s="49"/>
      <c r="NU70" s="49"/>
      <c r="NV70" s="49"/>
      <c r="NW70" s="49"/>
      <c r="NX70" s="49"/>
      <c r="NY70" s="49"/>
      <c r="NZ70" s="49"/>
      <c r="OA70" s="49"/>
      <c r="OB70" s="49"/>
      <c r="OC70" s="49"/>
      <c r="OD70" s="49"/>
      <c r="OE70" s="49"/>
      <c r="OF70" s="49"/>
      <c r="OG70" s="49"/>
      <c r="OH70" s="49"/>
      <c r="OI70" s="49"/>
      <c r="OJ70" s="49"/>
      <c r="OK70" s="49"/>
      <c r="OL70" s="49"/>
      <c r="OM70" s="49"/>
      <c r="ON70" s="49"/>
      <c r="OO70" s="49"/>
      <c r="OP70" s="49"/>
      <c r="OQ70" s="49"/>
      <c r="OR70" s="49"/>
      <c r="OS70" s="49"/>
      <c r="OT70" s="49"/>
      <c r="OU70" s="49"/>
      <c r="OV70" s="49"/>
      <c r="OW70" s="49"/>
      <c r="OX70" s="49"/>
      <c r="OY70" s="49"/>
      <c r="OZ70" s="49"/>
      <c r="PA70" s="49"/>
      <c r="PB70" s="49"/>
      <c r="PC70" s="49"/>
      <c r="PD70" s="49"/>
      <c r="PE70" s="49"/>
      <c r="PF70" s="49"/>
      <c r="PG70" s="49"/>
      <c r="PH70" s="49"/>
      <c r="PI70" s="49"/>
      <c r="PJ70" s="49"/>
      <c r="PK70" s="49"/>
      <c r="PL70" s="49"/>
      <c r="PM70" s="49"/>
      <c r="PN70" s="49"/>
      <c r="PO70" s="49"/>
      <c r="PP70" s="49"/>
      <c r="PQ70" s="49"/>
      <c r="PR70" s="49"/>
      <c r="PS70" s="49"/>
      <c r="PT70" s="49"/>
      <c r="PU70" s="49"/>
      <c r="PV70" s="49"/>
      <c r="PW70" s="49"/>
      <c r="PX70" s="49"/>
      <c r="PY70" s="49"/>
      <c r="PZ70" s="49"/>
      <c r="QA70" s="49"/>
      <c r="QB70" s="49"/>
      <c r="QC70" s="49"/>
      <c r="QD70" s="49"/>
      <c r="QE70" s="49"/>
      <c r="QF70" s="49"/>
      <c r="QG70" s="49"/>
      <c r="QH70" s="49"/>
      <c r="QI70" s="49"/>
      <c r="QJ70" s="49"/>
      <c r="QK70" s="49"/>
      <c r="QL70" s="49"/>
      <c r="QM70" s="49"/>
      <c r="QN70" s="49"/>
      <c r="QO70" s="49"/>
      <c r="QP70" s="49"/>
      <c r="QQ70" s="49"/>
      <c r="QR70" s="49"/>
      <c r="QS70" s="49"/>
      <c r="QT70" s="49"/>
      <c r="QU70" s="49"/>
      <c r="QV70" s="49"/>
      <c r="QW70" s="49"/>
      <c r="QX70" s="49"/>
      <c r="QY70" s="49"/>
      <c r="QZ70" s="49"/>
      <c r="RA70" s="49"/>
      <c r="RB70" s="49"/>
      <c r="RC70" s="49"/>
      <c r="RD70" s="49"/>
      <c r="RE70" s="49"/>
      <c r="RF70" s="49"/>
      <c r="RG70" s="49"/>
      <c r="RH70" s="49"/>
      <c r="RI70" s="49"/>
      <c r="RJ70" s="49"/>
      <c r="RK70" s="49"/>
      <c r="RL70" s="49"/>
      <c r="RM70" s="49"/>
      <c r="RN70" s="49"/>
      <c r="RO70" s="49"/>
      <c r="RP70" s="49"/>
      <c r="RQ70" s="49"/>
      <c r="RR70" s="49"/>
      <c r="RS70" s="49"/>
      <c r="RT70" s="49"/>
      <c r="RU70" s="49"/>
      <c r="RV70" s="49"/>
      <c r="RW70" s="49"/>
      <c r="RX70" s="49"/>
      <c r="RY70" s="49"/>
      <c r="RZ70" s="49"/>
      <c r="SA70" s="49"/>
      <c r="SB70" s="49"/>
      <c r="SC70" s="49"/>
      <c r="SD70" s="49"/>
      <c r="SE70" s="49"/>
      <c r="SF70" s="49"/>
      <c r="SG70" s="49"/>
      <c r="SH70" s="49"/>
      <c r="SI70" s="49"/>
      <c r="SJ70" s="49"/>
      <c r="SK70" s="49"/>
      <c r="SL70" s="49"/>
      <c r="SM70" s="49"/>
      <c r="SN70" s="49"/>
      <c r="SO70" s="49"/>
      <c r="SP70" s="49"/>
      <c r="SQ70" s="49"/>
      <c r="SR70" s="49"/>
      <c r="SS70" s="49"/>
      <c r="ST70" s="49"/>
      <c r="SU70" s="49"/>
      <c r="SV70" s="49"/>
      <c r="SW70" s="49"/>
      <c r="SX70" s="49"/>
      <c r="SY70" s="49"/>
      <c r="SZ70" s="49"/>
      <c r="TA70" s="49"/>
      <c r="TB70" s="49"/>
      <c r="TC70" s="49"/>
      <c r="TD70" s="49"/>
      <c r="TE70" s="49"/>
      <c r="TF70" s="49"/>
      <c r="TG70" s="49"/>
      <c r="TH70" s="49"/>
      <c r="TI70" s="49"/>
      <c r="TJ70" s="49"/>
      <c r="TK70" s="49"/>
      <c r="TL70" s="49"/>
      <c r="TM70" s="49"/>
      <c r="TN70" s="49"/>
      <c r="TO70" s="49"/>
      <c r="TP70" s="49"/>
      <c r="TQ70" s="49"/>
      <c r="TR70" s="49"/>
      <c r="TS70" s="49"/>
      <c r="TT70" s="49"/>
      <c r="TU70" s="49"/>
      <c r="TV70" s="49"/>
      <c r="TW70" s="49"/>
      <c r="TX70" s="49"/>
      <c r="TY70" s="49"/>
      <c r="TZ70" s="49"/>
      <c r="UA70" s="49"/>
      <c r="UB70" s="49"/>
      <c r="UC70" s="49"/>
      <c r="UD70" s="49"/>
      <c r="UE70" s="49"/>
      <c r="UF70" s="49"/>
      <c r="UG70" s="49"/>
      <c r="UH70" s="49"/>
      <c r="UI70" s="49"/>
      <c r="UJ70" s="49"/>
      <c r="UK70" s="49"/>
      <c r="UL70" s="49"/>
      <c r="UM70" s="49"/>
      <c r="UN70" s="49"/>
      <c r="UO70" s="49"/>
      <c r="UP70" s="49"/>
      <c r="UQ70" s="49"/>
      <c r="UR70" s="49"/>
      <c r="US70" s="49"/>
      <c r="UT70" s="49"/>
      <c r="UU70" s="49"/>
      <c r="UV70" s="49"/>
      <c r="UW70" s="49"/>
      <c r="UX70" s="49"/>
      <c r="UY70" s="49"/>
      <c r="UZ70" s="49"/>
      <c r="VA70" s="49"/>
      <c r="VB70" s="49"/>
      <c r="VC70" s="49"/>
      <c r="VD70" s="49"/>
      <c r="VE70" s="49"/>
      <c r="VF70" s="49"/>
      <c r="VG70" s="49"/>
      <c r="VH70" s="49"/>
      <c r="VI70" s="49"/>
      <c r="VJ70" s="49"/>
      <c r="VK70" s="49"/>
      <c r="VL70" s="49"/>
      <c r="VM70" s="49"/>
      <c r="VN70" s="49"/>
      <c r="VO70" s="49"/>
      <c r="VP70" s="49"/>
      <c r="VQ70" s="49"/>
      <c r="VR70" s="49"/>
      <c r="VS70" s="49"/>
      <c r="VT70" s="49"/>
      <c r="VU70" s="49"/>
      <c r="VV70" s="49"/>
      <c r="VW70" s="49"/>
      <c r="VX70" s="49"/>
      <c r="VY70" s="49"/>
      <c r="VZ70" s="49"/>
      <c r="WA70" s="49"/>
      <c r="WB70" s="49"/>
      <c r="WC70" s="49"/>
      <c r="WD70" s="49"/>
      <c r="WE70" s="49"/>
      <c r="WF70" s="49"/>
      <c r="WG70" s="49"/>
      <c r="WH70" s="49"/>
      <c r="WI70" s="49"/>
      <c r="WJ70" s="49"/>
      <c r="WK70" s="49"/>
      <c r="WL70" s="49"/>
      <c r="WM70" s="49"/>
      <c r="WN70" s="49"/>
      <c r="WO70" s="49"/>
      <c r="WP70" s="49"/>
      <c r="WQ70" s="49"/>
      <c r="WR70" s="49"/>
      <c r="WS70" s="49"/>
      <c r="WT70" s="49"/>
      <c r="WU70" s="49"/>
      <c r="WV70" s="49"/>
      <c r="WW70" s="49"/>
      <c r="WX70" s="49"/>
      <c r="WY70" s="49"/>
      <c r="WZ70" s="49"/>
      <c r="XA70" s="49"/>
      <c r="XB70" s="49"/>
      <c r="XC70" s="49"/>
      <c r="XD70" s="49"/>
      <c r="XE70" s="49"/>
      <c r="XF70" s="49"/>
      <c r="XG70" s="49"/>
      <c r="XH70" s="49"/>
      <c r="XI70" s="49"/>
      <c r="XJ70" s="49"/>
      <c r="XK70" s="49"/>
      <c r="XL70" s="49"/>
      <c r="XM70" s="49"/>
      <c r="XN70" s="49"/>
      <c r="XO70" s="49"/>
      <c r="XP70" s="49"/>
      <c r="XQ70" s="49"/>
      <c r="XR70" s="49"/>
      <c r="XS70" s="49"/>
      <c r="XT70" s="49"/>
      <c r="XU70" s="49"/>
      <c r="XV70" s="49"/>
      <c r="XW70" s="49"/>
      <c r="XX70" s="49"/>
      <c r="XY70" s="49"/>
      <c r="XZ70" s="49"/>
      <c r="YA70" s="49"/>
      <c r="YB70" s="49"/>
      <c r="YC70" s="49"/>
      <c r="YD70" s="49"/>
      <c r="YE70" s="49"/>
      <c r="YF70" s="49"/>
      <c r="YG70" s="49"/>
      <c r="YH70" s="49"/>
      <c r="YI70" s="49"/>
      <c r="YJ70" s="49"/>
      <c r="YK70" s="49"/>
      <c r="YL70" s="49"/>
      <c r="YM70" s="49"/>
      <c r="YN70" s="49"/>
      <c r="YO70" s="49"/>
      <c r="YP70" s="49"/>
      <c r="YQ70" s="49"/>
      <c r="YR70" s="49"/>
      <c r="YS70" s="49"/>
      <c r="YT70" s="49"/>
      <c r="YU70" s="49"/>
      <c r="YV70" s="49"/>
      <c r="YW70" s="49"/>
      <c r="YX70" s="49"/>
      <c r="YY70" s="49"/>
      <c r="YZ70" s="49"/>
      <c r="ZA70" s="49"/>
      <c r="ZB70" s="49"/>
      <c r="ZC70" s="49"/>
      <c r="ZD70" s="49"/>
      <c r="ZE70" s="49"/>
      <c r="ZF70" s="49"/>
      <c r="ZG70" s="49"/>
      <c r="ZH70" s="49"/>
      <c r="ZI70" s="49"/>
      <c r="ZJ70" s="49"/>
      <c r="ZK70" s="49"/>
      <c r="ZL70" s="49"/>
      <c r="ZM70" s="49"/>
      <c r="ZN70" s="49"/>
      <c r="ZO70" s="49"/>
      <c r="ZP70" s="49"/>
      <c r="ZQ70" s="49"/>
      <c r="ZR70" s="49"/>
      <c r="ZS70" s="49"/>
      <c r="ZT70" s="49"/>
      <c r="ZU70" s="49"/>
      <c r="ZV70" s="49"/>
      <c r="ZW70" s="49"/>
      <c r="ZX70" s="49"/>
      <c r="ZY70" s="49"/>
      <c r="ZZ70" s="49"/>
      <c r="AAA70" s="49"/>
      <c r="AAB70" s="49"/>
      <c r="AAC70" s="49"/>
      <c r="AAD70" s="49"/>
      <c r="AAE70" s="49"/>
      <c r="AAF70" s="49"/>
      <c r="AAG70" s="49"/>
      <c r="AAH70" s="49"/>
      <c r="AAI70" s="49"/>
      <c r="AAJ70" s="49"/>
      <c r="AAK70" s="49"/>
      <c r="AAL70" s="49"/>
      <c r="AAM70" s="49"/>
      <c r="AAN70" s="49"/>
      <c r="AAO70" s="49"/>
      <c r="AAP70" s="49"/>
      <c r="AAQ70" s="49"/>
      <c r="AAR70" s="49"/>
      <c r="AAS70" s="49"/>
      <c r="AAT70" s="49"/>
      <c r="AAU70" s="49"/>
      <c r="AAV70" s="49"/>
      <c r="AAW70" s="49"/>
      <c r="AAX70" s="49"/>
      <c r="AAY70" s="49"/>
      <c r="AAZ70" s="49"/>
      <c r="ABA70" s="49"/>
      <c r="ABB70" s="49"/>
      <c r="ABC70" s="49"/>
      <c r="ABD70" s="49"/>
      <c r="ABE70" s="49"/>
      <c r="ABF70" s="49"/>
      <c r="ABG70" s="49"/>
      <c r="ABH70" s="49"/>
    </row>
    <row r="71" spans="1:736" x14ac:dyDescent="0.15">
      <c r="A71" s="25" t="s">
        <v>249</v>
      </c>
      <c r="B71" s="26" t="s">
        <v>22</v>
      </c>
      <c r="C71" s="27" t="s">
        <v>23</v>
      </c>
      <c r="D71" s="29"/>
      <c r="E71" s="29">
        <f t="shared" si="112"/>
        <v>0.98805868304332989</v>
      </c>
      <c r="F71" s="29">
        <f t="shared" si="112"/>
        <v>1.0628453038674033</v>
      </c>
      <c r="G71" s="29">
        <f t="shared" si="112"/>
        <v>1.0350877192982457</v>
      </c>
      <c r="H71" s="29">
        <f t="shared" si="112"/>
        <v>1.0627746390458255</v>
      </c>
      <c r="I71" s="29">
        <f t="shared" si="112"/>
        <v>0.9940933254577673</v>
      </c>
      <c r="J71" s="29">
        <f t="shared" si="112"/>
        <v>0.9806892453951277</v>
      </c>
      <c r="K71" s="29">
        <f t="shared" si="112"/>
        <v>0.98182368979097245</v>
      </c>
      <c r="L71" s="29">
        <f t="shared" si="112"/>
        <v>1.0342486886763345</v>
      </c>
      <c r="M71" s="29">
        <f t="shared" si="112"/>
        <v>0.96479713603818618</v>
      </c>
      <c r="N71" s="29">
        <f t="shared" si="112"/>
        <v>0.98144712430426717</v>
      </c>
      <c r="O71" s="29">
        <f t="shared" si="113"/>
        <v>1.0170132325141776</v>
      </c>
      <c r="P71" s="29">
        <f t="shared" si="113"/>
        <v>1.0092936802973977</v>
      </c>
      <c r="Q71" s="29">
        <f t="shared" si="113"/>
        <v>1.0484960098219767</v>
      </c>
      <c r="R71" s="29">
        <f t="shared" si="113"/>
        <v>1.0163934426229508</v>
      </c>
      <c r="S71" s="29">
        <f t="shared" si="113"/>
        <v>1.0172811059907834</v>
      </c>
      <c r="T71" s="29">
        <f t="shared" si="113"/>
        <v>0.9977349943374858</v>
      </c>
      <c r="U71" s="29">
        <f t="shared" si="113"/>
        <v>1.0289443813847901</v>
      </c>
      <c r="V71" s="29">
        <f t="shared" si="113"/>
        <v>1.0292333149476007</v>
      </c>
      <c r="W71" s="29">
        <f t="shared" si="113"/>
        <v>1.0160771704180065</v>
      </c>
      <c r="X71" s="29">
        <f t="shared" si="113"/>
        <v>1.0205696202531647</v>
      </c>
      <c r="Y71" s="29">
        <f t="shared" si="114"/>
        <v>0.98733850129198963</v>
      </c>
      <c r="Z71" s="29">
        <f t="shared" si="114"/>
        <v>1.0300968332897147</v>
      </c>
      <c r="AA71" s="29">
        <f t="shared" si="114"/>
        <v>1.0388719512195121</v>
      </c>
      <c r="AB71" s="29">
        <f t="shared" si="114"/>
        <v>1.012717045732453</v>
      </c>
      <c r="AC71" s="29">
        <f t="shared" si="114"/>
        <v>1.033808258874668</v>
      </c>
      <c r="AD71" s="29">
        <f t="shared" si="114"/>
        <v>1.0203223545900491</v>
      </c>
      <c r="AE71" s="29">
        <f t="shared" si="114"/>
        <v>1.012591575091575</v>
      </c>
      <c r="AF71" s="29">
        <f t="shared" si="114"/>
        <v>1.0264526339588516</v>
      </c>
      <c r="AG71" s="29">
        <f t="shared" si="114"/>
        <v>1.020044052863436</v>
      </c>
      <c r="AH71" s="29">
        <f t="shared" si="114"/>
        <v>1.0274238825307709</v>
      </c>
      <c r="AI71" s="29">
        <f t="shared" si="115"/>
        <v>0.96174863387978138</v>
      </c>
      <c r="AJ71" s="29">
        <f t="shared" si="115"/>
        <v>1.0076486013986015</v>
      </c>
      <c r="AK71" s="29">
        <f t="shared" si="115"/>
        <v>1.0399045760138799</v>
      </c>
      <c r="AL71" s="29">
        <f t="shared" si="115"/>
        <v>1.0248175182481751</v>
      </c>
      <c r="AM71" s="29">
        <f t="shared" si="115"/>
        <v>1.0069190069190068</v>
      </c>
      <c r="AN71" s="29">
        <f t="shared" si="115"/>
        <v>1.01535974130962</v>
      </c>
      <c r="AO71" s="29">
        <f t="shared" si="115"/>
        <v>1.0294585987261147</v>
      </c>
      <c r="AP71" s="29">
        <f t="shared" si="115"/>
        <v>1.0029002320185614</v>
      </c>
      <c r="AQ71" s="29">
        <f t="shared" si="115"/>
        <v>1.006362058993638</v>
      </c>
      <c r="AR71" s="29">
        <f t="shared" si="115"/>
        <v>1.0224137931034483</v>
      </c>
      <c r="AS71" s="29">
        <f t="shared" si="116"/>
        <v>1.0178002623196551</v>
      </c>
      <c r="AT71" s="29">
        <f t="shared" si="116"/>
        <v>1.034057437407953</v>
      </c>
      <c r="AU71" s="29">
        <f t="shared" si="116"/>
        <v>1.0352501335232331</v>
      </c>
      <c r="AV71" s="29">
        <f t="shared" si="116"/>
        <v>0.83852106620808253</v>
      </c>
      <c r="AW71" s="29">
        <f t="shared" si="116"/>
        <v>0.94770303527481548</v>
      </c>
      <c r="AX71" s="29">
        <f t="shared" si="116"/>
        <v>1.0123349924258818</v>
      </c>
      <c r="AY71" s="29">
        <f t="shared" si="116"/>
        <v>1.0057716973065411</v>
      </c>
      <c r="AZ71" s="29">
        <f t="shared" si="116"/>
        <v>1.0106269925611051</v>
      </c>
      <c r="BA71" s="29">
        <f t="shared" si="116"/>
        <v>0.86687697160883281</v>
      </c>
      <c r="BB71" s="29">
        <f t="shared" si="116"/>
        <v>1.0812712275594372</v>
      </c>
      <c r="BC71" s="29">
        <f t="shared" si="117"/>
        <v>1.1007404083464214</v>
      </c>
      <c r="BD71" s="29">
        <f t="shared" si="117"/>
        <v>1.0823481451284143</v>
      </c>
      <c r="BE71" s="29">
        <f t="shared" si="117"/>
        <v>0.8254237288135593</v>
      </c>
      <c r="BF71" s="29">
        <f t="shared" si="117"/>
        <v>1.163358430298882</v>
      </c>
      <c r="BG71" s="29">
        <f t="shared" si="117"/>
        <v>1.1041380662875073</v>
      </c>
      <c r="BH71" s="29">
        <f t="shared" si="117"/>
        <v>1.0206039076376554</v>
      </c>
      <c r="BI71" s="29">
        <f t="shared" si="117"/>
        <v>1.0932822833275322</v>
      </c>
      <c r="BJ71" s="29">
        <f t="shared" si="117"/>
        <v>1.0377268385864375</v>
      </c>
      <c r="BK71" s="29">
        <f t="shared" si="117"/>
        <v>0.99048933885565271</v>
      </c>
      <c r="BL71" s="29">
        <f t="shared" si="117"/>
        <v>0.98079603531051573</v>
      </c>
      <c r="BM71" s="29">
        <f t="shared" si="118"/>
        <v>0.91915363966524555</v>
      </c>
      <c r="BN71" s="29">
        <f t="shared" si="118"/>
        <v>0.92063219378113725</v>
      </c>
      <c r="BO71" s="29">
        <f t="shared" si="118"/>
        <v>1.0576600111961187</v>
      </c>
      <c r="BP71" s="29">
        <f t="shared" si="118"/>
        <v>1.0850388143966125</v>
      </c>
      <c r="BQ71" s="29">
        <f t="shared" si="118"/>
        <v>1.0678048780487805</v>
      </c>
      <c r="BR71" s="29">
        <f t="shared" si="118"/>
        <v>1.0804020100502512</v>
      </c>
      <c r="BS71" s="29">
        <f t="shared" si="118"/>
        <v>1.0525722339675827</v>
      </c>
      <c r="BT71" s="29">
        <f t="shared" si="118"/>
        <v>1.0658810926620246</v>
      </c>
      <c r="BU71" s="29">
        <f t="shared" si="118"/>
        <v>1.0825376884422111</v>
      </c>
      <c r="BV71" s="29">
        <f t="shared" si="118"/>
        <v>0.99941975165370778</v>
      </c>
      <c r="BW71" s="29">
        <f t="shared" si="119"/>
        <v>1.0570134695773339</v>
      </c>
      <c r="BX71" s="29">
        <f t="shared" si="119"/>
        <v>1.0050532791387454</v>
      </c>
      <c r="BY71" s="29">
        <f t="shared" si="119"/>
        <v>1.0262323751229643</v>
      </c>
      <c r="BZ71" s="29">
        <f t="shared" si="119"/>
        <v>1.0329108531259985</v>
      </c>
      <c r="CA71" s="29">
        <f t="shared" si="119"/>
        <v>0.74190554753557436</v>
      </c>
      <c r="CB71" s="29">
        <f t="shared" si="119"/>
        <v>0.49117442668519806</v>
      </c>
      <c r="CC71" s="29">
        <f t="shared" si="119"/>
        <v>1.0987549518958688</v>
      </c>
      <c r="CD71" s="29">
        <f t="shared" si="119"/>
        <v>1.1632758176667526</v>
      </c>
      <c r="CE71" s="29">
        <f t="shared" si="119"/>
        <v>1.1580695151649325</v>
      </c>
      <c r="CF71" s="29">
        <f t="shared" si="119"/>
        <v>1.1825654750525711</v>
      </c>
      <c r="CG71" s="29">
        <f t="shared" si="120"/>
        <v>1.0837374717103136</v>
      </c>
      <c r="CH71" s="29">
        <f t="shared" si="120"/>
        <v>1.0824880668257757</v>
      </c>
      <c r="CI71" s="29">
        <f t="shared" si="120"/>
        <v>1.0773046713517982</v>
      </c>
      <c r="CJ71" s="29">
        <f t="shared" si="120"/>
        <v>1.0698388334612432</v>
      </c>
      <c r="CK71" s="29">
        <f t="shared" si="120"/>
        <v>1.1047345767575323</v>
      </c>
      <c r="CL71" s="29">
        <f t="shared" si="120"/>
        <v>1.0655844155844156</v>
      </c>
      <c r="CM71" s="29">
        <f t="shared" si="120"/>
        <v>1.050985171643307</v>
      </c>
      <c r="CN71" s="29">
        <f t="shared" si="120"/>
        <v>1.0377850792423657</v>
      </c>
      <c r="CO71" s="29">
        <f t="shared" si="120"/>
        <v>1.0652760964708072</v>
      </c>
      <c r="CP71" s="29">
        <f t="shared" si="120"/>
        <v>1.0736013986013986</v>
      </c>
      <c r="CQ71" s="29">
        <f t="shared" si="121"/>
        <v>1.0319980459208598</v>
      </c>
      <c r="CR71" s="29">
        <f t="shared" si="121"/>
        <v>1.0340039447731755</v>
      </c>
      <c r="CS71" s="29">
        <f t="shared" si="121"/>
        <v>1.0199145429574241</v>
      </c>
      <c r="CT71" s="29">
        <f t="shared" si="121"/>
        <v>1.0519937158674346</v>
      </c>
      <c r="CU71" s="29">
        <f t="shared" si="121"/>
        <v>1.0412459109657233</v>
      </c>
      <c r="CV71" s="29">
        <f t="shared" si="121"/>
        <v>1.021991531211583</v>
      </c>
      <c r="CW71" s="29">
        <f t="shared" si="121"/>
        <v>1.0010024057738574</v>
      </c>
      <c r="CX71" s="29">
        <f t="shared" si="121"/>
        <v>1.0496695373522933</v>
      </c>
      <c r="CY71" s="29">
        <f t="shared" si="121"/>
        <v>1.0583858042358329</v>
      </c>
      <c r="CZ71" s="29">
        <f t="shared" si="121"/>
        <v>1.0382188570398414</v>
      </c>
      <c r="DA71" s="29">
        <f t="shared" si="122"/>
        <v>1.021994559240609</v>
      </c>
      <c r="DB71" s="29">
        <f t="shared" si="122"/>
        <v>1.0364727869966586</v>
      </c>
      <c r="DC71" s="29">
        <f t="shared" si="122"/>
        <v>1.0422381290639855</v>
      </c>
      <c r="DD71" s="29">
        <f t="shared" si="122"/>
        <v>1.0080738177623991</v>
      </c>
      <c r="DE71" s="29">
        <f t="shared" si="122"/>
        <v>0.998179737882255</v>
      </c>
      <c r="DF71" s="29">
        <f t="shared" si="122"/>
        <v>1.0534048871984578</v>
      </c>
      <c r="DG71" s="29">
        <f t="shared" si="122"/>
        <v>1.0306162825205263</v>
      </c>
      <c r="DH71" s="29">
        <f t="shared" si="122"/>
        <v>1.0292748476268176</v>
      </c>
      <c r="DI71" s="29">
        <f t="shared" si="122"/>
        <v>1.0400055951881382</v>
      </c>
      <c r="DJ71" s="29">
        <f t="shared" si="122"/>
        <v>1.0086079354404842</v>
      </c>
      <c r="DK71" s="29">
        <f t="shared" si="123"/>
        <v>1.0024892207849936</v>
      </c>
      <c r="DL71" s="29">
        <f t="shared" si="123"/>
        <v>0.99232918015341642</v>
      </c>
      <c r="DM71" s="29">
        <f t="shared" si="123"/>
        <v>1.0205540661304737</v>
      </c>
      <c r="DN71" s="29">
        <f t="shared" si="123"/>
        <v>1.0316987740805603</v>
      </c>
      <c r="DO71" s="29">
        <f t="shared" si="123"/>
        <v>1.0241470039042608</v>
      </c>
      <c r="DP71" s="29">
        <f t="shared" si="123"/>
        <v>1.0217130070857332</v>
      </c>
      <c r="DQ71" s="29">
        <f t="shared" si="123"/>
        <v>1.0150058806829703</v>
      </c>
      <c r="DR71" s="29">
        <f t="shared" si="123"/>
        <v>1.0292484117153475</v>
      </c>
      <c r="DS71" s="29">
        <f t="shared" si="123"/>
        <v>1.0246127567063938</v>
      </c>
      <c r="DT71" s="29">
        <f t="shared" si="123"/>
        <v>0.96203538817110601</v>
      </c>
      <c r="DU71" s="29">
        <f t="shared" si="124"/>
        <v>1.0543090071285102</v>
      </c>
      <c r="DV71" s="29">
        <f t="shared" si="124"/>
        <v>1.022977060854779</v>
      </c>
      <c r="DW71" s="29">
        <f t="shared" si="124"/>
        <v>0.99509389336629051</v>
      </c>
      <c r="DX71" s="29">
        <f t="shared" si="124"/>
        <v>1.0326360778755745</v>
      </c>
      <c r="DY71" s="29">
        <f t="shared" si="124"/>
        <v>1.0259021508023243</v>
      </c>
      <c r="DZ71" s="29">
        <f t="shared" si="124"/>
        <v>1.0166627841786391</v>
      </c>
      <c r="EA71" s="29">
        <f t="shared" si="124"/>
        <v>1.0285166444054379</v>
      </c>
      <c r="EB71" s="29">
        <f t="shared" si="124"/>
        <v>1.0312267107519493</v>
      </c>
      <c r="EC71" s="29">
        <f t="shared" si="124"/>
        <v>1.0307752265497669</v>
      </c>
      <c r="ED71" s="29">
        <f t="shared" si="124"/>
        <v>1.0398808524313627</v>
      </c>
      <c r="EE71" s="29">
        <f t="shared" si="125"/>
        <v>1.0267628906577204</v>
      </c>
      <c r="EF71" s="29">
        <f t="shared" si="125"/>
        <v>1.009650823154153</v>
      </c>
      <c r="EG71" s="29">
        <f t="shared" si="125"/>
        <v>1.0036284077936037</v>
      </c>
      <c r="EH71" s="29">
        <f t="shared" si="125"/>
        <v>1.0233974163249455</v>
      </c>
      <c r="EI71" s="29">
        <f t="shared" si="125"/>
        <v>1.0190510408271169</v>
      </c>
      <c r="EJ71" s="29">
        <f t="shared" si="125"/>
        <v>1.049952612269039</v>
      </c>
      <c r="EK71" s="29">
        <f t="shared" si="125"/>
        <v>1.0457216745443938</v>
      </c>
      <c r="EL71" s="29">
        <f t="shared" si="125"/>
        <v>1.0242307804444668</v>
      </c>
      <c r="EM71" s="29">
        <f t="shared" si="125"/>
        <v>0.95695745254735587</v>
      </c>
      <c r="EN71" s="29">
        <f t="shared" si="125"/>
        <v>1.0550945105833651</v>
      </c>
      <c r="EO71" s="29">
        <f t="shared" si="126"/>
        <v>1.050582319226695</v>
      </c>
      <c r="EP71" s="29">
        <f t="shared" si="126"/>
        <v>1.0022996596355553</v>
      </c>
      <c r="EQ71" s="29">
        <f t="shared" si="126"/>
        <v>1.001635937823413</v>
      </c>
      <c r="ER71" s="29">
        <f t="shared" si="126"/>
        <v>1.0178421678457299</v>
      </c>
      <c r="ES71" s="29">
        <f t="shared" si="126"/>
        <v>1.0061725124906085</v>
      </c>
      <c r="ET71" s="29">
        <f t="shared" si="126"/>
        <v>1.0140817393146673</v>
      </c>
      <c r="EU71" s="29">
        <f t="shared" si="126"/>
        <v>1.0229762203237052</v>
      </c>
      <c r="EV71" s="29">
        <f t="shared" si="126"/>
        <v>1.0067793188335639</v>
      </c>
      <c r="EW71" s="29">
        <f t="shared" si="126"/>
        <v>1.0082918637724114</v>
      </c>
      <c r="EX71" s="29">
        <f t="shared" si="126"/>
        <v>0.96224462006445632</v>
      </c>
      <c r="EY71" s="29">
        <f t="shared" si="126"/>
        <v>1.025838049818619</v>
      </c>
      <c r="EZ71" s="29">
        <f t="shared" si="126"/>
        <v>1.0105882378428497</v>
      </c>
      <c r="FA71" s="33">
        <f>+GEOMEAN(Tabella_Level_g[[#This Row],[1871]:[2022]])-1</f>
        <v>1.8372538269640248E-2</v>
      </c>
      <c r="FB71" s="33">
        <f>+GEOMEAN(Tabella_Level_g[[#This Row],[1871]:[1913]])-1</f>
        <v>1.6060090155742834E-2</v>
      </c>
      <c r="FC71" s="33">
        <f>+GEOMEAN(Tabella_Level_g[[#This Row],[1914]:[1945]])-1</f>
        <v>6.6767392781148516E-3</v>
      </c>
      <c r="FD71" s="33">
        <f>+GEOMEAN(Tabella_Level_g[[#This Row],[1919]:[1939]])-1</f>
        <v>2.8716020805052755E-2</v>
      </c>
      <c r="FE71" s="33">
        <f>+GEOMEAN(Tabella_Level_g[[#This Row],[1946]:[1970]])-1</f>
        <v>3.5660711736469342E-2</v>
      </c>
      <c r="FF71" s="33">
        <f>+GEOMEAN(Tabella_Level_g[[#This Row],[1946]:[1975]])-1</f>
        <v>3.3246006723549826E-2</v>
      </c>
      <c r="FG71" s="33">
        <f>+GEOMEAN(Tabella_Level_g[[#This Row],[1946]:[2022]])-1</f>
        <v>2.4572891728843693E-2</v>
      </c>
      <c r="FH71" s="33">
        <f>+GEOMEAN(Tabella_Level_g[[#This Row],[1970]:[2022]])-1</f>
        <v>1.9638576817299302E-2</v>
      </c>
      <c r="FI71" s="33">
        <f>+GEOMEAN(Tabella_Level_g[[#This Row],[1970]:[2007]])-1</f>
        <v>2.3180261130170354E-2</v>
      </c>
      <c r="FJ71" s="33">
        <f>+GEOMEAN(Tabella_Level_g[[#This Row],[2010]:[2022]])-1</f>
        <v>1.3943604652300046E-2</v>
      </c>
      <c r="FK71" s="33">
        <f>+GEOMEAN(Tabella_Level_g[[#This Row],[1980]:[2007]])-1</f>
        <v>2.0852089543158092E-2</v>
      </c>
      <c r="FL71" s="33">
        <f>+GEOMEAN(Tabella_Level_g[[#This Row],[1980]:[2022]])-1</f>
        <v>1.730653484118494E-2</v>
      </c>
      <c r="FM71" s="33">
        <f>+GEOMEAN(Tabella_Level_g[[#This Row],[1990]:[2007]])-1</f>
        <v>2.3014536515131967E-2</v>
      </c>
      <c r="FN71" s="33">
        <f>+GEOMEAN(Tabella_Level_g[[#This Row],[1990]:[2022]])-1</f>
        <v>1.7408174087328643E-2</v>
      </c>
      <c r="FO71" s="33">
        <f>+GEOMEAN(Tabella_Level_g[[#This Row],[1995]:[2007]])-1</f>
        <v>2.6930970697800483E-2</v>
      </c>
      <c r="FP71" s="33">
        <f>+GEOMEAN(Tabella_Level_g[[#This Row],[1975]:[2022]])-1</f>
        <v>1.863521793789813E-2</v>
      </c>
      <c r="FQ71" s="33">
        <f>+GEOMEAN(Tabella_Level_g[[#This Row],[1990]:[2000]])-1</f>
        <v>2.154491146141746E-2</v>
      </c>
      <c r="FR71" s="49"/>
      <c r="FS71" s="49"/>
      <c r="FT71" s="49"/>
      <c r="FU71" s="49"/>
      <c r="FV71" s="49"/>
      <c r="FW71" s="49"/>
      <c r="FX71" s="49"/>
      <c r="FY71" s="49"/>
      <c r="FZ71" s="49"/>
      <c r="GA71" s="49"/>
      <c r="GB71" s="49"/>
      <c r="GC71" s="49"/>
      <c r="GD71" s="49"/>
      <c r="GE71" s="49"/>
      <c r="GF71" s="49"/>
      <c r="GG71" s="49"/>
      <c r="GH71" s="49"/>
      <c r="GI71" s="49"/>
      <c r="GJ71" s="49"/>
      <c r="GK71" s="49"/>
      <c r="GL71" s="49"/>
      <c r="GM71" s="49"/>
      <c r="GN71" s="49"/>
      <c r="GO71" s="49"/>
      <c r="GP71" s="49"/>
      <c r="GQ71" s="49"/>
      <c r="GR71" s="49"/>
      <c r="GS71" s="49"/>
      <c r="GT71" s="49"/>
      <c r="GU71" s="49"/>
      <c r="GV71" s="49"/>
      <c r="GW71" s="49"/>
      <c r="GX71" s="49"/>
      <c r="GY71" s="49"/>
      <c r="GZ71" s="49"/>
      <c r="HA71" s="49"/>
      <c r="HB71" s="49"/>
      <c r="HC71" s="49"/>
      <c r="HD71" s="49"/>
      <c r="HE71" s="49"/>
      <c r="HF71" s="49"/>
      <c r="HG71" s="49"/>
      <c r="HH71" s="49"/>
      <c r="HI71" s="49"/>
      <c r="HJ71" s="49"/>
      <c r="HK71" s="49"/>
      <c r="HL71" s="49"/>
      <c r="HM71" s="49"/>
      <c r="HN71" s="49"/>
      <c r="HO71" s="49"/>
      <c r="HP71" s="49"/>
      <c r="HQ71" s="49"/>
      <c r="HR71" s="49"/>
      <c r="HS71" s="49"/>
      <c r="HT71" s="49"/>
      <c r="HU71" s="49"/>
      <c r="HV71" s="49"/>
      <c r="HW71" s="49"/>
      <c r="HX71" s="49"/>
      <c r="HY71" s="49"/>
      <c r="HZ71" s="49"/>
      <c r="IA71" s="49"/>
      <c r="IB71" s="49"/>
      <c r="IC71" s="49"/>
      <c r="ID71" s="49"/>
      <c r="IE71" s="49"/>
      <c r="IF71" s="49"/>
      <c r="IG71" s="49"/>
      <c r="IH71" s="49"/>
      <c r="II71" s="49"/>
      <c r="IJ71" s="49"/>
      <c r="IK71" s="49"/>
      <c r="IL71" s="49"/>
      <c r="IM71" s="49"/>
      <c r="IN71" s="49"/>
      <c r="IO71" s="49"/>
      <c r="IP71" s="49"/>
      <c r="IQ71" s="49"/>
      <c r="IR71" s="49"/>
      <c r="IS71" s="49"/>
      <c r="IT71" s="49"/>
      <c r="IU71" s="49"/>
      <c r="IV71" s="49"/>
      <c r="IW71" s="49"/>
      <c r="IX71" s="49"/>
      <c r="IY71" s="49"/>
      <c r="IZ71" s="49"/>
      <c r="JA71" s="49"/>
      <c r="JB71" s="49"/>
      <c r="JC71" s="49"/>
      <c r="JD71" s="49"/>
      <c r="JE71" s="49"/>
      <c r="JF71" s="49"/>
      <c r="JG71" s="49"/>
      <c r="JH71" s="49"/>
      <c r="JI71" s="49"/>
      <c r="JJ71" s="49"/>
      <c r="JK71" s="49"/>
      <c r="JL71" s="49"/>
      <c r="JM71" s="49"/>
      <c r="JN71" s="49"/>
      <c r="JO71" s="49"/>
      <c r="JP71" s="49"/>
      <c r="JQ71" s="49"/>
      <c r="JR71" s="49"/>
      <c r="JS71" s="49"/>
      <c r="JT71" s="49"/>
      <c r="JU71" s="49"/>
      <c r="JV71" s="49"/>
      <c r="JW71" s="49"/>
      <c r="JX71" s="49"/>
      <c r="JY71" s="49"/>
      <c r="JZ71" s="49"/>
      <c r="KA71" s="49"/>
      <c r="KB71" s="49"/>
      <c r="KC71" s="49"/>
      <c r="KD71" s="49"/>
      <c r="KE71" s="49"/>
      <c r="KF71" s="49"/>
      <c r="KG71" s="49"/>
      <c r="KH71" s="49"/>
      <c r="KI71" s="49"/>
      <c r="KJ71" s="49"/>
      <c r="KK71" s="49"/>
      <c r="KL71" s="49"/>
      <c r="KM71" s="49"/>
      <c r="KN71" s="49"/>
      <c r="KO71" s="49"/>
      <c r="KP71" s="49"/>
      <c r="KQ71" s="49"/>
      <c r="KR71" s="49"/>
      <c r="KS71" s="49"/>
      <c r="KT71" s="49"/>
      <c r="KU71" s="49"/>
      <c r="KV71" s="49"/>
      <c r="KW71" s="49"/>
      <c r="KX71" s="49"/>
      <c r="KY71" s="49"/>
      <c r="KZ71" s="49"/>
      <c r="LA71" s="49"/>
      <c r="LB71" s="49"/>
      <c r="LC71" s="49"/>
      <c r="LD71" s="49"/>
      <c r="LE71" s="49"/>
      <c r="LF71" s="49"/>
      <c r="LG71" s="49"/>
      <c r="LH71" s="49"/>
      <c r="LI71" s="49"/>
      <c r="LJ71" s="49"/>
      <c r="LK71" s="49"/>
      <c r="LL71" s="49"/>
      <c r="LM71" s="49"/>
      <c r="LN71" s="49"/>
      <c r="LO71" s="49"/>
      <c r="LP71" s="49"/>
      <c r="LQ71" s="49"/>
      <c r="LR71" s="49"/>
      <c r="LS71" s="49"/>
      <c r="LT71" s="49"/>
      <c r="LU71" s="49"/>
      <c r="LV71" s="49"/>
      <c r="LW71" s="49"/>
      <c r="LX71" s="49"/>
      <c r="LY71" s="49"/>
      <c r="LZ71" s="49"/>
      <c r="MA71" s="49"/>
      <c r="MB71" s="49"/>
      <c r="MC71" s="49"/>
      <c r="MD71" s="49"/>
      <c r="ME71" s="49"/>
      <c r="MF71" s="49"/>
      <c r="MG71" s="49"/>
      <c r="MH71" s="49"/>
      <c r="MI71" s="49"/>
      <c r="MJ71" s="49"/>
      <c r="MK71" s="49"/>
      <c r="ML71" s="49"/>
      <c r="MM71" s="49"/>
      <c r="MN71" s="49"/>
      <c r="MO71" s="49"/>
      <c r="MP71" s="49"/>
      <c r="MQ71" s="49"/>
      <c r="MR71" s="49"/>
      <c r="MS71" s="49"/>
      <c r="MT71" s="49"/>
      <c r="MU71" s="49"/>
      <c r="MV71" s="49"/>
      <c r="MW71" s="49"/>
      <c r="MX71" s="49"/>
      <c r="MY71" s="49"/>
      <c r="MZ71" s="49"/>
      <c r="NA71" s="49"/>
      <c r="NB71" s="49"/>
      <c r="NC71" s="49"/>
      <c r="ND71" s="49"/>
      <c r="NE71" s="49"/>
      <c r="NF71" s="49"/>
      <c r="NG71" s="49"/>
      <c r="NH71" s="49"/>
      <c r="NI71" s="49"/>
      <c r="NJ71" s="49"/>
      <c r="NK71" s="49"/>
      <c r="NL71" s="49"/>
      <c r="NM71" s="49"/>
      <c r="NN71" s="49"/>
      <c r="NO71" s="49"/>
      <c r="NP71" s="49"/>
      <c r="NQ71" s="49"/>
      <c r="NR71" s="49"/>
      <c r="NS71" s="49"/>
      <c r="NT71" s="49"/>
      <c r="NU71" s="49"/>
      <c r="NV71" s="49"/>
      <c r="NW71" s="49"/>
      <c r="NX71" s="49"/>
      <c r="NY71" s="49"/>
      <c r="NZ71" s="49"/>
      <c r="OA71" s="49"/>
      <c r="OB71" s="49"/>
      <c r="OC71" s="49"/>
      <c r="OD71" s="49"/>
      <c r="OE71" s="49"/>
      <c r="OF71" s="49"/>
      <c r="OG71" s="49"/>
      <c r="OH71" s="49"/>
      <c r="OI71" s="49"/>
      <c r="OJ71" s="49"/>
      <c r="OK71" s="49"/>
      <c r="OL71" s="49"/>
      <c r="OM71" s="49"/>
      <c r="ON71" s="49"/>
      <c r="OO71" s="49"/>
      <c r="OP71" s="49"/>
      <c r="OQ71" s="49"/>
      <c r="OR71" s="49"/>
      <c r="OS71" s="49"/>
      <c r="OT71" s="49"/>
      <c r="OU71" s="49"/>
      <c r="OV71" s="49"/>
      <c r="OW71" s="49"/>
      <c r="OX71" s="49"/>
      <c r="OY71" s="49"/>
      <c r="OZ71" s="49"/>
      <c r="PA71" s="49"/>
      <c r="PB71" s="49"/>
      <c r="PC71" s="49"/>
      <c r="PD71" s="49"/>
      <c r="PE71" s="49"/>
      <c r="PF71" s="49"/>
      <c r="PG71" s="49"/>
      <c r="PH71" s="49"/>
      <c r="PI71" s="49"/>
      <c r="PJ71" s="49"/>
      <c r="PK71" s="49"/>
      <c r="PL71" s="49"/>
      <c r="PM71" s="49"/>
      <c r="PN71" s="49"/>
      <c r="PO71" s="49"/>
      <c r="PP71" s="49"/>
      <c r="PQ71" s="49"/>
      <c r="PR71" s="49"/>
      <c r="PS71" s="49"/>
      <c r="PT71" s="49"/>
      <c r="PU71" s="49"/>
      <c r="PV71" s="49"/>
      <c r="PW71" s="49"/>
      <c r="PX71" s="49"/>
      <c r="PY71" s="49"/>
      <c r="PZ71" s="49"/>
      <c r="QA71" s="49"/>
      <c r="QB71" s="49"/>
      <c r="QC71" s="49"/>
      <c r="QD71" s="49"/>
      <c r="QE71" s="49"/>
      <c r="QF71" s="49"/>
      <c r="QG71" s="49"/>
      <c r="QH71" s="49"/>
      <c r="QI71" s="49"/>
      <c r="QJ71" s="49"/>
      <c r="QK71" s="49"/>
      <c r="QL71" s="49"/>
      <c r="QM71" s="49"/>
      <c r="QN71" s="49"/>
      <c r="QO71" s="49"/>
      <c r="QP71" s="49"/>
      <c r="QQ71" s="49"/>
      <c r="QR71" s="49"/>
      <c r="QS71" s="49"/>
      <c r="QT71" s="49"/>
      <c r="QU71" s="49"/>
      <c r="QV71" s="49"/>
      <c r="QW71" s="49"/>
      <c r="QX71" s="49"/>
      <c r="QY71" s="49"/>
      <c r="QZ71" s="49"/>
      <c r="RA71" s="49"/>
      <c r="RB71" s="49"/>
      <c r="RC71" s="49"/>
      <c r="RD71" s="49"/>
      <c r="RE71" s="49"/>
      <c r="RF71" s="49"/>
      <c r="RG71" s="49"/>
      <c r="RH71" s="49"/>
      <c r="RI71" s="49"/>
      <c r="RJ71" s="49"/>
      <c r="RK71" s="49"/>
      <c r="RL71" s="49"/>
      <c r="RM71" s="49"/>
      <c r="RN71" s="49"/>
      <c r="RO71" s="49"/>
      <c r="RP71" s="49"/>
      <c r="RQ71" s="49"/>
      <c r="RR71" s="49"/>
      <c r="RS71" s="49"/>
      <c r="RT71" s="49"/>
      <c r="RU71" s="49"/>
      <c r="RV71" s="49"/>
      <c r="RW71" s="49"/>
      <c r="RX71" s="49"/>
      <c r="RY71" s="49"/>
      <c r="RZ71" s="49"/>
      <c r="SA71" s="49"/>
      <c r="SB71" s="49"/>
      <c r="SC71" s="49"/>
      <c r="SD71" s="49"/>
      <c r="SE71" s="49"/>
      <c r="SF71" s="49"/>
      <c r="SG71" s="49"/>
      <c r="SH71" s="49"/>
      <c r="SI71" s="49"/>
      <c r="SJ71" s="49"/>
      <c r="SK71" s="49"/>
      <c r="SL71" s="49"/>
      <c r="SM71" s="49"/>
      <c r="SN71" s="49"/>
      <c r="SO71" s="49"/>
      <c r="SP71" s="49"/>
      <c r="SQ71" s="49"/>
      <c r="SR71" s="49"/>
      <c r="SS71" s="49"/>
      <c r="ST71" s="49"/>
      <c r="SU71" s="49"/>
      <c r="SV71" s="49"/>
      <c r="SW71" s="49"/>
      <c r="SX71" s="49"/>
      <c r="SY71" s="49"/>
      <c r="SZ71" s="49"/>
      <c r="TA71" s="49"/>
      <c r="TB71" s="49"/>
      <c r="TC71" s="49"/>
      <c r="TD71" s="49"/>
      <c r="TE71" s="49"/>
      <c r="TF71" s="49"/>
      <c r="TG71" s="49"/>
      <c r="TH71" s="49"/>
      <c r="TI71" s="49"/>
      <c r="TJ71" s="49"/>
      <c r="TK71" s="49"/>
      <c r="TL71" s="49"/>
      <c r="TM71" s="49"/>
      <c r="TN71" s="49"/>
      <c r="TO71" s="49"/>
      <c r="TP71" s="49"/>
      <c r="TQ71" s="49"/>
      <c r="TR71" s="49"/>
      <c r="TS71" s="49"/>
      <c r="TT71" s="49"/>
      <c r="TU71" s="49"/>
      <c r="TV71" s="49"/>
      <c r="TW71" s="49"/>
      <c r="TX71" s="49"/>
      <c r="TY71" s="49"/>
      <c r="TZ71" s="49"/>
      <c r="UA71" s="49"/>
      <c r="UB71" s="49"/>
      <c r="UC71" s="49"/>
      <c r="UD71" s="49"/>
      <c r="UE71" s="49"/>
      <c r="UF71" s="49"/>
      <c r="UG71" s="49"/>
      <c r="UH71" s="49"/>
      <c r="UI71" s="49"/>
      <c r="UJ71" s="49"/>
      <c r="UK71" s="49"/>
      <c r="UL71" s="49"/>
      <c r="UM71" s="49"/>
      <c r="UN71" s="49"/>
      <c r="UO71" s="49"/>
      <c r="UP71" s="49"/>
      <c r="UQ71" s="49"/>
      <c r="UR71" s="49"/>
      <c r="US71" s="49"/>
      <c r="UT71" s="49"/>
      <c r="UU71" s="49"/>
      <c r="UV71" s="49"/>
      <c r="UW71" s="49"/>
      <c r="UX71" s="49"/>
      <c r="UY71" s="49"/>
      <c r="UZ71" s="49"/>
      <c r="VA71" s="49"/>
      <c r="VB71" s="49"/>
      <c r="VC71" s="49"/>
      <c r="VD71" s="49"/>
      <c r="VE71" s="49"/>
      <c r="VF71" s="49"/>
      <c r="VG71" s="49"/>
      <c r="VH71" s="49"/>
      <c r="VI71" s="49"/>
      <c r="VJ71" s="49"/>
      <c r="VK71" s="49"/>
      <c r="VL71" s="49"/>
      <c r="VM71" s="49"/>
      <c r="VN71" s="49"/>
      <c r="VO71" s="49"/>
      <c r="VP71" s="49"/>
      <c r="VQ71" s="49"/>
      <c r="VR71" s="49"/>
      <c r="VS71" s="49"/>
      <c r="VT71" s="49"/>
      <c r="VU71" s="49"/>
      <c r="VV71" s="49"/>
      <c r="VW71" s="49"/>
      <c r="VX71" s="49"/>
      <c r="VY71" s="49"/>
      <c r="VZ71" s="49"/>
      <c r="WA71" s="49"/>
      <c r="WB71" s="49"/>
      <c r="WC71" s="49"/>
      <c r="WD71" s="49"/>
      <c r="WE71" s="49"/>
      <c r="WF71" s="49"/>
      <c r="WG71" s="49"/>
      <c r="WH71" s="49"/>
      <c r="WI71" s="49"/>
      <c r="WJ71" s="49"/>
      <c r="WK71" s="49"/>
      <c r="WL71" s="49"/>
      <c r="WM71" s="49"/>
      <c r="WN71" s="49"/>
      <c r="WO71" s="49"/>
      <c r="WP71" s="49"/>
      <c r="WQ71" s="49"/>
      <c r="WR71" s="49"/>
      <c r="WS71" s="49"/>
      <c r="WT71" s="49"/>
      <c r="WU71" s="49"/>
      <c r="WV71" s="49"/>
      <c r="WW71" s="49"/>
      <c r="WX71" s="49"/>
      <c r="WY71" s="49"/>
      <c r="WZ71" s="49"/>
      <c r="XA71" s="49"/>
      <c r="XB71" s="49"/>
      <c r="XC71" s="49"/>
      <c r="XD71" s="49"/>
      <c r="XE71" s="49"/>
      <c r="XF71" s="49"/>
      <c r="XG71" s="49"/>
      <c r="XH71" s="49"/>
      <c r="XI71" s="49"/>
      <c r="XJ71" s="49"/>
      <c r="XK71" s="49"/>
      <c r="XL71" s="49"/>
      <c r="XM71" s="49"/>
      <c r="XN71" s="49"/>
      <c r="XO71" s="49"/>
      <c r="XP71" s="49"/>
      <c r="XQ71" s="49"/>
      <c r="XR71" s="49"/>
      <c r="XS71" s="49"/>
      <c r="XT71" s="49"/>
      <c r="XU71" s="49"/>
      <c r="XV71" s="49"/>
      <c r="XW71" s="49"/>
      <c r="XX71" s="49"/>
      <c r="XY71" s="49"/>
      <c r="XZ71" s="49"/>
      <c r="YA71" s="49"/>
      <c r="YB71" s="49"/>
      <c r="YC71" s="49"/>
      <c r="YD71" s="49"/>
      <c r="YE71" s="49"/>
      <c r="YF71" s="49"/>
      <c r="YG71" s="49"/>
      <c r="YH71" s="49"/>
      <c r="YI71" s="49"/>
      <c r="YJ71" s="49"/>
      <c r="YK71" s="49"/>
      <c r="YL71" s="49"/>
      <c r="YM71" s="49"/>
      <c r="YN71" s="49"/>
      <c r="YO71" s="49"/>
      <c r="YP71" s="49"/>
      <c r="YQ71" s="49"/>
      <c r="YR71" s="49"/>
      <c r="YS71" s="49"/>
      <c r="YT71" s="49"/>
      <c r="YU71" s="49"/>
      <c r="YV71" s="49"/>
      <c r="YW71" s="49"/>
      <c r="YX71" s="49"/>
      <c r="YY71" s="49"/>
      <c r="YZ71" s="49"/>
      <c r="ZA71" s="49"/>
      <c r="ZB71" s="49"/>
      <c r="ZC71" s="49"/>
      <c r="ZD71" s="49"/>
      <c r="ZE71" s="49"/>
      <c r="ZF71" s="49"/>
      <c r="ZG71" s="49"/>
      <c r="ZH71" s="49"/>
      <c r="ZI71" s="49"/>
      <c r="ZJ71" s="49"/>
      <c r="ZK71" s="49"/>
      <c r="ZL71" s="49"/>
      <c r="ZM71" s="49"/>
      <c r="ZN71" s="49"/>
      <c r="ZO71" s="49"/>
      <c r="ZP71" s="49"/>
      <c r="ZQ71" s="49"/>
      <c r="ZR71" s="49"/>
      <c r="ZS71" s="49"/>
      <c r="ZT71" s="49"/>
      <c r="ZU71" s="49"/>
      <c r="ZV71" s="49"/>
      <c r="ZW71" s="49"/>
      <c r="ZX71" s="49"/>
      <c r="ZY71" s="49"/>
      <c r="ZZ71" s="49"/>
      <c r="AAA71" s="49"/>
      <c r="AAB71" s="49"/>
      <c r="AAC71" s="49"/>
      <c r="AAD71" s="49"/>
      <c r="AAE71" s="49"/>
      <c r="AAF71" s="49"/>
      <c r="AAG71" s="49"/>
      <c r="AAH71" s="49"/>
      <c r="AAI71" s="49"/>
      <c r="AAJ71" s="49"/>
      <c r="AAK71" s="49"/>
      <c r="AAL71" s="49"/>
      <c r="AAM71" s="49"/>
      <c r="AAN71" s="49"/>
      <c r="AAO71" s="49"/>
      <c r="AAP71" s="49"/>
      <c r="AAQ71" s="49"/>
      <c r="AAR71" s="49"/>
      <c r="AAS71" s="49"/>
      <c r="AAT71" s="49"/>
      <c r="AAU71" s="49"/>
      <c r="AAV71" s="49"/>
      <c r="AAW71" s="49"/>
      <c r="AAX71" s="49"/>
      <c r="AAY71" s="49"/>
      <c r="AAZ71" s="49"/>
      <c r="ABA71" s="49"/>
      <c r="ABB71" s="49"/>
      <c r="ABC71" s="49"/>
      <c r="ABD71" s="49"/>
      <c r="ABE71" s="49"/>
      <c r="ABF71" s="49"/>
      <c r="ABG71" s="49"/>
      <c r="ABH71" s="49"/>
    </row>
    <row r="72" spans="1:736" x14ac:dyDescent="0.15">
      <c r="A72" s="25" t="s">
        <v>249</v>
      </c>
      <c r="B72" s="26" t="s">
        <v>24</v>
      </c>
      <c r="C72" s="27" t="s">
        <v>25</v>
      </c>
      <c r="D72" s="29"/>
      <c r="E72" s="29">
        <f t="shared" si="112"/>
        <v>0.95923632610939114</v>
      </c>
      <c r="F72" s="29">
        <f t="shared" si="112"/>
        <v>0.97149004841312536</v>
      </c>
      <c r="G72" s="29">
        <f t="shared" si="112"/>
        <v>1.1782945736434109</v>
      </c>
      <c r="H72" s="29">
        <f t="shared" si="112"/>
        <v>0.94595864661654139</v>
      </c>
      <c r="I72" s="29">
        <f t="shared" si="112"/>
        <v>0.95827123695976157</v>
      </c>
      <c r="J72" s="29">
        <f t="shared" si="112"/>
        <v>0.99585277345775014</v>
      </c>
      <c r="K72" s="29">
        <f t="shared" si="112"/>
        <v>0.9390942217595003</v>
      </c>
      <c r="L72" s="29">
        <f t="shared" si="112"/>
        <v>1.1003325942350333</v>
      </c>
      <c r="M72" s="29">
        <f t="shared" si="112"/>
        <v>1.0392947103274559</v>
      </c>
      <c r="N72" s="29">
        <f t="shared" si="112"/>
        <v>0.98303441589917595</v>
      </c>
      <c r="O72" s="29">
        <f t="shared" si="113"/>
        <v>0.97140039447731752</v>
      </c>
      <c r="P72" s="29">
        <f t="shared" si="113"/>
        <v>1.0649746192893401</v>
      </c>
      <c r="Q72" s="29">
        <f t="shared" si="113"/>
        <v>0.99666348903717827</v>
      </c>
      <c r="R72" s="29">
        <f t="shared" si="113"/>
        <v>1.1243424198947871</v>
      </c>
      <c r="S72" s="29">
        <f t="shared" si="113"/>
        <v>1.0786899191833264</v>
      </c>
      <c r="T72" s="29">
        <f t="shared" si="113"/>
        <v>0.95662460567823349</v>
      </c>
      <c r="U72" s="29">
        <f t="shared" si="113"/>
        <v>1.0350370981038748</v>
      </c>
      <c r="V72" s="29">
        <f t="shared" si="113"/>
        <v>1.0219036240541617</v>
      </c>
      <c r="W72" s="29">
        <f t="shared" si="113"/>
        <v>0.93180046765393609</v>
      </c>
      <c r="X72" s="29">
        <f t="shared" si="113"/>
        <v>0.94395650355499794</v>
      </c>
      <c r="Y72" s="29">
        <f t="shared" si="114"/>
        <v>0.87151085511741244</v>
      </c>
      <c r="Z72" s="29">
        <f t="shared" si="114"/>
        <v>1.0437214031520081</v>
      </c>
      <c r="AA72" s="29">
        <f t="shared" si="114"/>
        <v>1.0642961519727228</v>
      </c>
      <c r="AB72" s="29">
        <f t="shared" si="114"/>
        <v>1.0219679633867278</v>
      </c>
      <c r="AC72" s="29">
        <f t="shared" si="114"/>
        <v>0.96238244514106586</v>
      </c>
      <c r="AD72" s="29">
        <f t="shared" si="114"/>
        <v>1.0977198697068404</v>
      </c>
      <c r="AE72" s="29">
        <f t="shared" si="114"/>
        <v>0.84951250529885547</v>
      </c>
      <c r="AF72" s="29">
        <f t="shared" si="114"/>
        <v>1.0803393213572854</v>
      </c>
      <c r="AG72" s="29">
        <f t="shared" si="114"/>
        <v>1.0203233256351039</v>
      </c>
      <c r="AH72" s="29">
        <f t="shared" si="114"/>
        <v>0.89271163422363065</v>
      </c>
      <c r="AI72" s="29">
        <f t="shared" si="115"/>
        <v>0.95841784989858014</v>
      </c>
      <c r="AJ72" s="29">
        <f t="shared" si="115"/>
        <v>1.282010582010582</v>
      </c>
      <c r="AK72" s="29">
        <f t="shared" si="115"/>
        <v>0.97688815517952954</v>
      </c>
      <c r="AL72" s="29">
        <f t="shared" si="115"/>
        <v>1.0553443177017321</v>
      </c>
      <c r="AM72" s="29">
        <f t="shared" si="115"/>
        <v>1.0248198558847077</v>
      </c>
      <c r="AN72" s="29">
        <f t="shared" si="115"/>
        <v>0.98828125</v>
      </c>
      <c r="AO72" s="29">
        <f t="shared" si="115"/>
        <v>1.0138339920948616</v>
      </c>
      <c r="AP72" s="29">
        <f t="shared" si="115"/>
        <v>0.99415204678362568</v>
      </c>
      <c r="AQ72" s="29">
        <f t="shared" si="115"/>
        <v>1.02</v>
      </c>
      <c r="AR72" s="29">
        <f t="shared" si="115"/>
        <v>0.9965397923875432</v>
      </c>
      <c r="AS72" s="29">
        <f t="shared" si="116"/>
        <v>1.2465277777777777</v>
      </c>
      <c r="AT72" s="29">
        <f t="shared" si="116"/>
        <v>0.97028783658310125</v>
      </c>
      <c r="AU72" s="29">
        <f t="shared" si="116"/>
        <v>0.59840510366826161</v>
      </c>
      <c r="AV72" s="29">
        <f t="shared" si="116"/>
        <v>1.2761194029850746</v>
      </c>
      <c r="AW72" s="29">
        <f t="shared" si="116"/>
        <v>0.76106934001670845</v>
      </c>
      <c r="AX72" s="29">
        <f t="shared" si="116"/>
        <v>0.85016465422612508</v>
      </c>
      <c r="AY72" s="29">
        <f t="shared" si="116"/>
        <v>0.87282117495158162</v>
      </c>
      <c r="AZ72" s="29">
        <f t="shared" si="116"/>
        <v>1.6856508875739644</v>
      </c>
      <c r="BA72" s="29">
        <f t="shared" si="116"/>
        <v>0.89118034225537512</v>
      </c>
      <c r="BB72" s="29">
        <f t="shared" si="116"/>
        <v>1.1245691777449531</v>
      </c>
      <c r="BC72" s="29">
        <f t="shared" si="117"/>
        <v>1.3384413309982486</v>
      </c>
      <c r="BD72" s="29">
        <f t="shared" si="117"/>
        <v>1.0235525024533856</v>
      </c>
      <c r="BE72" s="29">
        <f t="shared" si="117"/>
        <v>1.0127836369447107</v>
      </c>
      <c r="BF72" s="29">
        <f t="shared" si="117"/>
        <v>1.0347112653834016</v>
      </c>
      <c r="BG72" s="29">
        <f t="shared" si="117"/>
        <v>1.040256175663312</v>
      </c>
      <c r="BH72" s="29">
        <f t="shared" si="117"/>
        <v>1.0187628261506889</v>
      </c>
      <c r="BI72" s="29">
        <f t="shared" si="117"/>
        <v>1.0184172661870503</v>
      </c>
      <c r="BJ72" s="29">
        <f t="shared" si="117"/>
        <v>1.0062164453235378</v>
      </c>
      <c r="BK72" s="29">
        <f t="shared" si="117"/>
        <v>1.0483010390339793</v>
      </c>
      <c r="BL72" s="29">
        <f t="shared" si="117"/>
        <v>0.96410393785159387</v>
      </c>
      <c r="BM72" s="29">
        <f t="shared" si="118"/>
        <v>0.94526257293692695</v>
      </c>
      <c r="BN72" s="29">
        <f t="shared" si="118"/>
        <v>1.0726043503821281</v>
      </c>
      <c r="BO72" s="29">
        <f t="shared" si="118"/>
        <v>1.0463140586462045</v>
      </c>
      <c r="BP72" s="29">
        <f t="shared" si="118"/>
        <v>1.0094290204295442</v>
      </c>
      <c r="BQ72" s="29">
        <f t="shared" si="118"/>
        <v>1.0256875973015049</v>
      </c>
      <c r="BR72" s="29">
        <f t="shared" si="118"/>
        <v>0.98988110295977738</v>
      </c>
      <c r="BS72" s="29">
        <f t="shared" si="118"/>
        <v>1.1280347559417327</v>
      </c>
      <c r="BT72" s="29">
        <f t="shared" si="118"/>
        <v>0.96669687358405076</v>
      </c>
      <c r="BU72" s="29">
        <f t="shared" si="118"/>
        <v>0.98546988516522149</v>
      </c>
      <c r="BV72" s="29">
        <f t="shared" si="118"/>
        <v>0.84256837098692028</v>
      </c>
      <c r="BW72" s="29">
        <f t="shared" si="119"/>
        <v>0.84307084391758402</v>
      </c>
      <c r="BX72" s="29">
        <f t="shared" si="119"/>
        <v>0.84265148978908599</v>
      </c>
      <c r="BY72" s="29">
        <f t="shared" si="119"/>
        <v>0.84028605482717522</v>
      </c>
      <c r="BZ72" s="29">
        <f t="shared" si="119"/>
        <v>0.84113475177304964</v>
      </c>
      <c r="CA72" s="29">
        <f t="shared" si="119"/>
        <v>0.84035975267003937</v>
      </c>
      <c r="CB72" s="29">
        <f t="shared" si="119"/>
        <v>1.4775919732441471</v>
      </c>
      <c r="CC72" s="29">
        <f t="shared" si="119"/>
        <v>1.2720688094160253</v>
      </c>
      <c r="CD72" s="29">
        <f t="shared" si="119"/>
        <v>1.0199288256227759</v>
      </c>
      <c r="CE72" s="29">
        <f t="shared" si="119"/>
        <v>1.0394277739009072</v>
      </c>
      <c r="CF72" s="29">
        <f t="shared" si="119"/>
        <v>1.0245048674051696</v>
      </c>
      <c r="CG72" s="29">
        <f t="shared" si="120"/>
        <v>1.0769986893840104</v>
      </c>
      <c r="CH72" s="29">
        <f t="shared" si="120"/>
        <v>0.99543656829936111</v>
      </c>
      <c r="CI72" s="29">
        <f t="shared" si="120"/>
        <v>1.125</v>
      </c>
      <c r="CJ72" s="29">
        <f t="shared" si="120"/>
        <v>1.0211898940505297</v>
      </c>
      <c r="CK72" s="29">
        <f t="shared" si="120"/>
        <v>1.065974993349295</v>
      </c>
      <c r="CL72" s="29">
        <f t="shared" si="120"/>
        <v>1.0763663588719741</v>
      </c>
      <c r="CM72" s="29">
        <f t="shared" si="120"/>
        <v>1.0565731509390215</v>
      </c>
      <c r="CN72" s="29">
        <f t="shared" si="120"/>
        <v>1.0364274742154926</v>
      </c>
      <c r="CO72" s="29">
        <f t="shared" si="120"/>
        <v>1.0260427694262122</v>
      </c>
      <c r="CP72" s="29">
        <f t="shared" si="120"/>
        <v>1.0348741229880314</v>
      </c>
      <c r="CQ72" s="29">
        <f t="shared" si="121"/>
        <v>1.0783649052841475</v>
      </c>
      <c r="CR72" s="29">
        <f t="shared" si="121"/>
        <v>1.03125</v>
      </c>
      <c r="CS72" s="29">
        <f t="shared" si="121"/>
        <v>1.0977227900304822</v>
      </c>
      <c r="CT72" s="29">
        <f t="shared" si="121"/>
        <v>1.0782424044429926</v>
      </c>
      <c r="CU72" s="29">
        <f t="shared" si="121"/>
        <v>1.088774428116952</v>
      </c>
      <c r="CV72" s="29">
        <f t="shared" si="121"/>
        <v>1.0532906636983443</v>
      </c>
      <c r="CW72" s="29">
        <f t="shared" si="121"/>
        <v>1.0425363276089827</v>
      </c>
      <c r="CX72" s="29">
        <f t="shared" si="121"/>
        <v>1.0636087176887987</v>
      </c>
      <c r="CY72" s="29">
        <f t="shared" si="121"/>
        <v>1.0949487729330474</v>
      </c>
      <c r="CZ72" s="29">
        <f t="shared" si="121"/>
        <v>1.0771406811010771</v>
      </c>
      <c r="DA72" s="29">
        <f t="shared" si="122"/>
        <v>1.0665656565656565</v>
      </c>
      <c r="DB72" s="29">
        <f t="shared" si="122"/>
        <v>1.1170565394450231</v>
      </c>
      <c r="DC72" s="29">
        <f t="shared" si="122"/>
        <v>1.0345061466723189</v>
      </c>
      <c r="DD72" s="29">
        <f t="shared" si="122"/>
        <v>0.96017046385838389</v>
      </c>
      <c r="DE72" s="29">
        <f t="shared" si="122"/>
        <v>1.0506145442130419</v>
      </c>
      <c r="DF72" s="29">
        <f t="shared" si="122"/>
        <v>1.0495572345438298</v>
      </c>
      <c r="DG72" s="29">
        <f t="shared" si="122"/>
        <v>1.0184998838919421</v>
      </c>
      <c r="DH72" s="29">
        <f t="shared" si="122"/>
        <v>1.0533515731874146</v>
      </c>
      <c r="DI72" s="29">
        <f t="shared" si="122"/>
        <v>1.0240259740259741</v>
      </c>
      <c r="DJ72" s="29">
        <f t="shared" si="122"/>
        <v>1.0075389276403861</v>
      </c>
      <c r="DK72" s="29">
        <f t="shared" si="123"/>
        <v>0.99160839160839165</v>
      </c>
      <c r="DL72" s="29">
        <f t="shared" si="123"/>
        <v>0.99809590973201689</v>
      </c>
      <c r="DM72" s="29">
        <f t="shared" si="123"/>
        <v>0.99851621564332649</v>
      </c>
      <c r="DN72" s="29">
        <f t="shared" si="123"/>
        <v>1.0227144070195302</v>
      </c>
      <c r="DO72" s="29">
        <f t="shared" si="123"/>
        <v>1.0274683456721787</v>
      </c>
      <c r="DP72" s="29">
        <f t="shared" si="123"/>
        <v>1.0132659932659933</v>
      </c>
      <c r="DQ72" s="29">
        <f t="shared" si="123"/>
        <v>0.99315478168405658</v>
      </c>
      <c r="DR72" s="29">
        <f t="shared" si="123"/>
        <v>1.0436295503211992</v>
      </c>
      <c r="DS72" s="29">
        <f t="shared" si="123"/>
        <v>1.0334060015388562</v>
      </c>
      <c r="DT72" s="29">
        <f t="shared" si="123"/>
        <v>0.99050691816094805</v>
      </c>
      <c r="DU72" s="29">
        <f t="shared" si="124"/>
        <v>1.02791844149336</v>
      </c>
      <c r="DV72" s="29">
        <f t="shared" si="124"/>
        <v>1.0083044225698354</v>
      </c>
      <c r="DW72" s="29">
        <f t="shared" si="124"/>
        <v>0.98702710745817579</v>
      </c>
      <c r="DX72" s="29">
        <f t="shared" si="124"/>
        <v>1.0240625463450155</v>
      </c>
      <c r="DY72" s="29">
        <f t="shared" si="124"/>
        <v>1.0253469699485545</v>
      </c>
      <c r="DZ72" s="29">
        <f t="shared" si="124"/>
        <v>1.0333189547565846</v>
      </c>
      <c r="EA72" s="29">
        <f t="shared" si="124"/>
        <v>1.0490270721779329</v>
      </c>
      <c r="EB72" s="29">
        <f t="shared" si="124"/>
        <v>1.0425221355697227</v>
      </c>
      <c r="EC72" s="29">
        <f t="shared" si="124"/>
        <v>1.0360111708163842</v>
      </c>
      <c r="ED72" s="29">
        <f t="shared" si="124"/>
        <v>1.0442691897550769</v>
      </c>
      <c r="EE72" s="29">
        <f t="shared" si="125"/>
        <v>1.0452396842558944</v>
      </c>
      <c r="EF72" s="29">
        <f t="shared" si="125"/>
        <v>1.0447280770192404</v>
      </c>
      <c r="EG72" s="29">
        <f t="shared" si="125"/>
        <v>1.0649126260774731</v>
      </c>
      <c r="EH72" s="29">
        <f t="shared" si="125"/>
        <v>1.0574370471351473</v>
      </c>
      <c r="EI72" s="29">
        <f t="shared" si="125"/>
        <v>1.0120687879564252</v>
      </c>
      <c r="EJ72" s="29">
        <f t="shared" si="125"/>
        <v>1.062839873318242</v>
      </c>
      <c r="EK72" s="29">
        <f t="shared" si="125"/>
        <v>1.0393711236452086</v>
      </c>
      <c r="EL72" s="29">
        <f t="shared" si="125"/>
        <v>1.0029493892984318</v>
      </c>
      <c r="EM72" s="29">
        <f t="shared" si="125"/>
        <v>0.96305414646488308</v>
      </c>
      <c r="EN72" s="29">
        <f t="shared" si="125"/>
        <v>0.95249864062001943</v>
      </c>
      <c r="EO72" s="29">
        <f t="shared" si="126"/>
        <v>0.91822502641183834</v>
      </c>
      <c r="EP72" s="29">
        <f t="shared" si="126"/>
        <v>0.9341741755308226</v>
      </c>
      <c r="EQ72" s="29">
        <f t="shared" si="126"/>
        <v>0.98193382307652444</v>
      </c>
      <c r="ER72" s="29">
        <f t="shared" si="126"/>
        <v>1.0114763779439426</v>
      </c>
      <c r="ES72" s="29">
        <f t="shared" si="126"/>
        <v>1.0046302612148108</v>
      </c>
      <c r="ET72" s="29">
        <f t="shared" si="126"/>
        <v>0.99927772059493825</v>
      </c>
      <c r="EU72" s="29">
        <f t="shared" si="126"/>
        <v>1.0129224627543174</v>
      </c>
      <c r="EV72" s="29">
        <f t="shared" si="126"/>
        <v>1.0187491438277529</v>
      </c>
      <c r="EW72" s="29">
        <f t="shared" si="126"/>
        <v>1.0199192338310528</v>
      </c>
      <c r="EX72" s="29">
        <f t="shared" si="126"/>
        <v>0.91191490433117706</v>
      </c>
      <c r="EY72" s="29">
        <f t="shared" si="126"/>
        <v>1.0902724831191122</v>
      </c>
      <c r="EZ72" s="29">
        <f t="shared" si="126"/>
        <v>1.0653839481639313</v>
      </c>
      <c r="FA72" s="33">
        <f>+GEOMEAN(Tabella_Level_g[[#This Row],[1871]:[2022]])-1</f>
        <v>1.7041682861947072E-2</v>
      </c>
      <c r="FB72" s="33">
        <f>+GEOMEAN(Tabella_Level_g[[#This Row],[1871]:[1913]])-1</f>
        <v>-7.5586913769265518E-4</v>
      </c>
      <c r="FC72" s="33">
        <f>+GEOMEAN(Tabella_Level_g[[#This Row],[1914]:[1945]])-1</f>
        <v>-7.0691341557203025E-3</v>
      </c>
      <c r="FD72" s="33">
        <f>+GEOMEAN(Tabella_Level_g[[#This Row],[1919]:[1939]])-1</f>
        <v>2.9598020221618615E-2</v>
      </c>
      <c r="FE72" s="33">
        <f>+GEOMEAN(Tabella_Level_g[[#This Row],[1946]:[1970]])-1</f>
        <v>7.8548700944823135E-2</v>
      </c>
      <c r="FF72" s="33">
        <f>+GEOMEAN(Tabella_Level_g[[#This Row],[1946]:[1975]])-1</f>
        <v>7.2801534309843152E-2</v>
      </c>
      <c r="FG72" s="33">
        <f>+GEOMEAN(Tabella_Level_g[[#This Row],[1946]:[2022]])-1</f>
        <v>3.7410616212941949E-2</v>
      </c>
      <c r="FH72" s="33">
        <f>+GEOMEAN(Tabella_Level_g[[#This Row],[1970]:[2022]])-1</f>
        <v>1.9276712362637394E-2</v>
      </c>
      <c r="FI72" s="33">
        <f>+GEOMEAN(Tabella_Level_g[[#This Row],[1970]:[2007]])-1</f>
        <v>3.0534424958333251E-2</v>
      </c>
      <c r="FJ72" s="33">
        <f>+GEOMEAN(Tabella_Level_g[[#This Row],[2010]:[2022]])-1</f>
        <v>-7.3804836929145523E-3</v>
      </c>
      <c r="FK72" s="33">
        <f>+GEOMEAN(Tabella_Level_g[[#This Row],[1980]:[2007]])-1</f>
        <v>2.5623562650942899E-2</v>
      </c>
      <c r="FL72" s="33">
        <f>+GEOMEAN(Tabella_Level_g[[#This Row],[1980]:[2022]])-1</f>
        <v>1.3518918318256024E-2</v>
      </c>
      <c r="FM72" s="33">
        <f>+GEOMEAN(Tabella_Level_g[[#This Row],[1990]:[2007]])-1</f>
        <v>3.2821348181911736E-2</v>
      </c>
      <c r="FN72" s="33">
        <f>+GEOMEAN(Tabella_Level_g[[#This Row],[1990]:[2022]])-1</f>
        <v>1.3738777497243948E-2</v>
      </c>
      <c r="FO72" s="33">
        <f>+GEOMEAN(Tabella_Level_g[[#This Row],[1995]:[2007]])-1</f>
        <v>4.2758814294081571E-2</v>
      </c>
      <c r="FP72" s="33">
        <f>+GEOMEAN(Tabella_Level_g[[#This Row],[1975]:[2022]])-1</f>
        <v>1.6154356482990906E-2</v>
      </c>
      <c r="FQ72" s="33">
        <f>+GEOMEAN(Tabella_Level_g[[#This Row],[1990]:[2000]])-1</f>
        <v>2.4196795224026513E-2</v>
      </c>
      <c r="FR72" s="49"/>
      <c r="FS72" s="49"/>
      <c r="FT72" s="49"/>
      <c r="FU72" s="49"/>
      <c r="FV72" s="49"/>
      <c r="FW72" s="49"/>
      <c r="FX72" s="49"/>
      <c r="FY72" s="49"/>
      <c r="FZ72" s="49"/>
      <c r="GA72" s="49"/>
      <c r="GB72" s="49"/>
      <c r="GC72" s="49"/>
      <c r="GD72" s="49"/>
      <c r="GE72" s="49"/>
      <c r="GF72" s="49"/>
      <c r="GG72" s="49"/>
      <c r="GH72" s="49"/>
      <c r="GI72" s="49"/>
      <c r="GJ72" s="49"/>
      <c r="GK72" s="49"/>
      <c r="GL72" s="49"/>
      <c r="GM72" s="49"/>
      <c r="GN72" s="49"/>
      <c r="GO72" s="49"/>
      <c r="GP72" s="49"/>
      <c r="GQ72" s="49"/>
      <c r="GR72" s="49"/>
      <c r="GS72" s="49"/>
      <c r="GT72" s="49"/>
      <c r="GU72" s="49"/>
      <c r="GV72" s="49"/>
      <c r="GW72" s="49"/>
      <c r="GX72" s="49"/>
      <c r="GY72" s="49"/>
      <c r="GZ72" s="49"/>
      <c r="HA72" s="49"/>
      <c r="HB72" s="49"/>
      <c r="HC72" s="49"/>
      <c r="HD72" s="49"/>
      <c r="HE72" s="49"/>
      <c r="HF72" s="49"/>
      <c r="HG72" s="49"/>
      <c r="HH72" s="49"/>
      <c r="HI72" s="49"/>
      <c r="HJ72" s="49"/>
      <c r="HK72" s="49"/>
      <c r="HL72" s="49"/>
      <c r="HM72" s="49"/>
      <c r="HN72" s="49"/>
      <c r="HO72" s="49"/>
      <c r="HP72" s="49"/>
      <c r="HQ72" s="49"/>
      <c r="HR72" s="49"/>
      <c r="HS72" s="49"/>
      <c r="HT72" s="49"/>
      <c r="HU72" s="49"/>
      <c r="HV72" s="49"/>
      <c r="HW72" s="49"/>
      <c r="HX72" s="49"/>
      <c r="HY72" s="49"/>
      <c r="HZ72" s="49"/>
      <c r="IA72" s="49"/>
      <c r="IB72" s="49"/>
      <c r="IC72" s="49"/>
      <c r="ID72" s="49"/>
      <c r="IE72" s="49"/>
      <c r="IF72" s="49"/>
      <c r="IG72" s="49"/>
      <c r="IH72" s="49"/>
      <c r="II72" s="49"/>
      <c r="IJ72" s="49"/>
      <c r="IK72" s="49"/>
      <c r="IL72" s="49"/>
      <c r="IM72" s="49"/>
      <c r="IN72" s="49"/>
      <c r="IO72" s="49"/>
      <c r="IP72" s="49"/>
      <c r="IQ72" s="49"/>
      <c r="IR72" s="49"/>
      <c r="IS72" s="49"/>
      <c r="IT72" s="49"/>
      <c r="IU72" s="49"/>
      <c r="IV72" s="49"/>
      <c r="IW72" s="49"/>
      <c r="IX72" s="49"/>
      <c r="IY72" s="49"/>
      <c r="IZ72" s="49"/>
      <c r="JA72" s="49"/>
      <c r="JB72" s="49"/>
      <c r="JC72" s="49"/>
      <c r="JD72" s="49"/>
      <c r="JE72" s="49"/>
      <c r="JF72" s="49"/>
      <c r="JG72" s="49"/>
      <c r="JH72" s="49"/>
      <c r="JI72" s="49"/>
      <c r="JJ72" s="49"/>
      <c r="JK72" s="49"/>
      <c r="JL72" s="49"/>
      <c r="JM72" s="49"/>
      <c r="JN72" s="49"/>
      <c r="JO72" s="49"/>
      <c r="JP72" s="49"/>
      <c r="JQ72" s="49"/>
      <c r="JR72" s="49"/>
      <c r="JS72" s="49"/>
      <c r="JT72" s="49"/>
      <c r="JU72" s="49"/>
      <c r="JV72" s="49"/>
      <c r="JW72" s="49"/>
      <c r="JX72" s="49"/>
      <c r="JY72" s="49"/>
      <c r="JZ72" s="49"/>
      <c r="KA72" s="49"/>
      <c r="KB72" s="49"/>
      <c r="KC72" s="49"/>
      <c r="KD72" s="49"/>
      <c r="KE72" s="49"/>
      <c r="KF72" s="49"/>
      <c r="KG72" s="49"/>
      <c r="KH72" s="49"/>
      <c r="KI72" s="49"/>
      <c r="KJ72" s="49"/>
      <c r="KK72" s="49"/>
      <c r="KL72" s="49"/>
      <c r="KM72" s="49"/>
      <c r="KN72" s="49"/>
      <c r="KO72" s="49"/>
      <c r="KP72" s="49"/>
      <c r="KQ72" s="49"/>
      <c r="KR72" s="49"/>
      <c r="KS72" s="49"/>
      <c r="KT72" s="49"/>
      <c r="KU72" s="49"/>
      <c r="KV72" s="49"/>
      <c r="KW72" s="49"/>
      <c r="KX72" s="49"/>
      <c r="KY72" s="49"/>
      <c r="KZ72" s="49"/>
      <c r="LA72" s="49"/>
      <c r="LB72" s="49"/>
      <c r="LC72" s="49"/>
      <c r="LD72" s="49"/>
      <c r="LE72" s="49"/>
      <c r="LF72" s="49"/>
      <c r="LG72" s="49"/>
      <c r="LH72" s="49"/>
      <c r="LI72" s="49"/>
      <c r="LJ72" s="49"/>
      <c r="LK72" s="49"/>
      <c r="LL72" s="49"/>
      <c r="LM72" s="49"/>
      <c r="LN72" s="49"/>
      <c r="LO72" s="49"/>
      <c r="LP72" s="49"/>
      <c r="LQ72" s="49"/>
      <c r="LR72" s="49"/>
      <c r="LS72" s="49"/>
      <c r="LT72" s="49"/>
      <c r="LU72" s="49"/>
      <c r="LV72" s="49"/>
      <c r="LW72" s="49"/>
      <c r="LX72" s="49"/>
      <c r="LY72" s="49"/>
      <c r="LZ72" s="49"/>
      <c r="MA72" s="49"/>
      <c r="MB72" s="49"/>
      <c r="MC72" s="49"/>
      <c r="MD72" s="49"/>
      <c r="ME72" s="49"/>
      <c r="MF72" s="49"/>
      <c r="MG72" s="49"/>
      <c r="MH72" s="49"/>
      <c r="MI72" s="49"/>
      <c r="MJ72" s="49"/>
      <c r="MK72" s="49"/>
      <c r="ML72" s="49"/>
      <c r="MM72" s="49"/>
      <c r="MN72" s="49"/>
      <c r="MO72" s="49"/>
      <c r="MP72" s="49"/>
      <c r="MQ72" s="49"/>
      <c r="MR72" s="49"/>
      <c r="MS72" s="49"/>
      <c r="MT72" s="49"/>
      <c r="MU72" s="49"/>
      <c r="MV72" s="49"/>
      <c r="MW72" s="49"/>
      <c r="MX72" s="49"/>
      <c r="MY72" s="49"/>
      <c r="MZ72" s="49"/>
      <c r="NA72" s="49"/>
      <c r="NB72" s="49"/>
      <c r="NC72" s="49"/>
      <c r="ND72" s="49"/>
      <c r="NE72" s="49"/>
      <c r="NF72" s="49"/>
      <c r="NG72" s="49"/>
      <c r="NH72" s="49"/>
      <c r="NI72" s="49"/>
      <c r="NJ72" s="49"/>
      <c r="NK72" s="49"/>
      <c r="NL72" s="49"/>
      <c r="NM72" s="49"/>
      <c r="NN72" s="49"/>
      <c r="NO72" s="49"/>
      <c r="NP72" s="49"/>
      <c r="NQ72" s="49"/>
      <c r="NR72" s="49"/>
      <c r="NS72" s="49"/>
      <c r="NT72" s="49"/>
      <c r="NU72" s="49"/>
      <c r="NV72" s="49"/>
      <c r="NW72" s="49"/>
      <c r="NX72" s="49"/>
      <c r="NY72" s="49"/>
      <c r="NZ72" s="49"/>
      <c r="OA72" s="49"/>
      <c r="OB72" s="49"/>
      <c r="OC72" s="49"/>
      <c r="OD72" s="49"/>
      <c r="OE72" s="49"/>
      <c r="OF72" s="49"/>
      <c r="OG72" s="49"/>
      <c r="OH72" s="49"/>
      <c r="OI72" s="49"/>
      <c r="OJ72" s="49"/>
      <c r="OK72" s="49"/>
      <c r="OL72" s="49"/>
      <c r="OM72" s="49"/>
      <c r="ON72" s="49"/>
      <c r="OO72" s="49"/>
      <c r="OP72" s="49"/>
      <c r="OQ72" s="49"/>
      <c r="OR72" s="49"/>
      <c r="OS72" s="49"/>
      <c r="OT72" s="49"/>
      <c r="OU72" s="49"/>
      <c r="OV72" s="49"/>
      <c r="OW72" s="49"/>
      <c r="OX72" s="49"/>
      <c r="OY72" s="49"/>
      <c r="OZ72" s="49"/>
      <c r="PA72" s="49"/>
      <c r="PB72" s="49"/>
      <c r="PC72" s="49"/>
      <c r="PD72" s="49"/>
      <c r="PE72" s="49"/>
      <c r="PF72" s="49"/>
      <c r="PG72" s="49"/>
      <c r="PH72" s="49"/>
      <c r="PI72" s="49"/>
      <c r="PJ72" s="49"/>
      <c r="PK72" s="49"/>
      <c r="PL72" s="49"/>
      <c r="PM72" s="49"/>
      <c r="PN72" s="49"/>
      <c r="PO72" s="49"/>
      <c r="PP72" s="49"/>
      <c r="PQ72" s="49"/>
      <c r="PR72" s="49"/>
      <c r="PS72" s="49"/>
      <c r="PT72" s="49"/>
      <c r="PU72" s="49"/>
      <c r="PV72" s="49"/>
      <c r="PW72" s="49"/>
      <c r="PX72" s="49"/>
      <c r="PY72" s="49"/>
      <c r="PZ72" s="49"/>
      <c r="QA72" s="49"/>
      <c r="QB72" s="49"/>
      <c r="QC72" s="49"/>
      <c r="QD72" s="49"/>
      <c r="QE72" s="49"/>
      <c r="QF72" s="49"/>
      <c r="QG72" s="49"/>
      <c r="QH72" s="49"/>
      <c r="QI72" s="49"/>
      <c r="QJ72" s="49"/>
      <c r="QK72" s="49"/>
      <c r="QL72" s="49"/>
      <c r="QM72" s="49"/>
      <c r="QN72" s="49"/>
      <c r="QO72" s="49"/>
      <c r="QP72" s="49"/>
      <c r="QQ72" s="49"/>
      <c r="QR72" s="49"/>
      <c r="QS72" s="49"/>
      <c r="QT72" s="49"/>
      <c r="QU72" s="49"/>
      <c r="QV72" s="49"/>
      <c r="QW72" s="49"/>
      <c r="QX72" s="49"/>
      <c r="QY72" s="49"/>
      <c r="QZ72" s="49"/>
      <c r="RA72" s="49"/>
      <c r="RB72" s="49"/>
      <c r="RC72" s="49"/>
      <c r="RD72" s="49"/>
      <c r="RE72" s="49"/>
      <c r="RF72" s="49"/>
      <c r="RG72" s="49"/>
      <c r="RH72" s="49"/>
      <c r="RI72" s="49"/>
      <c r="RJ72" s="49"/>
      <c r="RK72" s="49"/>
      <c r="RL72" s="49"/>
      <c r="RM72" s="49"/>
      <c r="RN72" s="49"/>
      <c r="RO72" s="49"/>
      <c r="RP72" s="49"/>
      <c r="RQ72" s="49"/>
      <c r="RR72" s="49"/>
      <c r="RS72" s="49"/>
      <c r="RT72" s="49"/>
      <c r="RU72" s="49"/>
      <c r="RV72" s="49"/>
      <c r="RW72" s="49"/>
      <c r="RX72" s="49"/>
      <c r="RY72" s="49"/>
      <c r="RZ72" s="49"/>
      <c r="SA72" s="49"/>
      <c r="SB72" s="49"/>
      <c r="SC72" s="49"/>
      <c r="SD72" s="49"/>
      <c r="SE72" s="49"/>
      <c r="SF72" s="49"/>
      <c r="SG72" s="49"/>
      <c r="SH72" s="49"/>
      <c r="SI72" s="49"/>
      <c r="SJ72" s="49"/>
      <c r="SK72" s="49"/>
      <c r="SL72" s="49"/>
      <c r="SM72" s="49"/>
      <c r="SN72" s="49"/>
      <c r="SO72" s="49"/>
      <c r="SP72" s="49"/>
      <c r="SQ72" s="49"/>
      <c r="SR72" s="49"/>
      <c r="SS72" s="49"/>
      <c r="ST72" s="49"/>
      <c r="SU72" s="49"/>
      <c r="SV72" s="49"/>
      <c r="SW72" s="49"/>
      <c r="SX72" s="49"/>
      <c r="SY72" s="49"/>
      <c r="SZ72" s="49"/>
      <c r="TA72" s="49"/>
      <c r="TB72" s="49"/>
      <c r="TC72" s="49"/>
      <c r="TD72" s="49"/>
      <c r="TE72" s="49"/>
      <c r="TF72" s="49"/>
      <c r="TG72" s="49"/>
      <c r="TH72" s="49"/>
      <c r="TI72" s="49"/>
      <c r="TJ72" s="49"/>
      <c r="TK72" s="49"/>
      <c r="TL72" s="49"/>
      <c r="TM72" s="49"/>
      <c r="TN72" s="49"/>
      <c r="TO72" s="49"/>
      <c r="TP72" s="49"/>
      <c r="TQ72" s="49"/>
      <c r="TR72" s="49"/>
      <c r="TS72" s="49"/>
      <c r="TT72" s="49"/>
      <c r="TU72" s="49"/>
      <c r="TV72" s="49"/>
      <c r="TW72" s="49"/>
      <c r="TX72" s="49"/>
      <c r="TY72" s="49"/>
      <c r="TZ72" s="49"/>
      <c r="UA72" s="49"/>
      <c r="UB72" s="49"/>
      <c r="UC72" s="49"/>
      <c r="UD72" s="49"/>
      <c r="UE72" s="49"/>
      <c r="UF72" s="49"/>
      <c r="UG72" s="49"/>
      <c r="UH72" s="49"/>
      <c r="UI72" s="49"/>
      <c r="UJ72" s="49"/>
      <c r="UK72" s="49"/>
      <c r="UL72" s="49"/>
      <c r="UM72" s="49"/>
      <c r="UN72" s="49"/>
      <c r="UO72" s="49"/>
      <c r="UP72" s="49"/>
      <c r="UQ72" s="49"/>
      <c r="UR72" s="49"/>
      <c r="US72" s="49"/>
      <c r="UT72" s="49"/>
      <c r="UU72" s="49"/>
      <c r="UV72" s="49"/>
      <c r="UW72" s="49"/>
      <c r="UX72" s="49"/>
      <c r="UY72" s="49"/>
      <c r="UZ72" s="49"/>
      <c r="VA72" s="49"/>
      <c r="VB72" s="49"/>
      <c r="VC72" s="49"/>
      <c r="VD72" s="49"/>
      <c r="VE72" s="49"/>
      <c r="VF72" s="49"/>
      <c r="VG72" s="49"/>
      <c r="VH72" s="49"/>
      <c r="VI72" s="49"/>
      <c r="VJ72" s="49"/>
      <c r="VK72" s="49"/>
      <c r="VL72" s="49"/>
      <c r="VM72" s="49"/>
      <c r="VN72" s="49"/>
      <c r="VO72" s="49"/>
      <c r="VP72" s="49"/>
      <c r="VQ72" s="49"/>
      <c r="VR72" s="49"/>
      <c r="VS72" s="49"/>
      <c r="VT72" s="49"/>
      <c r="VU72" s="49"/>
      <c r="VV72" s="49"/>
      <c r="VW72" s="49"/>
      <c r="VX72" s="49"/>
      <c r="VY72" s="49"/>
      <c r="VZ72" s="49"/>
      <c r="WA72" s="49"/>
      <c r="WB72" s="49"/>
      <c r="WC72" s="49"/>
      <c r="WD72" s="49"/>
      <c r="WE72" s="49"/>
      <c r="WF72" s="49"/>
      <c r="WG72" s="49"/>
      <c r="WH72" s="49"/>
      <c r="WI72" s="49"/>
      <c r="WJ72" s="49"/>
      <c r="WK72" s="49"/>
      <c r="WL72" s="49"/>
      <c r="WM72" s="49"/>
      <c r="WN72" s="49"/>
      <c r="WO72" s="49"/>
      <c r="WP72" s="49"/>
      <c r="WQ72" s="49"/>
      <c r="WR72" s="49"/>
      <c r="WS72" s="49"/>
      <c r="WT72" s="49"/>
      <c r="WU72" s="49"/>
      <c r="WV72" s="49"/>
      <c r="WW72" s="49"/>
      <c r="WX72" s="49"/>
      <c r="WY72" s="49"/>
      <c r="WZ72" s="49"/>
      <c r="XA72" s="49"/>
      <c r="XB72" s="49"/>
      <c r="XC72" s="49"/>
      <c r="XD72" s="49"/>
      <c r="XE72" s="49"/>
      <c r="XF72" s="49"/>
      <c r="XG72" s="49"/>
      <c r="XH72" s="49"/>
      <c r="XI72" s="49"/>
      <c r="XJ72" s="49"/>
      <c r="XK72" s="49"/>
      <c r="XL72" s="49"/>
      <c r="XM72" s="49"/>
      <c r="XN72" s="49"/>
      <c r="XO72" s="49"/>
      <c r="XP72" s="49"/>
      <c r="XQ72" s="49"/>
      <c r="XR72" s="49"/>
      <c r="XS72" s="49"/>
      <c r="XT72" s="49"/>
      <c r="XU72" s="49"/>
      <c r="XV72" s="49"/>
      <c r="XW72" s="49"/>
      <c r="XX72" s="49"/>
      <c r="XY72" s="49"/>
      <c r="XZ72" s="49"/>
      <c r="YA72" s="49"/>
      <c r="YB72" s="49"/>
      <c r="YC72" s="49"/>
      <c r="YD72" s="49"/>
      <c r="YE72" s="49"/>
      <c r="YF72" s="49"/>
      <c r="YG72" s="49"/>
      <c r="YH72" s="49"/>
      <c r="YI72" s="49"/>
      <c r="YJ72" s="49"/>
      <c r="YK72" s="49"/>
      <c r="YL72" s="49"/>
      <c r="YM72" s="49"/>
      <c r="YN72" s="49"/>
      <c r="YO72" s="49"/>
      <c r="YP72" s="49"/>
      <c r="YQ72" s="49"/>
      <c r="YR72" s="49"/>
      <c r="YS72" s="49"/>
      <c r="YT72" s="49"/>
      <c r="YU72" s="49"/>
      <c r="YV72" s="49"/>
      <c r="YW72" s="49"/>
      <c r="YX72" s="49"/>
      <c r="YY72" s="49"/>
      <c r="YZ72" s="49"/>
      <c r="ZA72" s="49"/>
      <c r="ZB72" s="49"/>
      <c r="ZC72" s="49"/>
      <c r="ZD72" s="49"/>
      <c r="ZE72" s="49"/>
      <c r="ZF72" s="49"/>
      <c r="ZG72" s="49"/>
      <c r="ZH72" s="49"/>
      <c r="ZI72" s="49"/>
      <c r="ZJ72" s="49"/>
      <c r="ZK72" s="49"/>
      <c r="ZL72" s="49"/>
      <c r="ZM72" s="49"/>
      <c r="ZN72" s="49"/>
      <c r="ZO72" s="49"/>
      <c r="ZP72" s="49"/>
      <c r="ZQ72" s="49"/>
      <c r="ZR72" s="49"/>
      <c r="ZS72" s="49"/>
      <c r="ZT72" s="49"/>
      <c r="ZU72" s="49"/>
      <c r="ZV72" s="49"/>
      <c r="ZW72" s="49"/>
      <c r="ZX72" s="49"/>
      <c r="ZY72" s="49"/>
      <c r="ZZ72" s="49"/>
      <c r="AAA72" s="49"/>
      <c r="AAB72" s="49"/>
      <c r="AAC72" s="49"/>
      <c r="AAD72" s="49"/>
      <c r="AAE72" s="49"/>
      <c r="AAF72" s="49"/>
      <c r="AAG72" s="49"/>
      <c r="AAH72" s="49"/>
      <c r="AAI72" s="49"/>
      <c r="AAJ72" s="49"/>
      <c r="AAK72" s="49"/>
      <c r="AAL72" s="49"/>
      <c r="AAM72" s="49"/>
      <c r="AAN72" s="49"/>
      <c r="AAO72" s="49"/>
      <c r="AAP72" s="49"/>
      <c r="AAQ72" s="49"/>
      <c r="AAR72" s="49"/>
      <c r="AAS72" s="49"/>
      <c r="AAT72" s="49"/>
      <c r="AAU72" s="49"/>
      <c r="AAV72" s="49"/>
      <c r="AAW72" s="49"/>
      <c r="AAX72" s="49"/>
      <c r="AAY72" s="49"/>
      <c r="AAZ72" s="49"/>
      <c r="ABA72" s="49"/>
      <c r="ABB72" s="49"/>
      <c r="ABC72" s="49"/>
      <c r="ABD72" s="49"/>
      <c r="ABE72" s="49"/>
      <c r="ABF72" s="49"/>
      <c r="ABG72" s="49"/>
      <c r="ABH72" s="49"/>
    </row>
    <row r="73" spans="1:736" x14ac:dyDescent="0.15">
      <c r="A73" s="25" t="s">
        <v>249</v>
      </c>
      <c r="B73" s="26" t="s">
        <v>28</v>
      </c>
      <c r="C73" s="27" t="s">
        <v>29</v>
      </c>
      <c r="D73" s="29"/>
      <c r="E73" s="29">
        <f t="shared" si="112"/>
        <v>1.0176637174368086</v>
      </c>
      <c r="F73" s="29">
        <f t="shared" si="112"/>
        <v>0.99647401852147499</v>
      </c>
      <c r="G73" s="29">
        <f t="shared" si="112"/>
        <v>1.0452971067827899</v>
      </c>
      <c r="H73" s="29">
        <f t="shared" si="112"/>
        <v>1.0302609939220593</v>
      </c>
      <c r="I73" s="29">
        <f t="shared" si="112"/>
        <v>0.99558725261757597</v>
      </c>
      <c r="J73" s="29">
        <f t="shared" si="112"/>
        <v>0.98368979387735589</v>
      </c>
      <c r="K73" s="29">
        <f t="shared" si="112"/>
        <v>1.0212577165846706</v>
      </c>
      <c r="L73" s="29">
        <f t="shared" si="112"/>
        <v>1.0373089905994648</v>
      </c>
      <c r="M73" s="29">
        <f t="shared" si="112"/>
        <v>1.0583052397154269</v>
      </c>
      <c r="N73" s="29">
        <f t="shared" si="112"/>
        <v>1.0595359921205525</v>
      </c>
      <c r="O73" s="29">
        <f t="shared" si="113"/>
        <v>1.0019076572266556</v>
      </c>
      <c r="P73" s="29">
        <f t="shared" si="113"/>
        <v>0.89259868885535087</v>
      </c>
      <c r="Q73" s="29">
        <f t="shared" si="113"/>
        <v>0.96161871633371976</v>
      </c>
      <c r="R73" s="29">
        <f t="shared" si="113"/>
        <v>1.011942488202787</v>
      </c>
      <c r="S73" s="29">
        <f t="shared" si="113"/>
        <v>1.0213109256220827</v>
      </c>
      <c r="T73" s="29">
        <f t="shared" si="113"/>
        <v>1.0033415042240941</v>
      </c>
      <c r="U73" s="29">
        <f t="shared" si="113"/>
        <v>0.98315441855444419</v>
      </c>
      <c r="V73" s="29">
        <f t="shared" si="113"/>
        <v>1.0346130357547387</v>
      </c>
      <c r="W73" s="29">
        <f t="shared" si="113"/>
        <v>1.0426732429384575</v>
      </c>
      <c r="X73" s="29">
        <f t="shared" si="113"/>
        <v>1.0422445587781419</v>
      </c>
      <c r="Y73" s="29">
        <f t="shared" si="114"/>
        <v>1.0240330855407811</v>
      </c>
      <c r="Z73" s="29">
        <f t="shared" si="114"/>
        <v>1.0639326263944626</v>
      </c>
      <c r="AA73" s="29">
        <f t="shared" si="114"/>
        <v>1.0648192573744855</v>
      </c>
      <c r="AB73" s="29">
        <f t="shared" si="114"/>
        <v>1.0110319821736469</v>
      </c>
      <c r="AC73" s="29">
        <f t="shared" si="114"/>
        <v>0.97839524920953469</v>
      </c>
      <c r="AD73" s="29">
        <f t="shared" si="114"/>
        <v>1.0197378944269897</v>
      </c>
      <c r="AE73" s="29">
        <f t="shared" si="114"/>
        <v>0.99347782642106153</v>
      </c>
      <c r="AF73" s="29">
        <f t="shared" si="114"/>
        <v>0.96997056692506811</v>
      </c>
      <c r="AG73" s="29">
        <f t="shared" si="114"/>
        <v>0.99882606579593236</v>
      </c>
      <c r="AH73" s="29">
        <f t="shared" si="114"/>
        <v>1.0381365796423472</v>
      </c>
      <c r="AI73" s="29">
        <f t="shared" si="115"/>
        <v>1.04463244691989</v>
      </c>
      <c r="AJ73" s="29">
        <f t="shared" si="115"/>
        <v>1.0234079434929289</v>
      </c>
      <c r="AK73" s="29">
        <f t="shared" si="115"/>
        <v>0.99918770800631795</v>
      </c>
      <c r="AL73" s="29">
        <f t="shared" si="115"/>
        <v>1.0061918821053086</v>
      </c>
      <c r="AM73" s="29">
        <f t="shared" si="115"/>
        <v>1.0662053798017472</v>
      </c>
      <c r="AN73" s="29">
        <f t="shared" si="115"/>
        <v>1.0224450826404543</v>
      </c>
      <c r="AO73" s="29">
        <f t="shared" si="115"/>
        <v>1.0364551315708297</v>
      </c>
      <c r="AP73" s="29">
        <f t="shared" si="115"/>
        <v>0.99505099843216771</v>
      </c>
      <c r="AQ73" s="29">
        <f t="shared" si="115"/>
        <v>0.99033321658517781</v>
      </c>
      <c r="AR73" s="29">
        <f t="shared" si="115"/>
        <v>1.0658447615410009</v>
      </c>
      <c r="AS73" s="29">
        <f t="shared" si="116"/>
        <v>1.0400279806658366</v>
      </c>
      <c r="AT73" s="29">
        <f t="shared" si="116"/>
        <v>1.0100947386997745</v>
      </c>
      <c r="AU73" s="29">
        <f t="shared" si="116"/>
        <v>1.0468354166723031</v>
      </c>
      <c r="AV73" s="29">
        <f t="shared" si="116"/>
        <v>0.97743839404148791</v>
      </c>
      <c r="AW73" s="29">
        <f t="shared" si="116"/>
        <v>0.97952672476750768</v>
      </c>
      <c r="AX73" s="29">
        <f t="shared" si="116"/>
        <v>0.88343429549847419</v>
      </c>
      <c r="AY73" s="29">
        <f t="shared" si="116"/>
        <v>0.98025627474509258</v>
      </c>
      <c r="AZ73" s="29">
        <f t="shared" si="116"/>
        <v>0.93763423544560087</v>
      </c>
      <c r="BA73" s="29">
        <f t="shared" si="116"/>
        <v>1.157424400208275</v>
      </c>
      <c r="BB73" s="29">
        <f t="shared" si="116"/>
        <v>0.84800166381664244</v>
      </c>
      <c r="BC73" s="29">
        <f t="shared" si="117"/>
        <v>1.0950929881572196</v>
      </c>
      <c r="BD73" s="29">
        <f t="shared" si="117"/>
        <v>1.1223017132461459</v>
      </c>
      <c r="BE73" s="29">
        <f t="shared" si="117"/>
        <v>0.94676392188946423</v>
      </c>
      <c r="BF73" s="29">
        <f t="shared" si="117"/>
        <v>1.0621893279622161</v>
      </c>
      <c r="BG73" s="29">
        <f t="shared" si="117"/>
        <v>1.0027489117700916</v>
      </c>
      <c r="BH73" s="29">
        <f t="shared" si="117"/>
        <v>1.0729359709573578</v>
      </c>
      <c r="BI73" s="29">
        <f t="shared" si="117"/>
        <v>1.097345245991652</v>
      </c>
      <c r="BJ73" s="29">
        <f t="shared" si="117"/>
        <v>1.0365501692461923</v>
      </c>
      <c r="BK73" s="29">
        <f t="shared" si="117"/>
        <v>1.0572525196668672</v>
      </c>
      <c r="BL73" s="29">
        <f t="shared" si="117"/>
        <v>1.1068069967168681</v>
      </c>
      <c r="BM73" s="29">
        <f t="shared" si="118"/>
        <v>0.9802024228723204</v>
      </c>
      <c r="BN73" s="29">
        <f t="shared" si="118"/>
        <v>0.95710930101048353</v>
      </c>
      <c r="BO73" s="29">
        <f t="shared" si="118"/>
        <v>1.0997793977942925</v>
      </c>
      <c r="BP73" s="29">
        <f t="shared" si="118"/>
        <v>1.0056499435027995</v>
      </c>
      <c r="BQ73" s="29">
        <f t="shared" si="118"/>
        <v>0.96257280651621102</v>
      </c>
      <c r="BR73" s="29">
        <f t="shared" si="118"/>
        <v>0.99564250940302446</v>
      </c>
      <c r="BS73" s="29">
        <f t="shared" si="118"/>
        <v>1.0385384566337621</v>
      </c>
      <c r="BT73" s="29">
        <f t="shared" si="118"/>
        <v>1.0010218810970839</v>
      </c>
      <c r="BU73" s="29">
        <f t="shared" si="118"/>
        <v>1.1106821192070704</v>
      </c>
      <c r="BV73" s="29">
        <f t="shared" si="118"/>
        <v>1.0512000856217936</v>
      </c>
      <c r="BW73" s="29">
        <f t="shared" si="119"/>
        <v>1.1301110846016031</v>
      </c>
      <c r="BX73" s="29">
        <f t="shared" si="119"/>
        <v>1.1548280783137286</v>
      </c>
      <c r="BY73" s="29">
        <f t="shared" si="119"/>
        <v>1.0536162932033766</v>
      </c>
      <c r="BZ73" s="29">
        <f t="shared" si="119"/>
        <v>1.08018140173884</v>
      </c>
      <c r="CA73" s="29">
        <f t="shared" si="119"/>
        <v>1.0651322052034922</v>
      </c>
      <c r="CB73" s="29">
        <f t="shared" si="119"/>
        <v>1.0251395784633812</v>
      </c>
      <c r="CC73" s="29">
        <f t="shared" si="119"/>
        <v>1.0871935086300959</v>
      </c>
      <c r="CD73" s="29">
        <f t="shared" si="119"/>
        <v>0.99832914183346555</v>
      </c>
      <c r="CE73" s="29">
        <f t="shared" si="119"/>
        <v>0.96234304265697723</v>
      </c>
      <c r="CF73" s="29">
        <f t="shared" si="119"/>
        <v>0.95826095820683199</v>
      </c>
      <c r="CG73" s="29">
        <f t="shared" si="120"/>
        <v>0.95081195575429511</v>
      </c>
      <c r="CH73" s="29">
        <f t="shared" si="120"/>
        <v>1.0919554455445544</v>
      </c>
      <c r="CI73" s="29">
        <f t="shared" si="120"/>
        <v>1.0071404284257055</v>
      </c>
      <c r="CJ73" s="29">
        <f t="shared" si="120"/>
        <v>1.0630204816565383</v>
      </c>
      <c r="CK73" s="29">
        <f t="shared" si="120"/>
        <v>1.0688121956383654</v>
      </c>
      <c r="CL73" s="29">
        <f t="shared" si="120"/>
        <v>1.0224841521394612</v>
      </c>
      <c r="CM73" s="29">
        <f t="shared" si="120"/>
        <v>0.97636346023442799</v>
      </c>
      <c r="CN73" s="29">
        <f t="shared" si="120"/>
        <v>1.0485167179283659</v>
      </c>
      <c r="CO73" s="29">
        <f t="shared" si="120"/>
        <v>1.0126797880393641</v>
      </c>
      <c r="CP73" s="29">
        <f t="shared" si="120"/>
        <v>1.0240142029527191</v>
      </c>
      <c r="CQ73" s="29">
        <f t="shared" si="121"/>
        <v>0.97892143443744872</v>
      </c>
      <c r="CR73" s="29">
        <f t="shared" si="121"/>
        <v>1.0659023117076809</v>
      </c>
      <c r="CS73" s="29">
        <f t="shared" si="121"/>
        <v>1.0814167031045037</v>
      </c>
      <c r="CT73" s="29">
        <f t="shared" si="121"/>
        <v>1.0824842309558467</v>
      </c>
      <c r="CU73" s="29">
        <f t="shared" si="121"/>
        <v>1.05333930972658</v>
      </c>
      <c r="CV73" s="29">
        <f t="shared" si="121"/>
        <v>1.0679432624113476</v>
      </c>
      <c r="CW73" s="29">
        <f t="shared" si="121"/>
        <v>0.97237348917518929</v>
      </c>
      <c r="CX73" s="29">
        <f t="shared" si="121"/>
        <v>0.93211309930337383</v>
      </c>
      <c r="CY73" s="29">
        <f t="shared" si="121"/>
        <v>1.0169988276670574</v>
      </c>
      <c r="CZ73" s="29">
        <f t="shared" si="121"/>
        <v>1.0684438040345821</v>
      </c>
      <c r="DA73" s="29">
        <f t="shared" si="122"/>
        <v>1.1197572488199596</v>
      </c>
      <c r="DB73" s="29">
        <f t="shared" si="122"/>
        <v>1.0457665903890161</v>
      </c>
      <c r="DC73" s="29">
        <f t="shared" si="122"/>
        <v>1.0524588275941495</v>
      </c>
      <c r="DD73" s="29">
        <f t="shared" si="122"/>
        <v>1.0425124473381846</v>
      </c>
      <c r="DE73" s="29">
        <f t="shared" si="122"/>
        <v>0.99375459221160911</v>
      </c>
      <c r="DF73" s="29">
        <f t="shared" si="122"/>
        <v>1.0497491418008977</v>
      </c>
      <c r="DG73" s="29">
        <f t="shared" si="122"/>
        <v>1.0798913316898928</v>
      </c>
      <c r="DH73" s="29">
        <f t="shared" si="122"/>
        <v>1.051898439319823</v>
      </c>
      <c r="DI73" s="29">
        <f t="shared" si="122"/>
        <v>1.0382656450684264</v>
      </c>
      <c r="DJ73" s="29">
        <f t="shared" si="122"/>
        <v>1.046282472379815</v>
      </c>
      <c r="DK73" s="29">
        <f t="shared" si="123"/>
        <v>1.0308219178082192</v>
      </c>
      <c r="DL73" s="29">
        <f t="shared" si="123"/>
        <v>1.0076332858724886</v>
      </c>
      <c r="DM73" s="29">
        <f t="shared" si="123"/>
        <v>0.9657730502021431</v>
      </c>
      <c r="DN73" s="29">
        <f t="shared" si="123"/>
        <v>1.0305628937207885</v>
      </c>
      <c r="DO73" s="29">
        <f t="shared" si="123"/>
        <v>1.0249635209212447</v>
      </c>
      <c r="DP73" s="29">
        <f t="shared" si="123"/>
        <v>1.0557522123893806</v>
      </c>
      <c r="DQ73" s="29">
        <f t="shared" si="123"/>
        <v>1.0778818470060862</v>
      </c>
      <c r="DR73" s="29">
        <f t="shared" si="123"/>
        <v>0.97829321071138764</v>
      </c>
      <c r="DS73" s="29">
        <f t="shared" si="123"/>
        <v>0.99025368079076515</v>
      </c>
      <c r="DT73" s="29">
        <f t="shared" si="123"/>
        <v>1.003769370375541</v>
      </c>
      <c r="DU73" s="29">
        <f t="shared" si="124"/>
        <v>0.9825458275382476</v>
      </c>
      <c r="DV73" s="29">
        <f t="shared" si="124"/>
        <v>0.95050123472920145</v>
      </c>
      <c r="DW73" s="29">
        <f t="shared" si="124"/>
        <v>0.9990513148881387</v>
      </c>
      <c r="DX73" s="29">
        <f t="shared" si="124"/>
        <v>1.0232545148283136</v>
      </c>
      <c r="DY73" s="29">
        <f t="shared" si="124"/>
        <v>0.9919158511093038</v>
      </c>
      <c r="DZ73" s="29">
        <f t="shared" si="124"/>
        <v>1.0382566952052947</v>
      </c>
      <c r="EA73" s="29">
        <f t="shared" si="124"/>
        <v>1.0587512735703115</v>
      </c>
      <c r="EB73" s="29">
        <f t="shared" si="124"/>
        <v>1.0502844052683806</v>
      </c>
      <c r="EC73" s="29">
        <f t="shared" si="124"/>
        <v>1.0236071263712403</v>
      </c>
      <c r="ED73" s="29">
        <f t="shared" si="124"/>
        <v>1.0286252197009644</v>
      </c>
      <c r="EE73" s="29">
        <f t="shared" si="125"/>
        <v>1.0207248094057411</v>
      </c>
      <c r="EF73" s="29">
        <f t="shared" si="125"/>
        <v>0.99041390017468245</v>
      </c>
      <c r="EG73" s="29">
        <f t="shared" si="125"/>
        <v>1.0134509808280106</v>
      </c>
      <c r="EH73" s="29">
        <f t="shared" si="125"/>
        <v>1.0674671963647455</v>
      </c>
      <c r="EI73" s="29">
        <f t="shared" si="125"/>
        <v>1.0462538818128255</v>
      </c>
      <c r="EJ73" s="29">
        <f t="shared" si="125"/>
        <v>1.0217282677727784</v>
      </c>
      <c r="EK73" s="29">
        <f t="shared" si="125"/>
        <v>1.0621057598693164</v>
      </c>
      <c r="EL73" s="29">
        <f t="shared" si="125"/>
        <v>0.99268018637082356</v>
      </c>
      <c r="EM73" s="29">
        <f t="shared" si="125"/>
        <v>0.92383331336285035</v>
      </c>
      <c r="EN73" s="29">
        <f t="shared" si="125"/>
        <v>0.96209305378913779</v>
      </c>
      <c r="EO73" s="29">
        <f t="shared" si="126"/>
        <v>1.0128833021693897</v>
      </c>
      <c r="EP73" s="29">
        <f t="shared" si="126"/>
        <v>1.0052774904735982</v>
      </c>
      <c r="EQ73" s="29">
        <f t="shared" si="126"/>
        <v>1.0355121224013877</v>
      </c>
      <c r="ER73" s="29">
        <f t="shared" si="126"/>
        <v>1.0056877547097312</v>
      </c>
      <c r="ES73" s="29">
        <f t="shared" si="126"/>
        <v>1.0336296984634101</v>
      </c>
      <c r="ET73" s="29">
        <f t="shared" si="126"/>
        <v>1.0484534275340498</v>
      </c>
      <c r="EU73" s="29">
        <f t="shared" si="126"/>
        <v>1.0176695139516196</v>
      </c>
      <c r="EV73" s="29">
        <f t="shared" si="126"/>
        <v>1.021256296915021</v>
      </c>
      <c r="EW73" s="29">
        <f t="shared" si="126"/>
        <v>0.99574209422659132</v>
      </c>
      <c r="EX73" s="29">
        <f t="shared" si="126"/>
        <v>0.91264484073329366</v>
      </c>
      <c r="EY73" s="29">
        <f t="shared" si="126"/>
        <v>1.0265242427937127</v>
      </c>
      <c r="EZ73" s="29">
        <f t="shared" si="126"/>
        <v>1.0428820781391119</v>
      </c>
      <c r="FA73" s="33">
        <f>+GEOMEAN(Tabella_Level_g[[#This Row],[1871]:[2022]])-1</f>
        <v>2.1909361097257829E-2</v>
      </c>
      <c r="FB73" s="33">
        <f>+GEOMEAN(Tabella_Level_g[[#This Row],[1871]:[1913]])-1</f>
        <v>1.6882460587987147E-2</v>
      </c>
      <c r="FC73" s="33">
        <f>+GEOMEAN(Tabella_Level_g[[#This Row],[1914]:[1945]])-1</f>
        <v>3.0047055980224835E-2</v>
      </c>
      <c r="FD73" s="33">
        <f>+GEOMEAN(Tabella_Level_g[[#This Row],[1919]:[1939]])-1</f>
        <v>3.3425938140793754E-2</v>
      </c>
      <c r="FE73" s="33">
        <f>+GEOMEAN(Tabella_Level_g[[#This Row],[1946]:[1970]])-1</f>
        <v>2.3575940727842415E-2</v>
      </c>
      <c r="FF73" s="33">
        <f>+GEOMEAN(Tabella_Level_g[[#This Row],[1946]:[1975]])-1</f>
        <v>2.7947330254227021E-2</v>
      </c>
      <c r="FG73" s="33">
        <f>+GEOMEAN(Tabella_Level_g[[#This Row],[1946]:[2022]])-1</f>
        <v>2.1355164046443997E-2</v>
      </c>
      <c r="FH73" s="33">
        <f>+GEOMEAN(Tabella_Level_g[[#This Row],[1970]:[2022]])-1</f>
        <v>2.1177373041638692E-2</v>
      </c>
      <c r="FI73" s="33">
        <f>+GEOMEAN(Tabella_Level_g[[#This Row],[1970]:[2007]])-1</f>
        <v>2.8986655709672071E-2</v>
      </c>
      <c r="FJ73" s="33">
        <f>+GEOMEAN(Tabella_Level_g[[#This Row],[2010]:[2022]])-1</f>
        <v>8.6076796721266113E-3</v>
      </c>
      <c r="FK73" s="33">
        <f>+GEOMEAN(Tabella_Level_g[[#This Row],[1980]:[2007]])-1</f>
        <v>2.0263558805230675E-2</v>
      </c>
      <c r="FL73" s="33">
        <f>+GEOMEAN(Tabella_Level_g[[#This Row],[1980]:[2022]])-1</f>
        <v>1.3734349882239538E-2</v>
      </c>
      <c r="FM73" s="33">
        <f>+GEOMEAN(Tabella_Level_g[[#This Row],[1990]:[2007]])-1</f>
        <v>2.0261208979995171E-2</v>
      </c>
      <c r="FN73" s="33">
        <f>+GEOMEAN(Tabella_Level_g[[#This Row],[1990]:[2022]])-1</f>
        <v>1.1762792318588122E-2</v>
      </c>
      <c r="FO73" s="33">
        <f>+GEOMEAN(Tabella_Level_g[[#This Row],[1995]:[2007]])-1</f>
        <v>3.1535411906063793E-2</v>
      </c>
      <c r="FP73" s="33">
        <f>+GEOMEAN(Tabella_Level_g[[#This Row],[1975]:[2022]])-1</f>
        <v>1.6676125959619315E-2</v>
      </c>
      <c r="FQ73" s="33">
        <f>+GEOMEAN(Tabella_Level_g[[#This Row],[1990]:[2000]])-1</f>
        <v>1.3228593353784568E-2</v>
      </c>
      <c r="FR73" s="49"/>
      <c r="FS73" s="49"/>
      <c r="FT73" s="49"/>
      <c r="FU73" s="49"/>
      <c r="FV73" s="49"/>
      <c r="FW73" s="49"/>
      <c r="FX73" s="49"/>
      <c r="FY73" s="49"/>
      <c r="FZ73" s="49"/>
      <c r="GA73" s="49"/>
      <c r="GB73" s="49"/>
      <c r="GC73" s="49"/>
      <c r="GD73" s="49"/>
      <c r="GE73" s="49"/>
      <c r="GF73" s="49"/>
      <c r="GG73" s="49"/>
      <c r="GH73" s="49"/>
      <c r="GI73" s="49"/>
      <c r="GJ73" s="49"/>
      <c r="GK73" s="49"/>
      <c r="GL73" s="49"/>
      <c r="GM73" s="49"/>
      <c r="GN73" s="49"/>
      <c r="GO73" s="49"/>
      <c r="GP73" s="49"/>
      <c r="GQ73" s="49"/>
      <c r="GR73" s="49"/>
      <c r="GS73" s="49"/>
      <c r="GT73" s="49"/>
      <c r="GU73" s="49"/>
      <c r="GV73" s="49"/>
      <c r="GW73" s="49"/>
      <c r="GX73" s="49"/>
      <c r="GY73" s="49"/>
      <c r="GZ73" s="49"/>
      <c r="HA73" s="49"/>
      <c r="HB73" s="49"/>
      <c r="HC73" s="49"/>
      <c r="HD73" s="49"/>
      <c r="HE73" s="49"/>
      <c r="HF73" s="49"/>
      <c r="HG73" s="49"/>
      <c r="HH73" s="49"/>
      <c r="HI73" s="49"/>
      <c r="HJ73" s="49"/>
      <c r="HK73" s="49"/>
      <c r="HL73" s="49"/>
      <c r="HM73" s="49"/>
      <c r="HN73" s="49"/>
      <c r="HO73" s="49"/>
      <c r="HP73" s="49"/>
      <c r="HQ73" s="49"/>
      <c r="HR73" s="49"/>
      <c r="HS73" s="49"/>
      <c r="HT73" s="49"/>
      <c r="HU73" s="49"/>
      <c r="HV73" s="49"/>
      <c r="HW73" s="49"/>
      <c r="HX73" s="49"/>
      <c r="HY73" s="49"/>
      <c r="HZ73" s="49"/>
      <c r="IA73" s="49"/>
      <c r="IB73" s="49"/>
      <c r="IC73" s="49"/>
      <c r="ID73" s="49"/>
      <c r="IE73" s="49"/>
      <c r="IF73" s="49"/>
      <c r="IG73" s="49"/>
      <c r="IH73" s="49"/>
      <c r="II73" s="49"/>
      <c r="IJ73" s="49"/>
      <c r="IK73" s="49"/>
      <c r="IL73" s="49"/>
      <c r="IM73" s="49"/>
      <c r="IN73" s="49"/>
      <c r="IO73" s="49"/>
      <c r="IP73" s="49"/>
      <c r="IQ73" s="49"/>
      <c r="IR73" s="49"/>
      <c r="IS73" s="49"/>
      <c r="IT73" s="49"/>
      <c r="IU73" s="49"/>
      <c r="IV73" s="49"/>
      <c r="IW73" s="49"/>
      <c r="IX73" s="49"/>
      <c r="IY73" s="49"/>
      <c r="IZ73" s="49"/>
      <c r="JA73" s="49"/>
      <c r="JB73" s="49"/>
      <c r="JC73" s="49"/>
      <c r="JD73" s="49"/>
      <c r="JE73" s="49"/>
      <c r="JF73" s="49"/>
      <c r="JG73" s="49"/>
      <c r="JH73" s="49"/>
      <c r="JI73" s="49"/>
      <c r="JJ73" s="49"/>
      <c r="JK73" s="49"/>
      <c r="JL73" s="49"/>
      <c r="JM73" s="49"/>
      <c r="JN73" s="49"/>
      <c r="JO73" s="49"/>
      <c r="JP73" s="49"/>
      <c r="JQ73" s="49"/>
      <c r="JR73" s="49"/>
      <c r="JS73" s="49"/>
      <c r="JT73" s="49"/>
      <c r="JU73" s="49"/>
      <c r="JV73" s="49"/>
      <c r="JW73" s="49"/>
      <c r="JX73" s="49"/>
      <c r="JY73" s="49"/>
      <c r="JZ73" s="49"/>
      <c r="KA73" s="49"/>
      <c r="KB73" s="49"/>
      <c r="KC73" s="49"/>
      <c r="KD73" s="49"/>
      <c r="KE73" s="49"/>
      <c r="KF73" s="49"/>
      <c r="KG73" s="49"/>
      <c r="KH73" s="49"/>
      <c r="KI73" s="49"/>
      <c r="KJ73" s="49"/>
      <c r="KK73" s="49"/>
      <c r="KL73" s="49"/>
      <c r="KM73" s="49"/>
      <c r="KN73" s="49"/>
      <c r="KO73" s="49"/>
      <c r="KP73" s="49"/>
      <c r="KQ73" s="49"/>
      <c r="KR73" s="49"/>
      <c r="KS73" s="49"/>
      <c r="KT73" s="49"/>
      <c r="KU73" s="49"/>
      <c r="KV73" s="49"/>
      <c r="KW73" s="49"/>
      <c r="KX73" s="49"/>
      <c r="KY73" s="49"/>
      <c r="KZ73" s="49"/>
      <c r="LA73" s="49"/>
      <c r="LB73" s="49"/>
      <c r="LC73" s="49"/>
      <c r="LD73" s="49"/>
      <c r="LE73" s="49"/>
      <c r="LF73" s="49"/>
      <c r="LG73" s="49"/>
      <c r="LH73" s="49"/>
      <c r="LI73" s="49"/>
      <c r="LJ73" s="49"/>
      <c r="LK73" s="49"/>
      <c r="LL73" s="49"/>
      <c r="LM73" s="49"/>
      <c r="LN73" s="49"/>
      <c r="LO73" s="49"/>
      <c r="LP73" s="49"/>
      <c r="LQ73" s="49"/>
      <c r="LR73" s="49"/>
      <c r="LS73" s="49"/>
      <c r="LT73" s="49"/>
      <c r="LU73" s="49"/>
      <c r="LV73" s="49"/>
      <c r="LW73" s="49"/>
      <c r="LX73" s="49"/>
      <c r="LY73" s="49"/>
      <c r="LZ73" s="49"/>
      <c r="MA73" s="49"/>
      <c r="MB73" s="49"/>
      <c r="MC73" s="49"/>
      <c r="MD73" s="49"/>
      <c r="ME73" s="49"/>
      <c r="MF73" s="49"/>
      <c r="MG73" s="49"/>
      <c r="MH73" s="49"/>
      <c r="MI73" s="49"/>
      <c r="MJ73" s="49"/>
      <c r="MK73" s="49"/>
      <c r="ML73" s="49"/>
      <c r="MM73" s="49"/>
      <c r="MN73" s="49"/>
      <c r="MO73" s="49"/>
      <c r="MP73" s="49"/>
      <c r="MQ73" s="49"/>
      <c r="MR73" s="49"/>
      <c r="MS73" s="49"/>
      <c r="MT73" s="49"/>
      <c r="MU73" s="49"/>
      <c r="MV73" s="49"/>
      <c r="MW73" s="49"/>
      <c r="MX73" s="49"/>
      <c r="MY73" s="49"/>
      <c r="MZ73" s="49"/>
      <c r="NA73" s="49"/>
      <c r="NB73" s="49"/>
      <c r="NC73" s="49"/>
      <c r="ND73" s="49"/>
      <c r="NE73" s="49"/>
      <c r="NF73" s="49"/>
      <c r="NG73" s="49"/>
      <c r="NH73" s="49"/>
      <c r="NI73" s="49"/>
      <c r="NJ73" s="49"/>
      <c r="NK73" s="49"/>
      <c r="NL73" s="49"/>
      <c r="NM73" s="49"/>
      <c r="NN73" s="49"/>
      <c r="NO73" s="49"/>
      <c r="NP73" s="49"/>
      <c r="NQ73" s="49"/>
      <c r="NR73" s="49"/>
      <c r="NS73" s="49"/>
      <c r="NT73" s="49"/>
      <c r="NU73" s="49"/>
      <c r="NV73" s="49"/>
      <c r="NW73" s="49"/>
      <c r="NX73" s="49"/>
      <c r="NY73" s="49"/>
      <c r="NZ73" s="49"/>
      <c r="OA73" s="49"/>
      <c r="OB73" s="49"/>
      <c r="OC73" s="49"/>
      <c r="OD73" s="49"/>
      <c r="OE73" s="49"/>
      <c r="OF73" s="49"/>
      <c r="OG73" s="49"/>
      <c r="OH73" s="49"/>
      <c r="OI73" s="49"/>
      <c r="OJ73" s="49"/>
      <c r="OK73" s="49"/>
      <c r="OL73" s="49"/>
      <c r="OM73" s="49"/>
      <c r="ON73" s="49"/>
      <c r="OO73" s="49"/>
      <c r="OP73" s="49"/>
      <c r="OQ73" s="49"/>
      <c r="OR73" s="49"/>
      <c r="OS73" s="49"/>
      <c r="OT73" s="49"/>
      <c r="OU73" s="49"/>
      <c r="OV73" s="49"/>
      <c r="OW73" s="49"/>
      <c r="OX73" s="49"/>
      <c r="OY73" s="49"/>
      <c r="OZ73" s="49"/>
      <c r="PA73" s="49"/>
      <c r="PB73" s="49"/>
      <c r="PC73" s="49"/>
      <c r="PD73" s="49"/>
      <c r="PE73" s="49"/>
      <c r="PF73" s="49"/>
      <c r="PG73" s="49"/>
      <c r="PH73" s="49"/>
      <c r="PI73" s="49"/>
      <c r="PJ73" s="49"/>
      <c r="PK73" s="49"/>
      <c r="PL73" s="49"/>
      <c r="PM73" s="49"/>
      <c r="PN73" s="49"/>
      <c r="PO73" s="49"/>
      <c r="PP73" s="49"/>
      <c r="PQ73" s="49"/>
      <c r="PR73" s="49"/>
      <c r="PS73" s="49"/>
      <c r="PT73" s="49"/>
      <c r="PU73" s="49"/>
      <c r="PV73" s="49"/>
      <c r="PW73" s="49"/>
      <c r="PX73" s="49"/>
      <c r="PY73" s="49"/>
      <c r="PZ73" s="49"/>
      <c r="QA73" s="49"/>
      <c r="QB73" s="49"/>
      <c r="QC73" s="49"/>
      <c r="QD73" s="49"/>
      <c r="QE73" s="49"/>
      <c r="QF73" s="49"/>
      <c r="QG73" s="49"/>
      <c r="QH73" s="49"/>
      <c r="QI73" s="49"/>
      <c r="QJ73" s="49"/>
      <c r="QK73" s="49"/>
      <c r="QL73" s="49"/>
      <c r="QM73" s="49"/>
      <c r="QN73" s="49"/>
      <c r="QO73" s="49"/>
      <c r="QP73" s="49"/>
      <c r="QQ73" s="49"/>
      <c r="QR73" s="49"/>
      <c r="QS73" s="49"/>
      <c r="QT73" s="49"/>
      <c r="QU73" s="49"/>
      <c r="QV73" s="49"/>
      <c r="QW73" s="49"/>
      <c r="QX73" s="49"/>
      <c r="QY73" s="49"/>
      <c r="QZ73" s="49"/>
      <c r="RA73" s="49"/>
      <c r="RB73" s="49"/>
      <c r="RC73" s="49"/>
      <c r="RD73" s="49"/>
      <c r="RE73" s="49"/>
      <c r="RF73" s="49"/>
      <c r="RG73" s="49"/>
      <c r="RH73" s="49"/>
      <c r="RI73" s="49"/>
      <c r="RJ73" s="49"/>
      <c r="RK73" s="49"/>
      <c r="RL73" s="49"/>
      <c r="RM73" s="49"/>
      <c r="RN73" s="49"/>
      <c r="RO73" s="49"/>
      <c r="RP73" s="49"/>
      <c r="RQ73" s="49"/>
      <c r="RR73" s="49"/>
      <c r="RS73" s="49"/>
      <c r="RT73" s="49"/>
      <c r="RU73" s="49"/>
      <c r="RV73" s="49"/>
      <c r="RW73" s="49"/>
      <c r="RX73" s="49"/>
      <c r="RY73" s="49"/>
      <c r="RZ73" s="49"/>
      <c r="SA73" s="49"/>
      <c r="SB73" s="49"/>
      <c r="SC73" s="49"/>
      <c r="SD73" s="49"/>
      <c r="SE73" s="49"/>
      <c r="SF73" s="49"/>
      <c r="SG73" s="49"/>
      <c r="SH73" s="49"/>
      <c r="SI73" s="49"/>
      <c r="SJ73" s="49"/>
      <c r="SK73" s="49"/>
      <c r="SL73" s="49"/>
      <c r="SM73" s="49"/>
      <c r="SN73" s="49"/>
      <c r="SO73" s="49"/>
      <c r="SP73" s="49"/>
      <c r="SQ73" s="49"/>
      <c r="SR73" s="49"/>
      <c r="SS73" s="49"/>
      <c r="ST73" s="49"/>
      <c r="SU73" s="49"/>
      <c r="SV73" s="49"/>
      <c r="SW73" s="49"/>
      <c r="SX73" s="49"/>
      <c r="SY73" s="49"/>
      <c r="SZ73" s="49"/>
      <c r="TA73" s="49"/>
      <c r="TB73" s="49"/>
      <c r="TC73" s="49"/>
      <c r="TD73" s="49"/>
      <c r="TE73" s="49"/>
      <c r="TF73" s="49"/>
      <c r="TG73" s="49"/>
      <c r="TH73" s="49"/>
      <c r="TI73" s="49"/>
      <c r="TJ73" s="49"/>
      <c r="TK73" s="49"/>
      <c r="TL73" s="49"/>
      <c r="TM73" s="49"/>
      <c r="TN73" s="49"/>
      <c r="TO73" s="49"/>
      <c r="TP73" s="49"/>
      <c r="TQ73" s="49"/>
      <c r="TR73" s="49"/>
      <c r="TS73" s="49"/>
      <c r="TT73" s="49"/>
      <c r="TU73" s="49"/>
      <c r="TV73" s="49"/>
      <c r="TW73" s="49"/>
      <c r="TX73" s="49"/>
      <c r="TY73" s="49"/>
      <c r="TZ73" s="49"/>
      <c r="UA73" s="49"/>
      <c r="UB73" s="49"/>
      <c r="UC73" s="49"/>
      <c r="UD73" s="49"/>
      <c r="UE73" s="49"/>
      <c r="UF73" s="49"/>
      <c r="UG73" s="49"/>
      <c r="UH73" s="49"/>
      <c r="UI73" s="49"/>
      <c r="UJ73" s="49"/>
      <c r="UK73" s="49"/>
      <c r="UL73" s="49"/>
      <c r="UM73" s="49"/>
      <c r="UN73" s="49"/>
      <c r="UO73" s="49"/>
      <c r="UP73" s="49"/>
      <c r="UQ73" s="49"/>
      <c r="UR73" s="49"/>
      <c r="US73" s="49"/>
      <c r="UT73" s="49"/>
      <c r="UU73" s="49"/>
      <c r="UV73" s="49"/>
      <c r="UW73" s="49"/>
      <c r="UX73" s="49"/>
      <c r="UY73" s="49"/>
      <c r="UZ73" s="49"/>
      <c r="VA73" s="49"/>
      <c r="VB73" s="49"/>
      <c r="VC73" s="49"/>
      <c r="VD73" s="49"/>
      <c r="VE73" s="49"/>
      <c r="VF73" s="49"/>
      <c r="VG73" s="49"/>
      <c r="VH73" s="49"/>
      <c r="VI73" s="49"/>
      <c r="VJ73" s="49"/>
      <c r="VK73" s="49"/>
      <c r="VL73" s="49"/>
      <c r="VM73" s="49"/>
      <c r="VN73" s="49"/>
      <c r="VO73" s="49"/>
      <c r="VP73" s="49"/>
      <c r="VQ73" s="49"/>
      <c r="VR73" s="49"/>
      <c r="VS73" s="49"/>
      <c r="VT73" s="49"/>
      <c r="VU73" s="49"/>
      <c r="VV73" s="49"/>
      <c r="VW73" s="49"/>
      <c r="VX73" s="49"/>
      <c r="VY73" s="49"/>
      <c r="VZ73" s="49"/>
      <c r="WA73" s="49"/>
      <c r="WB73" s="49"/>
      <c r="WC73" s="49"/>
      <c r="WD73" s="49"/>
      <c r="WE73" s="49"/>
      <c r="WF73" s="49"/>
      <c r="WG73" s="49"/>
      <c r="WH73" s="49"/>
      <c r="WI73" s="49"/>
      <c r="WJ73" s="49"/>
      <c r="WK73" s="49"/>
      <c r="WL73" s="49"/>
      <c r="WM73" s="49"/>
      <c r="WN73" s="49"/>
      <c r="WO73" s="49"/>
      <c r="WP73" s="49"/>
      <c r="WQ73" s="49"/>
      <c r="WR73" s="49"/>
      <c r="WS73" s="49"/>
      <c r="WT73" s="49"/>
      <c r="WU73" s="49"/>
      <c r="WV73" s="49"/>
      <c r="WW73" s="49"/>
      <c r="WX73" s="49"/>
      <c r="WY73" s="49"/>
      <c r="WZ73" s="49"/>
      <c r="XA73" s="49"/>
      <c r="XB73" s="49"/>
      <c r="XC73" s="49"/>
      <c r="XD73" s="49"/>
      <c r="XE73" s="49"/>
      <c r="XF73" s="49"/>
      <c r="XG73" s="49"/>
      <c r="XH73" s="49"/>
      <c r="XI73" s="49"/>
      <c r="XJ73" s="49"/>
      <c r="XK73" s="49"/>
      <c r="XL73" s="49"/>
      <c r="XM73" s="49"/>
      <c r="XN73" s="49"/>
      <c r="XO73" s="49"/>
      <c r="XP73" s="49"/>
      <c r="XQ73" s="49"/>
      <c r="XR73" s="49"/>
      <c r="XS73" s="49"/>
      <c r="XT73" s="49"/>
      <c r="XU73" s="49"/>
      <c r="XV73" s="49"/>
      <c r="XW73" s="49"/>
      <c r="XX73" s="49"/>
      <c r="XY73" s="49"/>
      <c r="XZ73" s="49"/>
      <c r="YA73" s="49"/>
      <c r="YB73" s="49"/>
      <c r="YC73" s="49"/>
      <c r="YD73" s="49"/>
      <c r="YE73" s="49"/>
      <c r="YF73" s="49"/>
      <c r="YG73" s="49"/>
      <c r="YH73" s="49"/>
      <c r="YI73" s="49"/>
      <c r="YJ73" s="49"/>
      <c r="YK73" s="49"/>
      <c r="YL73" s="49"/>
      <c r="YM73" s="49"/>
      <c r="YN73" s="49"/>
      <c r="YO73" s="49"/>
      <c r="YP73" s="49"/>
      <c r="YQ73" s="49"/>
      <c r="YR73" s="49"/>
      <c r="YS73" s="49"/>
      <c r="YT73" s="49"/>
      <c r="YU73" s="49"/>
      <c r="YV73" s="49"/>
      <c r="YW73" s="49"/>
      <c r="YX73" s="49"/>
      <c r="YY73" s="49"/>
      <c r="YZ73" s="49"/>
      <c r="ZA73" s="49"/>
      <c r="ZB73" s="49"/>
      <c r="ZC73" s="49"/>
      <c r="ZD73" s="49"/>
      <c r="ZE73" s="49"/>
      <c r="ZF73" s="49"/>
      <c r="ZG73" s="49"/>
      <c r="ZH73" s="49"/>
      <c r="ZI73" s="49"/>
      <c r="ZJ73" s="49"/>
      <c r="ZK73" s="49"/>
      <c r="ZL73" s="49"/>
      <c r="ZM73" s="49"/>
      <c r="ZN73" s="49"/>
      <c r="ZO73" s="49"/>
      <c r="ZP73" s="49"/>
      <c r="ZQ73" s="49"/>
      <c r="ZR73" s="49"/>
      <c r="ZS73" s="49"/>
      <c r="ZT73" s="49"/>
      <c r="ZU73" s="49"/>
      <c r="ZV73" s="49"/>
      <c r="ZW73" s="49"/>
      <c r="ZX73" s="49"/>
      <c r="ZY73" s="49"/>
      <c r="ZZ73" s="49"/>
      <c r="AAA73" s="49"/>
      <c r="AAB73" s="49"/>
      <c r="AAC73" s="49"/>
      <c r="AAD73" s="49"/>
      <c r="AAE73" s="49"/>
      <c r="AAF73" s="49"/>
      <c r="AAG73" s="49"/>
      <c r="AAH73" s="49"/>
      <c r="AAI73" s="49"/>
      <c r="AAJ73" s="49"/>
      <c r="AAK73" s="49"/>
      <c r="AAL73" s="49"/>
      <c r="AAM73" s="49"/>
      <c r="AAN73" s="49"/>
      <c r="AAO73" s="49"/>
      <c r="AAP73" s="49"/>
      <c r="AAQ73" s="49"/>
      <c r="AAR73" s="49"/>
      <c r="AAS73" s="49"/>
      <c r="AAT73" s="49"/>
      <c r="AAU73" s="49"/>
      <c r="AAV73" s="49"/>
      <c r="AAW73" s="49"/>
      <c r="AAX73" s="49"/>
      <c r="AAY73" s="49"/>
      <c r="AAZ73" s="49"/>
      <c r="ABA73" s="49"/>
      <c r="ABB73" s="49"/>
      <c r="ABC73" s="49"/>
      <c r="ABD73" s="49"/>
      <c r="ABE73" s="49"/>
      <c r="ABF73" s="49"/>
      <c r="ABG73" s="49"/>
      <c r="ABH73" s="49"/>
    </row>
    <row r="74" spans="1:736" x14ac:dyDescent="0.15">
      <c r="A74" s="25" t="s">
        <v>249</v>
      </c>
      <c r="B74" s="26" t="s">
        <v>30</v>
      </c>
      <c r="C74" s="27" t="s">
        <v>31</v>
      </c>
      <c r="D74" s="29"/>
      <c r="E74" s="29">
        <f t="shared" si="112"/>
        <v>0.99460769443219665</v>
      </c>
      <c r="F74" s="29">
        <f t="shared" si="112"/>
        <v>0.92240815048806168</v>
      </c>
      <c r="G74" s="29">
        <f t="shared" si="112"/>
        <v>0.99537215580408789</v>
      </c>
      <c r="H74" s="29">
        <f t="shared" si="112"/>
        <v>1.0519178612940721</v>
      </c>
      <c r="I74" s="29">
        <f t="shared" si="112"/>
        <v>1.0044198895027625</v>
      </c>
      <c r="J74" s="29">
        <f t="shared" si="112"/>
        <v>0.97616428309497616</v>
      </c>
      <c r="K74" s="29">
        <f t="shared" si="112"/>
        <v>1.0060105184072126</v>
      </c>
      <c r="L74" s="29">
        <f t="shared" si="112"/>
        <v>1.0250186706497386</v>
      </c>
      <c r="M74" s="29">
        <f t="shared" si="112"/>
        <v>1.0029143897996358</v>
      </c>
      <c r="N74" s="29">
        <f t="shared" si="112"/>
        <v>1.0156193243734108</v>
      </c>
      <c r="O74" s="29">
        <f t="shared" si="113"/>
        <v>1.0300429184549356</v>
      </c>
      <c r="P74" s="29">
        <f t="shared" si="113"/>
        <v>1.0121527777777777</v>
      </c>
      <c r="Q74" s="29">
        <f t="shared" si="113"/>
        <v>1.0092624356775299</v>
      </c>
      <c r="R74" s="29">
        <f t="shared" si="113"/>
        <v>0.98504418762746426</v>
      </c>
      <c r="S74" s="29">
        <f t="shared" si="113"/>
        <v>1.0148378191856453</v>
      </c>
      <c r="T74" s="29">
        <f t="shared" si="113"/>
        <v>1.0217613056783408</v>
      </c>
      <c r="U74" s="29">
        <f t="shared" si="113"/>
        <v>1.0252911813643928</v>
      </c>
      <c r="V74" s="29">
        <f t="shared" si="113"/>
        <v>0.9948068808828302</v>
      </c>
      <c r="W74" s="29">
        <f t="shared" si="113"/>
        <v>0.96933115823817295</v>
      </c>
      <c r="X74" s="29">
        <f t="shared" si="113"/>
        <v>1.0010097610232245</v>
      </c>
      <c r="Y74" s="29">
        <f t="shared" si="114"/>
        <v>1.0134498991257566</v>
      </c>
      <c r="Z74" s="29">
        <f t="shared" si="114"/>
        <v>1.0009953550099535</v>
      </c>
      <c r="AA74" s="29">
        <f t="shared" si="114"/>
        <v>1.015578389128273</v>
      </c>
      <c r="AB74" s="29">
        <f t="shared" si="114"/>
        <v>1.0055483028720626</v>
      </c>
      <c r="AC74" s="29">
        <f t="shared" si="114"/>
        <v>1.0084388185654007</v>
      </c>
      <c r="AD74" s="29">
        <f t="shared" si="114"/>
        <v>1.0148052784036048</v>
      </c>
      <c r="AE74" s="29">
        <f t="shared" si="114"/>
        <v>1.0015857913098636</v>
      </c>
      <c r="AF74" s="29">
        <f t="shared" si="114"/>
        <v>0.99588347055098159</v>
      </c>
      <c r="AG74" s="29">
        <f t="shared" si="114"/>
        <v>1.0111287758346581</v>
      </c>
      <c r="AH74" s="29">
        <f t="shared" si="114"/>
        <v>1.0264150943396226</v>
      </c>
      <c r="AI74" s="29">
        <f t="shared" si="115"/>
        <v>1.0162377450980393</v>
      </c>
      <c r="AJ74" s="29">
        <f t="shared" si="115"/>
        <v>1.0162797708772988</v>
      </c>
      <c r="AK74" s="29">
        <f t="shared" si="115"/>
        <v>1.0091960842479977</v>
      </c>
      <c r="AL74" s="29">
        <f t="shared" si="115"/>
        <v>1.0173427395649617</v>
      </c>
      <c r="AM74" s="29">
        <f t="shared" si="115"/>
        <v>1.0205143022247904</v>
      </c>
      <c r="AN74" s="29">
        <f t="shared" si="115"/>
        <v>1.0339750849377123</v>
      </c>
      <c r="AO74" s="29">
        <f t="shared" si="115"/>
        <v>1.0175246440306682</v>
      </c>
      <c r="AP74" s="29">
        <f t="shared" si="115"/>
        <v>1.021259418729817</v>
      </c>
      <c r="AQ74" s="29">
        <f t="shared" si="115"/>
        <v>1.0081686429512517</v>
      </c>
      <c r="AR74" s="29">
        <f t="shared" si="115"/>
        <v>1.0007841087297438</v>
      </c>
      <c r="AS74" s="29">
        <f t="shared" si="116"/>
        <v>1.0107077565944111</v>
      </c>
      <c r="AT74" s="29">
        <f t="shared" si="116"/>
        <v>1.0012919896640826</v>
      </c>
      <c r="AU74" s="29">
        <f t="shared" si="116"/>
        <v>1.0469677419354839</v>
      </c>
      <c r="AV74" s="29">
        <f t="shared" si="116"/>
        <v>0.94527976337194974</v>
      </c>
      <c r="AW74" s="29">
        <f t="shared" si="116"/>
        <v>0.94967405475880051</v>
      </c>
      <c r="AX74" s="29">
        <f t="shared" si="116"/>
        <v>1.0823723228995057</v>
      </c>
      <c r="AY74" s="29">
        <f t="shared" si="116"/>
        <v>1.0032978183663115</v>
      </c>
      <c r="AZ74" s="29">
        <f t="shared" si="116"/>
        <v>0.974968394437421</v>
      </c>
      <c r="BA74" s="29">
        <f t="shared" si="116"/>
        <v>0.95980290456431538</v>
      </c>
      <c r="BB74" s="29">
        <f t="shared" si="116"/>
        <v>1.0237773574709539</v>
      </c>
      <c r="BC74" s="29">
        <f t="shared" si="117"/>
        <v>0.96595407759303242</v>
      </c>
      <c r="BD74" s="29">
        <f t="shared" si="117"/>
        <v>1.0732240437158469</v>
      </c>
      <c r="BE74" s="29">
        <f t="shared" si="117"/>
        <v>1.0814663951120163</v>
      </c>
      <c r="BF74" s="29">
        <f t="shared" si="117"/>
        <v>1.0178907721280603</v>
      </c>
      <c r="BG74" s="29">
        <f t="shared" si="117"/>
        <v>1.059204440333025</v>
      </c>
      <c r="BH74" s="29">
        <f t="shared" si="117"/>
        <v>0.9991266375545852</v>
      </c>
      <c r="BI74" s="29">
        <f t="shared" si="117"/>
        <v>0.97333916083916083</v>
      </c>
      <c r="BJ74" s="29">
        <f t="shared" si="117"/>
        <v>1.053659631791648</v>
      </c>
      <c r="BK74" s="29">
        <f t="shared" si="117"/>
        <v>1.0417643298529724</v>
      </c>
      <c r="BL74" s="29">
        <f t="shared" si="117"/>
        <v>0.94722847208018002</v>
      </c>
      <c r="BM74" s="29">
        <f t="shared" si="118"/>
        <v>0.97991794428849066</v>
      </c>
      <c r="BN74" s="29">
        <f t="shared" si="118"/>
        <v>1.0141031291317761</v>
      </c>
      <c r="BO74" s="29">
        <f t="shared" si="118"/>
        <v>0.98087787918296387</v>
      </c>
      <c r="BP74" s="29">
        <f t="shared" si="118"/>
        <v>0.98936641559592375</v>
      </c>
      <c r="BQ74" s="29">
        <f t="shared" si="118"/>
        <v>1.0456784594715629</v>
      </c>
      <c r="BR74" s="29">
        <f t="shared" si="118"/>
        <v>0.95738758029978588</v>
      </c>
      <c r="BS74" s="29">
        <f t="shared" si="118"/>
        <v>1.0912547528517109</v>
      </c>
      <c r="BT74" s="29">
        <f t="shared" si="118"/>
        <v>1.0209059233449478</v>
      </c>
      <c r="BU74" s="29">
        <f t="shared" si="118"/>
        <v>1.0532021682393093</v>
      </c>
      <c r="BV74" s="29">
        <f t="shared" si="118"/>
        <v>0.97197865040030496</v>
      </c>
      <c r="BW74" s="29">
        <f t="shared" si="119"/>
        <v>0.97411257109237104</v>
      </c>
      <c r="BX74" s="29">
        <f t="shared" si="119"/>
        <v>0.93839339641634789</v>
      </c>
      <c r="BY74" s="29">
        <f t="shared" si="119"/>
        <v>0.84338124865908604</v>
      </c>
      <c r="BZ74" s="29">
        <f t="shared" si="119"/>
        <v>0.80437547697786826</v>
      </c>
      <c r="CA74" s="29">
        <f t="shared" si="119"/>
        <v>0.89531941808981652</v>
      </c>
      <c r="CB74" s="29">
        <f t="shared" si="119"/>
        <v>1.3440480395619923</v>
      </c>
      <c r="CC74" s="29">
        <f t="shared" si="119"/>
        <v>1.1821287779237846</v>
      </c>
      <c r="CD74" s="29">
        <f t="shared" si="119"/>
        <v>1.0702534459759894</v>
      </c>
      <c r="CE74" s="29">
        <f t="shared" si="119"/>
        <v>1.0776900706273369</v>
      </c>
      <c r="CF74" s="29">
        <f t="shared" si="119"/>
        <v>1.0759444872783346</v>
      </c>
      <c r="CG74" s="29">
        <f t="shared" si="120"/>
        <v>1.0673593694016481</v>
      </c>
      <c r="CH74" s="29">
        <f t="shared" si="120"/>
        <v>1.0693185632762672</v>
      </c>
      <c r="CI74" s="29">
        <f t="shared" si="120"/>
        <v>1.0657667556113639</v>
      </c>
      <c r="CJ74" s="29">
        <f t="shared" si="120"/>
        <v>1.0444771723122239</v>
      </c>
      <c r="CK74" s="29">
        <f t="shared" si="120"/>
        <v>1.0509024252679076</v>
      </c>
      <c r="CL74" s="29">
        <f t="shared" si="120"/>
        <v>1.0391788541526903</v>
      </c>
      <c r="CM74" s="29">
        <f t="shared" si="120"/>
        <v>1.0533247256294382</v>
      </c>
      <c r="CN74" s="29">
        <f t="shared" si="120"/>
        <v>1.0473155185094385</v>
      </c>
      <c r="CO74" s="29">
        <f t="shared" si="120"/>
        <v>1.0546582397003745</v>
      </c>
      <c r="CP74" s="29">
        <f t="shared" si="120"/>
        <v>1.0464987237820442</v>
      </c>
      <c r="CQ74" s="29">
        <f t="shared" si="121"/>
        <v>1.0772004241781548</v>
      </c>
      <c r="CR74" s="29">
        <f t="shared" si="121"/>
        <v>1.0712738728096083</v>
      </c>
      <c r="CS74" s="29">
        <f t="shared" si="121"/>
        <v>1.0637750413526925</v>
      </c>
      <c r="CT74" s="29">
        <f t="shared" si="121"/>
        <v>1.0309260539046303</v>
      </c>
      <c r="CU74" s="29">
        <f t="shared" si="121"/>
        <v>1.014831573655103</v>
      </c>
      <c r="CV74" s="29">
        <f t="shared" si="121"/>
        <v>1.0452481215423994</v>
      </c>
      <c r="CW74" s="29">
        <f t="shared" si="121"/>
        <v>1.0645390631171499</v>
      </c>
      <c r="CX74" s="29">
        <f t="shared" si="121"/>
        <v>1.0769516176907095</v>
      </c>
      <c r="CY74" s="29">
        <f t="shared" si="121"/>
        <v>1.0506442499827742</v>
      </c>
      <c r="CZ74" s="29">
        <f t="shared" si="121"/>
        <v>1.0160020986358866</v>
      </c>
      <c r="DA74" s="29">
        <f t="shared" si="122"/>
        <v>1.0123289439710819</v>
      </c>
      <c r="DB74" s="29">
        <f t="shared" si="122"/>
        <v>1.0224446853280622</v>
      </c>
      <c r="DC74" s="29">
        <f t="shared" si="122"/>
        <v>1.0570626753975678</v>
      </c>
      <c r="DD74" s="29">
        <f t="shared" si="122"/>
        <v>1.0387610619469028</v>
      </c>
      <c r="DE74" s="29">
        <f t="shared" si="122"/>
        <v>0.97251093315158743</v>
      </c>
      <c r="DF74" s="29">
        <f t="shared" si="122"/>
        <v>1.0598026046837588</v>
      </c>
      <c r="DG74" s="29">
        <f t="shared" si="122"/>
        <v>1.0249076982421337</v>
      </c>
      <c r="DH74" s="29">
        <f t="shared" si="122"/>
        <v>1.0339265551911394</v>
      </c>
      <c r="DI74" s="29">
        <f t="shared" si="122"/>
        <v>1.0543421736869474</v>
      </c>
      <c r="DJ74" s="29">
        <f t="shared" si="122"/>
        <v>1.0337361282367448</v>
      </c>
      <c r="DK74" s="29">
        <f t="shared" si="123"/>
        <v>1.0039124004007824</v>
      </c>
      <c r="DL74" s="29">
        <f t="shared" si="123"/>
        <v>1.0038971531771304</v>
      </c>
      <c r="DM74" s="29">
        <f t="shared" si="123"/>
        <v>1.0105098707569948</v>
      </c>
      <c r="DN74" s="29">
        <f t="shared" si="123"/>
        <v>1.0245022253455143</v>
      </c>
      <c r="DO74" s="29">
        <f t="shared" si="123"/>
        <v>1.0274830802999817</v>
      </c>
      <c r="DP74" s="29">
        <f t="shared" si="123"/>
        <v>1.0283501713471894</v>
      </c>
      <c r="DQ74" s="29">
        <f t="shared" si="123"/>
        <v>1.0310741798667014</v>
      </c>
      <c r="DR74" s="29">
        <f t="shared" si="123"/>
        <v>1.0385745466756213</v>
      </c>
      <c r="DS74" s="29">
        <f t="shared" si="123"/>
        <v>1.028735399911086</v>
      </c>
      <c r="DT74" s="29">
        <f t="shared" si="123"/>
        <v>1.0215683193211282</v>
      </c>
      <c r="DU74" s="29">
        <f t="shared" si="124"/>
        <v>1.0218191362535092</v>
      </c>
      <c r="DV74" s="29">
        <f t="shared" si="124"/>
        <v>1.0146873416821591</v>
      </c>
      <c r="DW74" s="29">
        <f t="shared" si="124"/>
        <v>0.99784081302905192</v>
      </c>
      <c r="DX74" s="29">
        <f t="shared" si="124"/>
        <v>1.0284680941825335</v>
      </c>
      <c r="DY74" s="29">
        <f t="shared" si="124"/>
        <v>1.036073611862373</v>
      </c>
      <c r="DZ74" s="29">
        <f t="shared" si="124"/>
        <v>1.01970683259593</v>
      </c>
      <c r="EA74" s="29">
        <f t="shared" si="124"/>
        <v>1.0249535813952693</v>
      </c>
      <c r="EB74" s="29">
        <f t="shared" si="124"/>
        <v>1.0229944226937289</v>
      </c>
      <c r="EC74" s="29">
        <f t="shared" si="124"/>
        <v>1.0225402728365813</v>
      </c>
      <c r="ED74" s="29">
        <f t="shared" si="124"/>
        <v>1.0439208333758767</v>
      </c>
      <c r="EE74" s="29">
        <f t="shared" si="125"/>
        <v>1.0242826202173918</v>
      </c>
      <c r="EF74" s="29">
        <f t="shared" si="125"/>
        <v>1.0080158014127356</v>
      </c>
      <c r="EG74" s="29">
        <f t="shared" si="125"/>
        <v>1.0040777020641323</v>
      </c>
      <c r="EH74" s="29">
        <f t="shared" si="125"/>
        <v>1.0163433359474965</v>
      </c>
      <c r="EI74" s="29">
        <f t="shared" si="125"/>
        <v>1.0116034315256992</v>
      </c>
      <c r="EJ74" s="29">
        <f t="shared" si="125"/>
        <v>1.0241361832695886</v>
      </c>
      <c r="EK74" s="29">
        <f t="shared" si="125"/>
        <v>1.0167142369736295</v>
      </c>
      <c r="EL74" s="29">
        <f t="shared" si="125"/>
        <v>0.98987087399555196</v>
      </c>
      <c r="EM74" s="29">
        <f t="shared" si="125"/>
        <v>0.94748033674932186</v>
      </c>
      <c r="EN74" s="29">
        <f t="shared" si="125"/>
        <v>1.0208693661034767</v>
      </c>
      <c r="EO74" s="29">
        <f t="shared" si="126"/>
        <v>1.0110758409567433</v>
      </c>
      <c r="EP74" s="29">
        <f t="shared" si="126"/>
        <v>0.96754103723933893</v>
      </c>
      <c r="EQ74" s="29">
        <f t="shared" si="126"/>
        <v>0.97962974751422616</v>
      </c>
      <c r="ER74" s="29">
        <f t="shared" si="126"/>
        <v>0.9998037352551572</v>
      </c>
      <c r="ES74" s="29">
        <f t="shared" si="126"/>
        <v>1.009307488947321</v>
      </c>
      <c r="ET74" s="29">
        <f t="shared" si="126"/>
        <v>1.0148621942966041</v>
      </c>
      <c r="EU74" s="29">
        <f t="shared" si="126"/>
        <v>1.0185915062006856</v>
      </c>
      <c r="EV74" s="29">
        <f t="shared" si="126"/>
        <v>1.0113669001406138</v>
      </c>
      <c r="EW74" s="29">
        <f t="shared" si="126"/>
        <v>1.0073234506095963</v>
      </c>
      <c r="EX74" s="29">
        <f t="shared" si="126"/>
        <v>0.9146526012955204</v>
      </c>
      <c r="EY74" s="29">
        <f t="shared" si="126"/>
        <v>1.0753986851946464</v>
      </c>
      <c r="EZ74" s="29">
        <f t="shared" si="126"/>
        <v>1.0401168778243239</v>
      </c>
      <c r="FA74" s="33">
        <f>+GEOMEAN(Tabella_Level_g[[#This Row],[1871]:[2022]])-1</f>
        <v>1.6922779847189151E-2</v>
      </c>
      <c r="FB74" s="33">
        <f>+GEOMEAN(Tabella_Level_g[[#This Row],[1871]:[1913]])-1</f>
        <v>8.4413336386066629E-3</v>
      </c>
      <c r="FC74" s="33">
        <f>+GEOMEAN(Tabella_Level_g[[#This Row],[1914]:[1945]])-1</f>
        <v>-1.1181201039232702E-2</v>
      </c>
      <c r="FD74" s="33">
        <f>+GEOMEAN(Tabella_Level_g[[#This Row],[1919]:[1939]])-1</f>
        <v>1.4766801172283683E-2</v>
      </c>
      <c r="FE74" s="33">
        <f>+GEOMEAN(Tabella_Level_g[[#This Row],[1946]:[1970]])-1</f>
        <v>7.0352196820507196E-2</v>
      </c>
      <c r="FF74" s="33">
        <f>+GEOMEAN(Tabella_Level_g[[#This Row],[1946]:[1975]])-1</f>
        <v>6.1829205134688481E-2</v>
      </c>
      <c r="FG74" s="33">
        <f>+GEOMEAN(Tabella_Level_g[[#This Row],[1946]:[2022]])-1</f>
        <v>3.3659268637612039E-2</v>
      </c>
      <c r="FH74" s="33">
        <f>+GEOMEAN(Tabella_Level_g[[#This Row],[1970]:[2022]])-1</f>
        <v>1.6460066865066736E-2</v>
      </c>
      <c r="FI74" s="33">
        <f>+GEOMEAN(Tabella_Level_g[[#This Row],[1970]:[2007]])-1</f>
        <v>2.3095965892941495E-2</v>
      </c>
      <c r="FJ74" s="33">
        <f>+GEOMEAN(Tabella_Level_g[[#This Row],[2010]:[2022]])-1</f>
        <v>4.7610240411322113E-3</v>
      </c>
      <c r="FK74" s="33">
        <f>+GEOMEAN(Tabella_Level_g[[#This Row],[1980]:[2007]])-1</f>
        <v>2.1029671527136085E-2</v>
      </c>
      <c r="FL74" s="33">
        <f>+GEOMEAN(Tabella_Level_g[[#This Row],[1980]:[2022]])-1</f>
        <v>1.3587797273294067E-2</v>
      </c>
      <c r="FM74" s="33">
        <f>+GEOMEAN(Tabella_Level_g[[#This Row],[1990]:[2007]])-1</f>
        <v>1.993161736348581E-2</v>
      </c>
      <c r="FN74" s="33">
        <f>+GEOMEAN(Tabella_Level_g[[#This Row],[1990]:[2022]])-1</f>
        <v>1.0750009028132279E-2</v>
      </c>
      <c r="FO74" s="33">
        <f>+GEOMEAN(Tabella_Level_g[[#This Row],[1995]:[2007]])-1</f>
        <v>2.1129954483299018E-2</v>
      </c>
      <c r="FP74" s="33">
        <f>+GEOMEAN(Tabella_Level_g[[#This Row],[1975]:[2022]])-1</f>
        <v>1.5143379323482753E-2</v>
      </c>
      <c r="FQ74" s="33">
        <f>+GEOMEAN(Tabella_Level_g[[#This Row],[1990]:[2000]])-1</f>
        <v>2.3082489764149283E-2</v>
      </c>
      <c r="FR74" s="49"/>
      <c r="FS74" s="49"/>
      <c r="FT74" s="49"/>
      <c r="FU74" s="49"/>
      <c r="FV74" s="49"/>
      <c r="FW74" s="49"/>
      <c r="FX74" s="49"/>
      <c r="FY74" s="49"/>
      <c r="FZ74" s="49"/>
      <c r="GA74" s="49"/>
      <c r="GB74" s="49"/>
      <c r="GC74" s="49"/>
      <c r="GD74" s="49"/>
      <c r="GE74" s="49"/>
      <c r="GF74" s="49"/>
      <c r="GG74" s="49"/>
      <c r="GH74" s="49"/>
      <c r="GI74" s="49"/>
      <c r="GJ74" s="49"/>
      <c r="GK74" s="49"/>
      <c r="GL74" s="49"/>
      <c r="GM74" s="49"/>
      <c r="GN74" s="49"/>
      <c r="GO74" s="49"/>
      <c r="GP74" s="49"/>
      <c r="GQ74" s="49"/>
      <c r="GR74" s="49"/>
      <c r="GS74" s="49"/>
      <c r="GT74" s="49"/>
      <c r="GU74" s="49"/>
      <c r="GV74" s="49"/>
      <c r="GW74" s="49"/>
      <c r="GX74" s="49"/>
      <c r="GY74" s="49"/>
      <c r="GZ74" s="49"/>
      <c r="HA74" s="49"/>
      <c r="HB74" s="49"/>
      <c r="HC74" s="49"/>
      <c r="HD74" s="49"/>
      <c r="HE74" s="49"/>
      <c r="HF74" s="49"/>
      <c r="HG74" s="49"/>
      <c r="HH74" s="49"/>
      <c r="HI74" s="49"/>
      <c r="HJ74" s="49"/>
      <c r="HK74" s="49"/>
      <c r="HL74" s="49"/>
      <c r="HM74" s="49"/>
      <c r="HN74" s="49"/>
      <c r="HO74" s="49"/>
      <c r="HP74" s="49"/>
      <c r="HQ74" s="49"/>
      <c r="HR74" s="49"/>
      <c r="HS74" s="49"/>
      <c r="HT74" s="49"/>
      <c r="HU74" s="49"/>
      <c r="HV74" s="49"/>
      <c r="HW74" s="49"/>
      <c r="HX74" s="49"/>
      <c r="HY74" s="49"/>
      <c r="HZ74" s="49"/>
      <c r="IA74" s="49"/>
      <c r="IB74" s="49"/>
      <c r="IC74" s="49"/>
      <c r="ID74" s="49"/>
      <c r="IE74" s="49"/>
      <c r="IF74" s="49"/>
      <c r="IG74" s="49"/>
      <c r="IH74" s="49"/>
      <c r="II74" s="49"/>
      <c r="IJ74" s="49"/>
      <c r="IK74" s="49"/>
      <c r="IL74" s="49"/>
      <c r="IM74" s="49"/>
      <c r="IN74" s="49"/>
      <c r="IO74" s="49"/>
      <c r="IP74" s="49"/>
      <c r="IQ74" s="49"/>
      <c r="IR74" s="49"/>
      <c r="IS74" s="49"/>
      <c r="IT74" s="49"/>
      <c r="IU74" s="49"/>
      <c r="IV74" s="49"/>
      <c r="IW74" s="49"/>
      <c r="IX74" s="49"/>
      <c r="IY74" s="49"/>
      <c r="IZ74" s="49"/>
      <c r="JA74" s="49"/>
      <c r="JB74" s="49"/>
      <c r="JC74" s="49"/>
      <c r="JD74" s="49"/>
      <c r="JE74" s="49"/>
      <c r="JF74" s="49"/>
      <c r="JG74" s="49"/>
      <c r="JH74" s="49"/>
      <c r="JI74" s="49"/>
      <c r="JJ74" s="49"/>
      <c r="JK74" s="49"/>
      <c r="JL74" s="49"/>
      <c r="JM74" s="49"/>
      <c r="JN74" s="49"/>
      <c r="JO74" s="49"/>
      <c r="JP74" s="49"/>
      <c r="JQ74" s="49"/>
      <c r="JR74" s="49"/>
      <c r="JS74" s="49"/>
      <c r="JT74" s="49"/>
      <c r="JU74" s="49"/>
      <c r="JV74" s="49"/>
      <c r="JW74" s="49"/>
      <c r="JX74" s="49"/>
      <c r="JY74" s="49"/>
      <c r="JZ74" s="49"/>
      <c r="KA74" s="49"/>
      <c r="KB74" s="49"/>
      <c r="KC74" s="49"/>
      <c r="KD74" s="49"/>
      <c r="KE74" s="49"/>
      <c r="KF74" s="49"/>
      <c r="KG74" s="49"/>
      <c r="KH74" s="49"/>
      <c r="KI74" s="49"/>
      <c r="KJ74" s="49"/>
      <c r="KK74" s="49"/>
      <c r="KL74" s="49"/>
      <c r="KM74" s="49"/>
      <c r="KN74" s="49"/>
      <c r="KO74" s="49"/>
      <c r="KP74" s="49"/>
      <c r="KQ74" s="49"/>
      <c r="KR74" s="49"/>
      <c r="KS74" s="49"/>
      <c r="KT74" s="49"/>
      <c r="KU74" s="49"/>
      <c r="KV74" s="49"/>
      <c r="KW74" s="49"/>
      <c r="KX74" s="49"/>
      <c r="KY74" s="49"/>
      <c r="KZ74" s="49"/>
      <c r="LA74" s="49"/>
      <c r="LB74" s="49"/>
      <c r="LC74" s="49"/>
      <c r="LD74" s="49"/>
      <c r="LE74" s="49"/>
      <c r="LF74" s="49"/>
      <c r="LG74" s="49"/>
      <c r="LH74" s="49"/>
      <c r="LI74" s="49"/>
      <c r="LJ74" s="49"/>
      <c r="LK74" s="49"/>
      <c r="LL74" s="49"/>
      <c r="LM74" s="49"/>
      <c r="LN74" s="49"/>
      <c r="LO74" s="49"/>
      <c r="LP74" s="49"/>
      <c r="LQ74" s="49"/>
      <c r="LR74" s="49"/>
      <c r="LS74" s="49"/>
      <c r="LT74" s="49"/>
      <c r="LU74" s="49"/>
      <c r="LV74" s="49"/>
      <c r="LW74" s="49"/>
      <c r="LX74" s="49"/>
      <c r="LY74" s="49"/>
      <c r="LZ74" s="49"/>
      <c r="MA74" s="49"/>
      <c r="MB74" s="49"/>
      <c r="MC74" s="49"/>
      <c r="MD74" s="49"/>
      <c r="ME74" s="49"/>
      <c r="MF74" s="49"/>
      <c r="MG74" s="49"/>
      <c r="MH74" s="49"/>
      <c r="MI74" s="49"/>
      <c r="MJ74" s="49"/>
      <c r="MK74" s="49"/>
      <c r="ML74" s="49"/>
      <c r="MM74" s="49"/>
      <c r="MN74" s="49"/>
      <c r="MO74" s="49"/>
      <c r="MP74" s="49"/>
      <c r="MQ74" s="49"/>
      <c r="MR74" s="49"/>
      <c r="MS74" s="49"/>
      <c r="MT74" s="49"/>
      <c r="MU74" s="49"/>
      <c r="MV74" s="49"/>
      <c r="MW74" s="49"/>
      <c r="MX74" s="49"/>
      <c r="MY74" s="49"/>
      <c r="MZ74" s="49"/>
      <c r="NA74" s="49"/>
      <c r="NB74" s="49"/>
      <c r="NC74" s="49"/>
      <c r="ND74" s="49"/>
      <c r="NE74" s="49"/>
      <c r="NF74" s="49"/>
      <c r="NG74" s="49"/>
      <c r="NH74" s="49"/>
      <c r="NI74" s="49"/>
      <c r="NJ74" s="49"/>
      <c r="NK74" s="49"/>
      <c r="NL74" s="49"/>
      <c r="NM74" s="49"/>
      <c r="NN74" s="49"/>
      <c r="NO74" s="49"/>
      <c r="NP74" s="49"/>
      <c r="NQ74" s="49"/>
      <c r="NR74" s="49"/>
      <c r="NS74" s="49"/>
      <c r="NT74" s="49"/>
      <c r="NU74" s="49"/>
      <c r="NV74" s="49"/>
      <c r="NW74" s="49"/>
      <c r="NX74" s="49"/>
      <c r="NY74" s="49"/>
      <c r="NZ74" s="49"/>
      <c r="OA74" s="49"/>
      <c r="OB74" s="49"/>
      <c r="OC74" s="49"/>
      <c r="OD74" s="49"/>
      <c r="OE74" s="49"/>
      <c r="OF74" s="49"/>
      <c r="OG74" s="49"/>
      <c r="OH74" s="49"/>
      <c r="OI74" s="49"/>
      <c r="OJ74" s="49"/>
      <c r="OK74" s="49"/>
      <c r="OL74" s="49"/>
      <c r="OM74" s="49"/>
      <c r="ON74" s="49"/>
      <c r="OO74" s="49"/>
      <c r="OP74" s="49"/>
      <c r="OQ74" s="49"/>
      <c r="OR74" s="49"/>
      <c r="OS74" s="49"/>
      <c r="OT74" s="49"/>
      <c r="OU74" s="49"/>
      <c r="OV74" s="49"/>
      <c r="OW74" s="49"/>
      <c r="OX74" s="49"/>
      <c r="OY74" s="49"/>
      <c r="OZ74" s="49"/>
      <c r="PA74" s="49"/>
      <c r="PB74" s="49"/>
      <c r="PC74" s="49"/>
      <c r="PD74" s="49"/>
      <c r="PE74" s="49"/>
      <c r="PF74" s="49"/>
      <c r="PG74" s="49"/>
      <c r="PH74" s="49"/>
      <c r="PI74" s="49"/>
      <c r="PJ74" s="49"/>
      <c r="PK74" s="49"/>
      <c r="PL74" s="49"/>
      <c r="PM74" s="49"/>
      <c r="PN74" s="49"/>
      <c r="PO74" s="49"/>
      <c r="PP74" s="49"/>
      <c r="PQ74" s="49"/>
      <c r="PR74" s="49"/>
      <c r="PS74" s="49"/>
      <c r="PT74" s="49"/>
      <c r="PU74" s="49"/>
      <c r="PV74" s="49"/>
      <c r="PW74" s="49"/>
      <c r="PX74" s="49"/>
      <c r="PY74" s="49"/>
      <c r="PZ74" s="49"/>
      <c r="QA74" s="49"/>
      <c r="QB74" s="49"/>
      <c r="QC74" s="49"/>
      <c r="QD74" s="49"/>
      <c r="QE74" s="49"/>
      <c r="QF74" s="49"/>
      <c r="QG74" s="49"/>
      <c r="QH74" s="49"/>
      <c r="QI74" s="49"/>
      <c r="QJ74" s="49"/>
      <c r="QK74" s="49"/>
      <c r="QL74" s="49"/>
      <c r="QM74" s="49"/>
      <c r="QN74" s="49"/>
      <c r="QO74" s="49"/>
      <c r="QP74" s="49"/>
      <c r="QQ74" s="49"/>
      <c r="QR74" s="49"/>
      <c r="QS74" s="49"/>
      <c r="QT74" s="49"/>
      <c r="QU74" s="49"/>
      <c r="QV74" s="49"/>
      <c r="QW74" s="49"/>
      <c r="QX74" s="49"/>
      <c r="QY74" s="49"/>
      <c r="QZ74" s="49"/>
      <c r="RA74" s="49"/>
      <c r="RB74" s="49"/>
      <c r="RC74" s="49"/>
      <c r="RD74" s="49"/>
      <c r="RE74" s="49"/>
      <c r="RF74" s="49"/>
      <c r="RG74" s="49"/>
      <c r="RH74" s="49"/>
      <c r="RI74" s="49"/>
      <c r="RJ74" s="49"/>
      <c r="RK74" s="49"/>
      <c r="RL74" s="49"/>
      <c r="RM74" s="49"/>
      <c r="RN74" s="49"/>
      <c r="RO74" s="49"/>
      <c r="RP74" s="49"/>
      <c r="RQ74" s="49"/>
      <c r="RR74" s="49"/>
      <c r="RS74" s="49"/>
      <c r="RT74" s="49"/>
      <c r="RU74" s="49"/>
      <c r="RV74" s="49"/>
      <c r="RW74" s="49"/>
      <c r="RX74" s="49"/>
      <c r="RY74" s="49"/>
      <c r="RZ74" s="49"/>
      <c r="SA74" s="49"/>
      <c r="SB74" s="49"/>
      <c r="SC74" s="49"/>
      <c r="SD74" s="49"/>
      <c r="SE74" s="49"/>
      <c r="SF74" s="49"/>
      <c r="SG74" s="49"/>
      <c r="SH74" s="49"/>
      <c r="SI74" s="49"/>
      <c r="SJ74" s="49"/>
      <c r="SK74" s="49"/>
      <c r="SL74" s="49"/>
      <c r="SM74" s="49"/>
      <c r="SN74" s="49"/>
      <c r="SO74" s="49"/>
      <c r="SP74" s="49"/>
      <c r="SQ74" s="49"/>
      <c r="SR74" s="49"/>
      <c r="SS74" s="49"/>
      <c r="ST74" s="49"/>
      <c r="SU74" s="49"/>
      <c r="SV74" s="49"/>
      <c r="SW74" s="49"/>
      <c r="SX74" s="49"/>
      <c r="SY74" s="49"/>
      <c r="SZ74" s="49"/>
      <c r="TA74" s="49"/>
      <c r="TB74" s="49"/>
      <c r="TC74" s="49"/>
      <c r="TD74" s="49"/>
      <c r="TE74" s="49"/>
      <c r="TF74" s="49"/>
      <c r="TG74" s="49"/>
      <c r="TH74" s="49"/>
      <c r="TI74" s="49"/>
      <c r="TJ74" s="49"/>
      <c r="TK74" s="49"/>
      <c r="TL74" s="49"/>
      <c r="TM74" s="49"/>
      <c r="TN74" s="49"/>
      <c r="TO74" s="49"/>
      <c r="TP74" s="49"/>
      <c r="TQ74" s="49"/>
      <c r="TR74" s="49"/>
      <c r="TS74" s="49"/>
      <c r="TT74" s="49"/>
      <c r="TU74" s="49"/>
      <c r="TV74" s="49"/>
      <c r="TW74" s="49"/>
      <c r="TX74" s="49"/>
      <c r="TY74" s="49"/>
      <c r="TZ74" s="49"/>
      <c r="UA74" s="49"/>
      <c r="UB74" s="49"/>
      <c r="UC74" s="49"/>
      <c r="UD74" s="49"/>
      <c r="UE74" s="49"/>
      <c r="UF74" s="49"/>
      <c r="UG74" s="49"/>
      <c r="UH74" s="49"/>
      <c r="UI74" s="49"/>
      <c r="UJ74" s="49"/>
      <c r="UK74" s="49"/>
      <c r="UL74" s="49"/>
      <c r="UM74" s="49"/>
      <c r="UN74" s="49"/>
      <c r="UO74" s="49"/>
      <c r="UP74" s="49"/>
      <c r="UQ74" s="49"/>
      <c r="UR74" s="49"/>
      <c r="US74" s="49"/>
      <c r="UT74" s="49"/>
      <c r="UU74" s="49"/>
      <c r="UV74" s="49"/>
      <c r="UW74" s="49"/>
      <c r="UX74" s="49"/>
      <c r="UY74" s="49"/>
      <c r="UZ74" s="49"/>
      <c r="VA74" s="49"/>
      <c r="VB74" s="49"/>
      <c r="VC74" s="49"/>
      <c r="VD74" s="49"/>
      <c r="VE74" s="49"/>
      <c r="VF74" s="49"/>
      <c r="VG74" s="49"/>
      <c r="VH74" s="49"/>
      <c r="VI74" s="49"/>
      <c r="VJ74" s="49"/>
      <c r="VK74" s="49"/>
      <c r="VL74" s="49"/>
      <c r="VM74" s="49"/>
      <c r="VN74" s="49"/>
      <c r="VO74" s="49"/>
      <c r="VP74" s="49"/>
      <c r="VQ74" s="49"/>
      <c r="VR74" s="49"/>
      <c r="VS74" s="49"/>
      <c r="VT74" s="49"/>
      <c r="VU74" s="49"/>
      <c r="VV74" s="49"/>
      <c r="VW74" s="49"/>
      <c r="VX74" s="49"/>
      <c r="VY74" s="49"/>
      <c r="VZ74" s="49"/>
      <c r="WA74" s="49"/>
      <c r="WB74" s="49"/>
      <c r="WC74" s="49"/>
      <c r="WD74" s="49"/>
      <c r="WE74" s="49"/>
      <c r="WF74" s="49"/>
      <c r="WG74" s="49"/>
      <c r="WH74" s="49"/>
      <c r="WI74" s="49"/>
      <c r="WJ74" s="49"/>
      <c r="WK74" s="49"/>
      <c r="WL74" s="49"/>
      <c r="WM74" s="49"/>
      <c r="WN74" s="49"/>
      <c r="WO74" s="49"/>
      <c r="WP74" s="49"/>
      <c r="WQ74" s="49"/>
      <c r="WR74" s="49"/>
      <c r="WS74" s="49"/>
      <c r="WT74" s="49"/>
      <c r="WU74" s="49"/>
      <c r="WV74" s="49"/>
      <c r="WW74" s="49"/>
      <c r="WX74" s="49"/>
      <c r="WY74" s="49"/>
      <c r="WZ74" s="49"/>
      <c r="XA74" s="49"/>
      <c r="XB74" s="49"/>
      <c r="XC74" s="49"/>
      <c r="XD74" s="49"/>
      <c r="XE74" s="49"/>
      <c r="XF74" s="49"/>
      <c r="XG74" s="49"/>
      <c r="XH74" s="49"/>
      <c r="XI74" s="49"/>
      <c r="XJ74" s="49"/>
      <c r="XK74" s="49"/>
      <c r="XL74" s="49"/>
      <c r="XM74" s="49"/>
      <c r="XN74" s="49"/>
      <c r="XO74" s="49"/>
      <c r="XP74" s="49"/>
      <c r="XQ74" s="49"/>
      <c r="XR74" s="49"/>
      <c r="XS74" s="49"/>
      <c r="XT74" s="49"/>
      <c r="XU74" s="49"/>
      <c r="XV74" s="49"/>
      <c r="XW74" s="49"/>
      <c r="XX74" s="49"/>
      <c r="XY74" s="49"/>
      <c r="XZ74" s="49"/>
      <c r="YA74" s="49"/>
      <c r="YB74" s="49"/>
      <c r="YC74" s="49"/>
      <c r="YD74" s="49"/>
      <c r="YE74" s="49"/>
      <c r="YF74" s="49"/>
      <c r="YG74" s="49"/>
      <c r="YH74" s="49"/>
      <c r="YI74" s="49"/>
      <c r="YJ74" s="49"/>
      <c r="YK74" s="49"/>
      <c r="YL74" s="49"/>
      <c r="YM74" s="49"/>
      <c r="YN74" s="49"/>
      <c r="YO74" s="49"/>
      <c r="YP74" s="49"/>
      <c r="YQ74" s="49"/>
      <c r="YR74" s="49"/>
      <c r="YS74" s="49"/>
      <c r="YT74" s="49"/>
      <c r="YU74" s="49"/>
      <c r="YV74" s="49"/>
      <c r="YW74" s="49"/>
      <c r="YX74" s="49"/>
      <c r="YY74" s="49"/>
      <c r="YZ74" s="49"/>
      <c r="ZA74" s="49"/>
      <c r="ZB74" s="49"/>
      <c r="ZC74" s="49"/>
      <c r="ZD74" s="49"/>
      <c r="ZE74" s="49"/>
      <c r="ZF74" s="49"/>
      <c r="ZG74" s="49"/>
      <c r="ZH74" s="49"/>
      <c r="ZI74" s="49"/>
      <c r="ZJ74" s="49"/>
      <c r="ZK74" s="49"/>
      <c r="ZL74" s="49"/>
      <c r="ZM74" s="49"/>
      <c r="ZN74" s="49"/>
      <c r="ZO74" s="49"/>
      <c r="ZP74" s="49"/>
      <c r="ZQ74" s="49"/>
      <c r="ZR74" s="49"/>
      <c r="ZS74" s="49"/>
      <c r="ZT74" s="49"/>
      <c r="ZU74" s="49"/>
      <c r="ZV74" s="49"/>
      <c r="ZW74" s="49"/>
      <c r="ZX74" s="49"/>
      <c r="ZY74" s="49"/>
      <c r="ZZ74" s="49"/>
      <c r="AAA74" s="49"/>
      <c r="AAB74" s="49"/>
      <c r="AAC74" s="49"/>
      <c r="AAD74" s="49"/>
      <c r="AAE74" s="49"/>
      <c r="AAF74" s="49"/>
      <c r="AAG74" s="49"/>
      <c r="AAH74" s="49"/>
      <c r="AAI74" s="49"/>
      <c r="AAJ74" s="49"/>
      <c r="AAK74" s="49"/>
      <c r="AAL74" s="49"/>
      <c r="AAM74" s="49"/>
      <c r="AAN74" s="49"/>
      <c r="AAO74" s="49"/>
      <c r="AAP74" s="49"/>
      <c r="AAQ74" s="49"/>
      <c r="AAR74" s="49"/>
      <c r="AAS74" s="49"/>
      <c r="AAT74" s="49"/>
      <c r="AAU74" s="49"/>
      <c r="AAV74" s="49"/>
      <c r="AAW74" s="49"/>
      <c r="AAX74" s="49"/>
      <c r="AAY74" s="49"/>
      <c r="AAZ74" s="49"/>
      <c r="ABA74" s="49"/>
      <c r="ABB74" s="49"/>
      <c r="ABC74" s="49"/>
      <c r="ABD74" s="49"/>
      <c r="ABE74" s="49"/>
      <c r="ABF74" s="49"/>
      <c r="ABG74" s="49"/>
      <c r="ABH74" s="49"/>
    </row>
    <row r="75" spans="1:736" x14ac:dyDescent="0.15">
      <c r="A75" s="25" t="s">
        <v>249</v>
      </c>
      <c r="B75" s="26" t="s">
        <v>36</v>
      </c>
      <c r="C75" s="27" t="s">
        <v>37</v>
      </c>
      <c r="D75" s="29"/>
      <c r="E75" s="29"/>
      <c r="F75" s="29" t="str">
        <f t="shared" ref="F75:O84" si="127">+IFERROR(INDEX(F$47:F$65,MATCH($C75,$C$47:$C$65,0))+1,"")</f>
        <v/>
      </c>
      <c r="G75" s="29" t="str">
        <f t="shared" si="127"/>
        <v/>
      </c>
      <c r="H75" s="29" t="str">
        <f t="shared" si="127"/>
        <v/>
      </c>
      <c r="I75" s="29" t="str">
        <f t="shared" si="127"/>
        <v/>
      </c>
      <c r="J75" s="29" t="str">
        <f t="shared" si="127"/>
        <v/>
      </c>
      <c r="K75" s="29" t="str">
        <f t="shared" si="127"/>
        <v/>
      </c>
      <c r="L75" s="29" t="str">
        <f t="shared" si="127"/>
        <v/>
      </c>
      <c r="M75" s="29" t="str">
        <f t="shared" si="127"/>
        <v/>
      </c>
      <c r="N75" s="29" t="str">
        <f t="shared" si="127"/>
        <v/>
      </c>
      <c r="O75" s="29" t="str">
        <f t="shared" si="127"/>
        <v/>
      </c>
      <c r="P75" s="29" t="str">
        <f t="shared" ref="P75:Y84" si="128">+IFERROR(INDEX(P$47:P$65,MATCH($C75,$C$47:$C$65,0))+1,"")</f>
        <v/>
      </c>
      <c r="Q75" s="29" t="str">
        <f t="shared" si="128"/>
        <v/>
      </c>
      <c r="R75" s="29" t="str">
        <f t="shared" si="128"/>
        <v/>
      </c>
      <c r="S75" s="29" t="str">
        <f t="shared" si="128"/>
        <v/>
      </c>
      <c r="T75" s="29" t="str">
        <f t="shared" si="128"/>
        <v/>
      </c>
      <c r="U75" s="29" t="str">
        <f t="shared" si="128"/>
        <v/>
      </c>
      <c r="V75" s="29" t="str">
        <f t="shared" si="128"/>
        <v/>
      </c>
      <c r="W75" s="29" t="str">
        <f t="shared" si="128"/>
        <v/>
      </c>
      <c r="X75" s="29" t="str">
        <f t="shared" si="128"/>
        <v/>
      </c>
      <c r="Y75" s="29" t="str">
        <f t="shared" si="128"/>
        <v/>
      </c>
      <c r="Z75" s="29" t="str">
        <f t="shared" ref="Z75:AI84" si="129">+IFERROR(INDEX(Z$47:Z$65,MATCH($C75,$C$47:$C$65,0))+1,"")</f>
        <v/>
      </c>
      <c r="AA75" s="29" t="str">
        <f t="shared" si="129"/>
        <v/>
      </c>
      <c r="AB75" s="29" t="str">
        <f t="shared" si="129"/>
        <v/>
      </c>
      <c r="AC75" s="29" t="str">
        <f t="shared" si="129"/>
        <v/>
      </c>
      <c r="AD75" s="29" t="str">
        <f t="shared" si="129"/>
        <v/>
      </c>
      <c r="AE75" s="29" t="str">
        <f t="shared" si="129"/>
        <v/>
      </c>
      <c r="AF75" s="29" t="str">
        <f t="shared" si="129"/>
        <v/>
      </c>
      <c r="AG75" s="29" t="str">
        <f t="shared" si="129"/>
        <v/>
      </c>
      <c r="AH75" s="29" t="str">
        <f t="shared" si="129"/>
        <v/>
      </c>
      <c r="AI75" s="29" t="str">
        <f t="shared" si="129"/>
        <v/>
      </c>
      <c r="AJ75" s="29" t="str">
        <f t="shared" ref="AJ75:AS84" si="130">+IFERROR(INDEX(AJ$47:AJ$65,MATCH($C75,$C$47:$C$65,0))+1,"")</f>
        <v/>
      </c>
      <c r="AK75" s="29" t="str">
        <f t="shared" si="130"/>
        <v/>
      </c>
      <c r="AL75" s="29" t="str">
        <f t="shared" si="130"/>
        <v/>
      </c>
      <c r="AM75" s="29" t="str">
        <f t="shared" si="130"/>
        <v/>
      </c>
      <c r="AN75" s="29" t="str">
        <f t="shared" si="130"/>
        <v/>
      </c>
      <c r="AO75" s="29" t="str">
        <f t="shared" si="130"/>
        <v/>
      </c>
      <c r="AP75" s="29" t="str">
        <f t="shared" si="130"/>
        <v/>
      </c>
      <c r="AQ75" s="29" t="str">
        <f t="shared" si="130"/>
        <v/>
      </c>
      <c r="AR75" s="29" t="str">
        <f t="shared" si="130"/>
        <v/>
      </c>
      <c r="AS75" s="29" t="str">
        <f t="shared" si="130"/>
        <v/>
      </c>
      <c r="AT75" s="29" t="str">
        <f t="shared" ref="AT75:BC84" si="131">+IFERROR(INDEX(AT$47:AT$65,MATCH($C75,$C$47:$C$65,0))+1,"")</f>
        <v/>
      </c>
      <c r="AU75" s="29" t="str">
        <f t="shared" si="131"/>
        <v/>
      </c>
      <c r="AV75" s="29" t="str">
        <f t="shared" si="131"/>
        <v/>
      </c>
      <c r="AW75" s="29" t="str">
        <f t="shared" si="131"/>
        <v/>
      </c>
      <c r="AX75" s="29" t="str">
        <f t="shared" si="131"/>
        <v/>
      </c>
      <c r="AY75" s="29" t="str">
        <f t="shared" si="131"/>
        <v/>
      </c>
      <c r="AZ75" s="29" t="str">
        <f t="shared" si="131"/>
        <v/>
      </c>
      <c r="BA75" s="29" t="str">
        <f t="shared" si="131"/>
        <v/>
      </c>
      <c r="BB75" s="29" t="str">
        <f t="shared" si="131"/>
        <v/>
      </c>
      <c r="BC75" s="29" t="str">
        <f t="shared" si="131"/>
        <v/>
      </c>
      <c r="BD75" s="29" t="str">
        <f t="shared" ref="BD75:BM84" si="132">+IFERROR(INDEX(BD$47:BD$65,MATCH($C75,$C$47:$C$65,0))+1,"")</f>
        <v/>
      </c>
      <c r="BE75" s="29" t="str">
        <f t="shared" si="132"/>
        <v/>
      </c>
      <c r="BF75" s="29" t="str">
        <f t="shared" si="132"/>
        <v/>
      </c>
      <c r="BG75" s="29" t="str">
        <f t="shared" si="132"/>
        <v/>
      </c>
      <c r="BH75" s="29" t="str">
        <f t="shared" si="132"/>
        <v/>
      </c>
      <c r="BI75" s="29" t="str">
        <f t="shared" si="132"/>
        <v/>
      </c>
      <c r="BJ75" s="29" t="str">
        <f t="shared" si="132"/>
        <v/>
      </c>
      <c r="BK75" s="29" t="str">
        <f t="shared" si="132"/>
        <v/>
      </c>
      <c r="BL75" s="29" t="str">
        <f t="shared" si="132"/>
        <v/>
      </c>
      <c r="BM75" s="29" t="str">
        <f t="shared" si="132"/>
        <v/>
      </c>
      <c r="BN75" s="29" t="str">
        <f t="shared" ref="BN75:BW84" si="133">+IFERROR(INDEX(BN$47:BN$65,MATCH($C75,$C$47:$C$65,0))+1,"")</f>
        <v/>
      </c>
      <c r="BO75" s="29" t="str">
        <f t="shared" si="133"/>
        <v/>
      </c>
      <c r="BP75" s="29" t="str">
        <f t="shared" si="133"/>
        <v/>
      </c>
      <c r="BQ75" s="29" t="str">
        <f t="shared" si="133"/>
        <v/>
      </c>
      <c r="BR75" s="29" t="str">
        <f t="shared" si="133"/>
        <v/>
      </c>
      <c r="BS75" s="29" t="str">
        <f t="shared" si="133"/>
        <v/>
      </c>
      <c r="BT75" s="29" t="str">
        <f t="shared" si="133"/>
        <v/>
      </c>
      <c r="BU75" s="29" t="str">
        <f t="shared" si="133"/>
        <v/>
      </c>
      <c r="BV75" s="29" t="str">
        <f t="shared" si="133"/>
        <v/>
      </c>
      <c r="BW75" s="29" t="str">
        <f t="shared" si="133"/>
        <v/>
      </c>
      <c r="BX75" s="29" t="str">
        <f t="shared" ref="BX75:CG84" si="134">+IFERROR(INDEX(BX$47:BX$65,MATCH($C75,$C$47:$C$65,0))+1,"")</f>
        <v/>
      </c>
      <c r="BY75" s="29" t="str">
        <f t="shared" si="134"/>
        <v/>
      </c>
      <c r="BZ75" s="29" t="str">
        <f t="shared" si="134"/>
        <v/>
      </c>
      <c r="CA75" s="29" t="str">
        <f t="shared" si="134"/>
        <v/>
      </c>
      <c r="CB75" s="29" t="str">
        <f t="shared" si="134"/>
        <v/>
      </c>
      <c r="CC75" s="29" t="str">
        <f t="shared" si="134"/>
        <v/>
      </c>
      <c r="CD75" s="29" t="str">
        <f t="shared" si="134"/>
        <v/>
      </c>
      <c r="CE75" s="29" t="str">
        <f t="shared" si="134"/>
        <v/>
      </c>
      <c r="CF75" s="29" t="str">
        <f t="shared" si="134"/>
        <v/>
      </c>
      <c r="CG75" s="29">
        <f t="shared" si="134"/>
        <v>0.92218567797877116</v>
      </c>
      <c r="CH75" s="29">
        <f t="shared" ref="CH75:CQ84" si="135">+IFERROR(INDEX(CH$47:CH$65,MATCH($C75,$C$47:$C$65,0))+1,"")</f>
        <v>1.0668720110237497</v>
      </c>
      <c r="CI75" s="29">
        <f t="shared" si="135"/>
        <v>1.0071417717672086</v>
      </c>
      <c r="CJ75" s="29">
        <f t="shared" si="135"/>
        <v>0.99864212432106214</v>
      </c>
      <c r="CK75" s="29">
        <f t="shared" si="135"/>
        <v>1.043813264843632</v>
      </c>
      <c r="CL75" s="29">
        <f t="shared" si="135"/>
        <v>1.0379939209726443</v>
      </c>
      <c r="CM75" s="29">
        <f t="shared" si="135"/>
        <v>1.0430872202468102</v>
      </c>
      <c r="CN75" s="29">
        <f t="shared" si="135"/>
        <v>1.0088229396430719</v>
      </c>
      <c r="CO75" s="29">
        <f t="shared" si="135"/>
        <v>1.0191479493805076</v>
      </c>
      <c r="CP75" s="29">
        <f t="shared" si="135"/>
        <v>1.031725393316864</v>
      </c>
      <c r="CQ75" s="29">
        <f t="shared" si="135"/>
        <v>1.0301827347195966</v>
      </c>
      <c r="CR75" s="29">
        <f t="shared" ref="CR75:DA84" si="136">+IFERROR(INDEX(CR$47:CR$65,MATCH($C75,$C$47:$C$65,0))+1,"")</f>
        <v>1.0012844822313292</v>
      </c>
      <c r="CS75" s="29">
        <f t="shared" si="136"/>
        <v>1.0241905925473427</v>
      </c>
      <c r="CT75" s="29">
        <f t="shared" si="136"/>
        <v>1.0654896814982704</v>
      </c>
      <c r="CU75" s="29">
        <f t="shared" si="136"/>
        <v>1.0077250335871026</v>
      </c>
      <c r="CV75" s="29">
        <f t="shared" si="136"/>
        <v>1.0045550494389512</v>
      </c>
      <c r="CW75" s="29">
        <f t="shared" si="136"/>
        <v>0.99900464499004649</v>
      </c>
      <c r="CX75" s="29">
        <f t="shared" si="136"/>
        <v>1.039189637994022</v>
      </c>
      <c r="CY75" s="29">
        <f t="shared" si="136"/>
        <v>1.0927878981570256</v>
      </c>
      <c r="CZ75" s="29">
        <f t="shared" si="136"/>
        <v>1.0120393838954962</v>
      </c>
      <c r="DA75" s="29">
        <f t="shared" si="136"/>
        <v>1.0170495593122382</v>
      </c>
      <c r="DB75" s="29">
        <f t="shared" ref="DB75:DK84" si="137">+IFERROR(INDEX(DB$47:DB$65,MATCH($C75,$C$47:$C$65,0))+1,"")</f>
        <v>1.0529904816025004</v>
      </c>
      <c r="DC75" s="29">
        <f t="shared" si="137"/>
        <v>1.0712358337830545</v>
      </c>
      <c r="DD75" s="29">
        <f t="shared" si="137"/>
        <v>1.028673383711167</v>
      </c>
      <c r="DE75" s="29">
        <f t="shared" si="137"/>
        <v>0.92409092764151324</v>
      </c>
      <c r="DF75" s="29">
        <f t="shared" si="137"/>
        <v>1.0201828379631674</v>
      </c>
      <c r="DG75" s="29">
        <f t="shared" si="137"/>
        <v>1.0137229437229438</v>
      </c>
      <c r="DH75" s="29">
        <f t="shared" si="137"/>
        <v>1.0390314728615964</v>
      </c>
      <c r="DI75" s="29">
        <f t="shared" si="137"/>
        <v>1.0207554149027989</v>
      </c>
      <c r="DJ75" s="29">
        <f t="shared" si="137"/>
        <v>1.0046303752617169</v>
      </c>
      <c r="DK75" s="29">
        <f t="shared" si="137"/>
        <v>1.0074145324836681</v>
      </c>
      <c r="DL75" s="29">
        <f t="shared" ref="DL75:DU84" si="138">+IFERROR(INDEX(DL$47:DL$65,MATCH($C75,$C$47:$C$65,0))+1,"")</f>
        <v>0.99478835136855503</v>
      </c>
      <c r="DM75" s="29">
        <f t="shared" si="138"/>
        <v>1.0293141371725656</v>
      </c>
      <c r="DN75" s="29">
        <f t="shared" si="138"/>
        <v>1.0608050353562826</v>
      </c>
      <c r="DO75" s="29">
        <f t="shared" si="138"/>
        <v>1.0267003625975168</v>
      </c>
      <c r="DP75" s="29">
        <f t="shared" si="138"/>
        <v>1.0720248287671232</v>
      </c>
      <c r="DQ75" s="29">
        <f t="shared" si="138"/>
        <v>1.0160393996871984</v>
      </c>
      <c r="DR75" s="29">
        <f t="shared" si="138"/>
        <v>1.0922935839910917</v>
      </c>
      <c r="DS75" s="29">
        <f t="shared" si="138"/>
        <v>1.092680879134059</v>
      </c>
      <c r="DT75" s="29">
        <f t="shared" si="138"/>
        <v>1.0072443883431206</v>
      </c>
      <c r="DU75" s="29">
        <f t="shared" si="138"/>
        <v>1.0678989810930093</v>
      </c>
      <c r="DV75" s="29">
        <f t="shared" ref="DV75:EE84" si="139">+IFERROR(INDEX(DV$47:DV$65,MATCH($C75,$C$47:$C$65,0))+1,"")</f>
        <v>1.0008493735697721</v>
      </c>
      <c r="DW75" s="29">
        <f t="shared" si="139"/>
        <v>1.0241616998789294</v>
      </c>
      <c r="DX75" s="29">
        <f t="shared" si="139"/>
        <v>1.0201897505135455</v>
      </c>
      <c r="DY75" s="29">
        <f t="shared" si="139"/>
        <v>0.99628832972153936</v>
      </c>
      <c r="DZ75" s="29">
        <f t="shared" si="139"/>
        <v>0.99631074215485438</v>
      </c>
      <c r="EA75" s="29">
        <f t="shared" si="139"/>
        <v>1.0398998699908388</v>
      </c>
      <c r="EB75" s="29">
        <f t="shared" si="139"/>
        <v>1.0432795516965852</v>
      </c>
      <c r="EC75" s="29">
        <f t="shared" si="139"/>
        <v>1.0661164644732883</v>
      </c>
      <c r="ED75" s="29">
        <f t="shared" si="139"/>
        <v>1.0638045723953387</v>
      </c>
      <c r="EE75" s="29">
        <f t="shared" si="139"/>
        <v>1.0092649734466947</v>
      </c>
      <c r="EF75" s="29">
        <f t="shared" ref="EF75:EO84" si="140">+IFERROR(INDEX(EF$47:EF$65,MATCH($C75,$C$47:$C$65,0))+1,"")</f>
        <v>1.0233945111731269</v>
      </c>
      <c r="EG75" s="29">
        <f t="shared" si="140"/>
        <v>1.0001410952916525</v>
      </c>
      <c r="EH75" s="29">
        <f t="shared" si="140"/>
        <v>1.0175403343927523</v>
      </c>
      <c r="EI75" s="29">
        <f t="shared" si="140"/>
        <v>1.0121223778490809</v>
      </c>
      <c r="EJ75" s="29">
        <f t="shared" si="140"/>
        <v>1.0311425232361311</v>
      </c>
      <c r="EK75" s="29">
        <f t="shared" si="140"/>
        <v>1.0627975625268455</v>
      </c>
      <c r="EL75" s="29">
        <f t="shared" si="140"/>
        <v>0.96596671050390648</v>
      </c>
      <c r="EM75" s="29">
        <f t="shared" si="140"/>
        <v>0.93523246911003077</v>
      </c>
      <c r="EN75" s="29">
        <f t="shared" si="140"/>
        <v>1.0256952452798989</v>
      </c>
      <c r="EO75" s="29">
        <f t="shared" si="140"/>
        <v>0.99897689501466691</v>
      </c>
      <c r="EP75" s="29">
        <f t="shared" ref="EP75:EZ84" si="141">+IFERROR(INDEX(EP$47:EP$65,MATCH($C75,$C$47:$C$65,0))+1,"")</f>
        <v>0.99341970350354425</v>
      </c>
      <c r="EQ75" s="29">
        <f t="shared" si="141"/>
        <v>1.0055506743677651</v>
      </c>
      <c r="ER75" s="29">
        <f t="shared" si="141"/>
        <v>1.0023472861027178</v>
      </c>
      <c r="ES75" s="29">
        <f t="shared" si="141"/>
        <v>1.0027978513749496</v>
      </c>
      <c r="ET75" s="29">
        <f t="shared" si="141"/>
        <v>1.0233108608157018</v>
      </c>
      <c r="EU75" s="29">
        <f t="shared" si="141"/>
        <v>0.99137349314427692</v>
      </c>
      <c r="EV75" s="29">
        <f t="shared" si="141"/>
        <v>0.99252817931032378</v>
      </c>
      <c r="EW75" s="29">
        <f t="shared" si="141"/>
        <v>1.0023000053454438</v>
      </c>
      <c r="EX75" s="29">
        <f t="shared" si="141"/>
        <v>0.97694555044966724</v>
      </c>
      <c r="EY75" s="29">
        <f t="shared" si="141"/>
        <v>1.0347236342379449</v>
      </c>
      <c r="EZ75" s="29">
        <f t="shared" si="141"/>
        <v>1.0024951995310432</v>
      </c>
      <c r="FA75" s="33"/>
      <c r="FB75" s="34"/>
      <c r="FC75" s="34"/>
      <c r="FD75" s="34"/>
      <c r="FE75" s="33"/>
      <c r="FF75" s="33"/>
      <c r="FG75" s="33"/>
      <c r="FH75" s="33">
        <f>+GEOMEAN(Tabella_Level_g[[#This Row],[1970]:[2022]])-1</f>
        <v>1.8949063781078745E-2</v>
      </c>
      <c r="FI75" s="33">
        <f>+GEOMEAN(Tabella_Level_g[[#This Row],[1970]:[2007]])-1</f>
        <v>2.7897625879677701E-2</v>
      </c>
      <c r="FJ75" s="33">
        <f>+GEOMEAN(Tabella_Level_g[[#This Row],[2010]:[2022]])-1</f>
        <v>3.9228883809092618E-3</v>
      </c>
      <c r="FK75" s="33">
        <f>+GEOMEAN(Tabella_Level_g[[#This Row],[1980]:[2007]])-1</f>
        <v>3.0988401922598552E-2</v>
      </c>
      <c r="FL75" s="33">
        <f>+GEOMEAN(Tabella_Level_g[[#This Row],[1980]:[2022]])-1</f>
        <v>1.8869174699323032E-2</v>
      </c>
      <c r="FM75" s="33">
        <f>+GEOMEAN(Tabella_Level_g[[#This Row],[1990]:[2007]])-1</f>
        <v>2.651629757113505E-2</v>
      </c>
      <c r="FN75" s="33">
        <f>+GEOMEAN(Tabella_Level_g[[#This Row],[1990]:[2022]])-1</f>
        <v>1.282047870863634E-2</v>
      </c>
      <c r="FO75" s="33">
        <f>+GEOMEAN(Tabella_Level_g[[#This Row],[1995]:[2007]])-1</f>
        <v>2.7561560101019733E-2</v>
      </c>
      <c r="FP75" s="33">
        <f>+GEOMEAN(Tabella_Level_g[[#This Row],[1975]:[2022]])-1</f>
        <v>1.717314874633824E-2</v>
      </c>
      <c r="FQ75" s="33">
        <f>+GEOMEAN(Tabella_Level_g[[#This Row],[1990]:[2000]])-1</f>
        <v>2.9291406385691499E-2</v>
      </c>
      <c r="FR75" s="49"/>
      <c r="FS75" s="49"/>
      <c r="FT75" s="49"/>
      <c r="FU75" s="49"/>
      <c r="FV75" s="49"/>
      <c r="FW75" s="49"/>
      <c r="FX75" s="49"/>
      <c r="FY75" s="49"/>
      <c r="FZ75" s="49"/>
      <c r="GA75" s="49"/>
      <c r="GB75" s="49"/>
      <c r="GC75" s="49"/>
      <c r="GD75" s="49"/>
      <c r="GE75" s="49"/>
      <c r="GF75" s="49"/>
      <c r="GG75" s="49"/>
      <c r="GH75" s="49"/>
      <c r="GI75" s="49"/>
      <c r="GJ75" s="49"/>
      <c r="GK75" s="49"/>
      <c r="GL75" s="49"/>
      <c r="GM75" s="49"/>
      <c r="GN75" s="49"/>
      <c r="GO75" s="49"/>
      <c r="GP75" s="49"/>
      <c r="GQ75" s="49"/>
      <c r="GR75" s="49"/>
      <c r="GS75" s="49"/>
      <c r="GT75" s="49"/>
      <c r="GU75" s="49"/>
      <c r="GV75" s="49"/>
      <c r="GW75" s="49"/>
      <c r="GX75" s="49"/>
      <c r="GY75" s="49"/>
      <c r="GZ75" s="49"/>
      <c r="HA75" s="49"/>
      <c r="HB75" s="49"/>
      <c r="HC75" s="49"/>
      <c r="HD75" s="49"/>
      <c r="HE75" s="49"/>
      <c r="HF75" s="49"/>
      <c r="HG75" s="49"/>
      <c r="HH75" s="49"/>
      <c r="HI75" s="49"/>
      <c r="HJ75" s="49"/>
      <c r="HK75" s="49"/>
      <c r="HL75" s="49"/>
      <c r="HM75" s="49"/>
      <c r="HN75" s="49"/>
      <c r="HO75" s="49"/>
      <c r="HP75" s="49"/>
      <c r="HQ75" s="49"/>
      <c r="HR75" s="49"/>
      <c r="HS75" s="49"/>
      <c r="HT75" s="49"/>
      <c r="HU75" s="49"/>
      <c r="HV75" s="49"/>
      <c r="HW75" s="49"/>
      <c r="HX75" s="49"/>
      <c r="HY75" s="49"/>
      <c r="HZ75" s="49"/>
      <c r="IA75" s="49"/>
      <c r="IB75" s="49"/>
      <c r="IC75" s="49"/>
      <c r="ID75" s="49"/>
      <c r="IE75" s="49"/>
      <c r="IF75" s="49"/>
      <c r="IG75" s="49"/>
      <c r="IH75" s="49"/>
      <c r="II75" s="49"/>
      <c r="IJ75" s="49"/>
      <c r="IK75" s="49"/>
      <c r="IL75" s="49"/>
      <c r="IM75" s="49"/>
      <c r="IN75" s="49"/>
      <c r="IO75" s="49"/>
      <c r="IP75" s="49"/>
      <c r="IQ75" s="49"/>
      <c r="IR75" s="49"/>
      <c r="IS75" s="49"/>
      <c r="IT75" s="49"/>
      <c r="IU75" s="49"/>
      <c r="IV75" s="49"/>
      <c r="IW75" s="49"/>
      <c r="IX75" s="49"/>
      <c r="IY75" s="49"/>
      <c r="IZ75" s="49"/>
      <c r="JA75" s="49"/>
      <c r="JB75" s="49"/>
      <c r="JC75" s="49"/>
      <c r="JD75" s="49"/>
      <c r="JE75" s="49"/>
      <c r="JF75" s="49"/>
      <c r="JG75" s="49"/>
      <c r="JH75" s="49"/>
      <c r="JI75" s="49"/>
      <c r="JJ75" s="49"/>
      <c r="JK75" s="49"/>
      <c r="JL75" s="49"/>
      <c r="JM75" s="49"/>
      <c r="JN75" s="49"/>
      <c r="JO75" s="49"/>
      <c r="JP75" s="49"/>
      <c r="JQ75" s="49"/>
      <c r="JR75" s="49"/>
      <c r="JS75" s="49"/>
      <c r="JT75" s="49"/>
      <c r="JU75" s="49"/>
      <c r="JV75" s="49"/>
      <c r="JW75" s="49"/>
      <c r="JX75" s="49"/>
      <c r="JY75" s="49"/>
      <c r="JZ75" s="49"/>
      <c r="KA75" s="49"/>
      <c r="KB75" s="49"/>
      <c r="KC75" s="49"/>
      <c r="KD75" s="49"/>
      <c r="KE75" s="49"/>
      <c r="KF75" s="49"/>
      <c r="KG75" s="49"/>
      <c r="KH75" s="49"/>
      <c r="KI75" s="49"/>
      <c r="KJ75" s="49"/>
      <c r="KK75" s="49"/>
      <c r="KL75" s="49"/>
      <c r="KM75" s="49"/>
      <c r="KN75" s="49"/>
      <c r="KO75" s="49"/>
      <c r="KP75" s="49"/>
      <c r="KQ75" s="49"/>
      <c r="KR75" s="49"/>
      <c r="KS75" s="49"/>
      <c r="KT75" s="49"/>
      <c r="KU75" s="49"/>
      <c r="KV75" s="49"/>
      <c r="KW75" s="49"/>
      <c r="KX75" s="49"/>
      <c r="KY75" s="49"/>
      <c r="KZ75" s="49"/>
      <c r="LA75" s="49"/>
      <c r="LB75" s="49"/>
      <c r="LC75" s="49"/>
      <c r="LD75" s="49"/>
      <c r="LE75" s="49"/>
      <c r="LF75" s="49"/>
      <c r="LG75" s="49"/>
      <c r="LH75" s="49"/>
      <c r="LI75" s="49"/>
      <c r="LJ75" s="49"/>
      <c r="LK75" s="49"/>
      <c r="LL75" s="49"/>
      <c r="LM75" s="49"/>
      <c r="LN75" s="49"/>
      <c r="LO75" s="49"/>
      <c r="LP75" s="49"/>
      <c r="LQ75" s="49"/>
      <c r="LR75" s="49"/>
      <c r="LS75" s="49"/>
      <c r="LT75" s="49"/>
      <c r="LU75" s="49"/>
      <c r="LV75" s="49"/>
      <c r="LW75" s="49"/>
      <c r="LX75" s="49"/>
      <c r="LY75" s="49"/>
      <c r="LZ75" s="49"/>
      <c r="MA75" s="49"/>
      <c r="MB75" s="49"/>
      <c r="MC75" s="49"/>
      <c r="MD75" s="49"/>
      <c r="ME75" s="49"/>
      <c r="MF75" s="49"/>
      <c r="MG75" s="49"/>
      <c r="MH75" s="49"/>
      <c r="MI75" s="49"/>
      <c r="MJ75" s="49"/>
      <c r="MK75" s="49"/>
      <c r="ML75" s="49"/>
      <c r="MM75" s="49"/>
      <c r="MN75" s="49"/>
      <c r="MO75" s="49"/>
      <c r="MP75" s="49"/>
      <c r="MQ75" s="49"/>
      <c r="MR75" s="49"/>
      <c r="MS75" s="49"/>
      <c r="MT75" s="49"/>
      <c r="MU75" s="49"/>
      <c r="MV75" s="49"/>
      <c r="MW75" s="49"/>
      <c r="MX75" s="49"/>
      <c r="MY75" s="49"/>
      <c r="MZ75" s="49"/>
      <c r="NA75" s="49"/>
      <c r="NB75" s="49"/>
      <c r="NC75" s="49"/>
      <c r="ND75" s="49"/>
      <c r="NE75" s="49"/>
      <c r="NF75" s="49"/>
      <c r="NG75" s="49"/>
      <c r="NH75" s="49"/>
      <c r="NI75" s="49"/>
      <c r="NJ75" s="49"/>
      <c r="NK75" s="49"/>
      <c r="NL75" s="49"/>
      <c r="NM75" s="49"/>
      <c r="NN75" s="49"/>
      <c r="NO75" s="49"/>
      <c r="NP75" s="49"/>
      <c r="NQ75" s="49"/>
      <c r="NR75" s="49"/>
      <c r="NS75" s="49"/>
      <c r="NT75" s="49"/>
      <c r="NU75" s="49"/>
      <c r="NV75" s="49"/>
      <c r="NW75" s="49"/>
      <c r="NX75" s="49"/>
      <c r="NY75" s="49"/>
      <c r="NZ75" s="49"/>
      <c r="OA75" s="49"/>
      <c r="OB75" s="49"/>
      <c r="OC75" s="49"/>
      <c r="OD75" s="49"/>
      <c r="OE75" s="49"/>
      <c r="OF75" s="49"/>
      <c r="OG75" s="49"/>
      <c r="OH75" s="49"/>
      <c r="OI75" s="49"/>
      <c r="OJ75" s="49"/>
      <c r="OK75" s="49"/>
      <c r="OL75" s="49"/>
      <c r="OM75" s="49"/>
      <c r="ON75" s="49"/>
      <c r="OO75" s="49"/>
      <c r="OP75" s="49"/>
      <c r="OQ75" s="49"/>
      <c r="OR75" s="49"/>
      <c r="OS75" s="49"/>
      <c r="OT75" s="49"/>
      <c r="OU75" s="49"/>
      <c r="OV75" s="49"/>
      <c r="OW75" s="49"/>
      <c r="OX75" s="49"/>
      <c r="OY75" s="49"/>
      <c r="OZ75" s="49"/>
      <c r="PA75" s="49"/>
      <c r="PB75" s="49"/>
      <c r="PC75" s="49"/>
      <c r="PD75" s="49"/>
      <c r="PE75" s="49"/>
      <c r="PF75" s="49"/>
      <c r="PG75" s="49"/>
      <c r="PH75" s="49"/>
      <c r="PI75" s="49"/>
      <c r="PJ75" s="49"/>
      <c r="PK75" s="49"/>
      <c r="PL75" s="49"/>
      <c r="PM75" s="49"/>
      <c r="PN75" s="49"/>
      <c r="PO75" s="49"/>
      <c r="PP75" s="49"/>
      <c r="PQ75" s="49"/>
      <c r="PR75" s="49"/>
      <c r="PS75" s="49"/>
      <c r="PT75" s="49"/>
      <c r="PU75" s="49"/>
      <c r="PV75" s="49"/>
      <c r="PW75" s="49"/>
      <c r="PX75" s="49"/>
      <c r="PY75" s="49"/>
      <c r="PZ75" s="49"/>
      <c r="QA75" s="49"/>
      <c r="QB75" s="49"/>
      <c r="QC75" s="49"/>
      <c r="QD75" s="49"/>
      <c r="QE75" s="49"/>
      <c r="QF75" s="49"/>
      <c r="QG75" s="49"/>
      <c r="QH75" s="49"/>
      <c r="QI75" s="49"/>
      <c r="QJ75" s="49"/>
      <c r="QK75" s="49"/>
      <c r="QL75" s="49"/>
      <c r="QM75" s="49"/>
      <c r="QN75" s="49"/>
      <c r="QO75" s="49"/>
      <c r="QP75" s="49"/>
      <c r="QQ75" s="49"/>
      <c r="QR75" s="49"/>
      <c r="QS75" s="49"/>
      <c r="QT75" s="49"/>
      <c r="QU75" s="49"/>
      <c r="QV75" s="49"/>
      <c r="QW75" s="49"/>
      <c r="QX75" s="49"/>
      <c r="QY75" s="49"/>
      <c r="QZ75" s="49"/>
      <c r="RA75" s="49"/>
      <c r="RB75" s="49"/>
      <c r="RC75" s="49"/>
      <c r="RD75" s="49"/>
      <c r="RE75" s="49"/>
      <c r="RF75" s="49"/>
      <c r="RG75" s="49"/>
      <c r="RH75" s="49"/>
      <c r="RI75" s="49"/>
      <c r="RJ75" s="49"/>
      <c r="RK75" s="49"/>
      <c r="RL75" s="49"/>
      <c r="RM75" s="49"/>
      <c r="RN75" s="49"/>
      <c r="RO75" s="49"/>
      <c r="RP75" s="49"/>
      <c r="RQ75" s="49"/>
      <c r="RR75" s="49"/>
      <c r="RS75" s="49"/>
      <c r="RT75" s="49"/>
      <c r="RU75" s="49"/>
      <c r="RV75" s="49"/>
      <c r="RW75" s="49"/>
      <c r="RX75" s="49"/>
      <c r="RY75" s="49"/>
      <c r="RZ75" s="49"/>
      <c r="SA75" s="49"/>
      <c r="SB75" s="49"/>
      <c r="SC75" s="49"/>
      <c r="SD75" s="49"/>
      <c r="SE75" s="49"/>
      <c r="SF75" s="49"/>
      <c r="SG75" s="49"/>
      <c r="SH75" s="49"/>
      <c r="SI75" s="49"/>
      <c r="SJ75" s="49"/>
      <c r="SK75" s="49"/>
      <c r="SL75" s="49"/>
      <c r="SM75" s="49"/>
      <c r="SN75" s="49"/>
      <c r="SO75" s="49"/>
      <c r="SP75" s="49"/>
      <c r="SQ75" s="49"/>
      <c r="SR75" s="49"/>
      <c r="SS75" s="49"/>
      <c r="ST75" s="49"/>
      <c r="SU75" s="49"/>
      <c r="SV75" s="49"/>
      <c r="SW75" s="49"/>
      <c r="SX75" s="49"/>
      <c r="SY75" s="49"/>
      <c r="SZ75" s="49"/>
      <c r="TA75" s="49"/>
      <c r="TB75" s="49"/>
      <c r="TC75" s="49"/>
      <c r="TD75" s="49"/>
      <c r="TE75" s="49"/>
      <c r="TF75" s="49"/>
      <c r="TG75" s="49"/>
      <c r="TH75" s="49"/>
      <c r="TI75" s="49"/>
      <c r="TJ75" s="49"/>
      <c r="TK75" s="49"/>
      <c r="TL75" s="49"/>
      <c r="TM75" s="49"/>
      <c r="TN75" s="49"/>
      <c r="TO75" s="49"/>
      <c r="TP75" s="49"/>
      <c r="TQ75" s="49"/>
      <c r="TR75" s="49"/>
      <c r="TS75" s="49"/>
      <c r="TT75" s="49"/>
      <c r="TU75" s="49"/>
      <c r="TV75" s="49"/>
      <c r="TW75" s="49"/>
      <c r="TX75" s="49"/>
      <c r="TY75" s="49"/>
      <c r="TZ75" s="49"/>
      <c r="UA75" s="49"/>
      <c r="UB75" s="49"/>
      <c r="UC75" s="49"/>
      <c r="UD75" s="49"/>
      <c r="UE75" s="49"/>
      <c r="UF75" s="49"/>
      <c r="UG75" s="49"/>
      <c r="UH75" s="49"/>
      <c r="UI75" s="49"/>
      <c r="UJ75" s="49"/>
      <c r="UK75" s="49"/>
      <c r="UL75" s="49"/>
      <c r="UM75" s="49"/>
      <c r="UN75" s="49"/>
      <c r="UO75" s="49"/>
      <c r="UP75" s="49"/>
      <c r="UQ75" s="49"/>
      <c r="UR75" s="49"/>
      <c r="US75" s="49"/>
      <c r="UT75" s="49"/>
      <c r="UU75" s="49"/>
      <c r="UV75" s="49"/>
      <c r="UW75" s="49"/>
      <c r="UX75" s="49"/>
      <c r="UY75" s="49"/>
      <c r="UZ75" s="49"/>
      <c r="VA75" s="49"/>
      <c r="VB75" s="49"/>
      <c r="VC75" s="49"/>
      <c r="VD75" s="49"/>
      <c r="VE75" s="49"/>
      <c r="VF75" s="49"/>
      <c r="VG75" s="49"/>
      <c r="VH75" s="49"/>
      <c r="VI75" s="49"/>
      <c r="VJ75" s="49"/>
      <c r="VK75" s="49"/>
      <c r="VL75" s="49"/>
      <c r="VM75" s="49"/>
      <c r="VN75" s="49"/>
      <c r="VO75" s="49"/>
      <c r="VP75" s="49"/>
      <c r="VQ75" s="49"/>
      <c r="VR75" s="49"/>
      <c r="VS75" s="49"/>
      <c r="VT75" s="49"/>
      <c r="VU75" s="49"/>
      <c r="VV75" s="49"/>
      <c r="VW75" s="49"/>
      <c r="VX75" s="49"/>
      <c r="VY75" s="49"/>
      <c r="VZ75" s="49"/>
      <c r="WA75" s="49"/>
      <c r="WB75" s="49"/>
      <c r="WC75" s="49"/>
      <c r="WD75" s="49"/>
      <c r="WE75" s="49"/>
      <c r="WF75" s="49"/>
      <c r="WG75" s="49"/>
      <c r="WH75" s="49"/>
      <c r="WI75" s="49"/>
      <c r="WJ75" s="49"/>
      <c r="WK75" s="49"/>
      <c r="WL75" s="49"/>
      <c r="WM75" s="49"/>
      <c r="WN75" s="49"/>
      <c r="WO75" s="49"/>
      <c r="WP75" s="49"/>
      <c r="WQ75" s="49"/>
      <c r="WR75" s="49"/>
      <c r="WS75" s="49"/>
      <c r="WT75" s="49"/>
      <c r="WU75" s="49"/>
      <c r="WV75" s="49"/>
      <c r="WW75" s="49"/>
      <c r="WX75" s="49"/>
      <c r="WY75" s="49"/>
      <c r="WZ75" s="49"/>
      <c r="XA75" s="49"/>
      <c r="XB75" s="49"/>
      <c r="XC75" s="49"/>
      <c r="XD75" s="49"/>
      <c r="XE75" s="49"/>
      <c r="XF75" s="49"/>
      <c r="XG75" s="49"/>
      <c r="XH75" s="49"/>
      <c r="XI75" s="49"/>
      <c r="XJ75" s="49"/>
      <c r="XK75" s="49"/>
      <c r="XL75" s="49"/>
      <c r="XM75" s="49"/>
      <c r="XN75" s="49"/>
      <c r="XO75" s="49"/>
      <c r="XP75" s="49"/>
      <c r="XQ75" s="49"/>
      <c r="XR75" s="49"/>
      <c r="XS75" s="49"/>
      <c r="XT75" s="49"/>
      <c r="XU75" s="49"/>
      <c r="XV75" s="49"/>
      <c r="XW75" s="49"/>
      <c r="XX75" s="49"/>
      <c r="XY75" s="49"/>
      <c r="XZ75" s="49"/>
      <c r="YA75" s="49"/>
      <c r="YB75" s="49"/>
      <c r="YC75" s="49"/>
      <c r="YD75" s="49"/>
      <c r="YE75" s="49"/>
      <c r="YF75" s="49"/>
      <c r="YG75" s="49"/>
      <c r="YH75" s="49"/>
      <c r="YI75" s="49"/>
      <c r="YJ75" s="49"/>
      <c r="YK75" s="49"/>
      <c r="YL75" s="49"/>
      <c r="YM75" s="49"/>
      <c r="YN75" s="49"/>
      <c r="YO75" s="49"/>
      <c r="YP75" s="49"/>
      <c r="YQ75" s="49"/>
      <c r="YR75" s="49"/>
      <c r="YS75" s="49"/>
      <c r="YT75" s="49"/>
      <c r="YU75" s="49"/>
      <c r="YV75" s="49"/>
      <c r="YW75" s="49"/>
      <c r="YX75" s="49"/>
      <c r="YY75" s="49"/>
      <c r="YZ75" s="49"/>
      <c r="ZA75" s="49"/>
      <c r="ZB75" s="49"/>
      <c r="ZC75" s="49"/>
      <c r="ZD75" s="49"/>
      <c r="ZE75" s="49"/>
      <c r="ZF75" s="49"/>
      <c r="ZG75" s="49"/>
      <c r="ZH75" s="49"/>
      <c r="ZI75" s="49"/>
      <c r="ZJ75" s="49"/>
      <c r="ZK75" s="49"/>
      <c r="ZL75" s="49"/>
      <c r="ZM75" s="49"/>
      <c r="ZN75" s="49"/>
      <c r="ZO75" s="49"/>
      <c r="ZP75" s="49"/>
      <c r="ZQ75" s="49"/>
      <c r="ZR75" s="49"/>
      <c r="ZS75" s="49"/>
      <c r="ZT75" s="49"/>
      <c r="ZU75" s="49"/>
      <c r="ZV75" s="49"/>
      <c r="ZW75" s="49"/>
      <c r="ZX75" s="49"/>
      <c r="ZY75" s="49"/>
      <c r="ZZ75" s="49"/>
      <c r="AAA75" s="49"/>
      <c r="AAB75" s="49"/>
      <c r="AAC75" s="49"/>
      <c r="AAD75" s="49"/>
      <c r="AAE75" s="49"/>
      <c r="AAF75" s="49"/>
      <c r="AAG75" s="49"/>
      <c r="AAH75" s="49"/>
      <c r="AAI75" s="49"/>
      <c r="AAJ75" s="49"/>
      <c r="AAK75" s="49"/>
      <c r="AAL75" s="49"/>
      <c r="AAM75" s="49"/>
      <c r="AAN75" s="49"/>
      <c r="AAO75" s="49"/>
      <c r="AAP75" s="49"/>
      <c r="AAQ75" s="49"/>
      <c r="AAR75" s="49"/>
      <c r="AAS75" s="49"/>
      <c r="AAT75" s="49"/>
      <c r="AAU75" s="49"/>
      <c r="AAV75" s="49"/>
      <c r="AAW75" s="49"/>
      <c r="AAX75" s="49"/>
      <c r="AAY75" s="49"/>
      <c r="AAZ75" s="49"/>
      <c r="ABA75" s="49"/>
      <c r="ABB75" s="49"/>
      <c r="ABC75" s="49"/>
      <c r="ABD75" s="49"/>
      <c r="ABE75" s="49"/>
      <c r="ABF75" s="49"/>
      <c r="ABG75" s="49"/>
      <c r="ABH75" s="49"/>
    </row>
    <row r="76" spans="1:736" x14ac:dyDescent="0.15">
      <c r="A76" s="25" t="s">
        <v>249</v>
      </c>
      <c r="B76" s="26" t="s">
        <v>40</v>
      </c>
      <c r="C76" s="27" t="s">
        <v>41</v>
      </c>
      <c r="D76" s="29"/>
      <c r="E76" s="29">
        <f t="shared" ref="E76:E84" si="142">+IFERROR(INDEX(E$47:E$65,MATCH($C76,$C$47:$C$65,0))+1,"")</f>
        <v>0.98688376300316594</v>
      </c>
      <c r="F76" s="29">
        <f t="shared" si="127"/>
        <v>1.0114573785517873</v>
      </c>
      <c r="G76" s="29">
        <f t="shared" si="127"/>
        <v>1.0201631173538741</v>
      </c>
      <c r="H76" s="29">
        <f t="shared" si="127"/>
        <v>0.96313568731956478</v>
      </c>
      <c r="I76" s="29">
        <f t="shared" si="127"/>
        <v>1.0569518100069173</v>
      </c>
      <c r="J76" s="29">
        <f t="shared" si="127"/>
        <v>1.0023996509598603</v>
      </c>
      <c r="K76" s="29">
        <f t="shared" si="127"/>
        <v>1.0121871599564745</v>
      </c>
      <c r="L76" s="29">
        <f t="shared" si="127"/>
        <v>0.9969898946463126</v>
      </c>
      <c r="M76" s="29">
        <f t="shared" si="127"/>
        <v>0.9519085615699806</v>
      </c>
      <c r="N76" s="29">
        <f t="shared" si="127"/>
        <v>1.0570910738559129</v>
      </c>
      <c r="O76" s="29">
        <f t="shared" si="127"/>
        <v>1.0060008572653236</v>
      </c>
      <c r="P76" s="29">
        <f t="shared" si="128"/>
        <v>1.0136344269279931</v>
      </c>
      <c r="Q76" s="29">
        <f t="shared" si="128"/>
        <v>1.0620008406893653</v>
      </c>
      <c r="R76" s="29">
        <f t="shared" si="128"/>
        <v>1.0063328715614486</v>
      </c>
      <c r="S76" s="29">
        <f t="shared" si="128"/>
        <v>1.0102261553588987</v>
      </c>
      <c r="T76" s="29">
        <f t="shared" si="128"/>
        <v>1.0038933229511389</v>
      </c>
      <c r="U76" s="29">
        <f t="shared" si="128"/>
        <v>1.0127981384525888</v>
      </c>
      <c r="V76" s="29">
        <f t="shared" si="128"/>
        <v>1.0015316867700554</v>
      </c>
      <c r="W76" s="29">
        <f t="shared" si="128"/>
        <v>1.022557828331103</v>
      </c>
      <c r="X76" s="29">
        <f t="shared" si="128"/>
        <v>0.94933632454664418</v>
      </c>
      <c r="Y76" s="29">
        <f t="shared" si="128"/>
        <v>0.99153209925167385</v>
      </c>
      <c r="Z76" s="29">
        <f t="shared" si="129"/>
        <v>1.0190665342601788</v>
      </c>
      <c r="AA76" s="29">
        <f t="shared" si="129"/>
        <v>0.97817189631650747</v>
      </c>
      <c r="AB76" s="29">
        <f t="shared" si="129"/>
        <v>1.0454273759713091</v>
      </c>
      <c r="AC76" s="29">
        <f t="shared" si="129"/>
        <v>0.99332952163140842</v>
      </c>
      <c r="AD76" s="29">
        <f t="shared" si="129"/>
        <v>1.0282041442824252</v>
      </c>
      <c r="AE76" s="29">
        <f t="shared" si="129"/>
        <v>1.0115693226348199</v>
      </c>
      <c r="AF76" s="29">
        <f t="shared" si="129"/>
        <v>1.0018446781036709</v>
      </c>
      <c r="AG76" s="29">
        <f t="shared" si="129"/>
        <v>1.0007365126127785</v>
      </c>
      <c r="AH76" s="29">
        <f t="shared" si="129"/>
        <v>0.97626494940202391</v>
      </c>
      <c r="AI76" s="29">
        <f t="shared" si="129"/>
        <v>1.0333584621183565</v>
      </c>
      <c r="AJ76" s="29">
        <f t="shared" si="130"/>
        <v>1.026810140434069</v>
      </c>
      <c r="AK76" s="29">
        <f t="shared" si="130"/>
        <v>0.98472468916518652</v>
      </c>
      <c r="AL76" s="29">
        <f t="shared" si="130"/>
        <v>0.99945887445887449</v>
      </c>
      <c r="AM76" s="29">
        <f t="shared" si="130"/>
        <v>1.0350117307345243</v>
      </c>
      <c r="AN76" s="29">
        <f t="shared" si="130"/>
        <v>1.0061028770706191</v>
      </c>
      <c r="AO76" s="29">
        <f t="shared" si="130"/>
        <v>0.96915077989601384</v>
      </c>
      <c r="AP76" s="29">
        <f t="shared" si="130"/>
        <v>1.0064377682403434</v>
      </c>
      <c r="AQ76" s="29">
        <f t="shared" si="130"/>
        <v>1.0398009950248757</v>
      </c>
      <c r="AR76" s="29">
        <f t="shared" si="130"/>
        <v>1.0304169514695831</v>
      </c>
      <c r="AS76" s="29">
        <f t="shared" si="130"/>
        <v>1.0212271973466003</v>
      </c>
      <c r="AT76" s="29">
        <f t="shared" si="131"/>
        <v>1.0141279636245535</v>
      </c>
      <c r="AU76" s="29">
        <f t="shared" si="131"/>
        <v>1.0334667734187351</v>
      </c>
      <c r="AV76" s="29">
        <f t="shared" si="131"/>
        <v>0.95537651069104434</v>
      </c>
      <c r="AW76" s="29">
        <f t="shared" si="131"/>
        <v>1.0149205319493999</v>
      </c>
      <c r="AX76" s="29">
        <f t="shared" si="131"/>
        <v>1.0076701821668264</v>
      </c>
      <c r="AY76" s="29">
        <f t="shared" si="131"/>
        <v>0.91674595623215982</v>
      </c>
      <c r="AZ76" s="29">
        <f t="shared" si="131"/>
        <v>0.92423456149455108</v>
      </c>
      <c r="BA76" s="29">
        <f t="shared" si="131"/>
        <v>1.2296462661426164</v>
      </c>
      <c r="BB76" s="29">
        <f t="shared" si="131"/>
        <v>1.023896499238965</v>
      </c>
      <c r="BC76" s="29">
        <f t="shared" si="131"/>
        <v>1.0499479708636836</v>
      </c>
      <c r="BD76" s="29">
        <f t="shared" si="132"/>
        <v>1.0379442163386663</v>
      </c>
      <c r="BE76" s="29">
        <f t="shared" si="132"/>
        <v>1.007775201200382</v>
      </c>
      <c r="BF76" s="29">
        <f t="shared" si="132"/>
        <v>1.0561721710882512</v>
      </c>
      <c r="BG76" s="29">
        <f t="shared" si="132"/>
        <v>1.027681660899654</v>
      </c>
      <c r="BH76" s="29">
        <f t="shared" si="132"/>
        <v>1.0650953984287317</v>
      </c>
      <c r="BI76" s="29">
        <f t="shared" si="132"/>
        <v>1.0271630956562463</v>
      </c>
      <c r="BJ76" s="29">
        <f t="shared" si="132"/>
        <v>1.0393252023253163</v>
      </c>
      <c r="BK76" s="29">
        <f t="shared" si="132"/>
        <v>0.99451634130291733</v>
      </c>
      <c r="BL76" s="29">
        <f t="shared" si="132"/>
        <v>0.9848919276576974</v>
      </c>
      <c r="BM76" s="29">
        <f t="shared" si="132"/>
        <v>0.92542828350688611</v>
      </c>
      <c r="BN76" s="29">
        <f t="shared" si="133"/>
        <v>0.97108287961282513</v>
      </c>
      <c r="BO76" s="29">
        <f t="shared" si="133"/>
        <v>0.98430102167954148</v>
      </c>
      <c r="BP76" s="29">
        <f t="shared" si="133"/>
        <v>0.96949367088607596</v>
      </c>
      <c r="BQ76" s="29">
        <f t="shared" si="133"/>
        <v>1.0258519388954173</v>
      </c>
      <c r="BR76" s="29">
        <f t="shared" si="133"/>
        <v>1.0529464172075855</v>
      </c>
      <c r="BS76" s="29">
        <f t="shared" si="133"/>
        <v>1.0467786776260124</v>
      </c>
      <c r="BT76" s="29">
        <f t="shared" si="133"/>
        <v>0.96628175519630488</v>
      </c>
      <c r="BU76" s="29">
        <f t="shared" si="133"/>
        <v>1.056046845124283</v>
      </c>
      <c r="BV76" s="29">
        <f t="shared" si="133"/>
        <v>0.87144958696390173</v>
      </c>
      <c r="BW76" s="29">
        <f t="shared" si="133"/>
        <v>0.93780028567718476</v>
      </c>
      <c r="BX76" s="29">
        <f t="shared" si="134"/>
        <v>0.90639711991138194</v>
      </c>
      <c r="BY76" s="29">
        <f t="shared" si="134"/>
        <v>0.96944699052856709</v>
      </c>
      <c r="BZ76" s="29">
        <f t="shared" si="134"/>
        <v>0.66530097699338164</v>
      </c>
      <c r="CA76" s="29">
        <f t="shared" si="134"/>
        <v>1.0139744197063003</v>
      </c>
      <c r="CB76" s="29">
        <f t="shared" si="134"/>
        <v>1.6594253679046951</v>
      </c>
      <c r="CC76" s="29">
        <f t="shared" si="134"/>
        <v>1.1326013513513513</v>
      </c>
      <c r="CD76" s="29">
        <f t="shared" si="134"/>
        <v>1.087621178225205</v>
      </c>
      <c r="CE76" s="29">
        <f t="shared" si="134"/>
        <v>1.0710775911324419</v>
      </c>
      <c r="CF76" s="29">
        <f t="shared" si="134"/>
        <v>1.0197375440093888</v>
      </c>
      <c r="CG76" s="29">
        <f t="shared" si="134"/>
        <v>1.0059635907093534</v>
      </c>
      <c r="CH76" s="29">
        <f t="shared" si="135"/>
        <v>1.0086323452938117</v>
      </c>
      <c r="CI76" s="29">
        <f t="shared" si="135"/>
        <v>1.0753763662610847</v>
      </c>
      <c r="CJ76" s="29">
        <f t="shared" si="135"/>
        <v>1.0557100393134529</v>
      </c>
      <c r="CK76" s="29">
        <f t="shared" si="135"/>
        <v>1.0606721162579473</v>
      </c>
      <c r="CL76" s="29">
        <f t="shared" si="135"/>
        <v>1.0235485528343895</v>
      </c>
      <c r="CM76" s="29">
        <f t="shared" si="135"/>
        <v>1.0153936250313729</v>
      </c>
      <c r="CN76" s="29">
        <f t="shared" si="135"/>
        <v>0.98261514377523274</v>
      </c>
      <c r="CO76" s="29">
        <f t="shared" si="135"/>
        <v>1.0341271172228743</v>
      </c>
      <c r="CP76" s="29">
        <f t="shared" si="135"/>
        <v>1.0710289467282899</v>
      </c>
      <c r="CQ76" s="29">
        <f t="shared" si="135"/>
        <v>0.9897796956620486</v>
      </c>
      <c r="CR76" s="29">
        <f t="shared" si="136"/>
        <v>1.0532354290959156</v>
      </c>
      <c r="CS76" s="29">
        <f t="shared" si="136"/>
        <v>1.0223674655047204</v>
      </c>
      <c r="CT76" s="29">
        <f t="shared" si="136"/>
        <v>1.0684756357437135</v>
      </c>
      <c r="CU76" s="29">
        <f t="shared" si="136"/>
        <v>1.0382927802153969</v>
      </c>
      <c r="CV76" s="29">
        <f t="shared" si="136"/>
        <v>1.0140863106671789</v>
      </c>
      <c r="CW76" s="29">
        <f t="shared" si="136"/>
        <v>1.0407248389948225</v>
      </c>
      <c r="CX76" s="29">
        <f t="shared" si="136"/>
        <v>1.0535096766365346</v>
      </c>
      <c r="CY76" s="29">
        <f t="shared" si="136"/>
        <v>1.0521163259429889</v>
      </c>
      <c r="CZ76" s="29">
        <f t="shared" si="136"/>
        <v>1.0440613026819923</v>
      </c>
      <c r="DA76" s="29">
        <f t="shared" si="136"/>
        <v>1.0294102228047182</v>
      </c>
      <c r="DB76" s="29">
        <f t="shared" si="137"/>
        <v>1.0225606029741292</v>
      </c>
      <c r="DC76" s="29">
        <f t="shared" si="137"/>
        <v>1.0384481298869466</v>
      </c>
      <c r="DD76" s="29">
        <f t="shared" si="137"/>
        <v>1.0317970361133759</v>
      </c>
      <c r="DE76" s="29">
        <f t="shared" si="137"/>
        <v>0.9908896532490471</v>
      </c>
      <c r="DF76" s="29">
        <f t="shared" si="137"/>
        <v>1.0381836945304437</v>
      </c>
      <c r="DG76" s="29">
        <f t="shared" si="137"/>
        <v>1.021055485270197</v>
      </c>
      <c r="DH76" s="29">
        <f t="shared" si="137"/>
        <v>1.0174351712540932</v>
      </c>
      <c r="DI76" s="29">
        <f t="shared" si="137"/>
        <v>1.0154401530967292</v>
      </c>
      <c r="DJ76" s="29">
        <f t="shared" si="137"/>
        <v>1.0038977170514414</v>
      </c>
      <c r="DK76" s="29">
        <f t="shared" si="137"/>
        <v>0.98784025940779929</v>
      </c>
      <c r="DL76" s="29">
        <f t="shared" si="138"/>
        <v>0.98388977670280309</v>
      </c>
      <c r="DM76" s="29">
        <f t="shared" si="138"/>
        <v>1.0134328358208955</v>
      </c>
      <c r="DN76" s="29">
        <f t="shared" si="138"/>
        <v>1.0287620202720262</v>
      </c>
      <c r="DO76" s="29">
        <f t="shared" si="138"/>
        <v>1.0257263157894736</v>
      </c>
      <c r="DP76" s="29">
        <f t="shared" si="138"/>
        <v>1.0218381839825952</v>
      </c>
      <c r="DQ76" s="29">
        <f t="shared" si="138"/>
        <v>1.0077130116900332</v>
      </c>
      <c r="DR76" s="29">
        <f t="shared" si="138"/>
        <v>1.0194937213474187</v>
      </c>
      <c r="DS76" s="29">
        <f t="shared" si="138"/>
        <v>1.0405880972863064</v>
      </c>
      <c r="DT76" s="29">
        <f t="shared" si="138"/>
        <v>1.0339320607244853</v>
      </c>
      <c r="DU76" s="29">
        <f t="shared" si="138"/>
        <v>1.0222344539342176</v>
      </c>
      <c r="DV76" s="29">
        <f t="shared" si="139"/>
        <v>1.0152506253737319</v>
      </c>
      <c r="DW76" s="29">
        <f t="shared" si="139"/>
        <v>1.0113554784727634</v>
      </c>
      <c r="DX76" s="29">
        <f t="shared" si="139"/>
        <v>1.0293476841201779</v>
      </c>
      <c r="DY76" s="29">
        <f t="shared" si="139"/>
        <v>1.0320507669029111</v>
      </c>
      <c r="DZ76" s="29">
        <f t="shared" si="139"/>
        <v>1.0368767003555501</v>
      </c>
      <c r="EA76" s="29">
        <f t="shared" si="139"/>
        <v>1.0436283927649599</v>
      </c>
      <c r="EB76" s="29">
        <f t="shared" si="139"/>
        <v>1.0448473933431734</v>
      </c>
      <c r="EC76" s="29">
        <f t="shared" si="139"/>
        <v>1.0495993634787271</v>
      </c>
      <c r="ED76" s="29">
        <f t="shared" si="139"/>
        <v>1.0409477525935837</v>
      </c>
      <c r="EE76" s="29">
        <f t="shared" si="139"/>
        <v>1.0194267538611528</v>
      </c>
      <c r="EF76" s="29">
        <f t="shared" si="140"/>
        <v>1.0004374651217849</v>
      </c>
      <c r="EG76" s="29">
        <f t="shared" si="140"/>
        <v>1.0039021941951654</v>
      </c>
      <c r="EH76" s="29">
        <f t="shared" si="140"/>
        <v>1.0226373305176066</v>
      </c>
      <c r="EI76" s="29">
        <f t="shared" si="140"/>
        <v>1.0251274022787193</v>
      </c>
      <c r="EJ76" s="29">
        <f t="shared" si="140"/>
        <v>1.0395044283986845</v>
      </c>
      <c r="EK76" s="29">
        <f t="shared" si="140"/>
        <v>1.0407278822489725</v>
      </c>
      <c r="EL76" s="29">
        <f t="shared" si="140"/>
        <v>1.0189044224159969</v>
      </c>
      <c r="EM76" s="29">
        <f t="shared" si="140"/>
        <v>0.96293096161947489</v>
      </c>
      <c r="EN76" s="29">
        <f t="shared" si="140"/>
        <v>1.0146795252860519</v>
      </c>
      <c r="EO76" s="29">
        <f t="shared" si="140"/>
        <v>1.0177724325571413</v>
      </c>
      <c r="EP76" s="29">
        <f t="shared" si="141"/>
        <v>0.98603426700455254</v>
      </c>
      <c r="EQ76" s="29">
        <f t="shared" si="141"/>
        <v>0.99578595956982963</v>
      </c>
      <c r="ER76" s="29">
        <f t="shared" si="141"/>
        <v>1.0105655235357491</v>
      </c>
      <c r="ES76" s="29">
        <f t="shared" si="141"/>
        <v>1.0150773094520671</v>
      </c>
      <c r="ET76" s="29">
        <f t="shared" si="141"/>
        <v>1.0165166332596081</v>
      </c>
      <c r="EU76" s="29">
        <f t="shared" si="141"/>
        <v>1.0230419496710836</v>
      </c>
      <c r="EV76" s="29">
        <f t="shared" si="141"/>
        <v>1.0176092212384082</v>
      </c>
      <c r="EW76" s="29">
        <f t="shared" si="141"/>
        <v>1.0129135741448434</v>
      </c>
      <c r="EX76" s="29">
        <f t="shared" si="141"/>
        <v>0.95579418424445506</v>
      </c>
      <c r="EY76" s="29">
        <f t="shared" si="141"/>
        <v>1.0431897921532707</v>
      </c>
      <c r="EZ76" s="29">
        <f t="shared" si="141"/>
        <v>1.0347492304461663</v>
      </c>
      <c r="FA76" s="33">
        <f>+GEOMEAN(Tabella_Level_g[[#This Row],[1871]:[2022]])-1</f>
        <v>1.6040489056802665E-2</v>
      </c>
      <c r="FB76" s="33">
        <f>+GEOMEAN(Tabella_Level_g[[#This Row],[1871]:[1913]])-1</f>
        <v>8.8319833953547366E-3</v>
      </c>
      <c r="FC76" s="33">
        <f>+GEOMEAN(Tabella_Level_g[[#This Row],[1914]:[1945]])-1</f>
        <v>-1.2746610776497413E-2</v>
      </c>
      <c r="FD76" s="33">
        <f>+GEOMEAN(Tabella_Level_g[[#This Row],[1919]:[1939]])-1</f>
        <v>2.4249354879682716E-2</v>
      </c>
      <c r="FE76" s="33">
        <f>+GEOMEAN(Tabella_Level_g[[#This Row],[1946]:[1970]])-1</f>
        <v>6.1589887208825189E-2</v>
      </c>
      <c r="FF76" s="33">
        <f>+GEOMEAN(Tabella_Level_g[[#This Row],[1946]:[1975]])-1</f>
        <v>5.4969832750741743E-2</v>
      </c>
      <c r="FG76" s="33">
        <f>+GEOMEAN(Tabella_Level_g[[#This Row],[1946]:[2022]])-1</f>
        <v>3.2346038826033929E-2</v>
      </c>
      <c r="FH76" s="33">
        <f>+GEOMEAN(Tabella_Level_g[[#This Row],[1970]:[2022]])-1</f>
        <v>1.9049703538974505E-2</v>
      </c>
      <c r="FI76" s="33">
        <f>+GEOMEAN(Tabella_Level_g[[#This Row],[1970]:[2007]])-1</f>
        <v>2.3404638883890883E-2</v>
      </c>
      <c r="FJ76" s="33">
        <f>+GEOMEAN(Tabella_Level_g[[#This Row],[2010]:[2022]])-1</f>
        <v>1.0831749343477082E-2</v>
      </c>
      <c r="FK76" s="33">
        <f>+GEOMEAN(Tabella_Level_g[[#This Row],[1980]:[2007]])-1</f>
        <v>2.2898229219796118E-2</v>
      </c>
      <c r="FL76" s="33">
        <f>+GEOMEAN(Tabella_Level_g[[#This Row],[1980]:[2022]])-1</f>
        <v>1.7711532001828845E-2</v>
      </c>
      <c r="FM76" s="33">
        <f>+GEOMEAN(Tabella_Level_g[[#This Row],[1990]:[2007]])-1</f>
        <v>2.8340051771039043E-2</v>
      </c>
      <c r="FN76" s="33">
        <f>+GEOMEAN(Tabella_Level_g[[#This Row],[1990]:[2022]])-1</f>
        <v>1.9090118157324421E-2</v>
      </c>
      <c r="FO76" s="33">
        <f>+GEOMEAN(Tabella_Level_g[[#This Row],[1995]:[2007]])-1</f>
        <v>3.0637972536885272E-2</v>
      </c>
      <c r="FP76" s="33">
        <f>+GEOMEAN(Tabella_Level_g[[#This Row],[1975]:[2022]])-1</f>
        <v>1.7583945630681885E-2</v>
      </c>
      <c r="FQ76" s="33">
        <f>+GEOMEAN(Tabella_Level_g[[#This Row],[1990]:[2000]])-1</f>
        <v>3.2666531890008343E-2</v>
      </c>
      <c r="FR76" s="49"/>
      <c r="FS76" s="49"/>
      <c r="FT76" s="49"/>
      <c r="FU76" s="49"/>
      <c r="FV76" s="49"/>
      <c r="FW76" s="49"/>
      <c r="FX76" s="49"/>
      <c r="FY76" s="49"/>
      <c r="FZ76" s="49"/>
      <c r="GA76" s="49"/>
      <c r="GB76" s="49"/>
      <c r="GC76" s="49"/>
      <c r="GD76" s="49"/>
      <c r="GE76" s="49"/>
      <c r="GF76" s="49"/>
      <c r="GG76" s="49"/>
      <c r="GH76" s="49"/>
      <c r="GI76" s="49"/>
      <c r="GJ76" s="49"/>
      <c r="GK76" s="49"/>
      <c r="GL76" s="49"/>
      <c r="GM76" s="49"/>
      <c r="GN76" s="49"/>
      <c r="GO76" s="49"/>
      <c r="GP76" s="49"/>
      <c r="GQ76" s="49"/>
      <c r="GR76" s="49"/>
      <c r="GS76" s="49"/>
      <c r="GT76" s="49"/>
      <c r="GU76" s="49"/>
      <c r="GV76" s="49"/>
      <c r="GW76" s="49"/>
      <c r="GX76" s="49"/>
      <c r="GY76" s="49"/>
      <c r="GZ76" s="49"/>
      <c r="HA76" s="49"/>
      <c r="HB76" s="49"/>
      <c r="HC76" s="49"/>
      <c r="HD76" s="49"/>
      <c r="HE76" s="49"/>
      <c r="HF76" s="49"/>
      <c r="HG76" s="49"/>
      <c r="HH76" s="49"/>
      <c r="HI76" s="49"/>
      <c r="HJ76" s="49"/>
      <c r="HK76" s="49"/>
      <c r="HL76" s="49"/>
      <c r="HM76" s="49"/>
      <c r="HN76" s="49"/>
      <c r="HO76" s="49"/>
      <c r="HP76" s="49"/>
      <c r="HQ76" s="49"/>
      <c r="HR76" s="49"/>
      <c r="HS76" s="49"/>
      <c r="HT76" s="49"/>
      <c r="HU76" s="49"/>
      <c r="HV76" s="49"/>
      <c r="HW76" s="49"/>
      <c r="HX76" s="49"/>
      <c r="HY76" s="49"/>
      <c r="HZ76" s="49"/>
      <c r="IA76" s="49"/>
      <c r="IB76" s="49"/>
      <c r="IC76" s="49"/>
      <c r="ID76" s="49"/>
      <c r="IE76" s="49"/>
      <c r="IF76" s="49"/>
      <c r="IG76" s="49"/>
      <c r="IH76" s="49"/>
      <c r="II76" s="49"/>
      <c r="IJ76" s="49"/>
      <c r="IK76" s="49"/>
      <c r="IL76" s="49"/>
      <c r="IM76" s="49"/>
      <c r="IN76" s="49"/>
      <c r="IO76" s="49"/>
      <c r="IP76" s="49"/>
      <c r="IQ76" s="49"/>
      <c r="IR76" s="49"/>
      <c r="IS76" s="49"/>
      <c r="IT76" s="49"/>
      <c r="IU76" s="49"/>
      <c r="IV76" s="49"/>
      <c r="IW76" s="49"/>
      <c r="IX76" s="49"/>
      <c r="IY76" s="49"/>
      <c r="IZ76" s="49"/>
      <c r="JA76" s="49"/>
      <c r="JB76" s="49"/>
      <c r="JC76" s="49"/>
      <c r="JD76" s="49"/>
      <c r="JE76" s="49"/>
      <c r="JF76" s="49"/>
      <c r="JG76" s="49"/>
      <c r="JH76" s="49"/>
      <c r="JI76" s="49"/>
      <c r="JJ76" s="49"/>
      <c r="JK76" s="49"/>
      <c r="JL76" s="49"/>
      <c r="JM76" s="49"/>
      <c r="JN76" s="49"/>
      <c r="JO76" s="49"/>
      <c r="JP76" s="49"/>
      <c r="JQ76" s="49"/>
      <c r="JR76" s="49"/>
      <c r="JS76" s="49"/>
      <c r="JT76" s="49"/>
      <c r="JU76" s="49"/>
      <c r="JV76" s="49"/>
      <c r="JW76" s="49"/>
      <c r="JX76" s="49"/>
      <c r="JY76" s="49"/>
      <c r="JZ76" s="49"/>
      <c r="KA76" s="49"/>
      <c r="KB76" s="49"/>
      <c r="KC76" s="49"/>
      <c r="KD76" s="49"/>
      <c r="KE76" s="49"/>
      <c r="KF76" s="49"/>
      <c r="KG76" s="49"/>
      <c r="KH76" s="49"/>
      <c r="KI76" s="49"/>
      <c r="KJ76" s="49"/>
      <c r="KK76" s="49"/>
      <c r="KL76" s="49"/>
      <c r="KM76" s="49"/>
      <c r="KN76" s="49"/>
      <c r="KO76" s="49"/>
      <c r="KP76" s="49"/>
      <c r="KQ76" s="49"/>
      <c r="KR76" s="49"/>
      <c r="KS76" s="49"/>
      <c r="KT76" s="49"/>
      <c r="KU76" s="49"/>
      <c r="KV76" s="49"/>
      <c r="KW76" s="49"/>
      <c r="KX76" s="49"/>
      <c r="KY76" s="49"/>
      <c r="KZ76" s="49"/>
      <c r="LA76" s="49"/>
      <c r="LB76" s="49"/>
      <c r="LC76" s="49"/>
      <c r="LD76" s="49"/>
      <c r="LE76" s="49"/>
      <c r="LF76" s="49"/>
      <c r="LG76" s="49"/>
      <c r="LH76" s="49"/>
      <c r="LI76" s="49"/>
      <c r="LJ76" s="49"/>
      <c r="LK76" s="49"/>
      <c r="LL76" s="49"/>
      <c r="LM76" s="49"/>
      <c r="LN76" s="49"/>
      <c r="LO76" s="49"/>
      <c r="LP76" s="49"/>
      <c r="LQ76" s="49"/>
      <c r="LR76" s="49"/>
      <c r="LS76" s="49"/>
      <c r="LT76" s="49"/>
      <c r="LU76" s="49"/>
      <c r="LV76" s="49"/>
      <c r="LW76" s="49"/>
      <c r="LX76" s="49"/>
      <c r="LY76" s="49"/>
      <c r="LZ76" s="49"/>
      <c r="MA76" s="49"/>
      <c r="MB76" s="49"/>
      <c r="MC76" s="49"/>
      <c r="MD76" s="49"/>
      <c r="ME76" s="49"/>
      <c r="MF76" s="49"/>
      <c r="MG76" s="49"/>
      <c r="MH76" s="49"/>
      <c r="MI76" s="49"/>
      <c r="MJ76" s="49"/>
      <c r="MK76" s="49"/>
      <c r="ML76" s="49"/>
      <c r="MM76" s="49"/>
      <c r="MN76" s="49"/>
      <c r="MO76" s="49"/>
      <c r="MP76" s="49"/>
      <c r="MQ76" s="49"/>
      <c r="MR76" s="49"/>
      <c r="MS76" s="49"/>
      <c r="MT76" s="49"/>
      <c r="MU76" s="49"/>
      <c r="MV76" s="49"/>
      <c r="MW76" s="49"/>
      <c r="MX76" s="49"/>
      <c r="MY76" s="49"/>
      <c r="MZ76" s="49"/>
      <c r="NA76" s="49"/>
      <c r="NB76" s="49"/>
      <c r="NC76" s="49"/>
      <c r="ND76" s="49"/>
      <c r="NE76" s="49"/>
      <c r="NF76" s="49"/>
      <c r="NG76" s="49"/>
      <c r="NH76" s="49"/>
      <c r="NI76" s="49"/>
      <c r="NJ76" s="49"/>
      <c r="NK76" s="49"/>
      <c r="NL76" s="49"/>
      <c r="NM76" s="49"/>
      <c r="NN76" s="49"/>
      <c r="NO76" s="49"/>
      <c r="NP76" s="49"/>
      <c r="NQ76" s="49"/>
      <c r="NR76" s="49"/>
      <c r="NS76" s="49"/>
      <c r="NT76" s="49"/>
      <c r="NU76" s="49"/>
      <c r="NV76" s="49"/>
      <c r="NW76" s="49"/>
      <c r="NX76" s="49"/>
      <c r="NY76" s="49"/>
      <c r="NZ76" s="49"/>
      <c r="OA76" s="49"/>
      <c r="OB76" s="49"/>
      <c r="OC76" s="49"/>
      <c r="OD76" s="49"/>
      <c r="OE76" s="49"/>
      <c r="OF76" s="49"/>
      <c r="OG76" s="49"/>
      <c r="OH76" s="49"/>
      <c r="OI76" s="49"/>
      <c r="OJ76" s="49"/>
      <c r="OK76" s="49"/>
      <c r="OL76" s="49"/>
      <c r="OM76" s="49"/>
      <c r="ON76" s="49"/>
      <c r="OO76" s="49"/>
      <c r="OP76" s="49"/>
      <c r="OQ76" s="49"/>
      <c r="OR76" s="49"/>
      <c r="OS76" s="49"/>
      <c r="OT76" s="49"/>
      <c r="OU76" s="49"/>
      <c r="OV76" s="49"/>
      <c r="OW76" s="49"/>
      <c r="OX76" s="49"/>
      <c r="OY76" s="49"/>
      <c r="OZ76" s="49"/>
      <c r="PA76" s="49"/>
      <c r="PB76" s="49"/>
      <c r="PC76" s="49"/>
      <c r="PD76" s="49"/>
      <c r="PE76" s="49"/>
      <c r="PF76" s="49"/>
      <c r="PG76" s="49"/>
      <c r="PH76" s="49"/>
      <c r="PI76" s="49"/>
      <c r="PJ76" s="49"/>
      <c r="PK76" s="49"/>
      <c r="PL76" s="49"/>
      <c r="PM76" s="49"/>
      <c r="PN76" s="49"/>
      <c r="PO76" s="49"/>
      <c r="PP76" s="49"/>
      <c r="PQ76" s="49"/>
      <c r="PR76" s="49"/>
      <c r="PS76" s="49"/>
      <c r="PT76" s="49"/>
      <c r="PU76" s="49"/>
      <c r="PV76" s="49"/>
      <c r="PW76" s="49"/>
      <c r="PX76" s="49"/>
      <c r="PY76" s="49"/>
      <c r="PZ76" s="49"/>
      <c r="QA76" s="49"/>
      <c r="QB76" s="49"/>
      <c r="QC76" s="49"/>
      <c r="QD76" s="49"/>
      <c r="QE76" s="49"/>
      <c r="QF76" s="49"/>
      <c r="QG76" s="49"/>
      <c r="QH76" s="49"/>
      <c r="QI76" s="49"/>
      <c r="QJ76" s="49"/>
      <c r="QK76" s="49"/>
      <c r="QL76" s="49"/>
      <c r="QM76" s="49"/>
      <c r="QN76" s="49"/>
      <c r="QO76" s="49"/>
      <c r="QP76" s="49"/>
      <c r="QQ76" s="49"/>
      <c r="QR76" s="49"/>
      <c r="QS76" s="49"/>
      <c r="QT76" s="49"/>
      <c r="QU76" s="49"/>
      <c r="QV76" s="49"/>
      <c r="QW76" s="49"/>
      <c r="QX76" s="49"/>
      <c r="QY76" s="49"/>
      <c r="QZ76" s="49"/>
      <c r="RA76" s="49"/>
      <c r="RB76" s="49"/>
      <c r="RC76" s="49"/>
      <c r="RD76" s="49"/>
      <c r="RE76" s="49"/>
      <c r="RF76" s="49"/>
      <c r="RG76" s="49"/>
      <c r="RH76" s="49"/>
      <c r="RI76" s="49"/>
      <c r="RJ76" s="49"/>
      <c r="RK76" s="49"/>
      <c r="RL76" s="49"/>
      <c r="RM76" s="49"/>
      <c r="RN76" s="49"/>
      <c r="RO76" s="49"/>
      <c r="RP76" s="49"/>
      <c r="RQ76" s="49"/>
      <c r="RR76" s="49"/>
      <c r="RS76" s="49"/>
      <c r="RT76" s="49"/>
      <c r="RU76" s="49"/>
      <c r="RV76" s="49"/>
      <c r="RW76" s="49"/>
      <c r="RX76" s="49"/>
      <c r="RY76" s="49"/>
      <c r="RZ76" s="49"/>
      <c r="SA76" s="49"/>
      <c r="SB76" s="49"/>
      <c r="SC76" s="49"/>
      <c r="SD76" s="49"/>
      <c r="SE76" s="49"/>
      <c r="SF76" s="49"/>
      <c r="SG76" s="49"/>
      <c r="SH76" s="49"/>
      <c r="SI76" s="49"/>
      <c r="SJ76" s="49"/>
      <c r="SK76" s="49"/>
      <c r="SL76" s="49"/>
      <c r="SM76" s="49"/>
      <c r="SN76" s="49"/>
      <c r="SO76" s="49"/>
      <c r="SP76" s="49"/>
      <c r="SQ76" s="49"/>
      <c r="SR76" s="49"/>
      <c r="SS76" s="49"/>
      <c r="ST76" s="49"/>
      <c r="SU76" s="49"/>
      <c r="SV76" s="49"/>
      <c r="SW76" s="49"/>
      <c r="SX76" s="49"/>
      <c r="SY76" s="49"/>
      <c r="SZ76" s="49"/>
      <c r="TA76" s="49"/>
      <c r="TB76" s="49"/>
      <c r="TC76" s="49"/>
      <c r="TD76" s="49"/>
      <c r="TE76" s="49"/>
      <c r="TF76" s="49"/>
      <c r="TG76" s="49"/>
      <c r="TH76" s="49"/>
      <c r="TI76" s="49"/>
      <c r="TJ76" s="49"/>
      <c r="TK76" s="49"/>
      <c r="TL76" s="49"/>
      <c r="TM76" s="49"/>
      <c r="TN76" s="49"/>
      <c r="TO76" s="49"/>
      <c r="TP76" s="49"/>
      <c r="TQ76" s="49"/>
      <c r="TR76" s="49"/>
      <c r="TS76" s="49"/>
      <c r="TT76" s="49"/>
      <c r="TU76" s="49"/>
      <c r="TV76" s="49"/>
      <c r="TW76" s="49"/>
      <c r="TX76" s="49"/>
      <c r="TY76" s="49"/>
      <c r="TZ76" s="49"/>
      <c r="UA76" s="49"/>
      <c r="UB76" s="49"/>
      <c r="UC76" s="49"/>
      <c r="UD76" s="49"/>
      <c r="UE76" s="49"/>
      <c r="UF76" s="49"/>
      <c r="UG76" s="49"/>
      <c r="UH76" s="49"/>
      <c r="UI76" s="49"/>
      <c r="UJ76" s="49"/>
      <c r="UK76" s="49"/>
      <c r="UL76" s="49"/>
      <c r="UM76" s="49"/>
      <c r="UN76" s="49"/>
      <c r="UO76" s="49"/>
      <c r="UP76" s="49"/>
      <c r="UQ76" s="49"/>
      <c r="UR76" s="49"/>
      <c r="US76" s="49"/>
      <c r="UT76" s="49"/>
      <c r="UU76" s="49"/>
      <c r="UV76" s="49"/>
      <c r="UW76" s="49"/>
      <c r="UX76" s="49"/>
      <c r="UY76" s="49"/>
      <c r="UZ76" s="49"/>
      <c r="VA76" s="49"/>
      <c r="VB76" s="49"/>
      <c r="VC76" s="49"/>
      <c r="VD76" s="49"/>
      <c r="VE76" s="49"/>
      <c r="VF76" s="49"/>
      <c r="VG76" s="49"/>
      <c r="VH76" s="49"/>
      <c r="VI76" s="49"/>
      <c r="VJ76" s="49"/>
      <c r="VK76" s="49"/>
      <c r="VL76" s="49"/>
      <c r="VM76" s="49"/>
      <c r="VN76" s="49"/>
      <c r="VO76" s="49"/>
      <c r="VP76" s="49"/>
      <c r="VQ76" s="49"/>
      <c r="VR76" s="49"/>
      <c r="VS76" s="49"/>
      <c r="VT76" s="49"/>
      <c r="VU76" s="49"/>
      <c r="VV76" s="49"/>
      <c r="VW76" s="49"/>
      <c r="VX76" s="49"/>
      <c r="VY76" s="49"/>
      <c r="VZ76" s="49"/>
      <c r="WA76" s="49"/>
      <c r="WB76" s="49"/>
      <c r="WC76" s="49"/>
      <c r="WD76" s="49"/>
      <c r="WE76" s="49"/>
      <c r="WF76" s="49"/>
      <c r="WG76" s="49"/>
      <c r="WH76" s="49"/>
      <c r="WI76" s="49"/>
      <c r="WJ76" s="49"/>
      <c r="WK76" s="49"/>
      <c r="WL76" s="49"/>
      <c r="WM76" s="49"/>
      <c r="WN76" s="49"/>
      <c r="WO76" s="49"/>
      <c r="WP76" s="49"/>
      <c r="WQ76" s="49"/>
      <c r="WR76" s="49"/>
      <c r="WS76" s="49"/>
      <c r="WT76" s="49"/>
      <c r="WU76" s="49"/>
      <c r="WV76" s="49"/>
      <c r="WW76" s="49"/>
      <c r="WX76" s="49"/>
      <c r="WY76" s="49"/>
      <c r="WZ76" s="49"/>
      <c r="XA76" s="49"/>
      <c r="XB76" s="49"/>
      <c r="XC76" s="49"/>
      <c r="XD76" s="49"/>
      <c r="XE76" s="49"/>
      <c r="XF76" s="49"/>
      <c r="XG76" s="49"/>
      <c r="XH76" s="49"/>
      <c r="XI76" s="49"/>
      <c r="XJ76" s="49"/>
      <c r="XK76" s="49"/>
      <c r="XL76" s="49"/>
      <c r="XM76" s="49"/>
      <c r="XN76" s="49"/>
      <c r="XO76" s="49"/>
      <c r="XP76" s="49"/>
      <c r="XQ76" s="49"/>
      <c r="XR76" s="49"/>
      <c r="XS76" s="49"/>
      <c r="XT76" s="49"/>
      <c r="XU76" s="49"/>
      <c r="XV76" s="49"/>
      <c r="XW76" s="49"/>
      <c r="XX76" s="49"/>
      <c r="XY76" s="49"/>
      <c r="XZ76" s="49"/>
      <c r="YA76" s="49"/>
      <c r="YB76" s="49"/>
      <c r="YC76" s="49"/>
      <c r="YD76" s="49"/>
      <c r="YE76" s="49"/>
      <c r="YF76" s="49"/>
      <c r="YG76" s="49"/>
      <c r="YH76" s="49"/>
      <c r="YI76" s="49"/>
      <c r="YJ76" s="49"/>
      <c r="YK76" s="49"/>
      <c r="YL76" s="49"/>
      <c r="YM76" s="49"/>
      <c r="YN76" s="49"/>
      <c r="YO76" s="49"/>
      <c r="YP76" s="49"/>
      <c r="YQ76" s="49"/>
      <c r="YR76" s="49"/>
      <c r="YS76" s="49"/>
      <c r="YT76" s="49"/>
      <c r="YU76" s="49"/>
      <c r="YV76" s="49"/>
      <c r="YW76" s="49"/>
      <c r="YX76" s="49"/>
      <c r="YY76" s="49"/>
      <c r="YZ76" s="49"/>
      <c r="ZA76" s="49"/>
      <c r="ZB76" s="49"/>
      <c r="ZC76" s="49"/>
      <c r="ZD76" s="49"/>
      <c r="ZE76" s="49"/>
      <c r="ZF76" s="49"/>
      <c r="ZG76" s="49"/>
      <c r="ZH76" s="49"/>
      <c r="ZI76" s="49"/>
      <c r="ZJ76" s="49"/>
      <c r="ZK76" s="49"/>
      <c r="ZL76" s="49"/>
      <c r="ZM76" s="49"/>
      <c r="ZN76" s="49"/>
      <c r="ZO76" s="49"/>
      <c r="ZP76" s="49"/>
      <c r="ZQ76" s="49"/>
      <c r="ZR76" s="49"/>
      <c r="ZS76" s="49"/>
      <c r="ZT76" s="49"/>
      <c r="ZU76" s="49"/>
      <c r="ZV76" s="49"/>
      <c r="ZW76" s="49"/>
      <c r="ZX76" s="49"/>
      <c r="ZY76" s="49"/>
      <c r="ZZ76" s="49"/>
      <c r="AAA76" s="49"/>
      <c r="AAB76" s="49"/>
      <c r="AAC76" s="49"/>
      <c r="AAD76" s="49"/>
      <c r="AAE76" s="49"/>
      <c r="AAF76" s="49"/>
      <c r="AAG76" s="49"/>
      <c r="AAH76" s="49"/>
      <c r="AAI76" s="49"/>
      <c r="AAJ76" s="49"/>
      <c r="AAK76" s="49"/>
      <c r="AAL76" s="49"/>
      <c r="AAM76" s="49"/>
      <c r="AAN76" s="49"/>
      <c r="AAO76" s="49"/>
      <c r="AAP76" s="49"/>
      <c r="AAQ76" s="49"/>
      <c r="AAR76" s="49"/>
      <c r="AAS76" s="49"/>
      <c r="AAT76" s="49"/>
      <c r="AAU76" s="49"/>
      <c r="AAV76" s="49"/>
      <c r="AAW76" s="49"/>
      <c r="AAX76" s="49"/>
      <c r="AAY76" s="49"/>
      <c r="AAZ76" s="49"/>
      <c r="ABA76" s="49"/>
      <c r="ABB76" s="49"/>
      <c r="ABC76" s="49"/>
      <c r="ABD76" s="49"/>
      <c r="ABE76" s="49"/>
      <c r="ABF76" s="49"/>
      <c r="ABG76" s="49"/>
      <c r="ABH76" s="49"/>
    </row>
    <row r="77" spans="1:736" x14ac:dyDescent="0.15">
      <c r="A77" s="25" t="s">
        <v>249</v>
      </c>
      <c r="B77" s="26" t="s">
        <v>42</v>
      </c>
      <c r="C77" s="27" t="s">
        <v>43</v>
      </c>
      <c r="D77" s="29"/>
      <c r="E77" s="29">
        <f t="shared" si="142"/>
        <v>1.0454754248966467</v>
      </c>
      <c r="F77" s="29">
        <f t="shared" si="127"/>
        <v>1.0289982425307558</v>
      </c>
      <c r="G77" s="29">
        <f t="shared" si="127"/>
        <v>1.0337318531169941</v>
      </c>
      <c r="H77" s="29">
        <f t="shared" si="127"/>
        <v>0.96984717059066505</v>
      </c>
      <c r="I77" s="29">
        <f t="shared" si="127"/>
        <v>1.026405451448041</v>
      </c>
      <c r="J77" s="29">
        <f t="shared" si="127"/>
        <v>1.0278008298755186</v>
      </c>
      <c r="K77" s="29">
        <f t="shared" si="127"/>
        <v>0.98909971740008074</v>
      </c>
      <c r="L77" s="29">
        <f t="shared" si="127"/>
        <v>0.95387755102040817</v>
      </c>
      <c r="M77" s="29">
        <f t="shared" si="127"/>
        <v>1.0393667094565682</v>
      </c>
      <c r="N77" s="29">
        <f t="shared" si="127"/>
        <v>1.030465212021408</v>
      </c>
      <c r="O77" s="29">
        <f t="shared" si="127"/>
        <v>0.97443068318018378</v>
      </c>
      <c r="P77" s="29">
        <f t="shared" si="128"/>
        <v>1.036490364903649</v>
      </c>
      <c r="Q77" s="29">
        <f t="shared" si="128"/>
        <v>1.0213607594936709</v>
      </c>
      <c r="R77" s="29">
        <f t="shared" si="128"/>
        <v>0.97521301316808673</v>
      </c>
      <c r="S77" s="29">
        <f t="shared" si="128"/>
        <v>0.9924543288324067</v>
      </c>
      <c r="T77" s="29">
        <f t="shared" si="128"/>
        <v>1.0116046418567426</v>
      </c>
      <c r="U77" s="29">
        <f t="shared" si="128"/>
        <v>1.0166139240506329</v>
      </c>
      <c r="V77" s="29">
        <f t="shared" si="128"/>
        <v>1.0474708171206226</v>
      </c>
      <c r="W77" s="29">
        <f t="shared" si="128"/>
        <v>1.0308320950965824</v>
      </c>
      <c r="X77" s="29">
        <f t="shared" si="128"/>
        <v>0.99783783783783786</v>
      </c>
      <c r="Y77" s="29">
        <f t="shared" si="128"/>
        <v>0.99747201155651855</v>
      </c>
      <c r="Z77" s="29">
        <f t="shared" si="129"/>
        <v>0.99493120926864587</v>
      </c>
      <c r="AA77" s="29">
        <f t="shared" si="129"/>
        <v>1.0262008733624455</v>
      </c>
      <c r="AB77" s="29">
        <f t="shared" si="129"/>
        <v>1.0407801418439717</v>
      </c>
      <c r="AC77" s="29">
        <f t="shared" si="129"/>
        <v>1.0398637137989779</v>
      </c>
      <c r="AD77" s="29">
        <f t="shared" si="129"/>
        <v>1.0163826998689385</v>
      </c>
      <c r="AE77" s="29">
        <f t="shared" si="129"/>
        <v>1.0373952288845907</v>
      </c>
      <c r="AF77" s="29">
        <f t="shared" si="129"/>
        <v>1.0149160969546303</v>
      </c>
      <c r="AG77" s="29">
        <f t="shared" si="129"/>
        <v>0.99326393141457436</v>
      </c>
      <c r="AH77" s="29">
        <f t="shared" si="129"/>
        <v>1.0015413070283601</v>
      </c>
      <c r="AI77" s="29">
        <f t="shared" si="129"/>
        <v>1.0067713142505386</v>
      </c>
      <c r="AJ77" s="29">
        <f t="shared" si="130"/>
        <v>0.99908284928156532</v>
      </c>
      <c r="AK77" s="29">
        <f t="shared" si="130"/>
        <v>1.0067319461444308</v>
      </c>
      <c r="AL77" s="29">
        <f t="shared" si="130"/>
        <v>0.99939209726443767</v>
      </c>
      <c r="AM77" s="29">
        <f t="shared" si="130"/>
        <v>1.0103406326034063</v>
      </c>
      <c r="AN77" s="29">
        <f t="shared" si="130"/>
        <v>1.0523780854906684</v>
      </c>
      <c r="AO77" s="29">
        <f t="shared" si="130"/>
        <v>1.0117276887871853</v>
      </c>
      <c r="AP77" s="29">
        <f t="shared" si="130"/>
        <v>1.0212044105173876</v>
      </c>
      <c r="AQ77" s="29">
        <f t="shared" si="130"/>
        <v>1.0083056478405317</v>
      </c>
      <c r="AR77" s="29">
        <f t="shared" si="130"/>
        <v>1.0505216913783635</v>
      </c>
      <c r="AS77" s="29">
        <f t="shared" si="130"/>
        <v>1.0316257187663356</v>
      </c>
      <c r="AT77" s="29">
        <f t="shared" si="131"/>
        <v>1.0260957689384342</v>
      </c>
      <c r="AU77" s="29">
        <f t="shared" si="131"/>
        <v>1.0901234567901235</v>
      </c>
      <c r="AV77" s="29">
        <f t="shared" si="131"/>
        <v>0.98210645526613816</v>
      </c>
      <c r="AW77" s="29">
        <f t="shared" si="131"/>
        <v>1.0163745387453875</v>
      </c>
      <c r="AX77" s="29">
        <f t="shared" si="131"/>
        <v>1.089857045609258</v>
      </c>
      <c r="AY77" s="29">
        <f t="shared" si="131"/>
        <v>0.89235894232771185</v>
      </c>
      <c r="AZ77" s="29">
        <f t="shared" si="131"/>
        <v>0.93863742417172191</v>
      </c>
      <c r="BA77" s="29">
        <f t="shared" si="131"/>
        <v>1.1446681580909768</v>
      </c>
      <c r="BB77" s="29">
        <f t="shared" si="131"/>
        <v>1.0290988056460368</v>
      </c>
      <c r="BC77" s="29">
        <f t="shared" si="131"/>
        <v>0.89090525427305334</v>
      </c>
      <c r="BD77" s="29">
        <f t="shared" si="132"/>
        <v>1.0824253908100427</v>
      </c>
      <c r="BE77" s="29">
        <f t="shared" si="132"/>
        <v>1.0656455142231946</v>
      </c>
      <c r="BF77" s="29">
        <f t="shared" si="132"/>
        <v>0.98295687885010263</v>
      </c>
      <c r="BG77" s="29">
        <f t="shared" si="132"/>
        <v>0.98871944850637139</v>
      </c>
      <c r="BH77" s="29">
        <f t="shared" si="132"/>
        <v>1.0035918022395944</v>
      </c>
      <c r="BI77" s="29">
        <f t="shared" si="132"/>
        <v>1.0509473684210526</v>
      </c>
      <c r="BJ77" s="29">
        <f t="shared" si="132"/>
        <v>1.0498798076923077</v>
      </c>
      <c r="BK77" s="29">
        <f t="shared" si="132"/>
        <v>1.0648731158175921</v>
      </c>
      <c r="BL77" s="29">
        <f t="shared" si="132"/>
        <v>1.0358358717075793</v>
      </c>
      <c r="BM77" s="29">
        <f t="shared" si="132"/>
        <v>0.91627746064694693</v>
      </c>
      <c r="BN77" s="29">
        <f t="shared" si="133"/>
        <v>1.0432320181234662</v>
      </c>
      <c r="BO77" s="29">
        <f t="shared" si="133"/>
        <v>1.0193630112196888</v>
      </c>
      <c r="BP77" s="29">
        <f t="shared" si="133"/>
        <v>1.0294691993609089</v>
      </c>
      <c r="BQ77" s="29">
        <f t="shared" si="133"/>
        <v>1.0444904293843766</v>
      </c>
      <c r="BR77" s="29">
        <f t="shared" si="133"/>
        <v>1.0619118375433383</v>
      </c>
      <c r="BS77" s="29">
        <f t="shared" si="133"/>
        <v>1.039179104477612</v>
      </c>
      <c r="BT77" s="29">
        <f t="shared" si="133"/>
        <v>1.0164572112507479</v>
      </c>
      <c r="BU77" s="29">
        <f t="shared" si="133"/>
        <v>1.0419487783338239</v>
      </c>
      <c r="BV77" s="29">
        <f t="shared" si="133"/>
        <v>0.90930922446673257</v>
      </c>
      <c r="BW77" s="29">
        <f t="shared" si="133"/>
        <v>1.0181761690228368</v>
      </c>
      <c r="BX77" s="29">
        <f t="shared" si="134"/>
        <v>0.95529447665547762</v>
      </c>
      <c r="BY77" s="29">
        <f t="shared" si="134"/>
        <v>0.97252835010381733</v>
      </c>
      <c r="BZ77" s="29">
        <f t="shared" si="134"/>
        <v>0.9392346854984398</v>
      </c>
      <c r="CA77" s="29">
        <f t="shared" si="134"/>
        <v>1.1092848400069941</v>
      </c>
      <c r="CB77" s="29">
        <f t="shared" si="134"/>
        <v>1.0892181588902901</v>
      </c>
      <c r="CC77" s="29">
        <f t="shared" si="134"/>
        <v>1.1219971056439941</v>
      </c>
      <c r="CD77" s="29">
        <f t="shared" si="134"/>
        <v>1.0575261189217078</v>
      </c>
      <c r="CE77" s="29">
        <f t="shared" si="134"/>
        <v>1.0162214904256617</v>
      </c>
      <c r="CF77" s="29">
        <f t="shared" si="134"/>
        <v>1.0387662025924147</v>
      </c>
      <c r="CG77" s="29">
        <f t="shared" si="134"/>
        <v>1.0442518775274408</v>
      </c>
      <c r="CH77" s="29">
        <f t="shared" si="135"/>
        <v>1.0253374640407169</v>
      </c>
      <c r="CI77" s="29">
        <f t="shared" si="135"/>
        <v>1.0294593719650373</v>
      </c>
      <c r="CJ77" s="29">
        <f t="shared" si="135"/>
        <v>1.0401467505241091</v>
      </c>
      <c r="CK77" s="29">
        <f t="shared" si="135"/>
        <v>1.0121938929759144</v>
      </c>
      <c r="CL77" s="29">
        <f t="shared" si="135"/>
        <v>1.0434090003982477</v>
      </c>
      <c r="CM77" s="29">
        <f t="shared" si="135"/>
        <v>1.020706106870229</v>
      </c>
      <c r="CN77" s="29">
        <f t="shared" si="135"/>
        <v>0.99121248948303264</v>
      </c>
      <c r="CO77" s="29">
        <f t="shared" si="135"/>
        <v>1.0333867773271717</v>
      </c>
      <c r="CP77" s="29">
        <f t="shared" si="135"/>
        <v>1.0480058410148763</v>
      </c>
      <c r="CQ77" s="29">
        <f t="shared" si="135"/>
        <v>1.0542541147783679</v>
      </c>
      <c r="CR77" s="29">
        <f t="shared" si="136"/>
        <v>1.0199074838922848</v>
      </c>
      <c r="CS77" s="29">
        <f t="shared" si="136"/>
        <v>1.0304527415566533</v>
      </c>
      <c r="CT77" s="29">
        <f t="shared" si="136"/>
        <v>1.0418926353847362</v>
      </c>
      <c r="CU77" s="29">
        <f t="shared" si="136"/>
        <v>1.0449607724803862</v>
      </c>
      <c r="CV77" s="29">
        <f t="shared" si="136"/>
        <v>1.0293098469535085</v>
      </c>
      <c r="CW77" s="29">
        <f t="shared" si="136"/>
        <v>1.0534436807406369</v>
      </c>
      <c r="CX77" s="29">
        <f t="shared" si="136"/>
        <v>1.0135818908122503</v>
      </c>
      <c r="CY77" s="29">
        <f t="shared" si="136"/>
        <v>1.0364555964266946</v>
      </c>
      <c r="CZ77" s="29">
        <f t="shared" si="136"/>
        <v>1.0129285759553837</v>
      </c>
      <c r="DA77" s="29">
        <f t="shared" si="136"/>
        <v>1.044359632109116</v>
      </c>
      <c r="DB77" s="29">
        <f t="shared" si="137"/>
        <v>1.0429547088425593</v>
      </c>
      <c r="DC77" s="29">
        <f t="shared" si="137"/>
        <v>1.0368200356137629</v>
      </c>
      <c r="DD77" s="29">
        <f t="shared" si="137"/>
        <v>1.0355124653739611</v>
      </c>
      <c r="DE77" s="29">
        <f t="shared" si="137"/>
        <v>1.0464929645283827</v>
      </c>
      <c r="DF77" s="29">
        <f t="shared" si="137"/>
        <v>1.053680981595092</v>
      </c>
      <c r="DG77" s="29">
        <f t="shared" si="137"/>
        <v>1.0382823871906841</v>
      </c>
      <c r="DH77" s="29">
        <f t="shared" si="137"/>
        <v>1.0309360250478994</v>
      </c>
      <c r="DI77" s="29">
        <f t="shared" si="137"/>
        <v>1.0412492634060107</v>
      </c>
      <c r="DJ77" s="29">
        <f t="shared" si="137"/>
        <v>1.0461451395237473</v>
      </c>
      <c r="DK77" s="29">
        <f t="shared" si="137"/>
        <v>1.0061587116641006</v>
      </c>
      <c r="DL77" s="29">
        <f t="shared" si="138"/>
        <v>0.99842838827081348</v>
      </c>
      <c r="DM77" s="29">
        <f t="shared" si="138"/>
        <v>1.0324344476202312</v>
      </c>
      <c r="DN77" s="29">
        <f t="shared" si="138"/>
        <v>1.0560503931953138</v>
      </c>
      <c r="DO77" s="29">
        <f t="shared" si="138"/>
        <v>1.0488963185289313</v>
      </c>
      <c r="DP77" s="29">
        <f t="shared" si="138"/>
        <v>1.0324543610547667</v>
      </c>
      <c r="DQ77" s="29">
        <f t="shared" si="138"/>
        <v>1.0157521751333147</v>
      </c>
      <c r="DR77" s="29">
        <f t="shared" si="138"/>
        <v>0.99423203122301662</v>
      </c>
      <c r="DS77" s="29">
        <f t="shared" si="138"/>
        <v>1.005419301049121</v>
      </c>
      <c r="DT77" s="29">
        <f t="shared" si="138"/>
        <v>1.0169995162739272</v>
      </c>
      <c r="DU77" s="29">
        <f t="shared" si="138"/>
        <v>1.0575414826391247</v>
      </c>
      <c r="DV77" s="29">
        <f t="shared" si="139"/>
        <v>1.0614736223802896</v>
      </c>
      <c r="DW77" s="29">
        <f t="shared" si="139"/>
        <v>1.0538209454636449</v>
      </c>
      <c r="DX77" s="29">
        <f t="shared" si="139"/>
        <v>1.076776483624873</v>
      </c>
      <c r="DY77" s="29">
        <f t="shared" si="139"/>
        <v>1.0680386247655418</v>
      </c>
      <c r="DZ77" s="29">
        <f t="shared" si="139"/>
        <v>1.0771492273822085</v>
      </c>
      <c r="EA77" s="29">
        <f t="shared" si="139"/>
        <v>1.0793666912069595</v>
      </c>
      <c r="EB77" s="29">
        <f t="shared" si="139"/>
        <v>1.0515556588470607</v>
      </c>
      <c r="EC77" s="29">
        <f t="shared" si="139"/>
        <v>1.0443749817440831</v>
      </c>
      <c r="ED77" s="29">
        <f t="shared" si="139"/>
        <v>1.0569298348277962</v>
      </c>
      <c r="EE77" s="29">
        <f t="shared" si="139"/>
        <v>1.0469730177446468</v>
      </c>
      <c r="EF77" s="29">
        <f t="shared" si="140"/>
        <v>1.0399805367350567</v>
      </c>
      <c r="EG77" s="29">
        <f t="shared" si="140"/>
        <v>1.0341915337305412</v>
      </c>
      <c r="EH77" s="29">
        <f t="shared" si="140"/>
        <v>1.0652709879722129</v>
      </c>
      <c r="EI77" s="29">
        <f t="shared" si="140"/>
        <v>1.0506664607763048</v>
      </c>
      <c r="EJ77" s="29">
        <f t="shared" si="140"/>
        <v>1.0470128165250314</v>
      </c>
      <c r="EK77" s="29">
        <f t="shared" si="140"/>
        <v>1.0500526359851763</v>
      </c>
      <c r="EL77" s="29">
        <f t="shared" si="140"/>
        <v>1.0219318131282651</v>
      </c>
      <c r="EM77" s="29">
        <f t="shared" si="140"/>
        <v>1.0013534659155805</v>
      </c>
      <c r="EN77" s="29">
        <f t="shared" si="140"/>
        <v>1.0241501440183916</v>
      </c>
      <c r="EO77" s="29">
        <f t="shared" si="140"/>
        <v>1.0273567192070459</v>
      </c>
      <c r="EP77" s="29">
        <f t="shared" si="141"/>
        <v>1.0136712848690821</v>
      </c>
      <c r="EQ77" s="29">
        <f t="shared" si="141"/>
        <v>0.99803096277991055</v>
      </c>
      <c r="ER77" s="29">
        <f t="shared" si="141"/>
        <v>1.0091587863808062</v>
      </c>
      <c r="ES77" s="29">
        <f t="shared" si="141"/>
        <v>1.0081721434947049</v>
      </c>
      <c r="ET77" s="29">
        <f t="shared" si="141"/>
        <v>1.0027598817555048</v>
      </c>
      <c r="EU77" s="29">
        <f t="shared" si="141"/>
        <v>1.0166764055277122</v>
      </c>
      <c r="EV77" s="29">
        <f t="shared" si="141"/>
        <v>1.0016454944645263</v>
      </c>
      <c r="EW77" s="29">
        <f t="shared" si="141"/>
        <v>1.0044300254236729</v>
      </c>
      <c r="EX77" s="29">
        <f t="shared" si="141"/>
        <v>0.98152835470747213</v>
      </c>
      <c r="EY77" s="29">
        <f t="shared" si="141"/>
        <v>1.0334137708560012</v>
      </c>
      <c r="EZ77" s="29">
        <f t="shared" si="141"/>
        <v>1.0235320512902186</v>
      </c>
      <c r="FA77" s="33">
        <f>+GEOMEAN(Tabella_Level_g[[#This Row],[1871]:[2022]])-1</f>
        <v>2.4664669967582764E-2</v>
      </c>
      <c r="FB77" s="33">
        <f>+GEOMEAN(Tabella_Level_g[[#This Row],[1871]:[1913]])-1</f>
        <v>1.6579191415388772E-2</v>
      </c>
      <c r="FC77" s="33">
        <f>+GEOMEAN(Tabella_Level_g[[#This Row],[1914]:[1945]])-1</f>
        <v>1.1392583337336726E-2</v>
      </c>
      <c r="FD77" s="33">
        <f>+GEOMEAN(Tabella_Level_g[[#This Row],[1919]:[1939]])-1</f>
        <v>2.727508758157593E-2</v>
      </c>
      <c r="FE77" s="33">
        <f>+GEOMEAN(Tabella_Level_g[[#This Row],[1946]:[1970]])-1</f>
        <v>3.7652185227441404E-2</v>
      </c>
      <c r="FF77" s="33">
        <f>+GEOMEAN(Tabella_Level_g[[#This Row],[1946]:[1975]])-1</f>
        <v>3.8245814975388592E-2</v>
      </c>
      <c r="FG77" s="33">
        <f>+GEOMEAN(Tabella_Level_g[[#This Row],[1946]:[2022]])-1</f>
        <v>3.4799342743567996E-2</v>
      </c>
      <c r="FH77" s="33">
        <f>+GEOMEAN(Tabella_Level_g[[#This Row],[1970]:[2022]])-1</f>
        <v>3.3039932080204615E-2</v>
      </c>
      <c r="FI77" s="33">
        <f>+GEOMEAN(Tabella_Level_g[[#This Row],[1970]:[2007]])-1</f>
        <v>4.1830291384523655E-2</v>
      </c>
      <c r="FJ77" s="33">
        <f>+GEOMEAN(Tabella_Level_g[[#This Row],[2010]:[2022]])-1</f>
        <v>1.1026358928521107E-2</v>
      </c>
      <c r="FK77" s="33">
        <f>+GEOMEAN(Tabella_Level_g[[#This Row],[1980]:[2007]])-1</f>
        <v>4.3105006161090031E-2</v>
      </c>
      <c r="FL77" s="33">
        <f>+GEOMEAN(Tabella_Level_g[[#This Row],[1980]:[2022]])-1</f>
        <v>3.1827563261397351E-2</v>
      </c>
      <c r="FM77" s="33">
        <f>+GEOMEAN(Tabella_Level_g[[#This Row],[1990]:[2007]])-1</f>
        <v>5.4229935579336974E-2</v>
      </c>
      <c r="FN77" s="33">
        <f>+GEOMEAN(Tabella_Level_g[[#This Row],[1990]:[2022]])-1</f>
        <v>3.4402659443000694E-2</v>
      </c>
      <c r="FO77" s="33">
        <f>+GEOMEAN(Tabella_Level_g[[#This Row],[1995]:[2007]])-1</f>
        <v>5.4651457181884133E-2</v>
      </c>
      <c r="FP77" s="33">
        <f>+GEOMEAN(Tabella_Level_g[[#This Row],[1975]:[2022]])-1</f>
        <v>3.2892886009070921E-2</v>
      </c>
      <c r="FQ77" s="33">
        <f>+GEOMEAN(Tabella_Level_g[[#This Row],[1990]:[2000]])-1</f>
        <v>5.8408493557332131E-2</v>
      </c>
      <c r="FR77" s="49"/>
      <c r="FS77" s="49"/>
      <c r="FT77" s="49"/>
      <c r="FU77" s="49"/>
      <c r="FV77" s="49"/>
      <c r="FW77" s="49"/>
      <c r="FX77" s="49"/>
      <c r="FY77" s="49"/>
      <c r="FZ77" s="49"/>
      <c r="GA77" s="49"/>
      <c r="GB77" s="49"/>
      <c r="GC77" s="49"/>
      <c r="GD77" s="49"/>
      <c r="GE77" s="49"/>
      <c r="GF77" s="49"/>
      <c r="GG77" s="49"/>
      <c r="GH77" s="49"/>
      <c r="GI77" s="49"/>
      <c r="GJ77" s="49"/>
      <c r="GK77" s="49"/>
      <c r="GL77" s="49"/>
      <c r="GM77" s="49"/>
      <c r="GN77" s="49"/>
      <c r="GO77" s="49"/>
      <c r="GP77" s="49"/>
      <c r="GQ77" s="49"/>
      <c r="GR77" s="49"/>
      <c r="GS77" s="49"/>
      <c r="GT77" s="49"/>
      <c r="GU77" s="49"/>
      <c r="GV77" s="49"/>
      <c r="GW77" s="49"/>
      <c r="GX77" s="49"/>
      <c r="GY77" s="49"/>
      <c r="GZ77" s="49"/>
      <c r="HA77" s="49"/>
      <c r="HB77" s="49"/>
      <c r="HC77" s="49"/>
      <c r="HD77" s="49"/>
      <c r="HE77" s="49"/>
      <c r="HF77" s="49"/>
      <c r="HG77" s="49"/>
      <c r="HH77" s="49"/>
      <c r="HI77" s="49"/>
      <c r="HJ77" s="49"/>
      <c r="HK77" s="49"/>
      <c r="HL77" s="49"/>
      <c r="HM77" s="49"/>
      <c r="HN77" s="49"/>
      <c r="HO77" s="49"/>
      <c r="HP77" s="49"/>
      <c r="HQ77" s="49"/>
      <c r="HR77" s="49"/>
      <c r="HS77" s="49"/>
      <c r="HT77" s="49"/>
      <c r="HU77" s="49"/>
      <c r="HV77" s="49"/>
      <c r="HW77" s="49"/>
      <c r="HX77" s="49"/>
      <c r="HY77" s="49"/>
      <c r="HZ77" s="49"/>
      <c r="IA77" s="49"/>
      <c r="IB77" s="49"/>
      <c r="IC77" s="49"/>
      <c r="ID77" s="49"/>
      <c r="IE77" s="49"/>
      <c r="IF77" s="49"/>
      <c r="IG77" s="49"/>
      <c r="IH77" s="49"/>
      <c r="II77" s="49"/>
      <c r="IJ77" s="49"/>
      <c r="IK77" s="49"/>
      <c r="IL77" s="49"/>
      <c r="IM77" s="49"/>
      <c r="IN77" s="49"/>
      <c r="IO77" s="49"/>
      <c r="IP77" s="49"/>
      <c r="IQ77" s="49"/>
      <c r="IR77" s="49"/>
      <c r="IS77" s="49"/>
      <c r="IT77" s="49"/>
      <c r="IU77" s="49"/>
      <c r="IV77" s="49"/>
      <c r="IW77" s="49"/>
      <c r="IX77" s="49"/>
      <c r="IY77" s="49"/>
      <c r="IZ77" s="49"/>
      <c r="JA77" s="49"/>
      <c r="JB77" s="49"/>
      <c r="JC77" s="49"/>
      <c r="JD77" s="49"/>
      <c r="JE77" s="49"/>
      <c r="JF77" s="49"/>
      <c r="JG77" s="49"/>
      <c r="JH77" s="49"/>
      <c r="JI77" s="49"/>
      <c r="JJ77" s="49"/>
      <c r="JK77" s="49"/>
      <c r="JL77" s="49"/>
      <c r="JM77" s="49"/>
      <c r="JN77" s="49"/>
      <c r="JO77" s="49"/>
      <c r="JP77" s="49"/>
      <c r="JQ77" s="49"/>
      <c r="JR77" s="49"/>
      <c r="JS77" s="49"/>
      <c r="JT77" s="49"/>
      <c r="JU77" s="49"/>
      <c r="JV77" s="49"/>
      <c r="JW77" s="49"/>
      <c r="JX77" s="49"/>
      <c r="JY77" s="49"/>
      <c r="JZ77" s="49"/>
      <c r="KA77" s="49"/>
      <c r="KB77" s="49"/>
      <c r="KC77" s="49"/>
      <c r="KD77" s="49"/>
      <c r="KE77" s="49"/>
      <c r="KF77" s="49"/>
      <c r="KG77" s="49"/>
      <c r="KH77" s="49"/>
      <c r="KI77" s="49"/>
      <c r="KJ77" s="49"/>
      <c r="KK77" s="49"/>
      <c r="KL77" s="49"/>
      <c r="KM77" s="49"/>
      <c r="KN77" s="49"/>
      <c r="KO77" s="49"/>
      <c r="KP77" s="49"/>
      <c r="KQ77" s="49"/>
      <c r="KR77" s="49"/>
      <c r="KS77" s="49"/>
      <c r="KT77" s="49"/>
      <c r="KU77" s="49"/>
      <c r="KV77" s="49"/>
      <c r="KW77" s="49"/>
      <c r="KX77" s="49"/>
      <c r="KY77" s="49"/>
      <c r="KZ77" s="49"/>
      <c r="LA77" s="49"/>
      <c r="LB77" s="49"/>
      <c r="LC77" s="49"/>
      <c r="LD77" s="49"/>
      <c r="LE77" s="49"/>
      <c r="LF77" s="49"/>
      <c r="LG77" s="49"/>
      <c r="LH77" s="49"/>
      <c r="LI77" s="49"/>
      <c r="LJ77" s="49"/>
      <c r="LK77" s="49"/>
      <c r="LL77" s="49"/>
      <c r="LM77" s="49"/>
      <c r="LN77" s="49"/>
      <c r="LO77" s="49"/>
      <c r="LP77" s="49"/>
      <c r="LQ77" s="49"/>
      <c r="LR77" s="49"/>
      <c r="LS77" s="49"/>
      <c r="LT77" s="49"/>
      <c r="LU77" s="49"/>
      <c r="LV77" s="49"/>
      <c r="LW77" s="49"/>
      <c r="LX77" s="49"/>
      <c r="LY77" s="49"/>
      <c r="LZ77" s="49"/>
      <c r="MA77" s="49"/>
      <c r="MB77" s="49"/>
      <c r="MC77" s="49"/>
      <c r="MD77" s="49"/>
      <c r="ME77" s="49"/>
      <c r="MF77" s="49"/>
      <c r="MG77" s="49"/>
      <c r="MH77" s="49"/>
      <c r="MI77" s="49"/>
      <c r="MJ77" s="49"/>
      <c r="MK77" s="49"/>
      <c r="ML77" s="49"/>
      <c r="MM77" s="49"/>
      <c r="MN77" s="49"/>
      <c r="MO77" s="49"/>
      <c r="MP77" s="49"/>
      <c r="MQ77" s="49"/>
      <c r="MR77" s="49"/>
      <c r="MS77" s="49"/>
      <c r="MT77" s="49"/>
      <c r="MU77" s="49"/>
      <c r="MV77" s="49"/>
      <c r="MW77" s="49"/>
      <c r="MX77" s="49"/>
      <c r="MY77" s="49"/>
      <c r="MZ77" s="49"/>
      <c r="NA77" s="49"/>
      <c r="NB77" s="49"/>
      <c r="NC77" s="49"/>
      <c r="ND77" s="49"/>
      <c r="NE77" s="49"/>
      <c r="NF77" s="49"/>
      <c r="NG77" s="49"/>
      <c r="NH77" s="49"/>
      <c r="NI77" s="49"/>
      <c r="NJ77" s="49"/>
      <c r="NK77" s="49"/>
      <c r="NL77" s="49"/>
      <c r="NM77" s="49"/>
      <c r="NN77" s="49"/>
      <c r="NO77" s="49"/>
      <c r="NP77" s="49"/>
      <c r="NQ77" s="49"/>
      <c r="NR77" s="49"/>
      <c r="NS77" s="49"/>
      <c r="NT77" s="49"/>
      <c r="NU77" s="49"/>
      <c r="NV77" s="49"/>
      <c r="NW77" s="49"/>
      <c r="NX77" s="49"/>
      <c r="NY77" s="49"/>
      <c r="NZ77" s="49"/>
      <c r="OA77" s="49"/>
      <c r="OB77" s="49"/>
      <c r="OC77" s="49"/>
      <c r="OD77" s="49"/>
      <c r="OE77" s="49"/>
      <c r="OF77" s="49"/>
      <c r="OG77" s="49"/>
      <c r="OH77" s="49"/>
      <c r="OI77" s="49"/>
      <c r="OJ77" s="49"/>
      <c r="OK77" s="49"/>
      <c r="OL77" s="49"/>
      <c r="OM77" s="49"/>
      <c r="ON77" s="49"/>
      <c r="OO77" s="49"/>
      <c r="OP77" s="49"/>
      <c r="OQ77" s="49"/>
      <c r="OR77" s="49"/>
      <c r="OS77" s="49"/>
      <c r="OT77" s="49"/>
      <c r="OU77" s="49"/>
      <c r="OV77" s="49"/>
      <c r="OW77" s="49"/>
      <c r="OX77" s="49"/>
      <c r="OY77" s="49"/>
      <c r="OZ77" s="49"/>
      <c r="PA77" s="49"/>
      <c r="PB77" s="49"/>
      <c r="PC77" s="49"/>
      <c r="PD77" s="49"/>
      <c r="PE77" s="49"/>
      <c r="PF77" s="49"/>
      <c r="PG77" s="49"/>
      <c r="PH77" s="49"/>
      <c r="PI77" s="49"/>
      <c r="PJ77" s="49"/>
      <c r="PK77" s="49"/>
      <c r="PL77" s="49"/>
      <c r="PM77" s="49"/>
      <c r="PN77" s="49"/>
      <c r="PO77" s="49"/>
      <c r="PP77" s="49"/>
      <c r="PQ77" s="49"/>
      <c r="PR77" s="49"/>
      <c r="PS77" s="49"/>
      <c r="PT77" s="49"/>
      <c r="PU77" s="49"/>
      <c r="PV77" s="49"/>
      <c r="PW77" s="49"/>
      <c r="PX77" s="49"/>
      <c r="PY77" s="49"/>
      <c r="PZ77" s="49"/>
      <c r="QA77" s="49"/>
      <c r="QB77" s="49"/>
      <c r="QC77" s="49"/>
      <c r="QD77" s="49"/>
      <c r="QE77" s="49"/>
      <c r="QF77" s="49"/>
      <c r="QG77" s="49"/>
      <c r="QH77" s="49"/>
      <c r="QI77" s="49"/>
      <c r="QJ77" s="49"/>
      <c r="QK77" s="49"/>
      <c r="QL77" s="49"/>
      <c r="QM77" s="49"/>
      <c r="QN77" s="49"/>
      <c r="QO77" s="49"/>
      <c r="QP77" s="49"/>
      <c r="QQ77" s="49"/>
      <c r="QR77" s="49"/>
      <c r="QS77" s="49"/>
      <c r="QT77" s="49"/>
      <c r="QU77" s="49"/>
      <c r="QV77" s="49"/>
      <c r="QW77" s="49"/>
      <c r="QX77" s="49"/>
      <c r="QY77" s="49"/>
      <c r="QZ77" s="49"/>
      <c r="RA77" s="49"/>
      <c r="RB77" s="49"/>
      <c r="RC77" s="49"/>
      <c r="RD77" s="49"/>
      <c r="RE77" s="49"/>
      <c r="RF77" s="49"/>
      <c r="RG77" s="49"/>
      <c r="RH77" s="49"/>
      <c r="RI77" s="49"/>
      <c r="RJ77" s="49"/>
      <c r="RK77" s="49"/>
      <c r="RL77" s="49"/>
      <c r="RM77" s="49"/>
      <c r="RN77" s="49"/>
      <c r="RO77" s="49"/>
      <c r="RP77" s="49"/>
      <c r="RQ77" s="49"/>
      <c r="RR77" s="49"/>
      <c r="RS77" s="49"/>
      <c r="RT77" s="49"/>
      <c r="RU77" s="49"/>
      <c r="RV77" s="49"/>
      <c r="RW77" s="49"/>
      <c r="RX77" s="49"/>
      <c r="RY77" s="49"/>
      <c r="RZ77" s="49"/>
      <c r="SA77" s="49"/>
      <c r="SB77" s="49"/>
      <c r="SC77" s="49"/>
      <c r="SD77" s="49"/>
      <c r="SE77" s="49"/>
      <c r="SF77" s="49"/>
      <c r="SG77" s="49"/>
      <c r="SH77" s="49"/>
      <c r="SI77" s="49"/>
      <c r="SJ77" s="49"/>
      <c r="SK77" s="49"/>
      <c r="SL77" s="49"/>
      <c r="SM77" s="49"/>
      <c r="SN77" s="49"/>
      <c r="SO77" s="49"/>
      <c r="SP77" s="49"/>
      <c r="SQ77" s="49"/>
      <c r="SR77" s="49"/>
      <c r="SS77" s="49"/>
      <c r="ST77" s="49"/>
      <c r="SU77" s="49"/>
      <c r="SV77" s="49"/>
      <c r="SW77" s="49"/>
      <c r="SX77" s="49"/>
      <c r="SY77" s="49"/>
      <c r="SZ77" s="49"/>
      <c r="TA77" s="49"/>
      <c r="TB77" s="49"/>
      <c r="TC77" s="49"/>
      <c r="TD77" s="49"/>
      <c r="TE77" s="49"/>
      <c r="TF77" s="49"/>
      <c r="TG77" s="49"/>
      <c r="TH77" s="49"/>
      <c r="TI77" s="49"/>
      <c r="TJ77" s="49"/>
      <c r="TK77" s="49"/>
      <c r="TL77" s="49"/>
      <c r="TM77" s="49"/>
      <c r="TN77" s="49"/>
      <c r="TO77" s="49"/>
      <c r="TP77" s="49"/>
      <c r="TQ77" s="49"/>
      <c r="TR77" s="49"/>
      <c r="TS77" s="49"/>
      <c r="TT77" s="49"/>
      <c r="TU77" s="49"/>
      <c r="TV77" s="49"/>
      <c r="TW77" s="49"/>
      <c r="TX77" s="49"/>
      <c r="TY77" s="49"/>
      <c r="TZ77" s="49"/>
      <c r="UA77" s="49"/>
      <c r="UB77" s="49"/>
      <c r="UC77" s="49"/>
      <c r="UD77" s="49"/>
      <c r="UE77" s="49"/>
      <c r="UF77" s="49"/>
      <c r="UG77" s="49"/>
      <c r="UH77" s="49"/>
      <c r="UI77" s="49"/>
      <c r="UJ77" s="49"/>
      <c r="UK77" s="49"/>
      <c r="UL77" s="49"/>
      <c r="UM77" s="49"/>
      <c r="UN77" s="49"/>
      <c r="UO77" s="49"/>
      <c r="UP77" s="49"/>
      <c r="UQ77" s="49"/>
      <c r="UR77" s="49"/>
      <c r="US77" s="49"/>
      <c r="UT77" s="49"/>
      <c r="UU77" s="49"/>
      <c r="UV77" s="49"/>
      <c r="UW77" s="49"/>
      <c r="UX77" s="49"/>
      <c r="UY77" s="49"/>
      <c r="UZ77" s="49"/>
      <c r="VA77" s="49"/>
      <c r="VB77" s="49"/>
      <c r="VC77" s="49"/>
      <c r="VD77" s="49"/>
      <c r="VE77" s="49"/>
      <c r="VF77" s="49"/>
      <c r="VG77" s="49"/>
      <c r="VH77" s="49"/>
      <c r="VI77" s="49"/>
      <c r="VJ77" s="49"/>
      <c r="VK77" s="49"/>
      <c r="VL77" s="49"/>
      <c r="VM77" s="49"/>
      <c r="VN77" s="49"/>
      <c r="VO77" s="49"/>
      <c r="VP77" s="49"/>
      <c r="VQ77" s="49"/>
      <c r="VR77" s="49"/>
      <c r="VS77" s="49"/>
      <c r="VT77" s="49"/>
      <c r="VU77" s="49"/>
      <c r="VV77" s="49"/>
      <c r="VW77" s="49"/>
      <c r="VX77" s="49"/>
      <c r="VY77" s="49"/>
      <c r="VZ77" s="49"/>
      <c r="WA77" s="49"/>
      <c r="WB77" s="49"/>
      <c r="WC77" s="49"/>
      <c r="WD77" s="49"/>
      <c r="WE77" s="49"/>
      <c r="WF77" s="49"/>
      <c r="WG77" s="49"/>
      <c r="WH77" s="49"/>
      <c r="WI77" s="49"/>
      <c r="WJ77" s="49"/>
      <c r="WK77" s="49"/>
      <c r="WL77" s="49"/>
      <c r="WM77" s="49"/>
      <c r="WN77" s="49"/>
      <c r="WO77" s="49"/>
      <c r="WP77" s="49"/>
      <c r="WQ77" s="49"/>
      <c r="WR77" s="49"/>
      <c r="WS77" s="49"/>
      <c r="WT77" s="49"/>
      <c r="WU77" s="49"/>
      <c r="WV77" s="49"/>
      <c r="WW77" s="49"/>
      <c r="WX77" s="49"/>
      <c r="WY77" s="49"/>
      <c r="WZ77" s="49"/>
      <c r="XA77" s="49"/>
      <c r="XB77" s="49"/>
      <c r="XC77" s="49"/>
      <c r="XD77" s="49"/>
      <c r="XE77" s="49"/>
      <c r="XF77" s="49"/>
      <c r="XG77" s="49"/>
      <c r="XH77" s="49"/>
      <c r="XI77" s="49"/>
      <c r="XJ77" s="49"/>
      <c r="XK77" s="49"/>
      <c r="XL77" s="49"/>
      <c r="XM77" s="49"/>
      <c r="XN77" s="49"/>
      <c r="XO77" s="49"/>
      <c r="XP77" s="49"/>
      <c r="XQ77" s="49"/>
      <c r="XR77" s="49"/>
      <c r="XS77" s="49"/>
      <c r="XT77" s="49"/>
      <c r="XU77" s="49"/>
      <c r="XV77" s="49"/>
      <c r="XW77" s="49"/>
      <c r="XX77" s="49"/>
      <c r="XY77" s="49"/>
      <c r="XZ77" s="49"/>
      <c r="YA77" s="49"/>
      <c r="YB77" s="49"/>
      <c r="YC77" s="49"/>
      <c r="YD77" s="49"/>
      <c r="YE77" s="49"/>
      <c r="YF77" s="49"/>
      <c r="YG77" s="49"/>
      <c r="YH77" s="49"/>
      <c r="YI77" s="49"/>
      <c r="YJ77" s="49"/>
      <c r="YK77" s="49"/>
      <c r="YL77" s="49"/>
      <c r="YM77" s="49"/>
      <c r="YN77" s="49"/>
      <c r="YO77" s="49"/>
      <c r="YP77" s="49"/>
      <c r="YQ77" s="49"/>
      <c r="YR77" s="49"/>
      <c r="YS77" s="49"/>
      <c r="YT77" s="49"/>
      <c r="YU77" s="49"/>
      <c r="YV77" s="49"/>
      <c r="YW77" s="49"/>
      <c r="YX77" s="49"/>
      <c r="YY77" s="49"/>
      <c r="YZ77" s="49"/>
      <c r="ZA77" s="49"/>
      <c r="ZB77" s="49"/>
      <c r="ZC77" s="49"/>
      <c r="ZD77" s="49"/>
      <c r="ZE77" s="49"/>
      <c r="ZF77" s="49"/>
      <c r="ZG77" s="49"/>
      <c r="ZH77" s="49"/>
      <c r="ZI77" s="49"/>
      <c r="ZJ77" s="49"/>
      <c r="ZK77" s="49"/>
      <c r="ZL77" s="49"/>
      <c r="ZM77" s="49"/>
      <c r="ZN77" s="49"/>
      <c r="ZO77" s="49"/>
      <c r="ZP77" s="49"/>
      <c r="ZQ77" s="49"/>
      <c r="ZR77" s="49"/>
      <c r="ZS77" s="49"/>
      <c r="ZT77" s="49"/>
      <c r="ZU77" s="49"/>
      <c r="ZV77" s="49"/>
      <c r="ZW77" s="49"/>
      <c r="ZX77" s="49"/>
      <c r="ZY77" s="49"/>
      <c r="ZZ77" s="49"/>
      <c r="AAA77" s="49"/>
      <c r="AAB77" s="49"/>
      <c r="AAC77" s="49"/>
      <c r="AAD77" s="49"/>
      <c r="AAE77" s="49"/>
      <c r="AAF77" s="49"/>
      <c r="AAG77" s="49"/>
      <c r="AAH77" s="49"/>
      <c r="AAI77" s="49"/>
      <c r="AAJ77" s="49"/>
      <c r="AAK77" s="49"/>
      <c r="AAL77" s="49"/>
      <c r="AAM77" s="49"/>
      <c r="AAN77" s="49"/>
      <c r="AAO77" s="49"/>
      <c r="AAP77" s="49"/>
      <c r="AAQ77" s="49"/>
      <c r="AAR77" s="49"/>
      <c r="AAS77" s="49"/>
      <c r="AAT77" s="49"/>
      <c r="AAU77" s="49"/>
      <c r="AAV77" s="49"/>
      <c r="AAW77" s="49"/>
      <c r="AAX77" s="49"/>
      <c r="AAY77" s="49"/>
      <c r="AAZ77" s="49"/>
      <c r="ABA77" s="49"/>
      <c r="ABB77" s="49"/>
      <c r="ABC77" s="49"/>
      <c r="ABD77" s="49"/>
      <c r="ABE77" s="49"/>
      <c r="ABF77" s="49"/>
      <c r="ABG77" s="49"/>
      <c r="ABH77" s="49"/>
    </row>
    <row r="78" spans="1:736" x14ac:dyDescent="0.15">
      <c r="A78" s="25" t="s">
        <v>249</v>
      </c>
      <c r="B78" s="26" t="s">
        <v>44</v>
      </c>
      <c r="C78" s="27" t="s">
        <v>45</v>
      </c>
      <c r="D78" s="29"/>
      <c r="E78" s="29">
        <f t="shared" si="142"/>
        <v>0.9568854568854569</v>
      </c>
      <c r="F78" s="29">
        <f t="shared" si="127"/>
        <v>1.0228648285137862</v>
      </c>
      <c r="G78" s="29">
        <f t="shared" si="127"/>
        <v>1.0355029585798816</v>
      </c>
      <c r="H78" s="29">
        <f t="shared" si="127"/>
        <v>0.97777777777777775</v>
      </c>
      <c r="I78" s="29">
        <f t="shared" si="127"/>
        <v>0.99285714285714288</v>
      </c>
      <c r="J78" s="29">
        <f t="shared" si="127"/>
        <v>0.97187704381948992</v>
      </c>
      <c r="K78" s="29">
        <f t="shared" si="127"/>
        <v>1.0397039030955586</v>
      </c>
      <c r="L78" s="29">
        <f t="shared" si="127"/>
        <v>0.99482200647249186</v>
      </c>
      <c r="M78" s="29">
        <f t="shared" si="127"/>
        <v>0.99479505530253742</v>
      </c>
      <c r="N78" s="29">
        <f t="shared" si="127"/>
        <v>0.9875735775016351</v>
      </c>
      <c r="O78" s="29">
        <f t="shared" si="127"/>
        <v>1.023841059602649</v>
      </c>
      <c r="P78" s="29">
        <f t="shared" si="128"/>
        <v>1.0226390685640363</v>
      </c>
      <c r="Q78" s="29">
        <f t="shared" si="128"/>
        <v>1.0164452877925363</v>
      </c>
      <c r="R78" s="29">
        <f t="shared" si="128"/>
        <v>1.0255133789670192</v>
      </c>
      <c r="S78" s="29">
        <f t="shared" si="128"/>
        <v>1.0175970873786409</v>
      </c>
      <c r="T78" s="29">
        <f t="shared" si="128"/>
        <v>1.045319022063208</v>
      </c>
      <c r="U78" s="29">
        <f t="shared" si="128"/>
        <v>1.01312036508842</v>
      </c>
      <c r="V78" s="29">
        <f t="shared" si="128"/>
        <v>1.0033783783783783</v>
      </c>
      <c r="W78" s="29">
        <f t="shared" si="128"/>
        <v>0.97306397306397308</v>
      </c>
      <c r="X78" s="29">
        <f t="shared" si="128"/>
        <v>1.0369088811995386</v>
      </c>
      <c r="Y78" s="29">
        <f t="shared" si="128"/>
        <v>0.97441601779755282</v>
      </c>
      <c r="Z78" s="29">
        <f t="shared" si="129"/>
        <v>0.98915525114155256</v>
      </c>
      <c r="AA78" s="29">
        <f t="shared" si="129"/>
        <v>1.0126947489901905</v>
      </c>
      <c r="AB78" s="29">
        <f t="shared" si="129"/>
        <v>0.98005698005698005</v>
      </c>
      <c r="AC78" s="29">
        <f t="shared" si="129"/>
        <v>1.0348837209302326</v>
      </c>
      <c r="AD78" s="29">
        <f t="shared" si="129"/>
        <v>1.0073033707865169</v>
      </c>
      <c r="AE78" s="29">
        <f t="shared" si="129"/>
        <v>1.0507529280535415</v>
      </c>
      <c r="AF78" s="29">
        <f t="shared" si="129"/>
        <v>1.0270700636942676</v>
      </c>
      <c r="AG78" s="29">
        <f t="shared" si="129"/>
        <v>1.0289405684754522</v>
      </c>
      <c r="AH78" s="29">
        <f t="shared" si="129"/>
        <v>1.0421898543445505</v>
      </c>
      <c r="AI78" s="29">
        <f t="shared" si="129"/>
        <v>0.9749397590361446</v>
      </c>
      <c r="AJ78" s="29">
        <f t="shared" si="130"/>
        <v>0.99752842313395951</v>
      </c>
      <c r="AK78" s="29">
        <f t="shared" si="130"/>
        <v>1.0054509415262636</v>
      </c>
      <c r="AL78" s="29">
        <f t="shared" si="130"/>
        <v>1.0049285362247413</v>
      </c>
      <c r="AM78" s="29">
        <f t="shared" si="130"/>
        <v>0.96370769985286908</v>
      </c>
      <c r="AN78" s="29">
        <f t="shared" si="130"/>
        <v>0.99847328244274813</v>
      </c>
      <c r="AO78" s="29">
        <f t="shared" si="130"/>
        <v>1.0147808358817534</v>
      </c>
      <c r="AP78" s="29">
        <f t="shared" si="130"/>
        <v>0.97589151180311406</v>
      </c>
      <c r="AQ78" s="29">
        <f t="shared" si="130"/>
        <v>0.99125064333504886</v>
      </c>
      <c r="AR78" s="29">
        <f t="shared" si="130"/>
        <v>1.0160955347871237</v>
      </c>
      <c r="AS78" s="29">
        <f t="shared" si="130"/>
        <v>1.0117526826775678</v>
      </c>
      <c r="AT78" s="29">
        <f t="shared" si="131"/>
        <v>1.0121212121212122</v>
      </c>
      <c r="AU78" s="29">
        <f t="shared" si="131"/>
        <v>0.99401197604790414</v>
      </c>
      <c r="AV78" s="29">
        <f t="shared" si="131"/>
        <v>1.0065261044176708</v>
      </c>
      <c r="AW78" s="29">
        <f t="shared" si="131"/>
        <v>0.97605985037406484</v>
      </c>
      <c r="AX78" s="29">
        <f t="shared" si="131"/>
        <v>1.0051098620337251</v>
      </c>
      <c r="AY78" s="29">
        <f t="shared" si="131"/>
        <v>0.98220640569395012</v>
      </c>
      <c r="AZ78" s="29">
        <f t="shared" si="131"/>
        <v>0.94875776397515532</v>
      </c>
      <c r="BA78" s="29">
        <f t="shared" si="131"/>
        <v>1.0201854882705947</v>
      </c>
      <c r="BB78" s="29">
        <f t="shared" si="131"/>
        <v>1.0475935828877005</v>
      </c>
      <c r="BC78" s="29">
        <f t="shared" si="131"/>
        <v>1.0495150587034201</v>
      </c>
      <c r="BD78" s="29">
        <f t="shared" si="132"/>
        <v>1.1084630350194553</v>
      </c>
      <c r="BE78" s="29">
        <f t="shared" si="132"/>
        <v>1.0302764370337867</v>
      </c>
      <c r="BF78" s="29">
        <f t="shared" si="132"/>
        <v>0.95102214650766614</v>
      </c>
      <c r="BG78" s="29">
        <f t="shared" si="132"/>
        <v>1.032243618450515</v>
      </c>
      <c r="BH78" s="29">
        <f t="shared" si="132"/>
        <v>0.98134490238611716</v>
      </c>
      <c r="BI78" s="29">
        <f t="shared" si="132"/>
        <v>1.1613616268788682</v>
      </c>
      <c r="BJ78" s="29">
        <f t="shared" si="132"/>
        <v>0.89189189189189189</v>
      </c>
      <c r="BK78" s="29">
        <f t="shared" si="132"/>
        <v>1.0951771233461374</v>
      </c>
      <c r="BL78" s="29">
        <f t="shared" si="132"/>
        <v>0.9758378799688231</v>
      </c>
      <c r="BM78" s="29">
        <f t="shared" si="132"/>
        <v>1.0383386581469649</v>
      </c>
      <c r="BN78" s="29">
        <f t="shared" si="133"/>
        <v>1.0073076923076922</v>
      </c>
      <c r="BO78" s="29">
        <f t="shared" si="133"/>
        <v>1.0542191676212296</v>
      </c>
      <c r="BP78" s="29">
        <f t="shared" si="133"/>
        <v>1.0300615718942412</v>
      </c>
      <c r="BQ78" s="29">
        <f t="shared" si="133"/>
        <v>0.93530239099859358</v>
      </c>
      <c r="BR78" s="29">
        <f t="shared" si="133"/>
        <v>0.91278195488721803</v>
      </c>
      <c r="BS78" s="29">
        <f t="shared" si="133"/>
        <v>1.1536243822075782</v>
      </c>
      <c r="BT78" s="29">
        <f t="shared" si="133"/>
        <v>0.99428775437343808</v>
      </c>
      <c r="BU78" s="29">
        <f t="shared" si="133"/>
        <v>1.0010771992818672</v>
      </c>
      <c r="BV78" s="29">
        <f t="shared" si="133"/>
        <v>0.92324246771879481</v>
      </c>
      <c r="BW78" s="29">
        <f t="shared" si="133"/>
        <v>1.0819735819735821</v>
      </c>
      <c r="BX78" s="29">
        <f t="shared" si="134"/>
        <v>0.97773788150807894</v>
      </c>
      <c r="BY78" s="29">
        <f t="shared" si="134"/>
        <v>1.0572897539478516</v>
      </c>
      <c r="BZ78" s="29">
        <f t="shared" si="134"/>
        <v>1.0479333101771449</v>
      </c>
      <c r="CA78" s="29">
        <f t="shared" si="134"/>
        <v>0.95326483261518069</v>
      </c>
      <c r="CB78" s="29">
        <f t="shared" si="134"/>
        <v>1.0684979137691237</v>
      </c>
      <c r="CC78" s="29">
        <f t="shared" si="134"/>
        <v>1.0741945981125935</v>
      </c>
      <c r="CD78" s="29">
        <f t="shared" si="134"/>
        <v>0.98788245986064827</v>
      </c>
      <c r="CE78" s="29">
        <f t="shared" si="134"/>
        <v>1.0055197792088317</v>
      </c>
      <c r="CF78" s="29">
        <f t="shared" si="134"/>
        <v>1.0140286672766088</v>
      </c>
      <c r="CG78" s="29">
        <f t="shared" si="134"/>
        <v>1.0393984962406015</v>
      </c>
      <c r="CH78" s="29">
        <f t="shared" si="135"/>
        <v>0.99681712962962965</v>
      </c>
      <c r="CI78" s="29">
        <f t="shared" si="135"/>
        <v>1.0632801161103047</v>
      </c>
      <c r="CJ78" s="29">
        <f t="shared" si="135"/>
        <v>1.0412230412230412</v>
      </c>
      <c r="CK78" s="29">
        <f t="shared" si="135"/>
        <v>1.034347142108023</v>
      </c>
      <c r="CL78" s="29">
        <f t="shared" si="135"/>
        <v>1.0359949302915081</v>
      </c>
      <c r="CM78" s="29">
        <f t="shared" si="135"/>
        <v>1.0369464154636652</v>
      </c>
      <c r="CN78" s="29">
        <f t="shared" si="135"/>
        <v>1.0049551675318547</v>
      </c>
      <c r="CO78" s="29">
        <f t="shared" si="135"/>
        <v>1.0457853956327776</v>
      </c>
      <c r="CP78" s="29">
        <f t="shared" si="135"/>
        <v>1.05792546026044</v>
      </c>
      <c r="CQ78" s="29">
        <f t="shared" si="135"/>
        <v>1.0551782682512734</v>
      </c>
      <c r="CR78" s="29">
        <f t="shared" si="136"/>
        <v>1.0675784392598553</v>
      </c>
      <c r="CS78" s="29">
        <f t="shared" si="136"/>
        <v>1.0521853805576489</v>
      </c>
      <c r="CT78" s="29">
        <f t="shared" si="136"/>
        <v>1.0610564010743062</v>
      </c>
      <c r="CU78" s="29">
        <f t="shared" si="136"/>
        <v>1.0737428282146473</v>
      </c>
      <c r="CV78" s="29">
        <f t="shared" si="136"/>
        <v>1.0430614490020431</v>
      </c>
      <c r="CW78" s="29">
        <f t="shared" si="136"/>
        <v>1.0762392647280399</v>
      </c>
      <c r="CX78" s="29">
        <f t="shared" si="136"/>
        <v>1.0873582528349433</v>
      </c>
      <c r="CY78" s="29">
        <f t="shared" si="136"/>
        <v>1.0234324707094116</v>
      </c>
      <c r="CZ78" s="29">
        <f t="shared" si="136"/>
        <v>1.097496540445339</v>
      </c>
      <c r="DA78" s="29">
        <f t="shared" si="136"/>
        <v>1.072673085740486</v>
      </c>
      <c r="DB78" s="29">
        <f t="shared" si="137"/>
        <v>1.0824962598845906</v>
      </c>
      <c r="DC78" s="29">
        <f t="shared" si="137"/>
        <v>1.1113524185587365</v>
      </c>
      <c r="DD78" s="29">
        <f t="shared" si="137"/>
        <v>0.99786818262568844</v>
      </c>
      <c r="DE78" s="29">
        <f t="shared" si="137"/>
        <v>0.92469289656400211</v>
      </c>
      <c r="DF78" s="29">
        <f t="shared" si="137"/>
        <v>1.0455333076626878</v>
      </c>
      <c r="DG78" s="29">
        <f t="shared" si="137"/>
        <v>1.0516527023294355</v>
      </c>
      <c r="DH78" s="29">
        <f t="shared" si="137"/>
        <v>1.0243389949220802</v>
      </c>
      <c r="DI78" s="29">
        <f t="shared" si="137"/>
        <v>1.0535042735042734</v>
      </c>
      <c r="DJ78" s="29">
        <f t="shared" si="137"/>
        <v>1.0402401427876034</v>
      </c>
      <c r="DK78" s="29">
        <f t="shared" si="137"/>
        <v>1.0087349867415381</v>
      </c>
      <c r="DL78" s="29">
        <f t="shared" si="138"/>
        <v>1.020411319004175</v>
      </c>
      <c r="DM78" s="29">
        <f t="shared" si="138"/>
        <v>0.99696923776329749</v>
      </c>
      <c r="DN78" s="29">
        <f t="shared" si="138"/>
        <v>0.97993616051071586</v>
      </c>
      <c r="DO78" s="29">
        <f t="shared" si="138"/>
        <v>1.026834186443307</v>
      </c>
      <c r="DP78" s="29">
        <f t="shared" si="138"/>
        <v>1.0403323262839879</v>
      </c>
      <c r="DQ78" s="29">
        <f t="shared" si="138"/>
        <v>1.0629446783795558</v>
      </c>
      <c r="DR78" s="29">
        <f t="shared" si="138"/>
        <v>1.0743118639437197</v>
      </c>
      <c r="DS78" s="29">
        <f t="shared" si="138"/>
        <v>1.0511157734121686</v>
      </c>
      <c r="DT78" s="29">
        <f t="shared" si="138"/>
        <v>1.0437307203774269</v>
      </c>
      <c r="DU78" s="29">
        <f t="shared" si="138"/>
        <v>1.0402068266110338</v>
      </c>
      <c r="DV78" s="29">
        <f t="shared" si="139"/>
        <v>1.0361406631123482</v>
      </c>
      <c r="DW78" s="29">
        <f t="shared" si="139"/>
        <v>0.99577423523916719</v>
      </c>
      <c r="DX78" s="29">
        <f t="shared" si="139"/>
        <v>1.0161497875748369</v>
      </c>
      <c r="DY78" s="29">
        <f t="shared" si="139"/>
        <v>1.0235402180994799</v>
      </c>
      <c r="DZ78" s="29">
        <f t="shared" si="139"/>
        <v>1.0351613492886602</v>
      </c>
      <c r="EA78" s="29">
        <f t="shared" si="139"/>
        <v>1.0436759346236153</v>
      </c>
      <c r="EB78" s="29">
        <f t="shared" si="139"/>
        <v>1.0467051266932941</v>
      </c>
      <c r="EC78" s="29">
        <f t="shared" si="139"/>
        <v>1.0370855545741187</v>
      </c>
      <c r="ED78" s="29">
        <f t="shared" si="139"/>
        <v>1.0346224745707402</v>
      </c>
      <c r="EE78" s="29">
        <f t="shared" si="139"/>
        <v>1.0162300759270446</v>
      </c>
      <c r="EF78" s="29">
        <f t="shared" si="140"/>
        <v>1.0061086157931682</v>
      </c>
      <c r="EG78" s="29">
        <f t="shared" si="140"/>
        <v>0.99083801495443324</v>
      </c>
      <c r="EH78" s="29">
        <f t="shared" si="140"/>
        <v>1.0196492707006477</v>
      </c>
      <c r="EI78" s="29">
        <f t="shared" si="140"/>
        <v>1.0097413858875988</v>
      </c>
      <c r="EJ78" s="29">
        <f t="shared" si="140"/>
        <v>1.0176836034203041</v>
      </c>
      <c r="EK78" s="29">
        <f t="shared" si="140"/>
        <v>1.0269323198318032</v>
      </c>
      <c r="EL78" s="29">
        <f t="shared" si="140"/>
        <v>1.0044618316648157</v>
      </c>
      <c r="EM78" s="29">
        <f t="shared" si="140"/>
        <v>0.97309889304314656</v>
      </c>
      <c r="EN78" s="29">
        <f t="shared" si="140"/>
        <v>1.0225161316411471</v>
      </c>
      <c r="EO78" s="29">
        <f t="shared" si="140"/>
        <v>0.98703366164550488</v>
      </c>
      <c r="EP78" s="29">
        <f t="shared" si="141"/>
        <v>0.96333259061791265</v>
      </c>
      <c r="EQ78" s="29">
        <f t="shared" si="141"/>
        <v>0.9962217031470828</v>
      </c>
      <c r="ER78" s="29">
        <f t="shared" si="141"/>
        <v>1.0133676424007336</v>
      </c>
      <c r="ES78" s="29">
        <f t="shared" si="141"/>
        <v>1.0221465276693313</v>
      </c>
      <c r="ET78" s="29">
        <f t="shared" si="141"/>
        <v>1.0234150256601293</v>
      </c>
      <c r="EU78" s="29">
        <f t="shared" si="141"/>
        <v>1.037596404509499</v>
      </c>
      <c r="EV78" s="29">
        <f t="shared" si="141"/>
        <v>1.0301434007541503</v>
      </c>
      <c r="EW78" s="29">
        <f t="shared" si="141"/>
        <v>1.0265779450846315</v>
      </c>
      <c r="EX78" s="29">
        <f t="shared" si="141"/>
        <v>0.91603331858072568</v>
      </c>
      <c r="EY78" s="29">
        <f t="shared" si="141"/>
        <v>1.0559603176354129</v>
      </c>
      <c r="EZ78" s="29">
        <f t="shared" si="141"/>
        <v>1.0683008063937556</v>
      </c>
      <c r="FA78" s="33">
        <f>+GEOMEAN(Tabella_Level_g[[#This Row],[1871]:[2022]])-1</f>
        <v>1.9437748252888021E-2</v>
      </c>
      <c r="FB78" s="33">
        <f>+GEOMEAN(Tabella_Level_g[[#This Row],[1871]:[1913]])-1</f>
        <v>5.7912842596343772E-3</v>
      </c>
      <c r="FC78" s="33">
        <f>+GEOMEAN(Tabella_Level_g[[#This Row],[1914]:[1945]])-1</f>
        <v>1.1543027491286662E-2</v>
      </c>
      <c r="FD78" s="33">
        <f>+GEOMEAN(Tabella_Level_g[[#This Row],[1919]:[1939]])-1</f>
        <v>2.0170759903307856E-2</v>
      </c>
      <c r="FE78" s="33">
        <f>+GEOMEAN(Tabella_Level_g[[#This Row],[1946]:[1970]])-1</f>
        <v>4.5386942034623567E-2</v>
      </c>
      <c r="FF78" s="33">
        <f>+GEOMEAN(Tabella_Level_g[[#This Row],[1946]:[1975]])-1</f>
        <v>4.3737855637692613E-2</v>
      </c>
      <c r="FG78" s="33">
        <f>+GEOMEAN(Tabella_Level_g[[#This Row],[1946]:[2022]])-1</f>
        <v>3.0462851562402582E-2</v>
      </c>
      <c r="FH78" s="33">
        <f>+GEOMEAN(Tabella_Level_g[[#This Row],[1970]:[2022]])-1</f>
        <v>2.471511595738396E-2</v>
      </c>
      <c r="FI78" s="33">
        <f>+GEOMEAN(Tabella_Level_g[[#This Row],[1970]:[2007]])-1</f>
        <v>3.1125578153734734E-2</v>
      </c>
      <c r="FJ78" s="33">
        <f>+GEOMEAN(Tabella_Level_g[[#This Row],[2010]:[2022]])-1</f>
        <v>1.1765248708251574E-2</v>
      </c>
      <c r="FK78" s="33">
        <f>+GEOMEAN(Tabella_Level_g[[#This Row],[1980]:[2007]])-1</f>
        <v>2.6270326852963821E-2</v>
      </c>
      <c r="FL78" s="33">
        <f>+GEOMEAN(Tabella_Level_g[[#This Row],[1980]:[2022]])-1</f>
        <v>2.0090099360507319E-2</v>
      </c>
      <c r="FM78" s="33">
        <f>+GEOMEAN(Tabella_Level_g[[#This Row],[1990]:[2007]])-1</f>
        <v>2.4314545331375115E-2</v>
      </c>
      <c r="FN78" s="33">
        <f>+GEOMEAN(Tabella_Level_g[[#This Row],[1990]:[2022]])-1</f>
        <v>1.716577582328771E-2</v>
      </c>
      <c r="FO78" s="33">
        <f>+GEOMEAN(Tabella_Level_g[[#This Row],[1995]:[2007]])-1</f>
        <v>2.3574801590101613E-2</v>
      </c>
      <c r="FP78" s="33">
        <f>+GEOMEAN(Tabella_Level_g[[#This Row],[1975]:[2022]])-1</f>
        <v>1.9947959239849489E-2</v>
      </c>
      <c r="FQ78" s="33">
        <f>+GEOMEAN(Tabella_Level_g[[#This Row],[1990]:[2000]])-1</f>
        <v>3.197155075129654E-2</v>
      </c>
      <c r="FR78" s="49"/>
      <c r="FS78" s="49"/>
      <c r="FT78" s="49"/>
      <c r="FU78" s="49"/>
      <c r="FV78" s="49"/>
      <c r="FW78" s="49"/>
      <c r="FX78" s="49"/>
      <c r="FY78" s="49"/>
      <c r="FZ78" s="49"/>
      <c r="GA78" s="49"/>
      <c r="GB78" s="49"/>
      <c r="GC78" s="49"/>
      <c r="GD78" s="49"/>
      <c r="GE78" s="49"/>
      <c r="GF78" s="49"/>
      <c r="GG78" s="49"/>
      <c r="GH78" s="49"/>
      <c r="GI78" s="49"/>
      <c r="GJ78" s="49"/>
      <c r="GK78" s="49"/>
      <c r="GL78" s="49"/>
      <c r="GM78" s="49"/>
      <c r="GN78" s="49"/>
      <c r="GO78" s="49"/>
      <c r="GP78" s="49"/>
      <c r="GQ78" s="49"/>
      <c r="GR78" s="49"/>
      <c r="GS78" s="49"/>
      <c r="GT78" s="49"/>
      <c r="GU78" s="49"/>
      <c r="GV78" s="49"/>
      <c r="GW78" s="49"/>
      <c r="GX78" s="49"/>
      <c r="GY78" s="49"/>
      <c r="GZ78" s="49"/>
      <c r="HA78" s="49"/>
      <c r="HB78" s="49"/>
      <c r="HC78" s="49"/>
      <c r="HD78" s="49"/>
      <c r="HE78" s="49"/>
      <c r="HF78" s="49"/>
      <c r="HG78" s="49"/>
      <c r="HH78" s="49"/>
      <c r="HI78" s="49"/>
      <c r="HJ78" s="49"/>
      <c r="HK78" s="49"/>
      <c r="HL78" s="49"/>
      <c r="HM78" s="49"/>
      <c r="HN78" s="49"/>
      <c r="HO78" s="49"/>
      <c r="HP78" s="49"/>
      <c r="HQ78" s="49"/>
      <c r="HR78" s="49"/>
      <c r="HS78" s="49"/>
      <c r="HT78" s="49"/>
      <c r="HU78" s="49"/>
      <c r="HV78" s="49"/>
      <c r="HW78" s="49"/>
      <c r="HX78" s="49"/>
      <c r="HY78" s="49"/>
      <c r="HZ78" s="49"/>
      <c r="IA78" s="49"/>
      <c r="IB78" s="49"/>
      <c r="IC78" s="49"/>
      <c r="ID78" s="49"/>
      <c r="IE78" s="49"/>
      <c r="IF78" s="49"/>
      <c r="IG78" s="49"/>
      <c r="IH78" s="49"/>
      <c r="II78" s="49"/>
      <c r="IJ78" s="49"/>
      <c r="IK78" s="49"/>
      <c r="IL78" s="49"/>
      <c r="IM78" s="49"/>
      <c r="IN78" s="49"/>
      <c r="IO78" s="49"/>
      <c r="IP78" s="49"/>
      <c r="IQ78" s="49"/>
      <c r="IR78" s="49"/>
      <c r="IS78" s="49"/>
      <c r="IT78" s="49"/>
      <c r="IU78" s="49"/>
      <c r="IV78" s="49"/>
      <c r="IW78" s="49"/>
      <c r="IX78" s="49"/>
      <c r="IY78" s="49"/>
      <c r="IZ78" s="49"/>
      <c r="JA78" s="49"/>
      <c r="JB78" s="49"/>
      <c r="JC78" s="49"/>
      <c r="JD78" s="49"/>
      <c r="JE78" s="49"/>
      <c r="JF78" s="49"/>
      <c r="JG78" s="49"/>
      <c r="JH78" s="49"/>
      <c r="JI78" s="49"/>
      <c r="JJ78" s="49"/>
      <c r="JK78" s="49"/>
      <c r="JL78" s="49"/>
      <c r="JM78" s="49"/>
      <c r="JN78" s="49"/>
      <c r="JO78" s="49"/>
      <c r="JP78" s="49"/>
      <c r="JQ78" s="49"/>
      <c r="JR78" s="49"/>
      <c r="JS78" s="49"/>
      <c r="JT78" s="49"/>
      <c r="JU78" s="49"/>
      <c r="JV78" s="49"/>
      <c r="JW78" s="49"/>
      <c r="JX78" s="49"/>
      <c r="JY78" s="49"/>
      <c r="JZ78" s="49"/>
      <c r="KA78" s="49"/>
      <c r="KB78" s="49"/>
      <c r="KC78" s="49"/>
      <c r="KD78" s="49"/>
      <c r="KE78" s="49"/>
      <c r="KF78" s="49"/>
      <c r="KG78" s="49"/>
      <c r="KH78" s="49"/>
      <c r="KI78" s="49"/>
      <c r="KJ78" s="49"/>
      <c r="KK78" s="49"/>
      <c r="KL78" s="49"/>
      <c r="KM78" s="49"/>
      <c r="KN78" s="49"/>
      <c r="KO78" s="49"/>
      <c r="KP78" s="49"/>
      <c r="KQ78" s="49"/>
      <c r="KR78" s="49"/>
      <c r="KS78" s="49"/>
      <c r="KT78" s="49"/>
      <c r="KU78" s="49"/>
      <c r="KV78" s="49"/>
      <c r="KW78" s="49"/>
      <c r="KX78" s="49"/>
      <c r="KY78" s="49"/>
      <c r="KZ78" s="49"/>
      <c r="LA78" s="49"/>
      <c r="LB78" s="49"/>
      <c r="LC78" s="49"/>
      <c r="LD78" s="49"/>
      <c r="LE78" s="49"/>
      <c r="LF78" s="49"/>
      <c r="LG78" s="49"/>
      <c r="LH78" s="49"/>
      <c r="LI78" s="49"/>
      <c r="LJ78" s="49"/>
      <c r="LK78" s="49"/>
      <c r="LL78" s="49"/>
      <c r="LM78" s="49"/>
      <c r="LN78" s="49"/>
      <c r="LO78" s="49"/>
      <c r="LP78" s="49"/>
      <c r="LQ78" s="49"/>
      <c r="LR78" s="49"/>
      <c r="LS78" s="49"/>
      <c r="LT78" s="49"/>
      <c r="LU78" s="49"/>
      <c r="LV78" s="49"/>
      <c r="LW78" s="49"/>
      <c r="LX78" s="49"/>
      <c r="LY78" s="49"/>
      <c r="LZ78" s="49"/>
      <c r="MA78" s="49"/>
      <c r="MB78" s="49"/>
      <c r="MC78" s="49"/>
      <c r="MD78" s="49"/>
      <c r="ME78" s="49"/>
      <c r="MF78" s="49"/>
      <c r="MG78" s="49"/>
      <c r="MH78" s="49"/>
      <c r="MI78" s="49"/>
      <c r="MJ78" s="49"/>
      <c r="MK78" s="49"/>
      <c r="ML78" s="49"/>
      <c r="MM78" s="49"/>
      <c r="MN78" s="49"/>
      <c r="MO78" s="49"/>
      <c r="MP78" s="49"/>
      <c r="MQ78" s="49"/>
      <c r="MR78" s="49"/>
      <c r="MS78" s="49"/>
      <c r="MT78" s="49"/>
      <c r="MU78" s="49"/>
      <c r="MV78" s="49"/>
      <c r="MW78" s="49"/>
      <c r="MX78" s="49"/>
      <c r="MY78" s="49"/>
      <c r="MZ78" s="49"/>
      <c r="NA78" s="49"/>
      <c r="NB78" s="49"/>
      <c r="NC78" s="49"/>
      <c r="ND78" s="49"/>
      <c r="NE78" s="49"/>
      <c r="NF78" s="49"/>
      <c r="NG78" s="49"/>
      <c r="NH78" s="49"/>
      <c r="NI78" s="49"/>
      <c r="NJ78" s="49"/>
      <c r="NK78" s="49"/>
      <c r="NL78" s="49"/>
      <c r="NM78" s="49"/>
      <c r="NN78" s="49"/>
      <c r="NO78" s="49"/>
      <c r="NP78" s="49"/>
      <c r="NQ78" s="49"/>
      <c r="NR78" s="49"/>
      <c r="NS78" s="49"/>
      <c r="NT78" s="49"/>
      <c r="NU78" s="49"/>
      <c r="NV78" s="49"/>
      <c r="NW78" s="49"/>
      <c r="NX78" s="49"/>
      <c r="NY78" s="49"/>
      <c r="NZ78" s="49"/>
      <c r="OA78" s="49"/>
      <c r="OB78" s="49"/>
      <c r="OC78" s="49"/>
      <c r="OD78" s="49"/>
      <c r="OE78" s="49"/>
      <c r="OF78" s="49"/>
      <c r="OG78" s="49"/>
      <c r="OH78" s="49"/>
      <c r="OI78" s="49"/>
      <c r="OJ78" s="49"/>
      <c r="OK78" s="49"/>
      <c r="OL78" s="49"/>
      <c r="OM78" s="49"/>
      <c r="ON78" s="49"/>
      <c r="OO78" s="49"/>
      <c r="OP78" s="49"/>
      <c r="OQ78" s="49"/>
      <c r="OR78" s="49"/>
      <c r="OS78" s="49"/>
      <c r="OT78" s="49"/>
      <c r="OU78" s="49"/>
      <c r="OV78" s="49"/>
      <c r="OW78" s="49"/>
      <c r="OX78" s="49"/>
      <c r="OY78" s="49"/>
      <c r="OZ78" s="49"/>
      <c r="PA78" s="49"/>
      <c r="PB78" s="49"/>
      <c r="PC78" s="49"/>
      <c r="PD78" s="49"/>
      <c r="PE78" s="49"/>
      <c r="PF78" s="49"/>
      <c r="PG78" s="49"/>
      <c r="PH78" s="49"/>
      <c r="PI78" s="49"/>
      <c r="PJ78" s="49"/>
      <c r="PK78" s="49"/>
      <c r="PL78" s="49"/>
      <c r="PM78" s="49"/>
      <c r="PN78" s="49"/>
      <c r="PO78" s="49"/>
      <c r="PP78" s="49"/>
      <c r="PQ78" s="49"/>
      <c r="PR78" s="49"/>
      <c r="PS78" s="49"/>
      <c r="PT78" s="49"/>
      <c r="PU78" s="49"/>
      <c r="PV78" s="49"/>
      <c r="PW78" s="49"/>
      <c r="PX78" s="49"/>
      <c r="PY78" s="49"/>
      <c r="PZ78" s="49"/>
      <c r="QA78" s="49"/>
      <c r="QB78" s="49"/>
      <c r="QC78" s="49"/>
      <c r="QD78" s="49"/>
      <c r="QE78" s="49"/>
      <c r="QF78" s="49"/>
      <c r="QG78" s="49"/>
      <c r="QH78" s="49"/>
      <c r="QI78" s="49"/>
      <c r="QJ78" s="49"/>
      <c r="QK78" s="49"/>
      <c r="QL78" s="49"/>
      <c r="QM78" s="49"/>
      <c r="QN78" s="49"/>
      <c r="QO78" s="49"/>
      <c r="QP78" s="49"/>
      <c r="QQ78" s="49"/>
      <c r="QR78" s="49"/>
      <c r="QS78" s="49"/>
      <c r="QT78" s="49"/>
      <c r="QU78" s="49"/>
      <c r="QV78" s="49"/>
      <c r="QW78" s="49"/>
      <c r="QX78" s="49"/>
      <c r="QY78" s="49"/>
      <c r="QZ78" s="49"/>
      <c r="RA78" s="49"/>
      <c r="RB78" s="49"/>
      <c r="RC78" s="49"/>
      <c r="RD78" s="49"/>
      <c r="RE78" s="49"/>
      <c r="RF78" s="49"/>
      <c r="RG78" s="49"/>
      <c r="RH78" s="49"/>
      <c r="RI78" s="49"/>
      <c r="RJ78" s="49"/>
      <c r="RK78" s="49"/>
      <c r="RL78" s="49"/>
      <c r="RM78" s="49"/>
      <c r="RN78" s="49"/>
      <c r="RO78" s="49"/>
      <c r="RP78" s="49"/>
      <c r="RQ78" s="49"/>
      <c r="RR78" s="49"/>
      <c r="RS78" s="49"/>
      <c r="RT78" s="49"/>
      <c r="RU78" s="49"/>
      <c r="RV78" s="49"/>
      <c r="RW78" s="49"/>
      <c r="RX78" s="49"/>
      <c r="RY78" s="49"/>
      <c r="RZ78" s="49"/>
      <c r="SA78" s="49"/>
      <c r="SB78" s="49"/>
      <c r="SC78" s="49"/>
      <c r="SD78" s="49"/>
      <c r="SE78" s="49"/>
      <c r="SF78" s="49"/>
      <c r="SG78" s="49"/>
      <c r="SH78" s="49"/>
      <c r="SI78" s="49"/>
      <c r="SJ78" s="49"/>
      <c r="SK78" s="49"/>
      <c r="SL78" s="49"/>
      <c r="SM78" s="49"/>
      <c r="SN78" s="49"/>
      <c r="SO78" s="49"/>
      <c r="SP78" s="49"/>
      <c r="SQ78" s="49"/>
      <c r="SR78" s="49"/>
      <c r="SS78" s="49"/>
      <c r="ST78" s="49"/>
      <c r="SU78" s="49"/>
      <c r="SV78" s="49"/>
      <c r="SW78" s="49"/>
      <c r="SX78" s="49"/>
      <c r="SY78" s="49"/>
      <c r="SZ78" s="49"/>
      <c r="TA78" s="49"/>
      <c r="TB78" s="49"/>
      <c r="TC78" s="49"/>
      <c r="TD78" s="49"/>
      <c r="TE78" s="49"/>
      <c r="TF78" s="49"/>
      <c r="TG78" s="49"/>
      <c r="TH78" s="49"/>
      <c r="TI78" s="49"/>
      <c r="TJ78" s="49"/>
      <c r="TK78" s="49"/>
      <c r="TL78" s="49"/>
      <c r="TM78" s="49"/>
      <c r="TN78" s="49"/>
      <c r="TO78" s="49"/>
      <c r="TP78" s="49"/>
      <c r="TQ78" s="49"/>
      <c r="TR78" s="49"/>
      <c r="TS78" s="49"/>
      <c r="TT78" s="49"/>
      <c r="TU78" s="49"/>
      <c r="TV78" s="49"/>
      <c r="TW78" s="49"/>
      <c r="TX78" s="49"/>
      <c r="TY78" s="49"/>
      <c r="TZ78" s="49"/>
      <c r="UA78" s="49"/>
      <c r="UB78" s="49"/>
      <c r="UC78" s="49"/>
      <c r="UD78" s="49"/>
      <c r="UE78" s="49"/>
      <c r="UF78" s="49"/>
      <c r="UG78" s="49"/>
      <c r="UH78" s="49"/>
      <c r="UI78" s="49"/>
      <c r="UJ78" s="49"/>
      <c r="UK78" s="49"/>
      <c r="UL78" s="49"/>
      <c r="UM78" s="49"/>
      <c r="UN78" s="49"/>
      <c r="UO78" s="49"/>
      <c r="UP78" s="49"/>
      <c r="UQ78" s="49"/>
      <c r="UR78" s="49"/>
      <c r="US78" s="49"/>
      <c r="UT78" s="49"/>
      <c r="UU78" s="49"/>
      <c r="UV78" s="49"/>
      <c r="UW78" s="49"/>
      <c r="UX78" s="49"/>
      <c r="UY78" s="49"/>
      <c r="UZ78" s="49"/>
      <c r="VA78" s="49"/>
      <c r="VB78" s="49"/>
      <c r="VC78" s="49"/>
      <c r="VD78" s="49"/>
      <c r="VE78" s="49"/>
      <c r="VF78" s="49"/>
      <c r="VG78" s="49"/>
      <c r="VH78" s="49"/>
      <c r="VI78" s="49"/>
      <c r="VJ78" s="49"/>
      <c r="VK78" s="49"/>
      <c r="VL78" s="49"/>
      <c r="VM78" s="49"/>
      <c r="VN78" s="49"/>
      <c r="VO78" s="49"/>
      <c r="VP78" s="49"/>
      <c r="VQ78" s="49"/>
      <c r="VR78" s="49"/>
      <c r="VS78" s="49"/>
      <c r="VT78" s="49"/>
      <c r="VU78" s="49"/>
      <c r="VV78" s="49"/>
      <c r="VW78" s="49"/>
      <c r="VX78" s="49"/>
      <c r="VY78" s="49"/>
      <c r="VZ78" s="49"/>
      <c r="WA78" s="49"/>
      <c r="WB78" s="49"/>
      <c r="WC78" s="49"/>
      <c r="WD78" s="49"/>
      <c r="WE78" s="49"/>
      <c r="WF78" s="49"/>
      <c r="WG78" s="49"/>
      <c r="WH78" s="49"/>
      <c r="WI78" s="49"/>
      <c r="WJ78" s="49"/>
      <c r="WK78" s="49"/>
      <c r="WL78" s="49"/>
      <c r="WM78" s="49"/>
      <c r="WN78" s="49"/>
      <c r="WO78" s="49"/>
      <c r="WP78" s="49"/>
      <c r="WQ78" s="49"/>
      <c r="WR78" s="49"/>
      <c r="WS78" s="49"/>
      <c r="WT78" s="49"/>
      <c r="WU78" s="49"/>
      <c r="WV78" s="49"/>
      <c r="WW78" s="49"/>
      <c r="WX78" s="49"/>
      <c r="WY78" s="49"/>
      <c r="WZ78" s="49"/>
      <c r="XA78" s="49"/>
      <c r="XB78" s="49"/>
      <c r="XC78" s="49"/>
      <c r="XD78" s="49"/>
      <c r="XE78" s="49"/>
      <c r="XF78" s="49"/>
      <c r="XG78" s="49"/>
      <c r="XH78" s="49"/>
      <c r="XI78" s="49"/>
      <c r="XJ78" s="49"/>
      <c r="XK78" s="49"/>
      <c r="XL78" s="49"/>
      <c r="XM78" s="49"/>
      <c r="XN78" s="49"/>
      <c r="XO78" s="49"/>
      <c r="XP78" s="49"/>
      <c r="XQ78" s="49"/>
      <c r="XR78" s="49"/>
      <c r="XS78" s="49"/>
      <c r="XT78" s="49"/>
      <c r="XU78" s="49"/>
      <c r="XV78" s="49"/>
      <c r="XW78" s="49"/>
      <c r="XX78" s="49"/>
      <c r="XY78" s="49"/>
      <c r="XZ78" s="49"/>
      <c r="YA78" s="49"/>
      <c r="YB78" s="49"/>
      <c r="YC78" s="49"/>
      <c r="YD78" s="49"/>
      <c r="YE78" s="49"/>
      <c r="YF78" s="49"/>
      <c r="YG78" s="49"/>
      <c r="YH78" s="49"/>
      <c r="YI78" s="49"/>
      <c r="YJ78" s="49"/>
      <c r="YK78" s="49"/>
      <c r="YL78" s="49"/>
      <c r="YM78" s="49"/>
      <c r="YN78" s="49"/>
      <c r="YO78" s="49"/>
      <c r="YP78" s="49"/>
      <c r="YQ78" s="49"/>
      <c r="YR78" s="49"/>
      <c r="YS78" s="49"/>
      <c r="YT78" s="49"/>
      <c r="YU78" s="49"/>
      <c r="YV78" s="49"/>
      <c r="YW78" s="49"/>
      <c r="YX78" s="49"/>
      <c r="YY78" s="49"/>
      <c r="YZ78" s="49"/>
      <c r="ZA78" s="49"/>
      <c r="ZB78" s="49"/>
      <c r="ZC78" s="49"/>
      <c r="ZD78" s="49"/>
      <c r="ZE78" s="49"/>
      <c r="ZF78" s="49"/>
      <c r="ZG78" s="49"/>
      <c r="ZH78" s="49"/>
      <c r="ZI78" s="49"/>
      <c r="ZJ78" s="49"/>
      <c r="ZK78" s="49"/>
      <c r="ZL78" s="49"/>
      <c r="ZM78" s="49"/>
      <c r="ZN78" s="49"/>
      <c r="ZO78" s="49"/>
      <c r="ZP78" s="49"/>
      <c r="ZQ78" s="49"/>
      <c r="ZR78" s="49"/>
      <c r="ZS78" s="49"/>
      <c r="ZT78" s="49"/>
      <c r="ZU78" s="49"/>
      <c r="ZV78" s="49"/>
      <c r="ZW78" s="49"/>
      <c r="ZX78" s="49"/>
      <c r="ZY78" s="49"/>
      <c r="ZZ78" s="49"/>
      <c r="AAA78" s="49"/>
      <c r="AAB78" s="49"/>
      <c r="AAC78" s="49"/>
      <c r="AAD78" s="49"/>
      <c r="AAE78" s="49"/>
      <c r="AAF78" s="49"/>
      <c r="AAG78" s="49"/>
      <c r="AAH78" s="49"/>
      <c r="AAI78" s="49"/>
      <c r="AAJ78" s="49"/>
      <c r="AAK78" s="49"/>
      <c r="AAL78" s="49"/>
      <c r="AAM78" s="49"/>
      <c r="AAN78" s="49"/>
      <c r="AAO78" s="49"/>
      <c r="AAP78" s="49"/>
      <c r="AAQ78" s="49"/>
      <c r="AAR78" s="49"/>
      <c r="AAS78" s="49"/>
      <c r="AAT78" s="49"/>
      <c r="AAU78" s="49"/>
      <c r="AAV78" s="49"/>
      <c r="AAW78" s="49"/>
      <c r="AAX78" s="49"/>
      <c r="AAY78" s="49"/>
      <c r="AAZ78" s="49"/>
      <c r="ABA78" s="49"/>
      <c r="ABB78" s="49"/>
      <c r="ABC78" s="49"/>
      <c r="ABD78" s="49"/>
      <c r="ABE78" s="49"/>
      <c r="ABF78" s="49"/>
      <c r="ABG78" s="49"/>
      <c r="ABH78" s="49"/>
    </row>
    <row r="79" spans="1:736" x14ac:dyDescent="0.15">
      <c r="A79" s="25" t="s">
        <v>249</v>
      </c>
      <c r="B79" s="26" t="s">
        <v>52</v>
      </c>
      <c r="C79" s="27" t="s">
        <v>53</v>
      </c>
      <c r="D79" s="29"/>
      <c r="E79" s="29">
        <f t="shared" si="142"/>
        <v>1.0769302307506692</v>
      </c>
      <c r="F79" s="29">
        <f t="shared" si="127"/>
        <v>1.1529421760997094</v>
      </c>
      <c r="G79" s="29">
        <f t="shared" si="127"/>
        <v>1.0806705302128394</v>
      </c>
      <c r="H79" s="29">
        <f t="shared" si="127"/>
        <v>0.91295951390864294</v>
      </c>
      <c r="I79" s="29">
        <f t="shared" si="127"/>
        <v>1.0275311651506138</v>
      </c>
      <c r="J79" s="29">
        <f t="shared" si="127"/>
        <v>1.0304978817891921</v>
      </c>
      <c r="K79" s="29">
        <f t="shared" si="127"/>
        <v>1.1088476970837369</v>
      </c>
      <c r="L79" s="29">
        <f t="shared" si="127"/>
        <v>0.95911379212653181</v>
      </c>
      <c r="M79" s="29">
        <f t="shared" si="127"/>
        <v>0.92837136138554266</v>
      </c>
      <c r="N79" s="29">
        <f t="shared" si="127"/>
        <v>1.0879852778450154</v>
      </c>
      <c r="O79" s="29">
        <f t="shared" si="127"/>
        <v>1.0070052720305553</v>
      </c>
      <c r="P79" s="29">
        <f t="shared" si="128"/>
        <v>1.00378090813993</v>
      </c>
      <c r="Q79" s="29">
        <f t="shared" si="128"/>
        <v>1.0139709200044649</v>
      </c>
      <c r="R79" s="29">
        <f t="shared" si="128"/>
        <v>1.0028128121683295</v>
      </c>
      <c r="S79" s="29">
        <f t="shared" si="128"/>
        <v>0.96258370441561336</v>
      </c>
      <c r="T79" s="29">
        <f t="shared" si="128"/>
        <v>0.97661044361327121</v>
      </c>
      <c r="U79" s="29">
        <f t="shared" si="128"/>
        <v>0.97795993607528275</v>
      </c>
      <c r="V79" s="29">
        <f t="shared" si="128"/>
        <v>1.0393849630712628</v>
      </c>
      <c r="W79" s="29">
        <f t="shared" si="128"/>
        <v>0.99746472745183001</v>
      </c>
      <c r="X79" s="29">
        <f t="shared" si="128"/>
        <v>0.99747093632861283</v>
      </c>
      <c r="Y79" s="29">
        <f t="shared" si="128"/>
        <v>1.0188845255175907</v>
      </c>
      <c r="Z79" s="29">
        <f t="shared" si="129"/>
        <v>1.0840647553653522</v>
      </c>
      <c r="AA79" s="29">
        <f t="shared" si="129"/>
        <v>0.95690621563548184</v>
      </c>
      <c r="AB79" s="29">
        <f t="shared" si="129"/>
        <v>1.0113876298581777</v>
      </c>
      <c r="AC79" s="29">
        <f t="shared" si="129"/>
        <v>0.98309985254445442</v>
      </c>
      <c r="AD79" s="29">
        <f t="shared" si="129"/>
        <v>0.90070078055362979</v>
      </c>
      <c r="AE79" s="29">
        <f t="shared" si="129"/>
        <v>1.0591616504740526</v>
      </c>
      <c r="AF79" s="29">
        <f t="shared" si="129"/>
        <v>1.0643066744853193</v>
      </c>
      <c r="AG79" s="29">
        <f t="shared" si="129"/>
        <v>1.0031118643801722</v>
      </c>
      <c r="AH79" s="29">
        <f t="shared" si="129"/>
        <v>1.0150996412838573</v>
      </c>
      <c r="AI79" s="29">
        <f t="shared" si="129"/>
        <v>1.0782301434528321</v>
      </c>
      <c r="AJ79" s="29">
        <f t="shared" si="130"/>
        <v>0.94955817589332825</v>
      </c>
      <c r="AK79" s="29">
        <f t="shared" si="130"/>
        <v>0.99002509551529128</v>
      </c>
      <c r="AL79" s="29">
        <f t="shared" si="130"/>
        <v>0.98090119882723592</v>
      </c>
      <c r="AM79" s="29">
        <f t="shared" si="130"/>
        <v>0.98562120229098216</v>
      </c>
      <c r="AN79" s="29">
        <f t="shared" si="130"/>
        <v>1.0580650083377459</v>
      </c>
      <c r="AO79" s="29">
        <f t="shared" si="130"/>
        <v>1.0192065633221268</v>
      </c>
      <c r="AP79" s="29">
        <f t="shared" si="130"/>
        <v>1.0313858103709763</v>
      </c>
      <c r="AQ79" s="29">
        <f t="shared" si="130"/>
        <v>1.021099891997276</v>
      </c>
      <c r="AR79" s="29">
        <f t="shared" si="130"/>
        <v>0.94788828912744105</v>
      </c>
      <c r="AS79" s="29">
        <f t="shared" si="130"/>
        <v>1.072500720933095</v>
      </c>
      <c r="AT79" s="29">
        <f t="shared" si="131"/>
        <v>0.96276706361584907</v>
      </c>
      <c r="AU79" s="29">
        <f t="shared" si="131"/>
        <v>1.0522925188842169</v>
      </c>
      <c r="AV79" s="29">
        <f t="shared" si="131"/>
        <v>0.96568580596620068</v>
      </c>
      <c r="AW79" s="29">
        <f t="shared" si="131"/>
        <v>1.0035124802134383</v>
      </c>
      <c r="AX79" s="29">
        <f t="shared" si="131"/>
        <v>1.0351069593690623</v>
      </c>
      <c r="AY79" s="29">
        <f t="shared" si="131"/>
        <v>0.97961942372358901</v>
      </c>
      <c r="AZ79" s="29">
        <f t="shared" si="131"/>
        <v>0.9885167244445402</v>
      </c>
      <c r="BA79" s="29">
        <f t="shared" si="131"/>
        <v>1.0151987944660776</v>
      </c>
      <c r="BB79" s="29">
        <f t="shared" si="131"/>
        <v>1.0723249621536974</v>
      </c>
      <c r="BC79" s="29">
        <f t="shared" si="131"/>
        <v>1.0242444815400376</v>
      </c>
      <c r="BD79" s="29">
        <f t="shared" si="132"/>
        <v>1.0317570615369416</v>
      </c>
      <c r="BE79" s="29">
        <f t="shared" si="132"/>
        <v>1.0016436865938627</v>
      </c>
      <c r="BF79" s="29">
        <f t="shared" si="132"/>
        <v>1.0247839929361662</v>
      </c>
      <c r="BG79" s="29">
        <f t="shared" si="132"/>
        <v>1.0587277966781914</v>
      </c>
      <c r="BH79" s="29">
        <f t="shared" si="132"/>
        <v>0.97994707791492142</v>
      </c>
      <c r="BI79" s="29">
        <f t="shared" si="132"/>
        <v>1.0846481610333418</v>
      </c>
      <c r="BJ79" s="29">
        <f t="shared" si="132"/>
        <v>0.98676273384287894</v>
      </c>
      <c r="BK79" s="29">
        <f t="shared" si="132"/>
        <v>1.0683486103333433</v>
      </c>
      <c r="BL79" s="29">
        <f t="shared" si="132"/>
        <v>0.93996507153618059</v>
      </c>
      <c r="BM79" s="29">
        <f t="shared" si="132"/>
        <v>0.96520787577516498</v>
      </c>
      <c r="BN79" s="29">
        <f t="shared" si="133"/>
        <v>1.0182698634575893</v>
      </c>
      <c r="BO79" s="29">
        <f t="shared" si="133"/>
        <v>0.95708217585199185</v>
      </c>
      <c r="BP79" s="29">
        <f t="shared" si="133"/>
        <v>1.0249833141423361</v>
      </c>
      <c r="BQ79" s="29">
        <f t="shared" si="133"/>
        <v>1.0064793666134582</v>
      </c>
      <c r="BR79" s="29">
        <f t="shared" si="133"/>
        <v>0.75536044291316728</v>
      </c>
      <c r="BS79" s="29">
        <f t="shared" si="133"/>
        <v>0.92270432768219879</v>
      </c>
      <c r="BT79" s="29">
        <f t="shared" si="133"/>
        <v>0.99337172660678752</v>
      </c>
      <c r="BU79" s="29">
        <f t="shared" si="133"/>
        <v>1.0945191077567984</v>
      </c>
      <c r="BV79" s="29">
        <f t="shared" si="133"/>
        <v>1.0991150518031705</v>
      </c>
      <c r="BW79" s="29">
        <f t="shared" si="133"/>
        <v>1.0064221095423329</v>
      </c>
      <c r="BX79" s="29">
        <f t="shared" si="134"/>
        <v>1.0633063514929011</v>
      </c>
      <c r="BY79" s="29">
        <f t="shared" si="134"/>
        <v>1.0464786203976015</v>
      </c>
      <c r="BZ79" s="29">
        <f t="shared" si="134"/>
        <v>1.0350317427905471</v>
      </c>
      <c r="CA79" s="29">
        <f t="shared" si="134"/>
        <v>0.9133945810067341</v>
      </c>
      <c r="CB79" s="29">
        <f t="shared" si="134"/>
        <v>1.0343800578908735</v>
      </c>
      <c r="CC79" s="29">
        <f t="shared" si="134"/>
        <v>1.0117857861323056</v>
      </c>
      <c r="CD79" s="29">
        <f t="shared" si="134"/>
        <v>0.98998135863927361</v>
      </c>
      <c r="CE79" s="29">
        <f t="shared" si="134"/>
        <v>0.98755919245634283</v>
      </c>
      <c r="CF79" s="29">
        <f t="shared" si="134"/>
        <v>1.0083761816816605</v>
      </c>
      <c r="CG79" s="29">
        <f t="shared" si="134"/>
        <v>1.0943849238960683</v>
      </c>
      <c r="CH79" s="29">
        <f t="shared" si="135"/>
        <v>1.0827901684730254</v>
      </c>
      <c r="CI79" s="29">
        <f t="shared" si="135"/>
        <v>0.99083231558261919</v>
      </c>
      <c r="CJ79" s="29">
        <f t="shared" si="135"/>
        <v>1.0640586649710053</v>
      </c>
      <c r="CK79" s="29">
        <f t="shared" si="135"/>
        <v>1.0265445815513703</v>
      </c>
      <c r="CL79" s="29">
        <f t="shared" si="135"/>
        <v>1.0737533746639987</v>
      </c>
      <c r="CM79" s="29">
        <f t="shared" si="135"/>
        <v>1.02718883759452</v>
      </c>
      <c r="CN79" s="29">
        <f t="shared" si="135"/>
        <v>1.0562833593781453</v>
      </c>
      <c r="CO79" s="29">
        <f t="shared" si="135"/>
        <v>0.98266346625043455</v>
      </c>
      <c r="CP79" s="29">
        <f t="shared" si="135"/>
        <v>0.99060232709231577</v>
      </c>
      <c r="CQ79" s="29">
        <f t="shared" si="135"/>
        <v>1.1092842777549354</v>
      </c>
      <c r="CR79" s="29">
        <f t="shared" si="136"/>
        <v>1.0885922667771519</v>
      </c>
      <c r="CS79" s="29">
        <f t="shared" si="136"/>
        <v>1.0914534822662028</v>
      </c>
      <c r="CT79" s="29">
        <f t="shared" si="136"/>
        <v>1.0462814643307541</v>
      </c>
      <c r="CU79" s="29">
        <f t="shared" si="136"/>
        <v>1.0682415315132539</v>
      </c>
      <c r="CV79" s="29">
        <f t="shared" si="136"/>
        <v>1.0621782963673023</v>
      </c>
      <c r="CW79" s="29">
        <f t="shared" si="136"/>
        <v>1.0424527860915824</v>
      </c>
      <c r="CX79" s="29">
        <f t="shared" si="136"/>
        <v>1.0477401568451801</v>
      </c>
      <c r="CY79" s="29">
        <f t="shared" si="136"/>
        <v>1.0814279206794466</v>
      </c>
      <c r="CZ79" s="29">
        <f t="shared" si="136"/>
        <v>1.0219235902084833</v>
      </c>
      <c r="DA79" s="29">
        <f t="shared" si="136"/>
        <v>1.0402967966015566</v>
      </c>
      <c r="DB79" s="29">
        <f t="shared" si="137"/>
        <v>1.0912225592125007</v>
      </c>
      <c r="DC79" s="29">
        <f t="shared" si="137"/>
        <v>1.0780528402182785</v>
      </c>
      <c r="DD79" s="29">
        <f t="shared" si="137"/>
        <v>1.0645113692509061</v>
      </c>
      <c r="DE79" s="29">
        <f t="shared" si="137"/>
        <v>1.0188509646646391</v>
      </c>
      <c r="DF79" s="29">
        <f t="shared" si="137"/>
        <v>1.0342226997419555</v>
      </c>
      <c r="DG79" s="29">
        <f t="shared" si="137"/>
        <v>1.0222480882693166</v>
      </c>
      <c r="DH79" s="29">
        <f t="shared" si="137"/>
        <v>1.0175073332167497</v>
      </c>
      <c r="DI79" s="29">
        <f t="shared" si="137"/>
        <v>1.0080640144992776</v>
      </c>
      <c r="DJ79" s="29">
        <f t="shared" si="137"/>
        <v>1.0239683248265439</v>
      </c>
      <c r="DK79" s="29">
        <f t="shared" si="137"/>
        <v>0.99210184825218739</v>
      </c>
      <c r="DL79" s="29">
        <f t="shared" si="138"/>
        <v>1.0108518958261756</v>
      </c>
      <c r="DM79" s="29">
        <f t="shared" si="138"/>
        <v>1.0138714260598019</v>
      </c>
      <c r="DN79" s="29">
        <f t="shared" si="138"/>
        <v>1.0050826686770202</v>
      </c>
      <c r="DO79" s="29">
        <f t="shared" si="138"/>
        <v>1.0268029946359079</v>
      </c>
      <c r="DP79" s="29">
        <f t="shared" si="138"/>
        <v>1.0371514773865571</v>
      </c>
      <c r="DQ79" s="29">
        <f t="shared" si="138"/>
        <v>1.0675789773390767</v>
      </c>
      <c r="DR79" s="29">
        <f t="shared" si="138"/>
        <v>1.0616000592389214</v>
      </c>
      <c r="DS79" s="29">
        <f t="shared" si="138"/>
        <v>1.0627966482953786</v>
      </c>
      <c r="DT79" s="29">
        <f t="shared" si="138"/>
        <v>1.0465485629033693</v>
      </c>
      <c r="DU79" s="29">
        <f t="shared" si="138"/>
        <v>1.0386708300806662</v>
      </c>
      <c r="DV79" s="29">
        <f t="shared" si="139"/>
        <v>1.0185943924409486</v>
      </c>
      <c r="DW79" s="29">
        <f t="shared" si="139"/>
        <v>0.98658931836265995</v>
      </c>
      <c r="DX79" s="29">
        <f t="shared" si="139"/>
        <v>1.0307837244110898</v>
      </c>
      <c r="DY79" s="29">
        <f t="shared" si="139"/>
        <v>1.0410247095923348</v>
      </c>
      <c r="DZ79" s="29">
        <f t="shared" si="139"/>
        <v>1.0308040600874504</v>
      </c>
      <c r="EA79" s="29">
        <f t="shared" si="139"/>
        <v>1.0418546872927943</v>
      </c>
      <c r="EB79" s="29">
        <f t="shared" si="139"/>
        <v>1.0506734234346293</v>
      </c>
      <c r="EC79" s="29">
        <f t="shared" si="139"/>
        <v>1.0520768473824083</v>
      </c>
      <c r="ED79" s="29">
        <f t="shared" si="139"/>
        <v>1.0565693159250618</v>
      </c>
      <c r="EE79" s="29">
        <f t="shared" si="139"/>
        <v>1.0429227267709482</v>
      </c>
      <c r="EF79" s="29">
        <f t="shared" si="140"/>
        <v>1.0213034923158721</v>
      </c>
      <c r="EG79" s="29">
        <f t="shared" si="140"/>
        <v>1.0215120534594229</v>
      </c>
      <c r="EH79" s="29">
        <f t="shared" si="140"/>
        <v>1.024384798173354</v>
      </c>
      <c r="EI79" s="29">
        <f t="shared" si="140"/>
        <v>1.0265058349329694</v>
      </c>
      <c r="EJ79" s="29">
        <f t="shared" si="140"/>
        <v>1.0330840888255959</v>
      </c>
      <c r="EK79" s="29">
        <f t="shared" si="140"/>
        <v>1.0259503869695028</v>
      </c>
      <c r="EL79" s="29">
        <f t="shared" si="140"/>
        <v>1.003326364941427</v>
      </c>
      <c r="EM79" s="29">
        <f t="shared" si="140"/>
        <v>0.96423634719959528</v>
      </c>
      <c r="EN79" s="29">
        <f t="shared" si="140"/>
        <v>1.0036853217165902</v>
      </c>
      <c r="EO79" s="29">
        <f t="shared" si="140"/>
        <v>0.99413573174241421</v>
      </c>
      <c r="EP79" s="29">
        <f t="shared" si="141"/>
        <v>0.9697852848101266</v>
      </c>
      <c r="EQ79" s="29">
        <f t="shared" si="141"/>
        <v>0.9896308771206207</v>
      </c>
      <c r="ER79" s="29">
        <f t="shared" si="141"/>
        <v>1.0169725111418035</v>
      </c>
      <c r="ES79" s="29">
        <f t="shared" si="141"/>
        <v>1.0393913089942008</v>
      </c>
      <c r="ET79" s="29">
        <f t="shared" si="141"/>
        <v>1.0294966812030208</v>
      </c>
      <c r="EU79" s="29">
        <f t="shared" si="141"/>
        <v>1.0279207964832913</v>
      </c>
      <c r="EV79" s="29">
        <f t="shared" si="141"/>
        <v>1.018555755744059</v>
      </c>
      <c r="EW79" s="29">
        <f t="shared" si="141"/>
        <v>1.0116873410532179</v>
      </c>
      <c r="EX79" s="29">
        <f t="shared" si="141"/>
        <v>0.88205806685353194</v>
      </c>
      <c r="EY79" s="29">
        <f t="shared" si="141"/>
        <v>1.0557341685359465</v>
      </c>
      <c r="EZ79" s="29">
        <f t="shared" si="141"/>
        <v>1.0482393201251496</v>
      </c>
      <c r="FA79" s="33">
        <f>+GEOMEAN(Tabella_Level_g[[#This Row],[1871]:[2022]])-1</f>
        <v>1.9521091977444893E-2</v>
      </c>
      <c r="FB79" s="33">
        <f>+GEOMEAN(Tabella_Level_g[[#This Row],[1871]:[1913]])-1</f>
        <v>1.2357799871005826E-2</v>
      </c>
      <c r="FC79" s="33">
        <f>+GEOMEAN(Tabella_Level_g[[#This Row],[1914]:[1945]])-1</f>
        <v>2.8270652496993343E-3</v>
      </c>
      <c r="FD79" s="33">
        <f>+GEOMEAN(Tabella_Level_g[[#This Row],[1919]:[1939]])-1</f>
        <v>-1.5312477866998853E-3</v>
      </c>
      <c r="FE79" s="33">
        <f>+GEOMEAN(Tabella_Level_g[[#This Row],[1946]:[1970]])-1</f>
        <v>4.2551079584272733E-2</v>
      </c>
      <c r="FF79" s="33">
        <f>+GEOMEAN(Tabella_Level_g[[#This Row],[1946]:[1975]])-1</f>
        <v>4.5153723881163899E-2</v>
      </c>
      <c r="FG79" s="33">
        <f>+GEOMEAN(Tabella_Level_g[[#This Row],[1946]:[2022]])-1</f>
        <v>3.0590357255265266E-2</v>
      </c>
      <c r="FH79" s="33">
        <f>+GEOMEAN(Tabella_Level_g[[#This Row],[1970]:[2022]])-1</f>
        <v>2.4832921648896278E-2</v>
      </c>
      <c r="FI79" s="33">
        <f>+GEOMEAN(Tabella_Level_g[[#This Row],[1970]:[2007]])-1</f>
        <v>3.3674129481847892E-2</v>
      </c>
      <c r="FJ79" s="33">
        <f>+GEOMEAN(Tabella_Level_g[[#This Row],[2010]:[2022]])-1</f>
        <v>5.7567282836392675E-3</v>
      </c>
      <c r="FK79" s="33">
        <f>+GEOMEAN(Tabella_Level_g[[#This Row],[1980]:[2007]])-1</f>
        <v>3.1657279856873499E-2</v>
      </c>
      <c r="FL79" s="33">
        <f>+GEOMEAN(Tabella_Level_g[[#This Row],[1980]:[2022]])-1</f>
        <v>2.14877799193951E-2</v>
      </c>
      <c r="FM79" s="33">
        <f>+GEOMEAN(Tabella_Level_g[[#This Row],[1990]:[2007]])-1</f>
        <v>3.2647412362291517E-2</v>
      </c>
      <c r="FN79" s="33">
        <f>+GEOMEAN(Tabella_Level_g[[#This Row],[1990]:[2022]])-1</f>
        <v>1.8958979527131659E-2</v>
      </c>
      <c r="FO79" s="33">
        <f>+GEOMEAN(Tabella_Level_g[[#This Row],[1995]:[2007]])-1</f>
        <v>3.5984901159470617E-2</v>
      </c>
      <c r="FP79" s="33">
        <f>+GEOMEAN(Tabella_Level_g[[#This Row],[1975]:[2022]])-1</f>
        <v>2.1347685772364899E-2</v>
      </c>
      <c r="FQ79" s="33">
        <f>+GEOMEAN(Tabella_Level_g[[#This Row],[1990]:[2000]])-1</f>
        <v>3.5662350884933858E-2</v>
      </c>
      <c r="FR79" s="49"/>
      <c r="FS79" s="49"/>
      <c r="FT79" s="49"/>
      <c r="FU79" s="49"/>
      <c r="FV79" s="49"/>
      <c r="FW79" s="49"/>
      <c r="FX79" s="49"/>
      <c r="FY79" s="49"/>
      <c r="FZ79" s="49"/>
      <c r="GA79" s="49"/>
      <c r="GB79" s="49"/>
      <c r="GC79" s="49"/>
      <c r="GD79" s="49"/>
      <c r="GE79" s="49"/>
      <c r="GF79" s="49"/>
      <c r="GG79" s="49"/>
      <c r="GH79" s="49"/>
      <c r="GI79" s="49"/>
      <c r="GJ79" s="49"/>
      <c r="GK79" s="49"/>
      <c r="GL79" s="49"/>
      <c r="GM79" s="49"/>
      <c r="GN79" s="49"/>
      <c r="GO79" s="49"/>
      <c r="GP79" s="49"/>
      <c r="GQ79" s="49"/>
      <c r="GR79" s="49"/>
      <c r="GS79" s="49"/>
      <c r="GT79" s="49"/>
      <c r="GU79" s="49"/>
      <c r="GV79" s="49"/>
      <c r="GW79" s="49"/>
      <c r="GX79" s="49"/>
      <c r="GY79" s="49"/>
      <c r="GZ79" s="49"/>
      <c r="HA79" s="49"/>
      <c r="HB79" s="49"/>
      <c r="HC79" s="49"/>
      <c r="HD79" s="49"/>
      <c r="HE79" s="49"/>
      <c r="HF79" s="49"/>
      <c r="HG79" s="49"/>
      <c r="HH79" s="49"/>
      <c r="HI79" s="49"/>
      <c r="HJ79" s="49"/>
      <c r="HK79" s="49"/>
      <c r="HL79" s="49"/>
      <c r="HM79" s="49"/>
      <c r="HN79" s="49"/>
      <c r="HO79" s="49"/>
      <c r="HP79" s="49"/>
      <c r="HQ79" s="49"/>
      <c r="HR79" s="49"/>
      <c r="HS79" s="49"/>
      <c r="HT79" s="49"/>
      <c r="HU79" s="49"/>
      <c r="HV79" s="49"/>
      <c r="HW79" s="49"/>
      <c r="HX79" s="49"/>
      <c r="HY79" s="49"/>
      <c r="HZ79" s="49"/>
      <c r="IA79" s="49"/>
      <c r="IB79" s="49"/>
      <c r="IC79" s="49"/>
      <c r="ID79" s="49"/>
      <c r="IE79" s="49"/>
      <c r="IF79" s="49"/>
      <c r="IG79" s="49"/>
      <c r="IH79" s="49"/>
      <c r="II79" s="49"/>
      <c r="IJ79" s="49"/>
      <c r="IK79" s="49"/>
      <c r="IL79" s="49"/>
      <c r="IM79" s="49"/>
      <c r="IN79" s="49"/>
      <c r="IO79" s="49"/>
      <c r="IP79" s="49"/>
      <c r="IQ79" s="49"/>
      <c r="IR79" s="49"/>
      <c r="IS79" s="49"/>
      <c r="IT79" s="49"/>
      <c r="IU79" s="49"/>
      <c r="IV79" s="49"/>
      <c r="IW79" s="49"/>
      <c r="IX79" s="49"/>
      <c r="IY79" s="49"/>
      <c r="IZ79" s="49"/>
      <c r="JA79" s="49"/>
      <c r="JB79" s="49"/>
      <c r="JC79" s="49"/>
      <c r="JD79" s="49"/>
      <c r="JE79" s="49"/>
      <c r="JF79" s="49"/>
      <c r="JG79" s="49"/>
      <c r="JH79" s="49"/>
      <c r="JI79" s="49"/>
      <c r="JJ79" s="49"/>
      <c r="JK79" s="49"/>
      <c r="JL79" s="49"/>
      <c r="JM79" s="49"/>
      <c r="JN79" s="49"/>
      <c r="JO79" s="49"/>
      <c r="JP79" s="49"/>
      <c r="JQ79" s="49"/>
      <c r="JR79" s="49"/>
      <c r="JS79" s="49"/>
      <c r="JT79" s="49"/>
      <c r="JU79" s="49"/>
      <c r="JV79" s="49"/>
      <c r="JW79" s="49"/>
      <c r="JX79" s="49"/>
      <c r="JY79" s="49"/>
      <c r="JZ79" s="49"/>
      <c r="KA79" s="49"/>
      <c r="KB79" s="49"/>
      <c r="KC79" s="49"/>
      <c r="KD79" s="49"/>
      <c r="KE79" s="49"/>
      <c r="KF79" s="49"/>
      <c r="KG79" s="49"/>
      <c r="KH79" s="49"/>
      <c r="KI79" s="49"/>
      <c r="KJ79" s="49"/>
      <c r="KK79" s="49"/>
      <c r="KL79" s="49"/>
      <c r="KM79" s="49"/>
      <c r="KN79" s="49"/>
      <c r="KO79" s="49"/>
      <c r="KP79" s="49"/>
      <c r="KQ79" s="49"/>
      <c r="KR79" s="49"/>
      <c r="KS79" s="49"/>
      <c r="KT79" s="49"/>
      <c r="KU79" s="49"/>
      <c r="KV79" s="49"/>
      <c r="KW79" s="49"/>
      <c r="KX79" s="49"/>
      <c r="KY79" s="49"/>
      <c r="KZ79" s="49"/>
      <c r="LA79" s="49"/>
      <c r="LB79" s="49"/>
      <c r="LC79" s="49"/>
      <c r="LD79" s="49"/>
      <c r="LE79" s="49"/>
      <c r="LF79" s="49"/>
      <c r="LG79" s="49"/>
      <c r="LH79" s="49"/>
      <c r="LI79" s="49"/>
      <c r="LJ79" s="49"/>
      <c r="LK79" s="49"/>
      <c r="LL79" s="49"/>
      <c r="LM79" s="49"/>
      <c r="LN79" s="49"/>
      <c r="LO79" s="49"/>
      <c r="LP79" s="49"/>
      <c r="LQ79" s="49"/>
      <c r="LR79" s="49"/>
      <c r="LS79" s="49"/>
      <c r="LT79" s="49"/>
      <c r="LU79" s="49"/>
      <c r="LV79" s="49"/>
      <c r="LW79" s="49"/>
      <c r="LX79" s="49"/>
      <c r="LY79" s="49"/>
      <c r="LZ79" s="49"/>
      <c r="MA79" s="49"/>
      <c r="MB79" s="49"/>
      <c r="MC79" s="49"/>
      <c r="MD79" s="49"/>
      <c r="ME79" s="49"/>
      <c r="MF79" s="49"/>
      <c r="MG79" s="49"/>
      <c r="MH79" s="49"/>
      <c r="MI79" s="49"/>
      <c r="MJ79" s="49"/>
      <c r="MK79" s="49"/>
      <c r="ML79" s="49"/>
      <c r="MM79" s="49"/>
      <c r="MN79" s="49"/>
      <c r="MO79" s="49"/>
      <c r="MP79" s="49"/>
      <c r="MQ79" s="49"/>
      <c r="MR79" s="49"/>
      <c r="MS79" s="49"/>
      <c r="MT79" s="49"/>
      <c r="MU79" s="49"/>
      <c r="MV79" s="49"/>
      <c r="MW79" s="49"/>
      <c r="MX79" s="49"/>
      <c r="MY79" s="49"/>
      <c r="MZ79" s="49"/>
      <c r="NA79" s="49"/>
      <c r="NB79" s="49"/>
      <c r="NC79" s="49"/>
      <c r="ND79" s="49"/>
      <c r="NE79" s="49"/>
      <c r="NF79" s="49"/>
      <c r="NG79" s="49"/>
      <c r="NH79" s="49"/>
      <c r="NI79" s="49"/>
      <c r="NJ79" s="49"/>
      <c r="NK79" s="49"/>
      <c r="NL79" s="49"/>
      <c r="NM79" s="49"/>
      <c r="NN79" s="49"/>
      <c r="NO79" s="49"/>
      <c r="NP79" s="49"/>
      <c r="NQ79" s="49"/>
      <c r="NR79" s="49"/>
      <c r="NS79" s="49"/>
      <c r="NT79" s="49"/>
      <c r="NU79" s="49"/>
      <c r="NV79" s="49"/>
      <c r="NW79" s="49"/>
      <c r="NX79" s="49"/>
      <c r="NY79" s="49"/>
      <c r="NZ79" s="49"/>
      <c r="OA79" s="49"/>
      <c r="OB79" s="49"/>
      <c r="OC79" s="49"/>
      <c r="OD79" s="49"/>
      <c r="OE79" s="49"/>
      <c r="OF79" s="49"/>
      <c r="OG79" s="49"/>
      <c r="OH79" s="49"/>
      <c r="OI79" s="49"/>
      <c r="OJ79" s="49"/>
      <c r="OK79" s="49"/>
      <c r="OL79" s="49"/>
      <c r="OM79" s="49"/>
      <c r="ON79" s="49"/>
      <c r="OO79" s="49"/>
      <c r="OP79" s="49"/>
      <c r="OQ79" s="49"/>
      <c r="OR79" s="49"/>
      <c r="OS79" s="49"/>
      <c r="OT79" s="49"/>
      <c r="OU79" s="49"/>
      <c r="OV79" s="49"/>
      <c r="OW79" s="49"/>
      <c r="OX79" s="49"/>
      <c r="OY79" s="49"/>
      <c r="OZ79" s="49"/>
      <c r="PA79" s="49"/>
      <c r="PB79" s="49"/>
      <c r="PC79" s="49"/>
      <c r="PD79" s="49"/>
      <c r="PE79" s="49"/>
      <c r="PF79" s="49"/>
      <c r="PG79" s="49"/>
      <c r="PH79" s="49"/>
      <c r="PI79" s="49"/>
      <c r="PJ79" s="49"/>
      <c r="PK79" s="49"/>
      <c r="PL79" s="49"/>
      <c r="PM79" s="49"/>
      <c r="PN79" s="49"/>
      <c r="PO79" s="49"/>
      <c r="PP79" s="49"/>
      <c r="PQ79" s="49"/>
      <c r="PR79" s="49"/>
      <c r="PS79" s="49"/>
      <c r="PT79" s="49"/>
      <c r="PU79" s="49"/>
      <c r="PV79" s="49"/>
      <c r="PW79" s="49"/>
      <c r="PX79" s="49"/>
      <c r="PY79" s="49"/>
      <c r="PZ79" s="49"/>
      <c r="QA79" s="49"/>
      <c r="QB79" s="49"/>
      <c r="QC79" s="49"/>
      <c r="QD79" s="49"/>
      <c r="QE79" s="49"/>
      <c r="QF79" s="49"/>
      <c r="QG79" s="49"/>
      <c r="QH79" s="49"/>
      <c r="QI79" s="49"/>
      <c r="QJ79" s="49"/>
      <c r="QK79" s="49"/>
      <c r="QL79" s="49"/>
      <c r="QM79" s="49"/>
      <c r="QN79" s="49"/>
      <c r="QO79" s="49"/>
      <c r="QP79" s="49"/>
      <c r="QQ79" s="49"/>
      <c r="QR79" s="49"/>
      <c r="QS79" s="49"/>
      <c r="QT79" s="49"/>
      <c r="QU79" s="49"/>
      <c r="QV79" s="49"/>
      <c r="QW79" s="49"/>
      <c r="QX79" s="49"/>
      <c r="QY79" s="49"/>
      <c r="QZ79" s="49"/>
      <c r="RA79" s="49"/>
      <c r="RB79" s="49"/>
      <c r="RC79" s="49"/>
      <c r="RD79" s="49"/>
      <c r="RE79" s="49"/>
      <c r="RF79" s="49"/>
      <c r="RG79" s="49"/>
      <c r="RH79" s="49"/>
      <c r="RI79" s="49"/>
      <c r="RJ79" s="49"/>
      <c r="RK79" s="49"/>
      <c r="RL79" s="49"/>
      <c r="RM79" s="49"/>
      <c r="RN79" s="49"/>
      <c r="RO79" s="49"/>
      <c r="RP79" s="49"/>
      <c r="RQ79" s="49"/>
      <c r="RR79" s="49"/>
      <c r="RS79" s="49"/>
      <c r="RT79" s="49"/>
      <c r="RU79" s="49"/>
      <c r="RV79" s="49"/>
      <c r="RW79" s="49"/>
      <c r="RX79" s="49"/>
      <c r="RY79" s="49"/>
      <c r="RZ79" s="49"/>
      <c r="SA79" s="49"/>
      <c r="SB79" s="49"/>
      <c r="SC79" s="49"/>
      <c r="SD79" s="49"/>
      <c r="SE79" s="49"/>
      <c r="SF79" s="49"/>
      <c r="SG79" s="49"/>
      <c r="SH79" s="49"/>
      <c r="SI79" s="49"/>
      <c r="SJ79" s="49"/>
      <c r="SK79" s="49"/>
      <c r="SL79" s="49"/>
      <c r="SM79" s="49"/>
      <c r="SN79" s="49"/>
      <c r="SO79" s="49"/>
      <c r="SP79" s="49"/>
      <c r="SQ79" s="49"/>
      <c r="SR79" s="49"/>
      <c r="SS79" s="49"/>
      <c r="ST79" s="49"/>
      <c r="SU79" s="49"/>
      <c r="SV79" s="49"/>
      <c r="SW79" s="49"/>
      <c r="SX79" s="49"/>
      <c r="SY79" s="49"/>
      <c r="SZ79" s="49"/>
      <c r="TA79" s="49"/>
      <c r="TB79" s="49"/>
      <c r="TC79" s="49"/>
      <c r="TD79" s="49"/>
      <c r="TE79" s="49"/>
      <c r="TF79" s="49"/>
      <c r="TG79" s="49"/>
      <c r="TH79" s="49"/>
      <c r="TI79" s="49"/>
      <c r="TJ79" s="49"/>
      <c r="TK79" s="49"/>
      <c r="TL79" s="49"/>
      <c r="TM79" s="49"/>
      <c r="TN79" s="49"/>
      <c r="TO79" s="49"/>
      <c r="TP79" s="49"/>
      <c r="TQ79" s="49"/>
      <c r="TR79" s="49"/>
      <c r="TS79" s="49"/>
      <c r="TT79" s="49"/>
      <c r="TU79" s="49"/>
      <c r="TV79" s="49"/>
      <c r="TW79" s="49"/>
      <c r="TX79" s="49"/>
      <c r="TY79" s="49"/>
      <c r="TZ79" s="49"/>
      <c r="UA79" s="49"/>
      <c r="UB79" s="49"/>
      <c r="UC79" s="49"/>
      <c r="UD79" s="49"/>
      <c r="UE79" s="49"/>
      <c r="UF79" s="49"/>
      <c r="UG79" s="49"/>
      <c r="UH79" s="49"/>
      <c r="UI79" s="49"/>
      <c r="UJ79" s="49"/>
      <c r="UK79" s="49"/>
      <c r="UL79" s="49"/>
      <c r="UM79" s="49"/>
      <c r="UN79" s="49"/>
      <c r="UO79" s="49"/>
      <c r="UP79" s="49"/>
      <c r="UQ79" s="49"/>
      <c r="UR79" s="49"/>
      <c r="US79" s="49"/>
      <c r="UT79" s="49"/>
      <c r="UU79" s="49"/>
      <c r="UV79" s="49"/>
      <c r="UW79" s="49"/>
      <c r="UX79" s="49"/>
      <c r="UY79" s="49"/>
      <c r="UZ79" s="49"/>
      <c r="VA79" s="49"/>
      <c r="VB79" s="49"/>
      <c r="VC79" s="49"/>
      <c r="VD79" s="49"/>
      <c r="VE79" s="49"/>
      <c r="VF79" s="49"/>
      <c r="VG79" s="49"/>
      <c r="VH79" s="49"/>
      <c r="VI79" s="49"/>
      <c r="VJ79" s="49"/>
      <c r="VK79" s="49"/>
      <c r="VL79" s="49"/>
      <c r="VM79" s="49"/>
      <c r="VN79" s="49"/>
      <c r="VO79" s="49"/>
      <c r="VP79" s="49"/>
      <c r="VQ79" s="49"/>
      <c r="VR79" s="49"/>
      <c r="VS79" s="49"/>
      <c r="VT79" s="49"/>
      <c r="VU79" s="49"/>
      <c r="VV79" s="49"/>
      <c r="VW79" s="49"/>
      <c r="VX79" s="49"/>
      <c r="VY79" s="49"/>
      <c r="VZ79" s="49"/>
      <c r="WA79" s="49"/>
      <c r="WB79" s="49"/>
      <c r="WC79" s="49"/>
      <c r="WD79" s="49"/>
      <c r="WE79" s="49"/>
      <c r="WF79" s="49"/>
      <c r="WG79" s="49"/>
      <c r="WH79" s="49"/>
      <c r="WI79" s="49"/>
      <c r="WJ79" s="49"/>
      <c r="WK79" s="49"/>
      <c r="WL79" s="49"/>
      <c r="WM79" s="49"/>
      <c r="WN79" s="49"/>
      <c r="WO79" s="49"/>
      <c r="WP79" s="49"/>
      <c r="WQ79" s="49"/>
      <c r="WR79" s="49"/>
      <c r="WS79" s="49"/>
      <c r="WT79" s="49"/>
      <c r="WU79" s="49"/>
      <c r="WV79" s="49"/>
      <c r="WW79" s="49"/>
      <c r="WX79" s="49"/>
      <c r="WY79" s="49"/>
      <c r="WZ79" s="49"/>
      <c r="XA79" s="49"/>
      <c r="XB79" s="49"/>
      <c r="XC79" s="49"/>
      <c r="XD79" s="49"/>
      <c r="XE79" s="49"/>
      <c r="XF79" s="49"/>
      <c r="XG79" s="49"/>
      <c r="XH79" s="49"/>
      <c r="XI79" s="49"/>
      <c r="XJ79" s="49"/>
      <c r="XK79" s="49"/>
      <c r="XL79" s="49"/>
      <c r="XM79" s="49"/>
      <c r="XN79" s="49"/>
      <c r="XO79" s="49"/>
      <c r="XP79" s="49"/>
      <c r="XQ79" s="49"/>
      <c r="XR79" s="49"/>
      <c r="XS79" s="49"/>
      <c r="XT79" s="49"/>
      <c r="XU79" s="49"/>
      <c r="XV79" s="49"/>
      <c r="XW79" s="49"/>
      <c r="XX79" s="49"/>
      <c r="XY79" s="49"/>
      <c r="XZ79" s="49"/>
      <c r="YA79" s="49"/>
      <c r="YB79" s="49"/>
      <c r="YC79" s="49"/>
      <c r="YD79" s="49"/>
      <c r="YE79" s="49"/>
      <c r="YF79" s="49"/>
      <c r="YG79" s="49"/>
      <c r="YH79" s="49"/>
      <c r="YI79" s="49"/>
      <c r="YJ79" s="49"/>
      <c r="YK79" s="49"/>
      <c r="YL79" s="49"/>
      <c r="YM79" s="49"/>
      <c r="YN79" s="49"/>
      <c r="YO79" s="49"/>
      <c r="YP79" s="49"/>
      <c r="YQ79" s="49"/>
      <c r="YR79" s="49"/>
      <c r="YS79" s="49"/>
      <c r="YT79" s="49"/>
      <c r="YU79" s="49"/>
      <c r="YV79" s="49"/>
      <c r="YW79" s="49"/>
      <c r="YX79" s="49"/>
      <c r="YY79" s="49"/>
      <c r="YZ79" s="49"/>
      <c r="ZA79" s="49"/>
      <c r="ZB79" s="49"/>
      <c r="ZC79" s="49"/>
      <c r="ZD79" s="49"/>
      <c r="ZE79" s="49"/>
      <c r="ZF79" s="49"/>
      <c r="ZG79" s="49"/>
      <c r="ZH79" s="49"/>
      <c r="ZI79" s="49"/>
      <c r="ZJ79" s="49"/>
      <c r="ZK79" s="49"/>
      <c r="ZL79" s="49"/>
      <c r="ZM79" s="49"/>
      <c r="ZN79" s="49"/>
      <c r="ZO79" s="49"/>
      <c r="ZP79" s="49"/>
      <c r="ZQ79" s="49"/>
      <c r="ZR79" s="49"/>
      <c r="ZS79" s="49"/>
      <c r="ZT79" s="49"/>
      <c r="ZU79" s="49"/>
      <c r="ZV79" s="49"/>
      <c r="ZW79" s="49"/>
      <c r="ZX79" s="49"/>
      <c r="ZY79" s="49"/>
      <c r="ZZ79" s="49"/>
      <c r="AAA79" s="49"/>
      <c r="AAB79" s="49"/>
      <c r="AAC79" s="49"/>
      <c r="AAD79" s="49"/>
      <c r="AAE79" s="49"/>
      <c r="AAF79" s="49"/>
      <c r="AAG79" s="49"/>
      <c r="AAH79" s="49"/>
      <c r="AAI79" s="49"/>
      <c r="AAJ79" s="49"/>
      <c r="AAK79" s="49"/>
      <c r="AAL79" s="49"/>
      <c r="AAM79" s="49"/>
      <c r="AAN79" s="49"/>
      <c r="AAO79" s="49"/>
      <c r="AAP79" s="49"/>
      <c r="AAQ79" s="49"/>
      <c r="AAR79" s="49"/>
      <c r="AAS79" s="49"/>
      <c r="AAT79" s="49"/>
      <c r="AAU79" s="49"/>
      <c r="AAV79" s="49"/>
      <c r="AAW79" s="49"/>
      <c r="AAX79" s="49"/>
      <c r="AAY79" s="49"/>
      <c r="AAZ79" s="49"/>
      <c r="ABA79" s="49"/>
      <c r="ABB79" s="49"/>
      <c r="ABC79" s="49"/>
      <c r="ABD79" s="49"/>
      <c r="ABE79" s="49"/>
      <c r="ABF79" s="49"/>
      <c r="ABG79" s="49"/>
      <c r="ABH79" s="49"/>
    </row>
    <row r="80" spans="1:736" x14ac:dyDescent="0.15">
      <c r="A80" s="25" t="s">
        <v>249</v>
      </c>
      <c r="B80" s="26" t="s">
        <v>54</v>
      </c>
      <c r="C80" s="27" t="s">
        <v>55</v>
      </c>
      <c r="D80" s="29"/>
      <c r="E80" s="29">
        <f t="shared" si="142"/>
        <v>1.0349813432835822</v>
      </c>
      <c r="F80" s="29">
        <f t="shared" si="127"/>
        <v>1.0180261378999549</v>
      </c>
      <c r="G80" s="29">
        <f t="shared" si="127"/>
        <v>1.0110668437361665</v>
      </c>
      <c r="H80" s="29">
        <f t="shared" si="127"/>
        <v>1.0376532399299474</v>
      </c>
      <c r="I80" s="29">
        <f t="shared" si="127"/>
        <v>0.96455696202531649</v>
      </c>
      <c r="J80" s="29">
        <f t="shared" si="127"/>
        <v>1.0634295713035871</v>
      </c>
      <c r="K80" s="29">
        <f t="shared" si="127"/>
        <v>0.97778691896338954</v>
      </c>
      <c r="L80" s="29">
        <f t="shared" si="127"/>
        <v>0.96381994110222968</v>
      </c>
      <c r="M80" s="29">
        <f t="shared" si="127"/>
        <v>1.0545613269314709</v>
      </c>
      <c r="N80" s="29">
        <f t="shared" si="127"/>
        <v>0.97640728476821192</v>
      </c>
      <c r="O80" s="29">
        <f t="shared" si="127"/>
        <v>1.0360322170411191</v>
      </c>
      <c r="P80" s="29">
        <f t="shared" si="128"/>
        <v>0.96317512274959083</v>
      </c>
      <c r="Q80" s="29">
        <f t="shared" si="128"/>
        <v>1.0751911639762106</v>
      </c>
      <c r="R80" s="29">
        <f t="shared" si="128"/>
        <v>0.97866455946266295</v>
      </c>
      <c r="S80" s="29">
        <f t="shared" si="128"/>
        <v>1.018167137666532</v>
      </c>
      <c r="T80" s="29">
        <f t="shared" si="128"/>
        <v>1.0099127676447264</v>
      </c>
      <c r="U80" s="29">
        <f t="shared" si="128"/>
        <v>0.97016097369454257</v>
      </c>
      <c r="V80" s="29">
        <f t="shared" si="128"/>
        <v>1.0161877782274382</v>
      </c>
      <c r="W80" s="29">
        <f t="shared" si="128"/>
        <v>1.0151334129828753</v>
      </c>
      <c r="X80" s="29">
        <f t="shared" si="128"/>
        <v>1.022361710474696</v>
      </c>
      <c r="Y80" s="29">
        <f t="shared" si="128"/>
        <v>1.0544896392939371</v>
      </c>
      <c r="Z80" s="29">
        <f t="shared" si="129"/>
        <v>0.98726346433770018</v>
      </c>
      <c r="AA80" s="29">
        <f t="shared" si="129"/>
        <v>1.0239587172871361</v>
      </c>
      <c r="AB80" s="29">
        <f t="shared" si="129"/>
        <v>1.0046796256299495</v>
      </c>
      <c r="AC80" s="29">
        <f t="shared" si="129"/>
        <v>1.0487280544607667</v>
      </c>
      <c r="AD80" s="29">
        <f t="shared" si="129"/>
        <v>1.0259651520327981</v>
      </c>
      <c r="AE80" s="29">
        <f t="shared" si="129"/>
        <v>1.0392940392940393</v>
      </c>
      <c r="AF80" s="29">
        <f t="shared" si="129"/>
        <v>1.0342838833707144</v>
      </c>
      <c r="AG80" s="29">
        <f t="shared" si="129"/>
        <v>1.0247831474597273</v>
      </c>
      <c r="AH80" s="29">
        <f t="shared" si="129"/>
        <v>1.003627569528416</v>
      </c>
      <c r="AI80" s="29">
        <f t="shared" si="129"/>
        <v>1.0259036144578313</v>
      </c>
      <c r="AJ80" s="29">
        <f t="shared" si="130"/>
        <v>0.98708162066940697</v>
      </c>
      <c r="AK80" s="29">
        <f t="shared" si="130"/>
        <v>1.0526472337894111</v>
      </c>
      <c r="AL80" s="29">
        <f t="shared" si="130"/>
        <v>1.0169539417914666</v>
      </c>
      <c r="AM80" s="29">
        <f t="shared" si="130"/>
        <v>0.98555154209502638</v>
      </c>
      <c r="AN80" s="29">
        <f t="shared" si="130"/>
        <v>1.0797857344234565</v>
      </c>
      <c r="AO80" s="29">
        <f t="shared" si="130"/>
        <v>1.066579634464752</v>
      </c>
      <c r="AP80" s="29">
        <f t="shared" si="130"/>
        <v>0.96915544675642595</v>
      </c>
      <c r="AQ80" s="29">
        <f t="shared" si="130"/>
        <v>1.0053043697903512</v>
      </c>
      <c r="AR80" s="29">
        <f t="shared" si="130"/>
        <v>1.0183417085427136</v>
      </c>
      <c r="AS80" s="29">
        <f t="shared" si="130"/>
        <v>1.0249198124845793</v>
      </c>
      <c r="AT80" s="29">
        <f t="shared" si="131"/>
        <v>1.0380356283100627</v>
      </c>
      <c r="AU80" s="29">
        <f t="shared" si="131"/>
        <v>1.0623840445269017</v>
      </c>
      <c r="AV80" s="29">
        <f t="shared" si="131"/>
        <v>1.0211744160663609</v>
      </c>
      <c r="AW80" s="29">
        <f t="shared" si="131"/>
        <v>1.0348439504061564</v>
      </c>
      <c r="AX80" s="29">
        <f t="shared" si="131"/>
        <v>1.0553604627143152</v>
      </c>
      <c r="AY80" s="29">
        <f t="shared" si="131"/>
        <v>0.9393227637502447</v>
      </c>
      <c r="AZ80" s="29">
        <f t="shared" si="131"/>
        <v>0.92394248801833712</v>
      </c>
      <c r="BA80" s="29">
        <f t="shared" si="131"/>
        <v>1.0155615696887685</v>
      </c>
      <c r="BB80" s="29">
        <f t="shared" si="131"/>
        <v>1.0632911392405062</v>
      </c>
      <c r="BC80" s="29">
        <f t="shared" si="131"/>
        <v>0.94883040935672514</v>
      </c>
      <c r="BD80" s="29">
        <f t="shared" si="132"/>
        <v>1.0715386308606647</v>
      </c>
      <c r="BE80" s="29">
        <f t="shared" si="132"/>
        <v>1.0318405916187345</v>
      </c>
      <c r="BF80" s="29">
        <f t="shared" si="132"/>
        <v>1.0680868007167033</v>
      </c>
      <c r="BG80" s="29">
        <f t="shared" si="132"/>
        <v>1.0229263746505126</v>
      </c>
      <c r="BH80" s="29">
        <f t="shared" si="132"/>
        <v>1.0488338192419826</v>
      </c>
      <c r="BI80" s="29">
        <f t="shared" si="132"/>
        <v>1.0323141070187631</v>
      </c>
      <c r="BJ80" s="29">
        <f t="shared" si="132"/>
        <v>1.0287781891618983</v>
      </c>
      <c r="BK80" s="29">
        <f t="shared" si="132"/>
        <v>1.0593816456731555</v>
      </c>
      <c r="BL80" s="29">
        <f t="shared" si="132"/>
        <v>1.0430821494749845</v>
      </c>
      <c r="BM80" s="29">
        <f t="shared" si="132"/>
        <v>0.97438934122871945</v>
      </c>
      <c r="BN80" s="29">
        <f t="shared" si="133"/>
        <v>0.96095411728957758</v>
      </c>
      <c r="BO80" s="29">
        <f t="shared" si="133"/>
        <v>1.0164426877470356</v>
      </c>
      <c r="BP80" s="29">
        <f t="shared" si="133"/>
        <v>1.0647067973246227</v>
      </c>
      <c r="BQ80" s="29">
        <f t="shared" si="133"/>
        <v>1.0460189919649379</v>
      </c>
      <c r="BR80" s="29">
        <f t="shared" si="133"/>
        <v>1.0329608938547485</v>
      </c>
      <c r="BS80" s="29">
        <f t="shared" si="133"/>
        <v>1.0247431043807465</v>
      </c>
      <c r="BT80" s="29">
        <f t="shared" si="133"/>
        <v>1.0307428420635967</v>
      </c>
      <c r="BU80" s="29">
        <f t="shared" si="133"/>
        <v>1.0714285714285714</v>
      </c>
      <c r="BV80" s="29">
        <f t="shared" si="133"/>
        <v>0.92461170848267626</v>
      </c>
      <c r="BW80" s="29">
        <f t="shared" si="133"/>
        <v>0.97053882930611191</v>
      </c>
      <c r="BX80" s="29">
        <f t="shared" si="134"/>
        <v>1.0061243509519371</v>
      </c>
      <c r="BY80" s="29">
        <f t="shared" si="134"/>
        <v>1.0293767368003175</v>
      </c>
      <c r="BZ80" s="29">
        <f t="shared" si="134"/>
        <v>1.0267386553541586</v>
      </c>
      <c r="CA80" s="29">
        <f t="shared" si="134"/>
        <v>1.0267935395016903</v>
      </c>
      <c r="CB80" s="29">
        <f t="shared" si="134"/>
        <v>1.0974271430313376</v>
      </c>
      <c r="CC80" s="29">
        <f t="shared" si="134"/>
        <v>1.0787777777777778</v>
      </c>
      <c r="CD80" s="29">
        <f t="shared" si="134"/>
        <v>1.0116386857554847</v>
      </c>
      <c r="CE80" s="29">
        <f t="shared" si="134"/>
        <v>1.0310527387497455</v>
      </c>
      <c r="CF80" s="29">
        <f t="shared" si="134"/>
        <v>1.0607287449392713</v>
      </c>
      <c r="CG80" s="29">
        <f t="shared" si="134"/>
        <v>1.0311859988828895</v>
      </c>
      <c r="CH80" s="29">
        <f t="shared" si="135"/>
        <v>1.0067707863139839</v>
      </c>
      <c r="CI80" s="29">
        <f t="shared" si="135"/>
        <v>1.0212517934002869</v>
      </c>
      <c r="CJ80" s="29">
        <f t="shared" si="135"/>
        <v>1.0359996487839143</v>
      </c>
      <c r="CK80" s="29">
        <f t="shared" si="135"/>
        <v>1.0221205186880244</v>
      </c>
      <c r="CL80" s="29">
        <f t="shared" si="135"/>
        <v>1.030514096185738</v>
      </c>
      <c r="CM80" s="29">
        <f t="shared" si="135"/>
        <v>1.0378982941744448</v>
      </c>
      <c r="CN80" s="29">
        <f t="shared" si="135"/>
        <v>0.99883711915652373</v>
      </c>
      <c r="CO80" s="29">
        <f t="shared" si="135"/>
        <v>1.0253803166718412</v>
      </c>
      <c r="CP80" s="29">
        <f t="shared" si="135"/>
        <v>1.0482930890924229</v>
      </c>
      <c r="CQ80" s="29">
        <f t="shared" si="135"/>
        <v>1.051628276409849</v>
      </c>
      <c r="CR80" s="29">
        <f t="shared" si="136"/>
        <v>1.0363224388904146</v>
      </c>
      <c r="CS80" s="29">
        <f t="shared" si="136"/>
        <v>1.0473729543496986</v>
      </c>
      <c r="CT80" s="29">
        <f t="shared" si="136"/>
        <v>1.0602859311740891</v>
      </c>
      <c r="CU80" s="29">
        <f t="shared" si="136"/>
        <v>1.0285185848099756</v>
      </c>
      <c r="CV80" s="29">
        <f t="shared" si="136"/>
        <v>1.0111955449852079</v>
      </c>
      <c r="CW80" s="29">
        <f t="shared" si="136"/>
        <v>1.0258719596145021</v>
      </c>
      <c r="CX80" s="29">
        <f t="shared" si="136"/>
        <v>1.0304758709388806</v>
      </c>
      <c r="CY80" s="29">
        <f t="shared" si="136"/>
        <v>1.0427067505969176</v>
      </c>
      <c r="CZ80" s="29">
        <f t="shared" si="136"/>
        <v>1.0548529794431434</v>
      </c>
      <c r="DA80" s="29">
        <f t="shared" si="136"/>
        <v>1.0025161576792145</v>
      </c>
      <c r="DB80" s="29">
        <f t="shared" si="137"/>
        <v>1.0199311023622046</v>
      </c>
      <c r="DC80" s="29">
        <f t="shared" si="137"/>
        <v>1.0378287092882992</v>
      </c>
      <c r="DD80" s="29">
        <f t="shared" si="137"/>
        <v>1.0289646194616207</v>
      </c>
      <c r="DE80" s="29">
        <f t="shared" si="137"/>
        <v>1.0214621362732694</v>
      </c>
      <c r="DF80" s="29">
        <f t="shared" si="137"/>
        <v>1.0069889857123899</v>
      </c>
      <c r="DG80" s="29">
        <f t="shared" si="137"/>
        <v>0.98054030309685924</v>
      </c>
      <c r="DH80" s="29">
        <f t="shared" si="137"/>
        <v>1.0145148284203924</v>
      </c>
      <c r="DI80" s="29">
        <f t="shared" si="137"/>
        <v>1.0361653272101032</v>
      </c>
      <c r="DJ80" s="29">
        <f t="shared" si="137"/>
        <v>1.0146601321116557</v>
      </c>
      <c r="DK80" s="29">
        <f t="shared" si="137"/>
        <v>0.99865597043134946</v>
      </c>
      <c r="DL80" s="29">
        <f t="shared" si="138"/>
        <v>1.0094629263574042</v>
      </c>
      <c r="DM80" s="29">
        <f t="shared" si="138"/>
        <v>1.0170819098408466</v>
      </c>
      <c r="DN80" s="29">
        <f t="shared" si="138"/>
        <v>1.0387104702605277</v>
      </c>
      <c r="DO80" s="29">
        <f t="shared" si="138"/>
        <v>1.0176677051701699</v>
      </c>
      <c r="DP80" s="29">
        <f t="shared" si="138"/>
        <v>1.0195310986242976</v>
      </c>
      <c r="DQ80" s="29">
        <f t="shared" si="138"/>
        <v>1.0268729332167699</v>
      </c>
      <c r="DR80" s="29">
        <f t="shared" si="138"/>
        <v>1.0167308261770802</v>
      </c>
      <c r="DS80" s="29">
        <f t="shared" si="138"/>
        <v>1.0169287898645696</v>
      </c>
      <c r="DT80" s="29">
        <f t="shared" si="138"/>
        <v>1.0048329932338094</v>
      </c>
      <c r="DU80" s="29">
        <f t="shared" si="138"/>
        <v>0.98382624340886415</v>
      </c>
      <c r="DV80" s="29">
        <f t="shared" si="139"/>
        <v>0.98495312256973666</v>
      </c>
      <c r="DW80" s="29">
        <f t="shared" si="139"/>
        <v>0.97648012594798328</v>
      </c>
      <c r="DX80" s="29">
        <f t="shared" si="139"/>
        <v>1.0356616317047773</v>
      </c>
      <c r="DY80" s="29">
        <f t="shared" si="139"/>
        <v>1.0368461302288903</v>
      </c>
      <c r="DZ80" s="29">
        <f t="shared" si="139"/>
        <v>1.0172746010502378</v>
      </c>
      <c r="EA80" s="29">
        <f t="shared" si="139"/>
        <v>1.029317452146268</v>
      </c>
      <c r="EB80" s="29">
        <f t="shared" si="139"/>
        <v>1.0443529723702498</v>
      </c>
      <c r="EC80" s="29">
        <f t="shared" si="139"/>
        <v>1.0486755063717881</v>
      </c>
      <c r="ED80" s="29">
        <f t="shared" si="139"/>
        <v>1.0457844414109494</v>
      </c>
      <c r="EE80" s="29">
        <f t="shared" si="139"/>
        <v>1.0135679431435118</v>
      </c>
      <c r="EF80" s="29">
        <f t="shared" si="140"/>
        <v>1.0260512231577865</v>
      </c>
      <c r="EG80" s="29">
        <f t="shared" si="140"/>
        <v>1.0243459805042894</v>
      </c>
      <c r="EH80" s="29">
        <f t="shared" si="140"/>
        <v>1.0433724522346923</v>
      </c>
      <c r="EI80" s="29">
        <f t="shared" si="140"/>
        <v>1.0326948646074914</v>
      </c>
      <c r="EJ80" s="29">
        <f t="shared" si="140"/>
        <v>1.0441505986704906</v>
      </c>
      <c r="EK80" s="29">
        <f t="shared" si="140"/>
        <v>1.0343367900800882</v>
      </c>
      <c r="EL80" s="29">
        <f t="shared" si="140"/>
        <v>0.99505000537266131</v>
      </c>
      <c r="EM80" s="29">
        <f t="shared" si="140"/>
        <v>0.95084961554246372</v>
      </c>
      <c r="EN80" s="29">
        <f t="shared" si="140"/>
        <v>1.0627785026699363</v>
      </c>
      <c r="EO80" s="29">
        <f t="shared" si="140"/>
        <v>0.98696476588090554</v>
      </c>
      <c r="EP80" s="29">
        <f t="shared" si="141"/>
        <v>0.98679020413983209</v>
      </c>
      <c r="EQ80" s="29">
        <f t="shared" si="141"/>
        <v>1.0033393424317933</v>
      </c>
      <c r="ER80" s="29">
        <f t="shared" si="141"/>
        <v>1.0164426625298641</v>
      </c>
      <c r="ES80" s="29">
        <f t="shared" si="141"/>
        <v>1.0339014938447821</v>
      </c>
      <c r="ET80" s="29">
        <f t="shared" si="141"/>
        <v>1.0079614764424938</v>
      </c>
      <c r="EU80" s="29">
        <f t="shared" si="141"/>
        <v>1.0119519984011249</v>
      </c>
      <c r="EV80" s="29">
        <f t="shared" si="141"/>
        <v>1.0077254749623834</v>
      </c>
      <c r="EW80" s="29">
        <f t="shared" si="141"/>
        <v>1.0095750347550809</v>
      </c>
      <c r="EX80" s="29">
        <f t="shared" si="141"/>
        <v>0.97125372091394535</v>
      </c>
      <c r="EY80" s="29">
        <f t="shared" si="141"/>
        <v>1.0475479336041977</v>
      </c>
      <c r="EZ80" s="29">
        <f t="shared" si="141"/>
        <v>1.0194603996236535</v>
      </c>
      <c r="FA80" s="33">
        <f>+GEOMEAN(Tabella_Level_g[[#This Row],[1871]:[2022]])-1</f>
        <v>2.0538024299050273E-2</v>
      </c>
      <c r="FB80" s="33">
        <f>+GEOMEAN(Tabella_Level_g[[#This Row],[1871]:[1913]])-1</f>
        <v>1.781364238141836E-2</v>
      </c>
      <c r="FC80" s="33">
        <f>+GEOMEAN(Tabella_Level_g[[#This Row],[1914]:[1945]])-1</f>
        <v>1.8364681189129373E-2</v>
      </c>
      <c r="FD80" s="33">
        <f>+GEOMEAN(Tabella_Level_g[[#This Row],[1919]:[1939]])-1</f>
        <v>3.0717174993372343E-2</v>
      </c>
      <c r="FE80" s="33">
        <f>+GEOMEAN(Tabella_Level_g[[#This Row],[1946]:[1970]])-1</f>
        <v>3.6856418459741969E-2</v>
      </c>
      <c r="FF80" s="33">
        <f>+GEOMEAN(Tabella_Level_g[[#This Row],[1946]:[1975]])-1</f>
        <v>3.4377830994489544E-2</v>
      </c>
      <c r="FG80" s="33">
        <f>+GEOMEAN(Tabella_Level_g[[#This Row],[1946]:[2022]])-1</f>
        <v>2.2968527019672891E-2</v>
      </c>
      <c r="FH80" s="33">
        <f>+GEOMEAN(Tabella_Level_g[[#This Row],[1970]:[2022]])-1</f>
        <v>1.7071177057620401E-2</v>
      </c>
      <c r="FI80" s="33">
        <f>+GEOMEAN(Tabella_Level_g[[#This Row],[1970]:[2007]])-1</f>
        <v>2.1046133316003246E-2</v>
      </c>
      <c r="FJ80" s="33">
        <f>+GEOMEAN(Tabella_Level_g[[#This Row],[2010]:[2022]])-1</f>
        <v>1.2465095025413042E-2</v>
      </c>
      <c r="FK80" s="33">
        <f>+GEOMEAN(Tabella_Level_g[[#This Row],[1980]:[2007]])-1</f>
        <v>2.1354627036797025E-2</v>
      </c>
      <c r="FL80" s="33">
        <f>+GEOMEAN(Tabella_Level_g[[#This Row],[1980]:[2022]])-1</f>
        <v>1.6348894307108841E-2</v>
      </c>
      <c r="FM80" s="33">
        <f>+GEOMEAN(Tabella_Level_g[[#This Row],[1990]:[2007]])-1</f>
        <v>2.3456196687718256E-2</v>
      </c>
      <c r="FN80" s="33">
        <f>+GEOMEAN(Tabella_Level_g[[#This Row],[1990]:[2022]])-1</f>
        <v>1.5975318166256303E-2</v>
      </c>
      <c r="FO80" s="33">
        <f>+GEOMEAN(Tabella_Level_g[[#This Row],[1995]:[2007]])-1</f>
        <v>3.3848098040710539E-2</v>
      </c>
      <c r="FP80" s="33">
        <f>+GEOMEAN(Tabella_Level_g[[#This Row],[1975]:[2022]])-1</f>
        <v>1.5870517775642634E-2</v>
      </c>
      <c r="FQ80" s="33">
        <f>+GEOMEAN(Tabella_Level_g[[#This Row],[1990]:[2000]])-1</f>
        <v>1.8578936961732628E-2</v>
      </c>
      <c r="FR80" s="49"/>
      <c r="FS80" s="49"/>
      <c r="FT80" s="49"/>
      <c r="FU80" s="49"/>
      <c r="FV80" s="49"/>
      <c r="FW80" s="49"/>
      <c r="FX80" s="49"/>
      <c r="FY80" s="49"/>
      <c r="FZ80" s="49"/>
      <c r="GA80" s="49"/>
      <c r="GB80" s="49"/>
      <c r="GC80" s="49"/>
      <c r="GD80" s="49"/>
      <c r="GE80" s="49"/>
      <c r="GF80" s="49"/>
      <c r="GG80" s="49"/>
      <c r="GH80" s="49"/>
      <c r="GI80" s="49"/>
      <c r="GJ80" s="49"/>
      <c r="GK80" s="49"/>
      <c r="GL80" s="49"/>
      <c r="GM80" s="49"/>
      <c r="GN80" s="49"/>
      <c r="GO80" s="49"/>
      <c r="GP80" s="49"/>
      <c r="GQ80" s="49"/>
      <c r="GR80" s="49"/>
      <c r="GS80" s="49"/>
      <c r="GT80" s="49"/>
      <c r="GU80" s="49"/>
      <c r="GV80" s="49"/>
      <c r="GW80" s="49"/>
      <c r="GX80" s="49"/>
      <c r="GY80" s="49"/>
      <c r="GZ80" s="49"/>
      <c r="HA80" s="49"/>
      <c r="HB80" s="49"/>
      <c r="HC80" s="49"/>
      <c r="HD80" s="49"/>
      <c r="HE80" s="49"/>
      <c r="HF80" s="49"/>
      <c r="HG80" s="49"/>
      <c r="HH80" s="49"/>
      <c r="HI80" s="49"/>
      <c r="HJ80" s="49"/>
      <c r="HK80" s="49"/>
      <c r="HL80" s="49"/>
      <c r="HM80" s="49"/>
      <c r="HN80" s="49"/>
      <c r="HO80" s="49"/>
      <c r="HP80" s="49"/>
      <c r="HQ80" s="49"/>
      <c r="HR80" s="49"/>
      <c r="HS80" s="49"/>
      <c r="HT80" s="49"/>
      <c r="HU80" s="49"/>
      <c r="HV80" s="49"/>
      <c r="HW80" s="49"/>
      <c r="HX80" s="49"/>
      <c r="HY80" s="49"/>
      <c r="HZ80" s="49"/>
      <c r="IA80" s="49"/>
      <c r="IB80" s="49"/>
      <c r="IC80" s="49"/>
      <c r="ID80" s="49"/>
      <c r="IE80" s="49"/>
      <c r="IF80" s="49"/>
      <c r="IG80" s="49"/>
      <c r="IH80" s="49"/>
      <c r="II80" s="49"/>
      <c r="IJ80" s="49"/>
      <c r="IK80" s="49"/>
      <c r="IL80" s="49"/>
      <c r="IM80" s="49"/>
      <c r="IN80" s="49"/>
      <c r="IO80" s="49"/>
      <c r="IP80" s="49"/>
      <c r="IQ80" s="49"/>
      <c r="IR80" s="49"/>
      <c r="IS80" s="49"/>
      <c r="IT80" s="49"/>
      <c r="IU80" s="49"/>
      <c r="IV80" s="49"/>
      <c r="IW80" s="49"/>
      <c r="IX80" s="49"/>
      <c r="IY80" s="49"/>
      <c r="IZ80" s="49"/>
      <c r="JA80" s="49"/>
      <c r="JB80" s="49"/>
      <c r="JC80" s="49"/>
      <c r="JD80" s="49"/>
      <c r="JE80" s="49"/>
      <c r="JF80" s="49"/>
      <c r="JG80" s="49"/>
      <c r="JH80" s="49"/>
      <c r="JI80" s="49"/>
      <c r="JJ80" s="49"/>
      <c r="JK80" s="49"/>
      <c r="JL80" s="49"/>
      <c r="JM80" s="49"/>
      <c r="JN80" s="49"/>
      <c r="JO80" s="49"/>
      <c r="JP80" s="49"/>
      <c r="JQ80" s="49"/>
      <c r="JR80" s="49"/>
      <c r="JS80" s="49"/>
      <c r="JT80" s="49"/>
      <c r="JU80" s="49"/>
      <c r="JV80" s="49"/>
      <c r="JW80" s="49"/>
      <c r="JX80" s="49"/>
      <c r="JY80" s="49"/>
      <c r="JZ80" s="49"/>
      <c r="KA80" s="49"/>
      <c r="KB80" s="49"/>
      <c r="KC80" s="49"/>
      <c r="KD80" s="49"/>
      <c r="KE80" s="49"/>
      <c r="KF80" s="49"/>
      <c r="KG80" s="49"/>
      <c r="KH80" s="49"/>
      <c r="KI80" s="49"/>
      <c r="KJ80" s="49"/>
      <c r="KK80" s="49"/>
      <c r="KL80" s="49"/>
      <c r="KM80" s="49"/>
      <c r="KN80" s="49"/>
      <c r="KO80" s="49"/>
      <c r="KP80" s="49"/>
      <c r="KQ80" s="49"/>
      <c r="KR80" s="49"/>
      <c r="KS80" s="49"/>
      <c r="KT80" s="49"/>
      <c r="KU80" s="49"/>
      <c r="KV80" s="49"/>
      <c r="KW80" s="49"/>
      <c r="KX80" s="49"/>
      <c r="KY80" s="49"/>
      <c r="KZ80" s="49"/>
      <c r="LA80" s="49"/>
      <c r="LB80" s="49"/>
      <c r="LC80" s="49"/>
      <c r="LD80" s="49"/>
      <c r="LE80" s="49"/>
      <c r="LF80" s="49"/>
      <c r="LG80" s="49"/>
      <c r="LH80" s="49"/>
      <c r="LI80" s="49"/>
      <c r="LJ80" s="49"/>
      <c r="LK80" s="49"/>
      <c r="LL80" s="49"/>
      <c r="LM80" s="49"/>
      <c r="LN80" s="49"/>
      <c r="LO80" s="49"/>
      <c r="LP80" s="49"/>
      <c r="LQ80" s="49"/>
      <c r="LR80" s="49"/>
      <c r="LS80" s="49"/>
      <c r="LT80" s="49"/>
      <c r="LU80" s="49"/>
      <c r="LV80" s="49"/>
      <c r="LW80" s="49"/>
      <c r="LX80" s="49"/>
      <c r="LY80" s="49"/>
      <c r="LZ80" s="49"/>
      <c r="MA80" s="49"/>
      <c r="MB80" s="49"/>
      <c r="MC80" s="49"/>
      <c r="MD80" s="49"/>
      <c r="ME80" s="49"/>
      <c r="MF80" s="49"/>
      <c r="MG80" s="49"/>
      <c r="MH80" s="49"/>
      <c r="MI80" s="49"/>
      <c r="MJ80" s="49"/>
      <c r="MK80" s="49"/>
      <c r="ML80" s="49"/>
      <c r="MM80" s="49"/>
      <c r="MN80" s="49"/>
      <c r="MO80" s="49"/>
      <c r="MP80" s="49"/>
      <c r="MQ80" s="49"/>
      <c r="MR80" s="49"/>
      <c r="MS80" s="49"/>
      <c r="MT80" s="49"/>
      <c r="MU80" s="49"/>
      <c r="MV80" s="49"/>
      <c r="MW80" s="49"/>
      <c r="MX80" s="49"/>
      <c r="MY80" s="49"/>
      <c r="MZ80" s="49"/>
      <c r="NA80" s="49"/>
      <c r="NB80" s="49"/>
      <c r="NC80" s="49"/>
      <c r="ND80" s="49"/>
      <c r="NE80" s="49"/>
      <c r="NF80" s="49"/>
      <c r="NG80" s="49"/>
      <c r="NH80" s="49"/>
      <c r="NI80" s="49"/>
      <c r="NJ80" s="49"/>
      <c r="NK80" s="49"/>
      <c r="NL80" s="49"/>
      <c r="NM80" s="49"/>
      <c r="NN80" s="49"/>
      <c r="NO80" s="49"/>
      <c r="NP80" s="49"/>
      <c r="NQ80" s="49"/>
      <c r="NR80" s="49"/>
      <c r="NS80" s="49"/>
      <c r="NT80" s="49"/>
      <c r="NU80" s="49"/>
      <c r="NV80" s="49"/>
      <c r="NW80" s="49"/>
      <c r="NX80" s="49"/>
      <c r="NY80" s="49"/>
      <c r="NZ80" s="49"/>
      <c r="OA80" s="49"/>
      <c r="OB80" s="49"/>
      <c r="OC80" s="49"/>
      <c r="OD80" s="49"/>
      <c r="OE80" s="49"/>
      <c r="OF80" s="49"/>
      <c r="OG80" s="49"/>
      <c r="OH80" s="49"/>
      <c r="OI80" s="49"/>
      <c r="OJ80" s="49"/>
      <c r="OK80" s="49"/>
      <c r="OL80" s="49"/>
      <c r="OM80" s="49"/>
      <c r="ON80" s="49"/>
      <c r="OO80" s="49"/>
      <c r="OP80" s="49"/>
      <c r="OQ80" s="49"/>
      <c r="OR80" s="49"/>
      <c r="OS80" s="49"/>
      <c r="OT80" s="49"/>
      <c r="OU80" s="49"/>
      <c r="OV80" s="49"/>
      <c r="OW80" s="49"/>
      <c r="OX80" s="49"/>
      <c r="OY80" s="49"/>
      <c r="OZ80" s="49"/>
      <c r="PA80" s="49"/>
      <c r="PB80" s="49"/>
      <c r="PC80" s="49"/>
      <c r="PD80" s="49"/>
      <c r="PE80" s="49"/>
      <c r="PF80" s="49"/>
      <c r="PG80" s="49"/>
      <c r="PH80" s="49"/>
      <c r="PI80" s="49"/>
      <c r="PJ80" s="49"/>
      <c r="PK80" s="49"/>
      <c r="PL80" s="49"/>
      <c r="PM80" s="49"/>
      <c r="PN80" s="49"/>
      <c r="PO80" s="49"/>
      <c r="PP80" s="49"/>
      <c r="PQ80" s="49"/>
      <c r="PR80" s="49"/>
      <c r="PS80" s="49"/>
      <c r="PT80" s="49"/>
      <c r="PU80" s="49"/>
      <c r="PV80" s="49"/>
      <c r="PW80" s="49"/>
      <c r="PX80" s="49"/>
      <c r="PY80" s="49"/>
      <c r="PZ80" s="49"/>
      <c r="QA80" s="49"/>
      <c r="QB80" s="49"/>
      <c r="QC80" s="49"/>
      <c r="QD80" s="49"/>
      <c r="QE80" s="49"/>
      <c r="QF80" s="49"/>
      <c r="QG80" s="49"/>
      <c r="QH80" s="49"/>
      <c r="QI80" s="49"/>
      <c r="QJ80" s="49"/>
      <c r="QK80" s="49"/>
      <c r="QL80" s="49"/>
      <c r="QM80" s="49"/>
      <c r="QN80" s="49"/>
      <c r="QO80" s="49"/>
      <c r="QP80" s="49"/>
      <c r="QQ80" s="49"/>
      <c r="QR80" s="49"/>
      <c r="QS80" s="49"/>
      <c r="QT80" s="49"/>
      <c r="QU80" s="49"/>
      <c r="QV80" s="49"/>
      <c r="QW80" s="49"/>
      <c r="QX80" s="49"/>
      <c r="QY80" s="49"/>
      <c r="QZ80" s="49"/>
      <c r="RA80" s="49"/>
      <c r="RB80" s="49"/>
      <c r="RC80" s="49"/>
      <c r="RD80" s="49"/>
      <c r="RE80" s="49"/>
      <c r="RF80" s="49"/>
      <c r="RG80" s="49"/>
      <c r="RH80" s="49"/>
      <c r="RI80" s="49"/>
      <c r="RJ80" s="49"/>
      <c r="RK80" s="49"/>
      <c r="RL80" s="49"/>
      <c r="RM80" s="49"/>
      <c r="RN80" s="49"/>
      <c r="RO80" s="49"/>
      <c r="RP80" s="49"/>
      <c r="RQ80" s="49"/>
      <c r="RR80" s="49"/>
      <c r="RS80" s="49"/>
      <c r="RT80" s="49"/>
      <c r="RU80" s="49"/>
      <c r="RV80" s="49"/>
      <c r="RW80" s="49"/>
      <c r="RX80" s="49"/>
      <c r="RY80" s="49"/>
      <c r="RZ80" s="49"/>
      <c r="SA80" s="49"/>
      <c r="SB80" s="49"/>
      <c r="SC80" s="49"/>
      <c r="SD80" s="49"/>
      <c r="SE80" s="49"/>
      <c r="SF80" s="49"/>
      <c r="SG80" s="49"/>
      <c r="SH80" s="49"/>
      <c r="SI80" s="49"/>
      <c r="SJ80" s="49"/>
      <c r="SK80" s="49"/>
      <c r="SL80" s="49"/>
      <c r="SM80" s="49"/>
      <c r="SN80" s="49"/>
      <c r="SO80" s="49"/>
      <c r="SP80" s="49"/>
      <c r="SQ80" s="49"/>
      <c r="SR80" s="49"/>
      <c r="SS80" s="49"/>
      <c r="ST80" s="49"/>
      <c r="SU80" s="49"/>
      <c r="SV80" s="49"/>
      <c r="SW80" s="49"/>
      <c r="SX80" s="49"/>
      <c r="SY80" s="49"/>
      <c r="SZ80" s="49"/>
      <c r="TA80" s="49"/>
      <c r="TB80" s="49"/>
      <c r="TC80" s="49"/>
      <c r="TD80" s="49"/>
      <c r="TE80" s="49"/>
      <c r="TF80" s="49"/>
      <c r="TG80" s="49"/>
      <c r="TH80" s="49"/>
      <c r="TI80" s="49"/>
      <c r="TJ80" s="49"/>
      <c r="TK80" s="49"/>
      <c r="TL80" s="49"/>
      <c r="TM80" s="49"/>
      <c r="TN80" s="49"/>
      <c r="TO80" s="49"/>
      <c r="TP80" s="49"/>
      <c r="TQ80" s="49"/>
      <c r="TR80" s="49"/>
      <c r="TS80" s="49"/>
      <c r="TT80" s="49"/>
      <c r="TU80" s="49"/>
      <c r="TV80" s="49"/>
      <c r="TW80" s="49"/>
      <c r="TX80" s="49"/>
      <c r="TY80" s="49"/>
      <c r="TZ80" s="49"/>
      <c r="UA80" s="49"/>
      <c r="UB80" s="49"/>
      <c r="UC80" s="49"/>
      <c r="UD80" s="49"/>
      <c r="UE80" s="49"/>
      <c r="UF80" s="49"/>
      <c r="UG80" s="49"/>
      <c r="UH80" s="49"/>
      <c r="UI80" s="49"/>
      <c r="UJ80" s="49"/>
      <c r="UK80" s="49"/>
      <c r="UL80" s="49"/>
      <c r="UM80" s="49"/>
      <c r="UN80" s="49"/>
      <c r="UO80" s="49"/>
      <c r="UP80" s="49"/>
      <c r="UQ80" s="49"/>
      <c r="UR80" s="49"/>
      <c r="US80" s="49"/>
      <c r="UT80" s="49"/>
      <c r="UU80" s="49"/>
      <c r="UV80" s="49"/>
      <c r="UW80" s="49"/>
      <c r="UX80" s="49"/>
      <c r="UY80" s="49"/>
      <c r="UZ80" s="49"/>
      <c r="VA80" s="49"/>
      <c r="VB80" s="49"/>
      <c r="VC80" s="49"/>
      <c r="VD80" s="49"/>
      <c r="VE80" s="49"/>
      <c r="VF80" s="49"/>
      <c r="VG80" s="49"/>
      <c r="VH80" s="49"/>
      <c r="VI80" s="49"/>
      <c r="VJ80" s="49"/>
      <c r="VK80" s="49"/>
      <c r="VL80" s="49"/>
      <c r="VM80" s="49"/>
      <c r="VN80" s="49"/>
      <c r="VO80" s="49"/>
      <c r="VP80" s="49"/>
      <c r="VQ80" s="49"/>
      <c r="VR80" s="49"/>
      <c r="VS80" s="49"/>
      <c r="VT80" s="49"/>
      <c r="VU80" s="49"/>
      <c r="VV80" s="49"/>
      <c r="VW80" s="49"/>
      <c r="VX80" s="49"/>
      <c r="VY80" s="49"/>
      <c r="VZ80" s="49"/>
      <c r="WA80" s="49"/>
      <c r="WB80" s="49"/>
      <c r="WC80" s="49"/>
      <c r="WD80" s="49"/>
      <c r="WE80" s="49"/>
      <c r="WF80" s="49"/>
      <c r="WG80" s="49"/>
      <c r="WH80" s="49"/>
      <c r="WI80" s="49"/>
      <c r="WJ80" s="49"/>
      <c r="WK80" s="49"/>
      <c r="WL80" s="49"/>
      <c r="WM80" s="49"/>
      <c r="WN80" s="49"/>
      <c r="WO80" s="49"/>
      <c r="WP80" s="49"/>
      <c r="WQ80" s="49"/>
      <c r="WR80" s="49"/>
      <c r="WS80" s="49"/>
      <c r="WT80" s="49"/>
      <c r="WU80" s="49"/>
      <c r="WV80" s="49"/>
      <c r="WW80" s="49"/>
      <c r="WX80" s="49"/>
      <c r="WY80" s="49"/>
      <c r="WZ80" s="49"/>
      <c r="XA80" s="49"/>
      <c r="XB80" s="49"/>
      <c r="XC80" s="49"/>
      <c r="XD80" s="49"/>
      <c r="XE80" s="49"/>
      <c r="XF80" s="49"/>
      <c r="XG80" s="49"/>
      <c r="XH80" s="49"/>
      <c r="XI80" s="49"/>
      <c r="XJ80" s="49"/>
      <c r="XK80" s="49"/>
      <c r="XL80" s="49"/>
      <c r="XM80" s="49"/>
      <c r="XN80" s="49"/>
      <c r="XO80" s="49"/>
      <c r="XP80" s="49"/>
      <c r="XQ80" s="49"/>
      <c r="XR80" s="49"/>
      <c r="XS80" s="49"/>
      <c r="XT80" s="49"/>
      <c r="XU80" s="49"/>
      <c r="XV80" s="49"/>
      <c r="XW80" s="49"/>
      <c r="XX80" s="49"/>
      <c r="XY80" s="49"/>
      <c r="XZ80" s="49"/>
      <c r="YA80" s="49"/>
      <c r="YB80" s="49"/>
      <c r="YC80" s="49"/>
      <c r="YD80" s="49"/>
      <c r="YE80" s="49"/>
      <c r="YF80" s="49"/>
      <c r="YG80" s="49"/>
      <c r="YH80" s="49"/>
      <c r="YI80" s="49"/>
      <c r="YJ80" s="49"/>
      <c r="YK80" s="49"/>
      <c r="YL80" s="49"/>
      <c r="YM80" s="49"/>
      <c r="YN80" s="49"/>
      <c r="YO80" s="49"/>
      <c r="YP80" s="49"/>
      <c r="YQ80" s="49"/>
      <c r="YR80" s="49"/>
      <c r="YS80" s="49"/>
      <c r="YT80" s="49"/>
      <c r="YU80" s="49"/>
      <c r="YV80" s="49"/>
      <c r="YW80" s="49"/>
      <c r="YX80" s="49"/>
      <c r="YY80" s="49"/>
      <c r="YZ80" s="49"/>
      <c r="ZA80" s="49"/>
      <c r="ZB80" s="49"/>
      <c r="ZC80" s="49"/>
      <c r="ZD80" s="49"/>
      <c r="ZE80" s="49"/>
      <c r="ZF80" s="49"/>
      <c r="ZG80" s="49"/>
      <c r="ZH80" s="49"/>
      <c r="ZI80" s="49"/>
      <c r="ZJ80" s="49"/>
      <c r="ZK80" s="49"/>
      <c r="ZL80" s="49"/>
      <c r="ZM80" s="49"/>
      <c r="ZN80" s="49"/>
      <c r="ZO80" s="49"/>
      <c r="ZP80" s="49"/>
      <c r="ZQ80" s="49"/>
      <c r="ZR80" s="49"/>
      <c r="ZS80" s="49"/>
      <c r="ZT80" s="49"/>
      <c r="ZU80" s="49"/>
      <c r="ZV80" s="49"/>
      <c r="ZW80" s="49"/>
      <c r="ZX80" s="49"/>
      <c r="ZY80" s="49"/>
      <c r="ZZ80" s="49"/>
      <c r="AAA80" s="49"/>
      <c r="AAB80" s="49"/>
      <c r="AAC80" s="49"/>
      <c r="AAD80" s="49"/>
      <c r="AAE80" s="49"/>
      <c r="AAF80" s="49"/>
      <c r="AAG80" s="49"/>
      <c r="AAH80" s="49"/>
      <c r="AAI80" s="49"/>
      <c r="AAJ80" s="49"/>
      <c r="AAK80" s="49"/>
      <c r="AAL80" s="49"/>
      <c r="AAM80" s="49"/>
      <c r="AAN80" s="49"/>
      <c r="AAO80" s="49"/>
      <c r="AAP80" s="49"/>
      <c r="AAQ80" s="49"/>
      <c r="AAR80" s="49"/>
      <c r="AAS80" s="49"/>
      <c r="AAT80" s="49"/>
      <c r="AAU80" s="49"/>
      <c r="AAV80" s="49"/>
      <c r="AAW80" s="49"/>
      <c r="AAX80" s="49"/>
      <c r="AAY80" s="49"/>
      <c r="AAZ80" s="49"/>
      <c r="ABA80" s="49"/>
      <c r="ABB80" s="49"/>
      <c r="ABC80" s="49"/>
      <c r="ABD80" s="49"/>
      <c r="ABE80" s="49"/>
      <c r="ABF80" s="49"/>
      <c r="ABG80" s="49"/>
      <c r="ABH80" s="49"/>
    </row>
    <row r="81" spans="1:777" x14ac:dyDescent="0.15">
      <c r="A81" s="25" t="s">
        <v>249</v>
      </c>
      <c r="B81" s="26" t="s">
        <v>56</v>
      </c>
      <c r="C81" s="27" t="s">
        <v>57</v>
      </c>
      <c r="D81" s="29"/>
      <c r="E81" s="29">
        <f t="shared" si="142"/>
        <v>1.0370098394703589</v>
      </c>
      <c r="F81" s="29">
        <f t="shared" si="127"/>
        <v>1.0250575648701292</v>
      </c>
      <c r="G81" s="29">
        <f t="shared" si="127"/>
        <v>1.057435203994489</v>
      </c>
      <c r="H81" s="29">
        <f t="shared" si="127"/>
        <v>1.0004955642079962</v>
      </c>
      <c r="I81" s="29">
        <f t="shared" si="127"/>
        <v>1.0831496216561771</v>
      </c>
      <c r="J81" s="29">
        <f t="shared" si="127"/>
        <v>1.0703411569090149</v>
      </c>
      <c r="K81" s="29">
        <f t="shared" si="127"/>
        <v>0.94243737009704776</v>
      </c>
      <c r="L81" s="29">
        <f t="shared" si="127"/>
        <v>0.96023602305743039</v>
      </c>
      <c r="M81" s="29">
        <f t="shared" si="127"/>
        <v>1.0067086326755956</v>
      </c>
      <c r="N81" s="29">
        <f t="shared" si="127"/>
        <v>1.102627870073317</v>
      </c>
      <c r="O81" s="29">
        <f t="shared" si="127"/>
        <v>1.0191373202153884</v>
      </c>
      <c r="P81" s="29">
        <f t="shared" si="128"/>
        <v>1.0140097080817376</v>
      </c>
      <c r="Q81" s="29">
        <f t="shared" si="128"/>
        <v>1.0489130913203557</v>
      </c>
      <c r="R81" s="29">
        <f t="shared" si="128"/>
        <v>1.0829339272577674</v>
      </c>
      <c r="S81" s="29">
        <f t="shared" si="128"/>
        <v>1.0508070286524234</v>
      </c>
      <c r="T81" s="29">
        <f t="shared" si="128"/>
        <v>1.0553391807095793</v>
      </c>
      <c r="U81" s="29">
        <f t="shared" si="128"/>
        <v>1.026837015998461</v>
      </c>
      <c r="V81" s="29">
        <f t="shared" si="128"/>
        <v>0.98970120559684005</v>
      </c>
      <c r="W81" s="29">
        <f t="shared" si="128"/>
        <v>1.0035997177050531</v>
      </c>
      <c r="X81" s="29">
        <f t="shared" si="128"/>
        <v>1.0334789408034681</v>
      </c>
      <c r="Y81" s="29">
        <f t="shared" si="128"/>
        <v>0.92988663727822174</v>
      </c>
      <c r="Z81" s="29">
        <f t="shared" si="129"/>
        <v>1.0674732725874032</v>
      </c>
      <c r="AA81" s="29">
        <f t="shared" si="129"/>
        <v>1.0132260986614137</v>
      </c>
      <c r="AB81" s="29">
        <f t="shared" si="129"/>
        <v>0.9995172185194825</v>
      </c>
      <c r="AC81" s="29">
        <f t="shared" si="129"/>
        <v>1.0552800735651204</v>
      </c>
      <c r="AD81" s="29">
        <f t="shared" si="129"/>
        <v>1.0594575026201276</v>
      </c>
      <c r="AE81" s="29">
        <f t="shared" si="129"/>
        <v>1.0460255276932655</v>
      </c>
      <c r="AF81" s="29">
        <f t="shared" si="129"/>
        <v>1.0297375285622596</v>
      </c>
      <c r="AG81" s="29">
        <f t="shared" si="129"/>
        <v>0.98596803209454864</v>
      </c>
      <c r="AH81" s="29">
        <f t="shared" si="129"/>
        <v>1.0433085230497492</v>
      </c>
      <c r="AI81" s="29">
        <f t="shared" si="129"/>
        <v>0.96780196032888754</v>
      </c>
      <c r="AJ81" s="29">
        <f t="shared" si="130"/>
        <v>1.0339531125076029</v>
      </c>
      <c r="AK81" s="29">
        <f t="shared" si="130"/>
        <v>0.97824799823667952</v>
      </c>
      <c r="AL81" s="29">
        <f t="shared" si="130"/>
        <v>1.0629357098748984</v>
      </c>
      <c r="AM81" s="29">
        <f t="shared" si="130"/>
        <v>1.0443348481992645</v>
      </c>
      <c r="AN81" s="29">
        <f t="shared" si="130"/>
        <v>1.0556020563819768</v>
      </c>
      <c r="AO81" s="29">
        <f t="shared" si="130"/>
        <v>0.984298970854254</v>
      </c>
      <c r="AP81" s="29">
        <f t="shared" si="130"/>
        <v>1.005724061265004</v>
      </c>
      <c r="AQ81" s="29">
        <f t="shared" si="130"/>
        <v>1.0467052567763844</v>
      </c>
      <c r="AR81" s="29">
        <f t="shared" si="130"/>
        <v>1.0241771341828492</v>
      </c>
      <c r="AS81" s="29">
        <f t="shared" si="130"/>
        <v>0.99945203686180906</v>
      </c>
      <c r="AT81" s="29">
        <f t="shared" si="131"/>
        <v>1.0332969357534108</v>
      </c>
      <c r="AU81" s="29">
        <f t="shared" si="131"/>
        <v>0.98319012293395636</v>
      </c>
      <c r="AV81" s="29">
        <f t="shared" si="131"/>
        <v>0.92942117409808545</v>
      </c>
      <c r="AW81" s="29">
        <f t="shared" si="131"/>
        <v>0.98209065370761039</v>
      </c>
      <c r="AX81" s="29">
        <f t="shared" si="131"/>
        <v>1.0831396791557981</v>
      </c>
      <c r="AY81" s="29">
        <f t="shared" si="131"/>
        <v>0.97047864602746092</v>
      </c>
      <c r="AZ81" s="29">
        <f t="shared" si="131"/>
        <v>0.90749834457863521</v>
      </c>
      <c r="BA81" s="29">
        <f t="shared" si="131"/>
        <v>0.9482350023976871</v>
      </c>
      <c r="BB81" s="29">
        <f t="shared" si="131"/>
        <v>1.0913986964798197</v>
      </c>
      <c r="BC81" s="29">
        <f t="shared" si="131"/>
        <v>0.81466249237247979</v>
      </c>
      <c r="BD81" s="29">
        <f t="shared" si="132"/>
        <v>1.197163540863913</v>
      </c>
      <c r="BE81" s="29">
        <f t="shared" si="132"/>
        <v>1.0679876851334713</v>
      </c>
      <c r="BF81" s="29">
        <f t="shared" si="132"/>
        <v>1.0684832074311124</v>
      </c>
      <c r="BG81" s="29">
        <f t="shared" si="132"/>
        <v>1.0231549051704525</v>
      </c>
      <c r="BH81" s="29">
        <f t="shared" si="132"/>
        <v>1.0323237594610655</v>
      </c>
      <c r="BI81" s="29">
        <f t="shared" si="132"/>
        <v>1.0697300045481162</v>
      </c>
      <c r="BJ81" s="29">
        <f t="shared" si="132"/>
        <v>1.0430754550489922</v>
      </c>
      <c r="BK81" s="29">
        <f t="shared" si="132"/>
        <v>1.0270451451953775</v>
      </c>
      <c r="BL81" s="29">
        <f t="shared" si="132"/>
        <v>1.0049684290492062</v>
      </c>
      <c r="BM81" s="29">
        <f t="shared" si="132"/>
        <v>1.0086426120768068</v>
      </c>
      <c r="BN81" s="29">
        <f t="shared" si="133"/>
        <v>0.96986301506093431</v>
      </c>
      <c r="BO81" s="29">
        <f t="shared" si="133"/>
        <v>1.0263180210332941</v>
      </c>
      <c r="BP81" s="29">
        <f t="shared" si="133"/>
        <v>0.99882786757820974</v>
      </c>
      <c r="BQ81" s="29">
        <f t="shared" si="133"/>
        <v>0.9481295892042072</v>
      </c>
      <c r="BR81" s="29">
        <f t="shared" si="133"/>
        <v>0.98133088042293914</v>
      </c>
      <c r="BS81" s="29">
        <f t="shared" si="133"/>
        <v>1.0792794162277664</v>
      </c>
      <c r="BT81" s="29">
        <f t="shared" si="133"/>
        <v>0.95709637691582239</v>
      </c>
      <c r="BU81" s="29">
        <f t="shared" si="133"/>
        <v>1.0236853142559195</v>
      </c>
      <c r="BV81" s="29">
        <f t="shared" si="133"/>
        <v>0.99656583184155756</v>
      </c>
      <c r="BW81" s="29">
        <f t="shared" si="133"/>
        <v>0.94031812500911771</v>
      </c>
      <c r="BX81" s="29">
        <f t="shared" si="134"/>
        <v>0.94818662068670723</v>
      </c>
      <c r="BY81" s="29">
        <f t="shared" si="134"/>
        <v>0.98892487637256232</v>
      </c>
      <c r="BZ81" s="29">
        <f t="shared" si="134"/>
        <v>1.0286667562191851</v>
      </c>
      <c r="CA81" s="29">
        <f t="shared" si="134"/>
        <v>0.99421600386649533</v>
      </c>
      <c r="CB81" s="29">
        <f t="shared" si="134"/>
        <v>1.2292918625481726</v>
      </c>
      <c r="CC81" s="29">
        <f t="shared" si="134"/>
        <v>1.0142509298185973</v>
      </c>
      <c r="CD81" s="29">
        <f t="shared" si="134"/>
        <v>1.0152793543206349</v>
      </c>
      <c r="CE81" s="29">
        <f t="shared" si="134"/>
        <v>0.97803275849171833</v>
      </c>
      <c r="CF81" s="29">
        <f t="shared" si="134"/>
        <v>1.0545977610178203</v>
      </c>
      <c r="CG81" s="29">
        <f t="shared" si="134"/>
        <v>1.0291877584310665</v>
      </c>
      <c r="CH81" s="29">
        <f t="shared" si="135"/>
        <v>1.0116531600635601</v>
      </c>
      <c r="CI81" s="29">
        <f t="shared" si="135"/>
        <v>1.0378382413434941</v>
      </c>
      <c r="CJ81" s="29">
        <f t="shared" si="135"/>
        <v>1.0561640479881902</v>
      </c>
      <c r="CK81" s="29">
        <f t="shared" si="135"/>
        <v>1.0628696738981396</v>
      </c>
      <c r="CL81" s="29">
        <f t="shared" si="135"/>
        <v>1.0362565402391859</v>
      </c>
      <c r="CM81" s="29">
        <f t="shared" si="135"/>
        <v>1.0110697128798176</v>
      </c>
      <c r="CN81" s="29">
        <f t="shared" si="135"/>
        <v>0.99841883328276859</v>
      </c>
      <c r="CO81" s="29">
        <f t="shared" si="135"/>
        <v>1.0563444546735701</v>
      </c>
      <c r="CP81" s="29">
        <f t="shared" si="135"/>
        <v>1.0574525171704594</v>
      </c>
      <c r="CQ81" s="29">
        <f t="shared" si="135"/>
        <v>1.0580255635666145</v>
      </c>
      <c r="CR81" s="29">
        <f t="shared" si="136"/>
        <v>1.0281041893710967</v>
      </c>
      <c r="CS81" s="29">
        <f t="shared" si="136"/>
        <v>1.0361843223693052</v>
      </c>
      <c r="CT81" s="29">
        <f t="shared" si="136"/>
        <v>1.041089791428931</v>
      </c>
      <c r="CU81" s="29">
        <f t="shared" si="136"/>
        <v>1.031625468268595</v>
      </c>
      <c r="CV81" s="29">
        <f t="shared" si="136"/>
        <v>1.0213118416491809</v>
      </c>
      <c r="CW81" s="29">
        <f t="shared" si="136"/>
        <v>1.0255982089085833</v>
      </c>
      <c r="CX81" s="29">
        <f t="shared" si="136"/>
        <v>1.0314881431389415</v>
      </c>
      <c r="CY81" s="29">
        <f t="shared" si="136"/>
        <v>1.0426394250311994</v>
      </c>
      <c r="CZ81" s="29">
        <f t="shared" si="136"/>
        <v>1.052507401712971</v>
      </c>
      <c r="DA81" s="29">
        <f t="shared" si="136"/>
        <v>1.0429314427127025</v>
      </c>
      <c r="DB81" s="29">
        <f t="shared" si="137"/>
        <v>1.0355262688794726</v>
      </c>
      <c r="DC81" s="29">
        <f t="shared" si="137"/>
        <v>1.0255080370597207</v>
      </c>
      <c r="DD81" s="29">
        <f t="shared" si="137"/>
        <v>0.98902291461047009</v>
      </c>
      <c r="DE81" s="29">
        <f t="shared" si="137"/>
        <v>0.95138561030738067</v>
      </c>
      <c r="DF81" s="29">
        <f t="shared" si="137"/>
        <v>1.0116444373530937</v>
      </c>
      <c r="DG81" s="29">
        <f t="shared" si="137"/>
        <v>1.0273769853626895</v>
      </c>
      <c r="DH81" s="29">
        <f t="shared" si="137"/>
        <v>1.028636088663061</v>
      </c>
      <c r="DI81" s="29">
        <f t="shared" si="137"/>
        <v>1.0184372371821337</v>
      </c>
      <c r="DJ81" s="29">
        <f t="shared" si="137"/>
        <v>1.02870129667338</v>
      </c>
      <c r="DK81" s="29">
        <f t="shared" si="137"/>
        <v>1.0118170908054629</v>
      </c>
      <c r="DL81" s="29">
        <f t="shared" si="138"/>
        <v>0.99752480978259106</v>
      </c>
      <c r="DM81" s="29">
        <f t="shared" si="138"/>
        <v>1.0125945782773187</v>
      </c>
      <c r="DN81" s="29">
        <f t="shared" si="138"/>
        <v>1.010916149077193</v>
      </c>
      <c r="DO81" s="29">
        <f t="shared" si="138"/>
        <v>1.0389075334480755</v>
      </c>
      <c r="DP81" s="29">
        <f t="shared" si="138"/>
        <v>1.0486539778422852</v>
      </c>
      <c r="DQ81" s="29">
        <f t="shared" si="138"/>
        <v>1.0300303805816353</v>
      </c>
      <c r="DR81" s="29">
        <f t="shared" si="138"/>
        <v>1.022299009475278</v>
      </c>
      <c r="DS81" s="29">
        <f t="shared" si="138"/>
        <v>1.0256343428365466</v>
      </c>
      <c r="DT81" s="29">
        <f t="shared" si="138"/>
        <v>1.0280473529716692</v>
      </c>
      <c r="DU81" s="29">
        <f t="shared" si="138"/>
        <v>0.99645664233576636</v>
      </c>
      <c r="DV81" s="29">
        <f t="shared" si="139"/>
        <v>1.0066852942279565</v>
      </c>
      <c r="DW81" s="29">
        <f t="shared" si="139"/>
        <v>1.0078218867880595</v>
      </c>
      <c r="DX81" s="29">
        <f t="shared" si="139"/>
        <v>1.0230550950331887</v>
      </c>
      <c r="DY81" s="29">
        <f t="shared" si="139"/>
        <v>1.0163844508061382</v>
      </c>
      <c r="DZ81" s="29">
        <f t="shared" si="139"/>
        <v>1.0198938291417423</v>
      </c>
      <c r="EA81" s="29">
        <f t="shared" si="139"/>
        <v>1.0393509161042831</v>
      </c>
      <c r="EB81" s="29">
        <f t="shared" si="139"/>
        <v>1.0451995660895317</v>
      </c>
      <c r="EC81" s="29">
        <f t="shared" si="139"/>
        <v>1.0301098205238637</v>
      </c>
      <c r="ED81" s="29">
        <f t="shared" si="139"/>
        <v>1.0525524938322608</v>
      </c>
      <c r="EE81" s="29">
        <f t="shared" si="139"/>
        <v>1.0265319232884338</v>
      </c>
      <c r="EF81" s="29">
        <f t="shared" si="140"/>
        <v>1.0120651443377544</v>
      </c>
      <c r="EG81" s="29">
        <f t="shared" si="140"/>
        <v>1.0112894118606368</v>
      </c>
      <c r="EH81" s="29">
        <f t="shared" si="140"/>
        <v>1.0400954209400823</v>
      </c>
      <c r="EI81" s="29">
        <f t="shared" si="140"/>
        <v>1.0425338756478084</v>
      </c>
      <c r="EJ81" s="29">
        <f t="shared" si="140"/>
        <v>1.0525443063145272</v>
      </c>
      <c r="EK81" s="29">
        <f t="shared" si="140"/>
        <v>1.0510301522483338</v>
      </c>
      <c r="EL81" s="29">
        <f t="shared" si="140"/>
        <v>1.0283499548886306</v>
      </c>
      <c r="EM81" s="29">
        <f t="shared" si="140"/>
        <v>0.98424074848216159</v>
      </c>
      <c r="EN81" s="29">
        <f t="shared" si="140"/>
        <v>1.0371206148101828</v>
      </c>
      <c r="EO81" s="29">
        <f t="shared" si="140"/>
        <v>1.0256293746013161</v>
      </c>
      <c r="EP81" s="29">
        <f t="shared" si="141"/>
        <v>1.0011065330743278</v>
      </c>
      <c r="EQ81" s="29">
        <f t="shared" si="141"/>
        <v>1.0062828613902299</v>
      </c>
      <c r="ER81" s="29">
        <f t="shared" si="141"/>
        <v>1.0110872346514117</v>
      </c>
      <c r="ES81" s="29">
        <f t="shared" si="141"/>
        <v>1.004940599449206</v>
      </c>
      <c r="ET81" s="29">
        <f t="shared" si="141"/>
        <v>1.0096015427911171</v>
      </c>
      <c r="EU81" s="29">
        <f t="shared" si="141"/>
        <v>1.0042142282865416</v>
      </c>
      <c r="EV81" s="29">
        <f t="shared" si="141"/>
        <v>1.0210539596566179</v>
      </c>
      <c r="EW81" s="29">
        <f t="shared" si="141"/>
        <v>1.0042312291019333</v>
      </c>
      <c r="EX81" s="29">
        <f t="shared" si="141"/>
        <v>0.96913720945344528</v>
      </c>
      <c r="EY81" s="29">
        <f t="shared" si="141"/>
        <v>1.034269775612735</v>
      </c>
      <c r="EZ81" s="29">
        <f t="shared" si="141"/>
        <v>1.0116293696764183</v>
      </c>
      <c r="FA81" s="33">
        <f>+GEOMEAN(Tabella_Level_g[[#This Row],[1871]:[2022]])-1</f>
        <v>2.0368915100345886E-2</v>
      </c>
      <c r="FB81" s="33">
        <f>+GEOMEAN(Tabella_Level_g[[#This Row],[1871]:[1913]])-1</f>
        <v>2.3943389706787777E-2</v>
      </c>
      <c r="FC81" s="33">
        <f>+GEOMEAN(Tabella_Level_g[[#This Row],[1914]:[1945]])-1</f>
        <v>2.4557719141227174E-3</v>
      </c>
      <c r="FD81" s="33">
        <f>+GEOMEAN(Tabella_Level_g[[#This Row],[1919]:[1939]])-1</f>
        <v>1.5537276208853479E-2</v>
      </c>
      <c r="FE81" s="33">
        <f>+GEOMEAN(Tabella_Level_g[[#This Row],[1946]:[1970]])-1</f>
        <v>3.984937107315778E-2</v>
      </c>
      <c r="FF81" s="33">
        <f>+GEOMEAN(Tabella_Level_g[[#This Row],[1946]:[1975]])-1</f>
        <v>3.4521031024951077E-2</v>
      </c>
      <c r="FG81" s="33">
        <f>+GEOMEAN(Tabella_Level_g[[#This Row],[1946]:[2022]])-1</f>
        <v>2.5901758392927743E-2</v>
      </c>
      <c r="FH81" s="33">
        <f>+GEOMEAN(Tabella_Level_g[[#This Row],[1970]:[2022]])-1</f>
        <v>1.9880352009921998E-2</v>
      </c>
      <c r="FI81" s="33">
        <f>+GEOMEAN(Tabella_Level_g[[#This Row],[1970]:[2007]])-1</f>
        <v>2.3790289459905356E-2</v>
      </c>
      <c r="FJ81" s="33">
        <f>+GEOMEAN(Tabella_Level_g[[#This Row],[2010]:[2022]])-1</f>
        <v>1.0656853871622962E-2</v>
      </c>
      <c r="FK81" s="33">
        <f>+GEOMEAN(Tabella_Level_g[[#This Row],[1980]:[2007]])-1</f>
        <v>2.5898278509445927E-2</v>
      </c>
      <c r="FL81" s="33">
        <f>+GEOMEAN(Tabella_Level_g[[#This Row],[1980]:[2022]])-1</f>
        <v>2.0338901801072673E-2</v>
      </c>
      <c r="FM81" s="33">
        <f>+GEOMEAN(Tabella_Level_g[[#This Row],[1990]:[2007]])-1</f>
        <v>2.7730321879841258E-2</v>
      </c>
      <c r="FN81" s="33">
        <f>+GEOMEAN(Tabella_Level_g[[#This Row],[1990]:[2022]])-1</f>
        <v>1.9652041148824351E-2</v>
      </c>
      <c r="FO81" s="33">
        <f>+GEOMEAN(Tabella_Level_g[[#This Row],[1995]:[2007]])-1</f>
        <v>3.3708841593063532E-2</v>
      </c>
      <c r="FP81" s="33">
        <f>+GEOMEAN(Tabella_Level_g[[#This Row],[1975]:[2022]])-1</f>
        <v>1.8949195319886591E-2</v>
      </c>
      <c r="FQ81" s="33">
        <f>+GEOMEAN(Tabella_Level_g[[#This Row],[1990]:[2000]])-1</f>
        <v>2.4010766379553017E-2</v>
      </c>
      <c r="FR81" s="49"/>
      <c r="FS81" s="49"/>
      <c r="FT81" s="49"/>
      <c r="FU81" s="49"/>
      <c r="FV81" s="49"/>
      <c r="FW81" s="49"/>
      <c r="FX81" s="49"/>
      <c r="FY81" s="49"/>
      <c r="FZ81" s="49"/>
      <c r="GA81" s="49"/>
      <c r="GB81" s="49"/>
      <c r="GC81" s="49"/>
      <c r="GD81" s="49"/>
      <c r="GE81" s="49"/>
      <c r="GF81" s="49"/>
      <c r="GG81" s="49"/>
      <c r="GH81" s="49"/>
      <c r="GI81" s="49"/>
      <c r="GJ81" s="49"/>
      <c r="GK81" s="49"/>
      <c r="GL81" s="49"/>
      <c r="GM81" s="49"/>
      <c r="GN81" s="49"/>
      <c r="GO81" s="49"/>
      <c r="GP81" s="49"/>
      <c r="GQ81" s="49"/>
      <c r="GR81" s="49"/>
      <c r="GS81" s="49"/>
      <c r="GT81" s="49"/>
      <c r="GU81" s="49"/>
      <c r="GV81" s="49"/>
      <c r="GW81" s="49"/>
      <c r="GX81" s="49"/>
      <c r="GY81" s="49"/>
      <c r="GZ81" s="49"/>
      <c r="HA81" s="49"/>
      <c r="HB81" s="49"/>
      <c r="HC81" s="49"/>
      <c r="HD81" s="49"/>
      <c r="HE81" s="49"/>
      <c r="HF81" s="49"/>
      <c r="HG81" s="49"/>
      <c r="HH81" s="49"/>
      <c r="HI81" s="49"/>
      <c r="HJ81" s="49"/>
      <c r="HK81" s="49"/>
      <c r="HL81" s="49"/>
      <c r="HM81" s="49"/>
      <c r="HN81" s="49"/>
      <c r="HO81" s="49"/>
      <c r="HP81" s="49"/>
      <c r="HQ81" s="49"/>
      <c r="HR81" s="49"/>
      <c r="HS81" s="49"/>
      <c r="HT81" s="49"/>
      <c r="HU81" s="49"/>
      <c r="HV81" s="49"/>
      <c r="HW81" s="49"/>
      <c r="HX81" s="49"/>
      <c r="HY81" s="49"/>
      <c r="HZ81" s="49"/>
      <c r="IA81" s="49"/>
      <c r="IB81" s="49"/>
      <c r="IC81" s="49"/>
      <c r="ID81" s="49"/>
      <c r="IE81" s="49"/>
      <c r="IF81" s="49"/>
      <c r="IG81" s="49"/>
      <c r="IH81" s="49"/>
      <c r="II81" s="49"/>
      <c r="IJ81" s="49"/>
      <c r="IK81" s="49"/>
      <c r="IL81" s="49"/>
      <c r="IM81" s="49"/>
      <c r="IN81" s="49"/>
      <c r="IO81" s="49"/>
      <c r="IP81" s="49"/>
      <c r="IQ81" s="49"/>
      <c r="IR81" s="49"/>
      <c r="IS81" s="49"/>
      <c r="IT81" s="49"/>
      <c r="IU81" s="49"/>
      <c r="IV81" s="49"/>
      <c r="IW81" s="49"/>
      <c r="IX81" s="49"/>
      <c r="IY81" s="49"/>
      <c r="IZ81" s="49"/>
      <c r="JA81" s="49"/>
      <c r="JB81" s="49"/>
      <c r="JC81" s="49"/>
      <c r="JD81" s="49"/>
      <c r="JE81" s="49"/>
      <c r="JF81" s="49"/>
      <c r="JG81" s="49"/>
      <c r="JH81" s="49"/>
      <c r="JI81" s="49"/>
      <c r="JJ81" s="49"/>
      <c r="JK81" s="49"/>
      <c r="JL81" s="49"/>
      <c r="JM81" s="49"/>
      <c r="JN81" s="49"/>
      <c r="JO81" s="49"/>
      <c r="JP81" s="49"/>
      <c r="JQ81" s="49"/>
      <c r="JR81" s="49"/>
      <c r="JS81" s="49"/>
      <c r="JT81" s="49"/>
      <c r="JU81" s="49"/>
      <c r="JV81" s="49"/>
      <c r="JW81" s="49"/>
      <c r="JX81" s="49"/>
      <c r="JY81" s="49"/>
      <c r="JZ81" s="49"/>
      <c r="KA81" s="49"/>
      <c r="KB81" s="49"/>
      <c r="KC81" s="49"/>
      <c r="KD81" s="49"/>
      <c r="KE81" s="49"/>
      <c r="KF81" s="49"/>
      <c r="KG81" s="49"/>
      <c r="KH81" s="49"/>
      <c r="KI81" s="49"/>
      <c r="KJ81" s="49"/>
      <c r="KK81" s="49"/>
      <c r="KL81" s="49"/>
      <c r="KM81" s="49"/>
      <c r="KN81" s="49"/>
      <c r="KO81" s="49"/>
      <c r="KP81" s="49"/>
      <c r="KQ81" s="49"/>
      <c r="KR81" s="49"/>
      <c r="KS81" s="49"/>
      <c r="KT81" s="49"/>
      <c r="KU81" s="49"/>
      <c r="KV81" s="49"/>
      <c r="KW81" s="49"/>
      <c r="KX81" s="49"/>
      <c r="KY81" s="49"/>
      <c r="KZ81" s="49"/>
      <c r="LA81" s="49"/>
      <c r="LB81" s="49"/>
      <c r="LC81" s="49"/>
      <c r="LD81" s="49"/>
      <c r="LE81" s="49"/>
      <c r="LF81" s="49"/>
      <c r="LG81" s="49"/>
      <c r="LH81" s="49"/>
      <c r="LI81" s="49"/>
      <c r="LJ81" s="49"/>
      <c r="LK81" s="49"/>
      <c r="LL81" s="49"/>
      <c r="LM81" s="49"/>
      <c r="LN81" s="49"/>
      <c r="LO81" s="49"/>
      <c r="LP81" s="49"/>
      <c r="LQ81" s="49"/>
      <c r="LR81" s="49"/>
      <c r="LS81" s="49"/>
      <c r="LT81" s="49"/>
      <c r="LU81" s="49"/>
      <c r="LV81" s="49"/>
      <c r="LW81" s="49"/>
      <c r="LX81" s="49"/>
      <c r="LY81" s="49"/>
      <c r="LZ81" s="49"/>
      <c r="MA81" s="49"/>
      <c r="MB81" s="49"/>
      <c r="MC81" s="49"/>
      <c r="MD81" s="49"/>
      <c r="ME81" s="49"/>
      <c r="MF81" s="49"/>
      <c r="MG81" s="49"/>
      <c r="MH81" s="49"/>
      <c r="MI81" s="49"/>
      <c r="MJ81" s="49"/>
      <c r="MK81" s="49"/>
      <c r="ML81" s="49"/>
      <c r="MM81" s="49"/>
      <c r="MN81" s="49"/>
      <c r="MO81" s="49"/>
      <c r="MP81" s="49"/>
      <c r="MQ81" s="49"/>
      <c r="MR81" s="49"/>
      <c r="MS81" s="49"/>
      <c r="MT81" s="49"/>
      <c r="MU81" s="49"/>
      <c r="MV81" s="49"/>
      <c r="MW81" s="49"/>
      <c r="MX81" s="49"/>
      <c r="MY81" s="49"/>
      <c r="MZ81" s="49"/>
      <c r="NA81" s="49"/>
      <c r="NB81" s="49"/>
      <c r="NC81" s="49"/>
      <c r="ND81" s="49"/>
      <c r="NE81" s="49"/>
      <c r="NF81" s="49"/>
      <c r="NG81" s="49"/>
      <c r="NH81" s="49"/>
      <c r="NI81" s="49"/>
      <c r="NJ81" s="49"/>
      <c r="NK81" s="49"/>
      <c r="NL81" s="49"/>
      <c r="NM81" s="49"/>
      <c r="NN81" s="49"/>
      <c r="NO81" s="49"/>
      <c r="NP81" s="49"/>
      <c r="NQ81" s="49"/>
      <c r="NR81" s="49"/>
      <c r="NS81" s="49"/>
      <c r="NT81" s="49"/>
      <c r="NU81" s="49"/>
      <c r="NV81" s="49"/>
      <c r="NW81" s="49"/>
      <c r="NX81" s="49"/>
      <c r="NY81" s="49"/>
      <c r="NZ81" s="49"/>
      <c r="OA81" s="49"/>
      <c r="OB81" s="49"/>
      <c r="OC81" s="49"/>
      <c r="OD81" s="49"/>
      <c r="OE81" s="49"/>
      <c r="OF81" s="49"/>
      <c r="OG81" s="49"/>
      <c r="OH81" s="49"/>
      <c r="OI81" s="49"/>
      <c r="OJ81" s="49"/>
      <c r="OK81" s="49"/>
      <c r="OL81" s="49"/>
      <c r="OM81" s="49"/>
      <c r="ON81" s="49"/>
      <c r="OO81" s="49"/>
      <c r="OP81" s="49"/>
      <c r="OQ81" s="49"/>
      <c r="OR81" s="49"/>
      <c r="OS81" s="49"/>
      <c r="OT81" s="49"/>
      <c r="OU81" s="49"/>
      <c r="OV81" s="49"/>
      <c r="OW81" s="49"/>
      <c r="OX81" s="49"/>
      <c r="OY81" s="49"/>
      <c r="OZ81" s="49"/>
      <c r="PA81" s="49"/>
      <c r="PB81" s="49"/>
      <c r="PC81" s="49"/>
      <c r="PD81" s="49"/>
      <c r="PE81" s="49"/>
      <c r="PF81" s="49"/>
      <c r="PG81" s="49"/>
      <c r="PH81" s="49"/>
      <c r="PI81" s="49"/>
      <c r="PJ81" s="49"/>
      <c r="PK81" s="49"/>
      <c r="PL81" s="49"/>
      <c r="PM81" s="49"/>
      <c r="PN81" s="49"/>
      <c r="PO81" s="49"/>
      <c r="PP81" s="49"/>
      <c r="PQ81" s="49"/>
      <c r="PR81" s="49"/>
      <c r="PS81" s="49"/>
      <c r="PT81" s="49"/>
      <c r="PU81" s="49"/>
      <c r="PV81" s="49"/>
      <c r="PW81" s="49"/>
      <c r="PX81" s="49"/>
      <c r="PY81" s="49"/>
      <c r="PZ81" s="49"/>
      <c r="QA81" s="49"/>
      <c r="QB81" s="49"/>
      <c r="QC81" s="49"/>
      <c r="QD81" s="49"/>
      <c r="QE81" s="49"/>
      <c r="QF81" s="49"/>
      <c r="QG81" s="49"/>
      <c r="QH81" s="49"/>
      <c r="QI81" s="49"/>
      <c r="QJ81" s="49"/>
      <c r="QK81" s="49"/>
      <c r="QL81" s="49"/>
      <c r="QM81" s="49"/>
      <c r="QN81" s="49"/>
      <c r="QO81" s="49"/>
      <c r="QP81" s="49"/>
      <c r="QQ81" s="49"/>
      <c r="QR81" s="49"/>
      <c r="QS81" s="49"/>
      <c r="QT81" s="49"/>
      <c r="QU81" s="49"/>
      <c r="QV81" s="49"/>
      <c r="QW81" s="49"/>
      <c r="QX81" s="49"/>
      <c r="QY81" s="49"/>
      <c r="QZ81" s="49"/>
      <c r="RA81" s="49"/>
      <c r="RB81" s="49"/>
      <c r="RC81" s="49"/>
      <c r="RD81" s="49"/>
      <c r="RE81" s="49"/>
      <c r="RF81" s="49"/>
      <c r="RG81" s="49"/>
      <c r="RH81" s="49"/>
      <c r="RI81" s="49"/>
      <c r="RJ81" s="49"/>
      <c r="RK81" s="49"/>
      <c r="RL81" s="49"/>
      <c r="RM81" s="49"/>
      <c r="RN81" s="49"/>
      <c r="RO81" s="49"/>
      <c r="RP81" s="49"/>
      <c r="RQ81" s="49"/>
      <c r="RR81" s="49"/>
      <c r="RS81" s="49"/>
      <c r="RT81" s="49"/>
      <c r="RU81" s="49"/>
      <c r="RV81" s="49"/>
      <c r="RW81" s="49"/>
      <c r="RX81" s="49"/>
      <c r="RY81" s="49"/>
      <c r="RZ81" s="49"/>
      <c r="SA81" s="49"/>
      <c r="SB81" s="49"/>
      <c r="SC81" s="49"/>
      <c r="SD81" s="49"/>
      <c r="SE81" s="49"/>
      <c r="SF81" s="49"/>
      <c r="SG81" s="49"/>
      <c r="SH81" s="49"/>
      <c r="SI81" s="49"/>
      <c r="SJ81" s="49"/>
      <c r="SK81" s="49"/>
      <c r="SL81" s="49"/>
      <c r="SM81" s="49"/>
      <c r="SN81" s="49"/>
      <c r="SO81" s="49"/>
      <c r="SP81" s="49"/>
      <c r="SQ81" s="49"/>
      <c r="SR81" s="49"/>
      <c r="SS81" s="49"/>
      <c r="ST81" s="49"/>
      <c r="SU81" s="49"/>
      <c r="SV81" s="49"/>
      <c r="SW81" s="49"/>
      <c r="SX81" s="49"/>
      <c r="SY81" s="49"/>
      <c r="SZ81" s="49"/>
      <c r="TA81" s="49"/>
      <c r="TB81" s="49"/>
      <c r="TC81" s="49"/>
      <c r="TD81" s="49"/>
      <c r="TE81" s="49"/>
      <c r="TF81" s="49"/>
      <c r="TG81" s="49"/>
      <c r="TH81" s="49"/>
      <c r="TI81" s="49"/>
      <c r="TJ81" s="49"/>
      <c r="TK81" s="49"/>
      <c r="TL81" s="49"/>
      <c r="TM81" s="49"/>
      <c r="TN81" s="49"/>
      <c r="TO81" s="49"/>
      <c r="TP81" s="49"/>
      <c r="TQ81" s="49"/>
      <c r="TR81" s="49"/>
      <c r="TS81" s="49"/>
      <c r="TT81" s="49"/>
      <c r="TU81" s="49"/>
      <c r="TV81" s="49"/>
      <c r="TW81" s="49"/>
      <c r="TX81" s="49"/>
      <c r="TY81" s="49"/>
      <c r="TZ81" s="49"/>
      <c r="UA81" s="49"/>
      <c r="UB81" s="49"/>
      <c r="UC81" s="49"/>
      <c r="UD81" s="49"/>
      <c r="UE81" s="49"/>
      <c r="UF81" s="49"/>
      <c r="UG81" s="49"/>
      <c r="UH81" s="49"/>
      <c r="UI81" s="49"/>
      <c r="UJ81" s="49"/>
      <c r="UK81" s="49"/>
      <c r="UL81" s="49"/>
      <c r="UM81" s="49"/>
      <c r="UN81" s="49"/>
      <c r="UO81" s="49"/>
      <c r="UP81" s="49"/>
      <c r="UQ81" s="49"/>
      <c r="UR81" s="49"/>
      <c r="US81" s="49"/>
      <c r="UT81" s="49"/>
      <c r="UU81" s="49"/>
      <c r="UV81" s="49"/>
      <c r="UW81" s="49"/>
      <c r="UX81" s="49"/>
      <c r="UY81" s="49"/>
      <c r="UZ81" s="49"/>
      <c r="VA81" s="49"/>
      <c r="VB81" s="49"/>
      <c r="VC81" s="49"/>
      <c r="VD81" s="49"/>
      <c r="VE81" s="49"/>
      <c r="VF81" s="49"/>
      <c r="VG81" s="49"/>
      <c r="VH81" s="49"/>
      <c r="VI81" s="49"/>
      <c r="VJ81" s="49"/>
      <c r="VK81" s="49"/>
      <c r="VL81" s="49"/>
      <c r="VM81" s="49"/>
      <c r="VN81" s="49"/>
      <c r="VO81" s="49"/>
      <c r="VP81" s="49"/>
      <c r="VQ81" s="49"/>
      <c r="VR81" s="49"/>
      <c r="VS81" s="49"/>
      <c r="VT81" s="49"/>
      <c r="VU81" s="49"/>
      <c r="VV81" s="49"/>
      <c r="VW81" s="49"/>
      <c r="VX81" s="49"/>
      <c r="VY81" s="49"/>
      <c r="VZ81" s="49"/>
      <c r="WA81" s="49"/>
      <c r="WB81" s="49"/>
      <c r="WC81" s="49"/>
      <c r="WD81" s="49"/>
      <c r="WE81" s="49"/>
      <c r="WF81" s="49"/>
      <c r="WG81" s="49"/>
      <c r="WH81" s="49"/>
      <c r="WI81" s="49"/>
      <c r="WJ81" s="49"/>
      <c r="WK81" s="49"/>
      <c r="WL81" s="49"/>
      <c r="WM81" s="49"/>
      <c r="WN81" s="49"/>
      <c r="WO81" s="49"/>
      <c r="WP81" s="49"/>
      <c r="WQ81" s="49"/>
      <c r="WR81" s="49"/>
      <c r="WS81" s="49"/>
      <c r="WT81" s="49"/>
      <c r="WU81" s="49"/>
      <c r="WV81" s="49"/>
      <c r="WW81" s="49"/>
      <c r="WX81" s="49"/>
      <c r="WY81" s="49"/>
      <c r="WZ81" s="49"/>
      <c r="XA81" s="49"/>
      <c r="XB81" s="49"/>
      <c r="XC81" s="49"/>
      <c r="XD81" s="49"/>
      <c r="XE81" s="49"/>
      <c r="XF81" s="49"/>
      <c r="XG81" s="49"/>
      <c r="XH81" s="49"/>
      <c r="XI81" s="49"/>
      <c r="XJ81" s="49"/>
      <c r="XK81" s="49"/>
      <c r="XL81" s="49"/>
      <c r="XM81" s="49"/>
      <c r="XN81" s="49"/>
      <c r="XO81" s="49"/>
      <c r="XP81" s="49"/>
      <c r="XQ81" s="49"/>
      <c r="XR81" s="49"/>
      <c r="XS81" s="49"/>
      <c r="XT81" s="49"/>
      <c r="XU81" s="49"/>
      <c r="XV81" s="49"/>
      <c r="XW81" s="49"/>
      <c r="XX81" s="49"/>
      <c r="XY81" s="49"/>
      <c r="XZ81" s="49"/>
      <c r="YA81" s="49"/>
      <c r="YB81" s="49"/>
      <c r="YC81" s="49"/>
      <c r="YD81" s="49"/>
      <c r="YE81" s="49"/>
      <c r="YF81" s="49"/>
      <c r="YG81" s="49"/>
      <c r="YH81" s="49"/>
      <c r="YI81" s="49"/>
      <c r="YJ81" s="49"/>
      <c r="YK81" s="49"/>
      <c r="YL81" s="49"/>
      <c r="YM81" s="49"/>
      <c r="YN81" s="49"/>
      <c r="YO81" s="49"/>
      <c r="YP81" s="49"/>
      <c r="YQ81" s="49"/>
      <c r="YR81" s="49"/>
      <c r="YS81" s="49"/>
      <c r="YT81" s="49"/>
      <c r="YU81" s="49"/>
      <c r="YV81" s="49"/>
      <c r="YW81" s="49"/>
      <c r="YX81" s="49"/>
      <c r="YY81" s="49"/>
      <c r="YZ81" s="49"/>
      <c r="ZA81" s="49"/>
      <c r="ZB81" s="49"/>
      <c r="ZC81" s="49"/>
      <c r="ZD81" s="49"/>
      <c r="ZE81" s="49"/>
      <c r="ZF81" s="49"/>
      <c r="ZG81" s="49"/>
      <c r="ZH81" s="49"/>
      <c r="ZI81" s="49"/>
      <c r="ZJ81" s="49"/>
      <c r="ZK81" s="49"/>
      <c r="ZL81" s="49"/>
      <c r="ZM81" s="49"/>
      <c r="ZN81" s="49"/>
      <c r="ZO81" s="49"/>
      <c r="ZP81" s="49"/>
      <c r="ZQ81" s="49"/>
      <c r="ZR81" s="49"/>
      <c r="ZS81" s="49"/>
      <c r="ZT81" s="49"/>
      <c r="ZU81" s="49"/>
      <c r="ZV81" s="49"/>
      <c r="ZW81" s="49"/>
      <c r="ZX81" s="49"/>
      <c r="ZY81" s="49"/>
      <c r="ZZ81" s="49"/>
      <c r="AAA81" s="49"/>
      <c r="AAB81" s="49"/>
      <c r="AAC81" s="49"/>
      <c r="AAD81" s="49"/>
      <c r="AAE81" s="49"/>
      <c r="AAF81" s="49"/>
      <c r="AAG81" s="49"/>
      <c r="AAH81" s="49"/>
      <c r="AAI81" s="49"/>
      <c r="AAJ81" s="49"/>
      <c r="AAK81" s="49"/>
      <c r="AAL81" s="49"/>
      <c r="AAM81" s="49"/>
      <c r="AAN81" s="49"/>
      <c r="AAO81" s="49"/>
      <c r="AAP81" s="49"/>
      <c r="AAQ81" s="49"/>
      <c r="AAR81" s="49"/>
      <c r="AAS81" s="49"/>
      <c r="AAT81" s="49"/>
      <c r="AAU81" s="49"/>
      <c r="AAV81" s="49"/>
      <c r="AAW81" s="49"/>
      <c r="AAX81" s="49"/>
      <c r="AAY81" s="49"/>
      <c r="AAZ81" s="49"/>
      <c r="ABA81" s="49"/>
      <c r="ABB81" s="49"/>
      <c r="ABC81" s="49"/>
      <c r="ABD81" s="49"/>
      <c r="ABE81" s="49"/>
      <c r="ABF81" s="49"/>
      <c r="ABG81" s="49"/>
      <c r="ABH81" s="49"/>
    </row>
    <row r="82" spans="1:777" x14ac:dyDescent="0.15">
      <c r="A82" s="25" t="s">
        <v>249</v>
      </c>
      <c r="B82" s="26" t="s">
        <v>58</v>
      </c>
      <c r="C82" s="27" t="s">
        <v>59</v>
      </c>
      <c r="D82" s="29"/>
      <c r="E82" s="29">
        <f t="shared" si="142"/>
        <v>0.99451020758277575</v>
      </c>
      <c r="F82" s="29">
        <f t="shared" si="127"/>
        <v>0.99516991547352074</v>
      </c>
      <c r="G82" s="29">
        <f t="shared" si="127"/>
        <v>1.0126538394869129</v>
      </c>
      <c r="H82" s="29">
        <f t="shared" si="127"/>
        <v>1.0054775761725436</v>
      </c>
      <c r="I82" s="29">
        <f t="shared" si="127"/>
        <v>1.0129383724889343</v>
      </c>
      <c r="J82" s="29">
        <f t="shared" si="127"/>
        <v>0.99798319327731089</v>
      </c>
      <c r="K82" s="29">
        <f t="shared" si="127"/>
        <v>0.997473896934995</v>
      </c>
      <c r="L82" s="29">
        <f t="shared" si="127"/>
        <v>0.99257133209522197</v>
      </c>
      <c r="M82" s="29">
        <f t="shared" si="127"/>
        <v>0.98418098316040148</v>
      </c>
      <c r="N82" s="29">
        <f t="shared" si="127"/>
        <v>1.0364673349464224</v>
      </c>
      <c r="O82" s="29">
        <f t="shared" si="127"/>
        <v>1.024845756211439</v>
      </c>
      <c r="P82" s="29">
        <f t="shared" si="128"/>
        <v>1.0200130165961601</v>
      </c>
      <c r="Q82" s="29">
        <f t="shared" si="128"/>
        <v>0.99920242462912745</v>
      </c>
      <c r="R82" s="29">
        <f t="shared" si="128"/>
        <v>0.99297573435504471</v>
      </c>
      <c r="S82" s="29">
        <f t="shared" si="128"/>
        <v>0.98585209003215435</v>
      </c>
      <c r="T82" s="29">
        <f t="shared" si="128"/>
        <v>1.0061969993476843</v>
      </c>
      <c r="U82" s="29">
        <f t="shared" si="128"/>
        <v>1.0304700162074554</v>
      </c>
      <c r="V82" s="29">
        <f t="shared" si="128"/>
        <v>1.0357030512739855</v>
      </c>
      <c r="W82" s="29">
        <f t="shared" si="128"/>
        <v>1.0441913439635535</v>
      </c>
      <c r="X82" s="29">
        <f t="shared" si="128"/>
        <v>0.9954915648632926</v>
      </c>
      <c r="Y82" s="29">
        <f t="shared" si="128"/>
        <v>0.99065010956902844</v>
      </c>
      <c r="Z82" s="29">
        <f t="shared" si="129"/>
        <v>0.96637664061347883</v>
      </c>
      <c r="AA82" s="29">
        <f t="shared" si="129"/>
        <v>0.98977567526323817</v>
      </c>
      <c r="AB82" s="29">
        <f t="shared" si="129"/>
        <v>1.0562750539623804</v>
      </c>
      <c r="AC82" s="29">
        <f t="shared" si="129"/>
        <v>1.0211647934608086</v>
      </c>
      <c r="AD82" s="29">
        <f t="shared" si="129"/>
        <v>1.0307318467695825</v>
      </c>
      <c r="AE82" s="29">
        <f t="shared" si="129"/>
        <v>1.0024961863819166</v>
      </c>
      <c r="AF82" s="29">
        <f t="shared" si="129"/>
        <v>1.037487895974547</v>
      </c>
      <c r="AG82" s="29">
        <f t="shared" si="129"/>
        <v>1.0305333333333333</v>
      </c>
      <c r="AH82" s="29">
        <f t="shared" si="129"/>
        <v>0.98253331608228744</v>
      </c>
      <c r="AI82" s="29">
        <f t="shared" si="129"/>
        <v>0.98972873321042931</v>
      </c>
      <c r="AJ82" s="29">
        <f t="shared" si="130"/>
        <v>1.0158328898350186</v>
      </c>
      <c r="AK82" s="29">
        <f t="shared" si="130"/>
        <v>0.97996070726915518</v>
      </c>
      <c r="AL82" s="29">
        <f t="shared" si="130"/>
        <v>0.99639133921411382</v>
      </c>
      <c r="AM82" s="29">
        <f t="shared" si="130"/>
        <v>1.0198524480214621</v>
      </c>
      <c r="AN82" s="29">
        <f t="shared" si="130"/>
        <v>1.0235433381559911</v>
      </c>
      <c r="AO82" s="29">
        <f t="shared" si="130"/>
        <v>1.0093806219480854</v>
      </c>
      <c r="AP82" s="29">
        <f t="shared" si="130"/>
        <v>0.94984086569064285</v>
      </c>
      <c r="AQ82" s="29">
        <f t="shared" si="130"/>
        <v>1.0128669079211903</v>
      </c>
      <c r="AR82" s="29">
        <f t="shared" si="130"/>
        <v>1.0213047505623924</v>
      </c>
      <c r="AS82" s="29">
        <f t="shared" si="130"/>
        <v>1.0202124902824565</v>
      </c>
      <c r="AT82" s="29">
        <f t="shared" si="131"/>
        <v>1.0101600203200407</v>
      </c>
      <c r="AU82" s="29">
        <f t="shared" si="131"/>
        <v>1.0324365099321096</v>
      </c>
      <c r="AV82" s="29">
        <f t="shared" si="131"/>
        <v>0.99013638577691188</v>
      </c>
      <c r="AW82" s="29">
        <f t="shared" si="131"/>
        <v>1.0624769401057681</v>
      </c>
      <c r="AX82" s="29">
        <f t="shared" si="131"/>
        <v>1.0072925107072579</v>
      </c>
      <c r="AY82" s="29">
        <f t="shared" si="131"/>
        <v>0.99574810388416457</v>
      </c>
      <c r="AZ82" s="29">
        <f t="shared" si="131"/>
        <v>0.99596076168493941</v>
      </c>
      <c r="BA82" s="29">
        <f t="shared" si="131"/>
        <v>0.88122827346465815</v>
      </c>
      <c r="BB82" s="29">
        <f t="shared" si="131"/>
        <v>0.92268244575936886</v>
      </c>
      <c r="BC82" s="29">
        <f t="shared" si="131"/>
        <v>0.96793501496365963</v>
      </c>
      <c r="BD82" s="29">
        <f t="shared" si="132"/>
        <v>1.0881919905771495</v>
      </c>
      <c r="BE82" s="29">
        <f t="shared" si="132"/>
        <v>1.0265187390069004</v>
      </c>
      <c r="BF82" s="29">
        <f t="shared" si="132"/>
        <v>1.0338737313826283</v>
      </c>
      <c r="BG82" s="29">
        <f t="shared" si="132"/>
        <v>1.0452575216726161</v>
      </c>
      <c r="BH82" s="29">
        <f t="shared" si="132"/>
        <v>0.95962922307598486</v>
      </c>
      <c r="BI82" s="29">
        <f t="shared" si="132"/>
        <v>1.0767666497203863</v>
      </c>
      <c r="BJ82" s="29">
        <f t="shared" si="132"/>
        <v>1.0079084041548632</v>
      </c>
      <c r="BK82" s="29">
        <f t="shared" si="132"/>
        <v>1.0272865675137604</v>
      </c>
      <c r="BL82" s="29">
        <f t="shared" si="132"/>
        <v>0.98871409028727775</v>
      </c>
      <c r="BM82" s="29">
        <f t="shared" si="132"/>
        <v>0.94430992736077479</v>
      </c>
      <c r="BN82" s="29">
        <f t="shared" si="133"/>
        <v>1.0019536019536019</v>
      </c>
      <c r="BO82" s="29">
        <f t="shared" si="133"/>
        <v>1.0249817206921765</v>
      </c>
      <c r="BP82" s="29">
        <f t="shared" si="133"/>
        <v>1.0627749375817381</v>
      </c>
      <c r="BQ82" s="29">
        <f t="shared" si="133"/>
        <v>1.0341201476675244</v>
      </c>
      <c r="BR82" s="29">
        <f t="shared" si="133"/>
        <v>1.0406750324534833</v>
      </c>
      <c r="BS82" s="29">
        <f t="shared" si="133"/>
        <v>1.0302494802494802</v>
      </c>
      <c r="BT82" s="29">
        <f t="shared" si="133"/>
        <v>1.0077691453940067</v>
      </c>
      <c r="BU82" s="29">
        <f t="shared" si="133"/>
        <v>0.99939927913496196</v>
      </c>
      <c r="BV82" s="29">
        <f t="shared" si="133"/>
        <v>1.0947705870567022</v>
      </c>
      <c r="BW82" s="29">
        <f t="shared" si="133"/>
        <v>1.091325036603221</v>
      </c>
      <c r="BX82" s="29">
        <f t="shared" si="134"/>
        <v>1.0209626027167533</v>
      </c>
      <c r="BY82" s="29">
        <f t="shared" si="134"/>
        <v>1.0137976346911959</v>
      </c>
      <c r="BZ82" s="29">
        <f t="shared" si="134"/>
        <v>0.95617303953337651</v>
      </c>
      <c r="CA82" s="29">
        <f t="shared" si="134"/>
        <v>0.952893332203677</v>
      </c>
      <c r="CB82" s="29">
        <f t="shared" si="134"/>
        <v>0.95589935093802791</v>
      </c>
      <c r="CC82" s="29">
        <f t="shared" si="134"/>
        <v>0.97916472886243144</v>
      </c>
      <c r="CD82" s="29">
        <f t="shared" si="134"/>
        <v>1.0214686045407049</v>
      </c>
      <c r="CE82" s="29">
        <f t="shared" si="134"/>
        <v>1.0311540965312005</v>
      </c>
      <c r="CF82" s="29">
        <f t="shared" si="134"/>
        <v>0.99756493506493504</v>
      </c>
      <c r="CG82" s="29">
        <f t="shared" si="134"/>
        <v>1.026489467498418</v>
      </c>
      <c r="CH82" s="29">
        <f t="shared" si="135"/>
        <v>0.99550819094592213</v>
      </c>
      <c r="CI82" s="29">
        <f t="shared" si="135"/>
        <v>1.0359196673449527</v>
      </c>
      <c r="CJ82" s="29">
        <f t="shared" si="135"/>
        <v>1.0372363139465368</v>
      </c>
      <c r="CK82" s="29">
        <f t="shared" si="135"/>
        <v>1.0326060107039934</v>
      </c>
      <c r="CL82" s="29">
        <f t="shared" si="135"/>
        <v>1.007814368870106</v>
      </c>
      <c r="CM82" s="29">
        <f t="shared" si="135"/>
        <v>1.0110768256982356</v>
      </c>
      <c r="CN82" s="29">
        <f t="shared" si="135"/>
        <v>0.99366147585883091</v>
      </c>
      <c r="CO82" s="29">
        <f t="shared" si="135"/>
        <v>1.0343361159237676</v>
      </c>
      <c r="CP82" s="29">
        <f t="shared" si="135"/>
        <v>1.0491853205421044</v>
      </c>
      <c r="CQ82" s="29">
        <f t="shared" si="135"/>
        <v>1.0245283018867926</v>
      </c>
      <c r="CR82" s="29">
        <f t="shared" si="136"/>
        <v>1.0009208103130756</v>
      </c>
      <c r="CS82" s="29">
        <f t="shared" si="136"/>
        <v>1.0319864128511782</v>
      </c>
      <c r="CT82" s="29">
        <f t="shared" si="136"/>
        <v>1.0458067612974011</v>
      </c>
      <c r="CU82" s="29">
        <f t="shared" si="136"/>
        <v>1.0192774244311849</v>
      </c>
      <c r="CV82" s="29">
        <f t="shared" si="136"/>
        <v>1.0136378256674172</v>
      </c>
      <c r="CW82" s="29">
        <f t="shared" si="136"/>
        <v>1.0165640667639779</v>
      </c>
      <c r="CX82" s="29">
        <f t="shared" si="136"/>
        <v>1.0358971157447872</v>
      </c>
      <c r="CY82" s="29">
        <f t="shared" si="136"/>
        <v>1.0136804676670885</v>
      </c>
      <c r="CZ82" s="29">
        <f t="shared" si="136"/>
        <v>1.020332936979786</v>
      </c>
      <c r="DA82" s="29">
        <f t="shared" si="136"/>
        <v>1.0161985782542826</v>
      </c>
      <c r="DB82" s="29">
        <f t="shared" si="137"/>
        <v>1.0322247706422019</v>
      </c>
      <c r="DC82" s="29">
        <f t="shared" si="137"/>
        <v>1.0647705810465504</v>
      </c>
      <c r="DD82" s="29">
        <f t="shared" si="137"/>
        <v>0.98617487479131882</v>
      </c>
      <c r="DE82" s="29">
        <f t="shared" si="137"/>
        <v>0.99899486853938524</v>
      </c>
      <c r="DF82" s="29">
        <f t="shared" si="137"/>
        <v>1.0226117348019488</v>
      </c>
      <c r="DG82" s="29">
        <f t="shared" si="137"/>
        <v>1.0222153176945783</v>
      </c>
      <c r="DH82" s="29">
        <f t="shared" si="137"/>
        <v>1.0358662613981764</v>
      </c>
      <c r="DI82" s="29">
        <f t="shared" si="137"/>
        <v>1.0264084507042253</v>
      </c>
      <c r="DJ82" s="29">
        <f t="shared" si="137"/>
        <v>0.9820850009529255</v>
      </c>
      <c r="DK82" s="29">
        <f t="shared" si="137"/>
        <v>0.9857849796235203</v>
      </c>
      <c r="DL82" s="29">
        <f t="shared" si="138"/>
        <v>1.0162901717604214</v>
      </c>
      <c r="DM82" s="29">
        <f t="shared" si="138"/>
        <v>1.0346731234866828</v>
      </c>
      <c r="DN82" s="29">
        <f t="shared" si="138"/>
        <v>1.0235420761958252</v>
      </c>
      <c r="DO82" s="29">
        <f t="shared" si="138"/>
        <v>1.0324660478302621</v>
      </c>
      <c r="DP82" s="29">
        <f t="shared" si="138"/>
        <v>1.0407015368262544</v>
      </c>
      <c r="DQ82" s="29">
        <f t="shared" si="138"/>
        <v>1.0441739722529577</v>
      </c>
      <c r="DR82" s="29">
        <f t="shared" si="138"/>
        <v>1.0465846103684382</v>
      </c>
      <c r="DS82" s="29">
        <f t="shared" si="138"/>
        <v>1.0188870283110714</v>
      </c>
      <c r="DT82" s="29">
        <f t="shared" si="138"/>
        <v>1.0009555113896957</v>
      </c>
      <c r="DU82" s="29">
        <f t="shared" si="138"/>
        <v>0.98484149833899726</v>
      </c>
      <c r="DV82" s="29">
        <f t="shared" si="139"/>
        <v>0.99992912534864486</v>
      </c>
      <c r="DW82" s="29">
        <f t="shared" si="139"/>
        <v>1.0216809603466992</v>
      </c>
      <c r="DX82" s="29">
        <f t="shared" si="139"/>
        <v>1.0352267240677206</v>
      </c>
      <c r="DY82" s="29">
        <f t="shared" si="139"/>
        <v>1.0213975283624335</v>
      </c>
      <c r="DZ82" s="29">
        <f t="shared" si="139"/>
        <v>1.0219313120407707</v>
      </c>
      <c r="EA82" s="29">
        <f t="shared" si="139"/>
        <v>1.0276590734950046</v>
      </c>
      <c r="EB82" s="29">
        <f t="shared" si="139"/>
        <v>1.0279435268172361</v>
      </c>
      <c r="EC82" s="29">
        <f t="shared" si="139"/>
        <v>1.0284317270268011</v>
      </c>
      <c r="ED82" s="29">
        <f t="shared" si="139"/>
        <v>1.0327648521037895</v>
      </c>
      <c r="EE82" s="29">
        <f t="shared" si="139"/>
        <v>1.022362836429445</v>
      </c>
      <c r="EF82" s="29">
        <f t="shared" si="140"/>
        <v>1.0187033298172552</v>
      </c>
      <c r="EG82" s="29">
        <f t="shared" si="140"/>
        <v>1.0288875397114028</v>
      </c>
      <c r="EH82" s="29">
        <f t="shared" si="140"/>
        <v>1.0185015809279774</v>
      </c>
      <c r="EI82" s="29">
        <f t="shared" si="140"/>
        <v>1.0217360690051964</v>
      </c>
      <c r="EJ82" s="29">
        <f t="shared" si="140"/>
        <v>1.0165745344557158</v>
      </c>
      <c r="EK82" s="29">
        <f t="shared" si="140"/>
        <v>1.0166401070081326</v>
      </c>
      <c r="EL82" s="29">
        <f t="shared" si="140"/>
        <v>0.98500989062673672</v>
      </c>
      <c r="EM82" s="29">
        <f t="shared" si="140"/>
        <v>0.94864357411141775</v>
      </c>
      <c r="EN82" s="29">
        <f t="shared" si="140"/>
        <v>1.0102351408449886</v>
      </c>
      <c r="EO82" s="29">
        <f t="shared" si="140"/>
        <v>1.0062301908591738</v>
      </c>
      <c r="EP82" s="29">
        <f t="shared" si="141"/>
        <v>1.0077961739727201</v>
      </c>
      <c r="EQ82" s="29">
        <f t="shared" si="141"/>
        <v>1.0118296521017693</v>
      </c>
      <c r="ER82" s="29">
        <f t="shared" si="141"/>
        <v>1.0241527334399685</v>
      </c>
      <c r="ES82" s="29">
        <f t="shared" si="141"/>
        <v>1.0158635677372401</v>
      </c>
      <c r="ET82" s="29">
        <f t="shared" si="141"/>
        <v>1.0132793182284781</v>
      </c>
      <c r="EU82" s="29">
        <f t="shared" si="141"/>
        <v>1.0183548897526105</v>
      </c>
      <c r="EV82" s="29">
        <f t="shared" si="141"/>
        <v>1.0109879500901917</v>
      </c>
      <c r="EW82" s="29">
        <f t="shared" si="141"/>
        <v>1.0105519757341506</v>
      </c>
      <c r="EX82" s="29">
        <f t="shared" si="141"/>
        <v>0.88592476007343846</v>
      </c>
      <c r="EY82" s="29">
        <f t="shared" si="141"/>
        <v>1.0716612165402486</v>
      </c>
      <c r="EZ82" s="29">
        <f t="shared" si="141"/>
        <v>1.0342594036300101</v>
      </c>
      <c r="FA82" s="33">
        <f>+GEOMEAN(Tabella_Level_g[[#This Row],[1871]:[2022]])-1</f>
        <v>1.2481075741693548E-2</v>
      </c>
      <c r="FB82" s="33">
        <f>+GEOMEAN(Tabella_Level_g[[#This Row],[1871]:[1913]])-1</f>
        <v>8.0028070536781737E-3</v>
      </c>
      <c r="FC82" s="33">
        <f>+GEOMEAN(Tabella_Level_g[[#This Row],[1914]:[1945]])-1</f>
        <v>9.8767351276154436E-3</v>
      </c>
      <c r="FD82" s="33">
        <f>+GEOMEAN(Tabella_Level_g[[#This Row],[1919]:[1939]])-1</f>
        <v>6.9544979342233137E-3</v>
      </c>
      <c r="FE82" s="33">
        <f>+GEOMEAN(Tabella_Level_g[[#This Row],[1946]:[1970]])-1</f>
        <v>1.7047526915914935E-2</v>
      </c>
      <c r="FF82" s="33">
        <f>+GEOMEAN(Tabella_Level_g[[#This Row],[1946]:[1975]])-1</f>
        <v>1.7423840473155483E-2</v>
      </c>
      <c r="FG82" s="33">
        <f>+GEOMEAN(Tabella_Level_g[[#This Row],[1946]:[2022]])-1</f>
        <v>1.607756447665043E-2</v>
      </c>
      <c r="FH82" s="33">
        <f>+GEOMEAN(Tabella_Level_g[[#This Row],[1970]:[2022]])-1</f>
        <v>1.5700445655128625E-2</v>
      </c>
      <c r="FI82" s="33">
        <f>+GEOMEAN(Tabella_Level_g[[#This Row],[1970]:[2007]])-1</f>
        <v>2.0829285642028239E-2</v>
      </c>
      <c r="FJ82" s="33">
        <f>+GEOMEAN(Tabella_Level_g[[#This Row],[2010]:[2022]])-1</f>
        <v>8.5053769627849718E-3</v>
      </c>
      <c r="FK82" s="33">
        <f>+GEOMEAN(Tabella_Level_g[[#This Row],[1980]:[2007]])-1</f>
        <v>2.0274215934836137E-2</v>
      </c>
      <c r="FL82" s="33">
        <f>+GEOMEAN(Tabella_Level_g[[#This Row],[1980]:[2022]])-1</f>
        <v>1.4152152189455425E-2</v>
      </c>
      <c r="FM82" s="33">
        <f>+GEOMEAN(Tabella_Level_g[[#This Row],[1990]:[2007]])-1</f>
        <v>1.9157102183875674E-2</v>
      </c>
      <c r="FN82" s="33">
        <f>+GEOMEAN(Tabella_Level_g[[#This Row],[1990]:[2022]])-1</f>
        <v>1.169951860077223E-2</v>
      </c>
      <c r="FO82" s="33">
        <f>+GEOMEAN(Tabella_Level_g[[#This Row],[1995]:[2007]])-1</f>
        <v>2.333637056494009E-2</v>
      </c>
      <c r="FP82" s="33">
        <f>+GEOMEAN(Tabella_Level_g[[#This Row],[1975]:[2022]])-1</f>
        <v>1.4878491851936015E-2</v>
      </c>
      <c r="FQ82" s="33">
        <f>+GEOMEAN(Tabella_Level_g[[#This Row],[1990]:[2000]])-1</f>
        <v>1.831698199024534E-2</v>
      </c>
      <c r="FR82" s="49"/>
      <c r="FS82" s="49"/>
      <c r="FT82" s="49"/>
      <c r="FU82" s="49"/>
      <c r="FV82" s="49"/>
      <c r="FW82" s="49"/>
      <c r="FX82" s="49"/>
      <c r="FY82" s="49"/>
      <c r="FZ82" s="49"/>
      <c r="GA82" s="49"/>
      <c r="GB82" s="49"/>
      <c r="GC82" s="49"/>
      <c r="GD82" s="49"/>
      <c r="GE82" s="49"/>
      <c r="GF82" s="49"/>
      <c r="GG82" s="49"/>
      <c r="GH82" s="49"/>
      <c r="GI82" s="49"/>
      <c r="GJ82" s="49"/>
      <c r="GK82" s="49"/>
      <c r="GL82" s="49"/>
      <c r="GM82" s="49"/>
      <c r="GN82" s="49"/>
      <c r="GO82" s="49"/>
      <c r="GP82" s="49"/>
      <c r="GQ82" s="49"/>
      <c r="GR82" s="49"/>
      <c r="GS82" s="49"/>
      <c r="GT82" s="49"/>
      <c r="GU82" s="49"/>
      <c r="GV82" s="49"/>
      <c r="GW82" s="49"/>
      <c r="GX82" s="49"/>
      <c r="GY82" s="49"/>
      <c r="GZ82" s="49"/>
      <c r="HA82" s="49"/>
      <c r="HB82" s="49"/>
      <c r="HC82" s="49"/>
      <c r="HD82" s="49"/>
      <c r="HE82" s="49"/>
      <c r="HF82" s="49"/>
      <c r="HG82" s="49"/>
      <c r="HH82" s="49"/>
      <c r="HI82" s="49"/>
      <c r="HJ82" s="49"/>
      <c r="HK82" s="49"/>
      <c r="HL82" s="49"/>
      <c r="HM82" s="49"/>
      <c r="HN82" s="49"/>
      <c r="HO82" s="49"/>
      <c r="HP82" s="49"/>
      <c r="HQ82" s="49"/>
      <c r="HR82" s="49"/>
      <c r="HS82" s="49"/>
      <c r="HT82" s="49"/>
      <c r="HU82" s="49"/>
      <c r="HV82" s="49"/>
      <c r="HW82" s="49"/>
      <c r="HX82" s="49"/>
      <c r="HY82" s="49"/>
      <c r="HZ82" s="49"/>
      <c r="IA82" s="49"/>
      <c r="IB82" s="49"/>
      <c r="IC82" s="49"/>
      <c r="ID82" s="49"/>
      <c r="IE82" s="49"/>
      <c r="IF82" s="49"/>
      <c r="IG82" s="49"/>
      <c r="IH82" s="49"/>
      <c r="II82" s="49"/>
      <c r="IJ82" s="49"/>
      <c r="IK82" s="49"/>
      <c r="IL82" s="49"/>
      <c r="IM82" s="49"/>
      <c r="IN82" s="49"/>
      <c r="IO82" s="49"/>
      <c r="IP82" s="49"/>
      <c r="IQ82" s="49"/>
      <c r="IR82" s="49"/>
      <c r="IS82" s="49"/>
      <c r="IT82" s="49"/>
      <c r="IU82" s="49"/>
      <c r="IV82" s="49"/>
      <c r="IW82" s="49"/>
      <c r="IX82" s="49"/>
      <c r="IY82" s="49"/>
      <c r="IZ82" s="49"/>
      <c r="JA82" s="49"/>
      <c r="JB82" s="49"/>
      <c r="JC82" s="49"/>
      <c r="JD82" s="49"/>
      <c r="JE82" s="49"/>
      <c r="JF82" s="49"/>
      <c r="JG82" s="49"/>
      <c r="JH82" s="49"/>
      <c r="JI82" s="49"/>
      <c r="JJ82" s="49"/>
      <c r="JK82" s="49"/>
      <c r="JL82" s="49"/>
      <c r="JM82" s="49"/>
      <c r="JN82" s="49"/>
      <c r="JO82" s="49"/>
      <c r="JP82" s="49"/>
      <c r="JQ82" s="49"/>
      <c r="JR82" s="49"/>
      <c r="JS82" s="49"/>
      <c r="JT82" s="49"/>
      <c r="JU82" s="49"/>
      <c r="JV82" s="49"/>
      <c r="JW82" s="49"/>
      <c r="JX82" s="49"/>
      <c r="JY82" s="49"/>
      <c r="JZ82" s="49"/>
      <c r="KA82" s="49"/>
      <c r="KB82" s="49"/>
      <c r="KC82" s="49"/>
      <c r="KD82" s="49"/>
      <c r="KE82" s="49"/>
      <c r="KF82" s="49"/>
      <c r="KG82" s="49"/>
      <c r="KH82" s="49"/>
      <c r="KI82" s="49"/>
      <c r="KJ82" s="49"/>
      <c r="KK82" s="49"/>
      <c r="KL82" s="49"/>
      <c r="KM82" s="49"/>
      <c r="KN82" s="49"/>
      <c r="KO82" s="49"/>
      <c r="KP82" s="49"/>
      <c r="KQ82" s="49"/>
      <c r="KR82" s="49"/>
      <c r="KS82" s="49"/>
      <c r="KT82" s="49"/>
      <c r="KU82" s="49"/>
      <c r="KV82" s="49"/>
      <c r="KW82" s="49"/>
      <c r="KX82" s="49"/>
      <c r="KY82" s="49"/>
      <c r="KZ82" s="49"/>
      <c r="LA82" s="49"/>
      <c r="LB82" s="49"/>
      <c r="LC82" s="49"/>
      <c r="LD82" s="49"/>
      <c r="LE82" s="49"/>
      <c r="LF82" s="49"/>
      <c r="LG82" s="49"/>
      <c r="LH82" s="49"/>
      <c r="LI82" s="49"/>
      <c r="LJ82" s="49"/>
      <c r="LK82" s="49"/>
      <c r="LL82" s="49"/>
      <c r="LM82" s="49"/>
      <c r="LN82" s="49"/>
      <c r="LO82" s="49"/>
      <c r="LP82" s="49"/>
      <c r="LQ82" s="49"/>
      <c r="LR82" s="49"/>
      <c r="LS82" s="49"/>
      <c r="LT82" s="49"/>
      <c r="LU82" s="49"/>
      <c r="LV82" s="49"/>
      <c r="LW82" s="49"/>
      <c r="LX82" s="49"/>
      <c r="LY82" s="49"/>
      <c r="LZ82" s="49"/>
      <c r="MA82" s="49"/>
      <c r="MB82" s="49"/>
      <c r="MC82" s="49"/>
      <c r="MD82" s="49"/>
      <c r="ME82" s="49"/>
      <c r="MF82" s="49"/>
      <c r="MG82" s="49"/>
      <c r="MH82" s="49"/>
      <c r="MI82" s="49"/>
      <c r="MJ82" s="49"/>
      <c r="MK82" s="49"/>
      <c r="ML82" s="49"/>
      <c r="MM82" s="49"/>
      <c r="MN82" s="49"/>
      <c r="MO82" s="49"/>
      <c r="MP82" s="49"/>
      <c r="MQ82" s="49"/>
      <c r="MR82" s="49"/>
      <c r="MS82" s="49"/>
      <c r="MT82" s="49"/>
      <c r="MU82" s="49"/>
      <c r="MV82" s="49"/>
      <c r="MW82" s="49"/>
      <c r="MX82" s="49"/>
      <c r="MY82" s="49"/>
      <c r="MZ82" s="49"/>
      <c r="NA82" s="49"/>
      <c r="NB82" s="49"/>
      <c r="NC82" s="49"/>
      <c r="ND82" s="49"/>
      <c r="NE82" s="49"/>
      <c r="NF82" s="49"/>
      <c r="NG82" s="49"/>
      <c r="NH82" s="49"/>
      <c r="NI82" s="49"/>
      <c r="NJ82" s="49"/>
      <c r="NK82" s="49"/>
      <c r="NL82" s="49"/>
      <c r="NM82" s="49"/>
      <c r="NN82" s="49"/>
      <c r="NO82" s="49"/>
      <c r="NP82" s="49"/>
      <c r="NQ82" s="49"/>
      <c r="NR82" s="49"/>
      <c r="NS82" s="49"/>
      <c r="NT82" s="49"/>
      <c r="NU82" s="49"/>
      <c r="NV82" s="49"/>
      <c r="NW82" s="49"/>
      <c r="NX82" s="49"/>
      <c r="NY82" s="49"/>
      <c r="NZ82" s="49"/>
      <c r="OA82" s="49"/>
      <c r="OB82" s="49"/>
      <c r="OC82" s="49"/>
      <c r="OD82" s="49"/>
      <c r="OE82" s="49"/>
      <c r="OF82" s="49"/>
      <c r="OG82" s="49"/>
      <c r="OH82" s="49"/>
      <c r="OI82" s="49"/>
      <c r="OJ82" s="49"/>
      <c r="OK82" s="49"/>
      <c r="OL82" s="49"/>
      <c r="OM82" s="49"/>
      <c r="ON82" s="49"/>
      <c r="OO82" s="49"/>
      <c r="OP82" s="49"/>
      <c r="OQ82" s="49"/>
      <c r="OR82" s="49"/>
      <c r="OS82" s="49"/>
      <c r="OT82" s="49"/>
      <c r="OU82" s="49"/>
      <c r="OV82" s="49"/>
      <c r="OW82" s="49"/>
      <c r="OX82" s="49"/>
      <c r="OY82" s="49"/>
      <c r="OZ82" s="49"/>
      <c r="PA82" s="49"/>
      <c r="PB82" s="49"/>
      <c r="PC82" s="49"/>
      <c r="PD82" s="49"/>
      <c r="PE82" s="49"/>
      <c r="PF82" s="49"/>
      <c r="PG82" s="49"/>
      <c r="PH82" s="49"/>
      <c r="PI82" s="49"/>
      <c r="PJ82" s="49"/>
      <c r="PK82" s="49"/>
      <c r="PL82" s="49"/>
      <c r="PM82" s="49"/>
      <c r="PN82" s="49"/>
      <c r="PO82" s="49"/>
      <c r="PP82" s="49"/>
      <c r="PQ82" s="49"/>
      <c r="PR82" s="49"/>
      <c r="PS82" s="49"/>
      <c r="PT82" s="49"/>
      <c r="PU82" s="49"/>
      <c r="PV82" s="49"/>
      <c r="PW82" s="49"/>
      <c r="PX82" s="49"/>
      <c r="PY82" s="49"/>
      <c r="PZ82" s="49"/>
      <c r="QA82" s="49"/>
      <c r="QB82" s="49"/>
      <c r="QC82" s="49"/>
      <c r="QD82" s="49"/>
      <c r="QE82" s="49"/>
      <c r="QF82" s="49"/>
      <c r="QG82" s="49"/>
      <c r="QH82" s="49"/>
      <c r="QI82" s="49"/>
      <c r="QJ82" s="49"/>
      <c r="QK82" s="49"/>
      <c r="QL82" s="49"/>
      <c r="QM82" s="49"/>
      <c r="QN82" s="49"/>
      <c r="QO82" s="49"/>
      <c r="QP82" s="49"/>
      <c r="QQ82" s="49"/>
      <c r="QR82" s="49"/>
      <c r="QS82" s="49"/>
      <c r="QT82" s="49"/>
      <c r="QU82" s="49"/>
      <c r="QV82" s="49"/>
      <c r="QW82" s="49"/>
      <c r="QX82" s="49"/>
      <c r="QY82" s="49"/>
      <c r="QZ82" s="49"/>
      <c r="RA82" s="49"/>
      <c r="RB82" s="49"/>
      <c r="RC82" s="49"/>
      <c r="RD82" s="49"/>
      <c r="RE82" s="49"/>
      <c r="RF82" s="49"/>
      <c r="RG82" s="49"/>
      <c r="RH82" s="49"/>
      <c r="RI82" s="49"/>
      <c r="RJ82" s="49"/>
      <c r="RK82" s="49"/>
      <c r="RL82" s="49"/>
      <c r="RM82" s="49"/>
      <c r="RN82" s="49"/>
      <c r="RO82" s="49"/>
      <c r="RP82" s="49"/>
      <c r="RQ82" s="49"/>
      <c r="RR82" s="49"/>
      <c r="RS82" s="49"/>
      <c r="RT82" s="49"/>
      <c r="RU82" s="49"/>
      <c r="RV82" s="49"/>
      <c r="RW82" s="49"/>
      <c r="RX82" s="49"/>
      <c r="RY82" s="49"/>
      <c r="RZ82" s="49"/>
      <c r="SA82" s="49"/>
      <c r="SB82" s="49"/>
      <c r="SC82" s="49"/>
      <c r="SD82" s="49"/>
      <c r="SE82" s="49"/>
      <c r="SF82" s="49"/>
      <c r="SG82" s="49"/>
      <c r="SH82" s="49"/>
      <c r="SI82" s="49"/>
      <c r="SJ82" s="49"/>
      <c r="SK82" s="49"/>
      <c r="SL82" s="49"/>
      <c r="SM82" s="49"/>
      <c r="SN82" s="49"/>
      <c r="SO82" s="49"/>
      <c r="SP82" s="49"/>
      <c r="SQ82" s="49"/>
      <c r="SR82" s="49"/>
      <c r="SS82" s="49"/>
      <c r="ST82" s="49"/>
      <c r="SU82" s="49"/>
      <c r="SV82" s="49"/>
      <c r="SW82" s="49"/>
      <c r="SX82" s="49"/>
      <c r="SY82" s="49"/>
      <c r="SZ82" s="49"/>
      <c r="TA82" s="49"/>
      <c r="TB82" s="49"/>
      <c r="TC82" s="49"/>
      <c r="TD82" s="49"/>
      <c r="TE82" s="49"/>
      <c r="TF82" s="49"/>
      <c r="TG82" s="49"/>
      <c r="TH82" s="49"/>
      <c r="TI82" s="49"/>
      <c r="TJ82" s="49"/>
      <c r="TK82" s="49"/>
      <c r="TL82" s="49"/>
      <c r="TM82" s="49"/>
      <c r="TN82" s="49"/>
      <c r="TO82" s="49"/>
      <c r="TP82" s="49"/>
      <c r="TQ82" s="49"/>
      <c r="TR82" s="49"/>
      <c r="TS82" s="49"/>
      <c r="TT82" s="49"/>
      <c r="TU82" s="49"/>
      <c r="TV82" s="49"/>
      <c r="TW82" s="49"/>
      <c r="TX82" s="49"/>
      <c r="TY82" s="49"/>
      <c r="TZ82" s="49"/>
      <c r="UA82" s="49"/>
      <c r="UB82" s="49"/>
      <c r="UC82" s="49"/>
      <c r="UD82" s="49"/>
      <c r="UE82" s="49"/>
      <c r="UF82" s="49"/>
      <c r="UG82" s="49"/>
      <c r="UH82" s="49"/>
      <c r="UI82" s="49"/>
      <c r="UJ82" s="49"/>
      <c r="UK82" s="49"/>
      <c r="UL82" s="49"/>
      <c r="UM82" s="49"/>
      <c r="UN82" s="49"/>
      <c r="UO82" s="49"/>
      <c r="UP82" s="49"/>
      <c r="UQ82" s="49"/>
      <c r="UR82" s="49"/>
      <c r="US82" s="49"/>
      <c r="UT82" s="49"/>
      <c r="UU82" s="49"/>
      <c r="UV82" s="49"/>
      <c r="UW82" s="49"/>
      <c r="UX82" s="49"/>
      <c r="UY82" s="49"/>
      <c r="UZ82" s="49"/>
      <c r="VA82" s="49"/>
      <c r="VB82" s="49"/>
      <c r="VC82" s="49"/>
      <c r="VD82" s="49"/>
      <c r="VE82" s="49"/>
      <c r="VF82" s="49"/>
      <c r="VG82" s="49"/>
      <c r="VH82" s="49"/>
      <c r="VI82" s="49"/>
      <c r="VJ82" s="49"/>
      <c r="VK82" s="49"/>
      <c r="VL82" s="49"/>
      <c r="VM82" s="49"/>
      <c r="VN82" s="49"/>
      <c r="VO82" s="49"/>
      <c r="VP82" s="49"/>
      <c r="VQ82" s="49"/>
      <c r="VR82" s="49"/>
      <c r="VS82" s="49"/>
      <c r="VT82" s="49"/>
      <c r="VU82" s="49"/>
      <c r="VV82" s="49"/>
      <c r="VW82" s="49"/>
      <c r="VX82" s="49"/>
      <c r="VY82" s="49"/>
      <c r="VZ82" s="49"/>
      <c r="WA82" s="49"/>
      <c r="WB82" s="49"/>
      <c r="WC82" s="49"/>
      <c r="WD82" s="49"/>
      <c r="WE82" s="49"/>
      <c r="WF82" s="49"/>
      <c r="WG82" s="49"/>
      <c r="WH82" s="49"/>
      <c r="WI82" s="49"/>
      <c r="WJ82" s="49"/>
      <c r="WK82" s="49"/>
      <c r="WL82" s="49"/>
      <c r="WM82" s="49"/>
      <c r="WN82" s="49"/>
      <c r="WO82" s="49"/>
      <c r="WP82" s="49"/>
      <c r="WQ82" s="49"/>
      <c r="WR82" s="49"/>
      <c r="WS82" s="49"/>
      <c r="WT82" s="49"/>
      <c r="WU82" s="49"/>
      <c r="WV82" s="49"/>
      <c r="WW82" s="49"/>
      <c r="WX82" s="49"/>
      <c r="WY82" s="49"/>
      <c r="WZ82" s="49"/>
      <c r="XA82" s="49"/>
      <c r="XB82" s="49"/>
      <c r="XC82" s="49"/>
      <c r="XD82" s="49"/>
      <c r="XE82" s="49"/>
      <c r="XF82" s="49"/>
      <c r="XG82" s="49"/>
      <c r="XH82" s="49"/>
      <c r="XI82" s="49"/>
      <c r="XJ82" s="49"/>
      <c r="XK82" s="49"/>
      <c r="XL82" s="49"/>
      <c r="XM82" s="49"/>
      <c r="XN82" s="49"/>
      <c r="XO82" s="49"/>
      <c r="XP82" s="49"/>
      <c r="XQ82" s="49"/>
      <c r="XR82" s="49"/>
      <c r="XS82" s="49"/>
      <c r="XT82" s="49"/>
      <c r="XU82" s="49"/>
      <c r="XV82" s="49"/>
      <c r="XW82" s="49"/>
      <c r="XX82" s="49"/>
      <c r="XY82" s="49"/>
      <c r="XZ82" s="49"/>
      <c r="YA82" s="49"/>
      <c r="YB82" s="49"/>
      <c r="YC82" s="49"/>
      <c r="YD82" s="49"/>
      <c r="YE82" s="49"/>
      <c r="YF82" s="49"/>
      <c r="YG82" s="49"/>
      <c r="YH82" s="49"/>
      <c r="YI82" s="49"/>
      <c r="YJ82" s="49"/>
      <c r="YK82" s="49"/>
      <c r="YL82" s="49"/>
      <c r="YM82" s="49"/>
      <c r="YN82" s="49"/>
      <c r="YO82" s="49"/>
      <c r="YP82" s="49"/>
      <c r="YQ82" s="49"/>
      <c r="YR82" s="49"/>
      <c r="YS82" s="49"/>
      <c r="YT82" s="49"/>
      <c r="YU82" s="49"/>
      <c r="YV82" s="49"/>
      <c r="YW82" s="49"/>
      <c r="YX82" s="49"/>
      <c r="YY82" s="49"/>
      <c r="YZ82" s="49"/>
      <c r="ZA82" s="49"/>
      <c r="ZB82" s="49"/>
      <c r="ZC82" s="49"/>
      <c r="ZD82" s="49"/>
      <c r="ZE82" s="49"/>
      <c r="ZF82" s="49"/>
      <c r="ZG82" s="49"/>
      <c r="ZH82" s="49"/>
      <c r="ZI82" s="49"/>
      <c r="ZJ82" s="49"/>
      <c r="ZK82" s="49"/>
      <c r="ZL82" s="49"/>
      <c r="ZM82" s="49"/>
      <c r="ZN82" s="49"/>
      <c r="ZO82" s="49"/>
      <c r="ZP82" s="49"/>
      <c r="ZQ82" s="49"/>
      <c r="ZR82" s="49"/>
      <c r="ZS82" s="49"/>
      <c r="ZT82" s="49"/>
      <c r="ZU82" s="49"/>
      <c r="ZV82" s="49"/>
      <c r="ZW82" s="49"/>
      <c r="ZX82" s="49"/>
      <c r="ZY82" s="49"/>
      <c r="ZZ82" s="49"/>
      <c r="AAA82" s="49"/>
      <c r="AAB82" s="49"/>
      <c r="AAC82" s="49"/>
      <c r="AAD82" s="49"/>
      <c r="AAE82" s="49"/>
      <c r="AAF82" s="49"/>
      <c r="AAG82" s="49"/>
      <c r="AAH82" s="49"/>
      <c r="AAI82" s="49"/>
      <c r="AAJ82" s="49"/>
      <c r="AAK82" s="49"/>
      <c r="AAL82" s="49"/>
      <c r="AAM82" s="49"/>
      <c r="AAN82" s="49"/>
      <c r="AAO82" s="49"/>
      <c r="AAP82" s="49"/>
      <c r="AAQ82" s="49"/>
      <c r="AAR82" s="49"/>
      <c r="AAS82" s="49"/>
      <c r="AAT82" s="49"/>
      <c r="AAU82" s="49"/>
      <c r="AAV82" s="49"/>
      <c r="AAW82" s="49"/>
      <c r="AAX82" s="49"/>
      <c r="AAY82" s="49"/>
      <c r="AAZ82" s="49"/>
      <c r="ABA82" s="49"/>
      <c r="ABB82" s="49"/>
      <c r="ABC82" s="49"/>
      <c r="ABD82" s="49"/>
      <c r="ABE82" s="49"/>
      <c r="ABF82" s="49"/>
      <c r="ABG82" s="49"/>
      <c r="ABH82" s="49"/>
      <c r="ABI82" s="49"/>
    </row>
    <row r="83" spans="1:777" x14ac:dyDescent="0.15">
      <c r="A83" s="25" t="s">
        <v>249</v>
      </c>
      <c r="B83" s="26" t="s">
        <v>60</v>
      </c>
      <c r="C83" s="27" t="s">
        <v>61</v>
      </c>
      <c r="D83" s="29"/>
      <c r="E83" s="29">
        <f t="shared" si="142"/>
        <v>1.0240899570820454</v>
      </c>
      <c r="F83" s="29">
        <f t="shared" si="127"/>
        <v>1.0148981065262372</v>
      </c>
      <c r="G83" s="29">
        <f t="shared" si="127"/>
        <v>1.0249806439722877</v>
      </c>
      <c r="H83" s="29">
        <f t="shared" si="127"/>
        <v>0.97035177833786224</v>
      </c>
      <c r="I83" s="29">
        <f t="shared" si="127"/>
        <v>1.0282237177122286</v>
      </c>
      <c r="J83" s="29">
        <f t="shared" si="127"/>
        <v>0.98917151312691587</v>
      </c>
      <c r="K83" s="29">
        <f t="shared" si="127"/>
        <v>1.0096740746285473</v>
      </c>
      <c r="L83" s="29">
        <f t="shared" si="127"/>
        <v>1.0196671713388312</v>
      </c>
      <c r="M83" s="29">
        <f t="shared" si="127"/>
        <v>1.0994066262749194</v>
      </c>
      <c r="N83" s="29">
        <f t="shared" si="127"/>
        <v>1.0944668424840853</v>
      </c>
      <c r="O83" s="29">
        <f t="shared" si="127"/>
        <v>1.0098643971098813</v>
      </c>
      <c r="P83" s="29">
        <f t="shared" si="128"/>
        <v>1.038054537452165</v>
      </c>
      <c r="Q83" s="29">
        <f t="shared" si="128"/>
        <v>1.000196039989169</v>
      </c>
      <c r="R83" s="29">
        <f t="shared" si="128"/>
        <v>0.99451192568747626</v>
      </c>
      <c r="S83" s="29">
        <f t="shared" si="128"/>
        <v>0.98482458041680976</v>
      </c>
      <c r="T83" s="29">
        <f t="shared" si="128"/>
        <v>1.0074044740286758</v>
      </c>
      <c r="U83" s="29">
        <f t="shared" si="128"/>
        <v>1.0224473888695638</v>
      </c>
      <c r="V83" s="29">
        <f t="shared" si="128"/>
        <v>0.9743539631669621</v>
      </c>
      <c r="W83" s="29">
        <f t="shared" si="128"/>
        <v>1.0400797452074395</v>
      </c>
      <c r="X83" s="29">
        <f t="shared" si="128"/>
        <v>0.99386503058335751</v>
      </c>
      <c r="Y83" s="29">
        <f t="shared" si="128"/>
        <v>1.0219907860849966</v>
      </c>
      <c r="Z83" s="29">
        <f t="shared" si="129"/>
        <v>1.0753113773395786</v>
      </c>
      <c r="AA83" s="29">
        <f t="shared" si="129"/>
        <v>0.93312270798326014</v>
      </c>
      <c r="AB83" s="29">
        <f t="shared" si="129"/>
        <v>0.95259593610095739</v>
      </c>
      <c r="AC83" s="29">
        <f t="shared" si="129"/>
        <v>1.0997235402363674</v>
      </c>
      <c r="AD83" s="29">
        <f t="shared" si="129"/>
        <v>0.96175262811068407</v>
      </c>
      <c r="AE83" s="29">
        <f t="shared" si="129"/>
        <v>1.0756161270487101</v>
      </c>
      <c r="AF83" s="29">
        <f t="shared" si="129"/>
        <v>1.0027772144467539</v>
      </c>
      <c r="AG83" s="29">
        <f t="shared" si="129"/>
        <v>1.0716634950923742</v>
      </c>
      <c r="AH83" s="29">
        <f t="shared" si="129"/>
        <v>1.0098530503774688</v>
      </c>
      <c r="AI83" s="29">
        <f t="shared" si="129"/>
        <v>1.0911707868768765</v>
      </c>
      <c r="AJ83" s="29">
        <f t="shared" si="130"/>
        <v>0.99017885576685938</v>
      </c>
      <c r="AK83" s="29">
        <f t="shared" si="130"/>
        <v>1.0296076980014806</v>
      </c>
      <c r="AL83" s="29">
        <f t="shared" si="130"/>
        <v>0.96894316159039995</v>
      </c>
      <c r="AM83" s="29">
        <f t="shared" si="130"/>
        <v>1.0528268775152483</v>
      </c>
      <c r="AN83" s="29">
        <f t="shared" si="130"/>
        <v>1.0941508323565021</v>
      </c>
      <c r="AO83" s="29">
        <f t="shared" si="130"/>
        <v>0.99703720789534156</v>
      </c>
      <c r="AP83" s="29">
        <f t="shared" si="130"/>
        <v>0.90205882211063038</v>
      </c>
      <c r="AQ83" s="29">
        <f t="shared" si="130"/>
        <v>1.0915936049739883</v>
      </c>
      <c r="AR83" s="29">
        <f t="shared" si="130"/>
        <v>0.98353408276977261</v>
      </c>
      <c r="AS83" s="29">
        <f t="shared" si="130"/>
        <v>1.0102842411207142</v>
      </c>
      <c r="AT83" s="29">
        <f t="shared" si="131"/>
        <v>1.0247205956517587</v>
      </c>
      <c r="AU83" s="29">
        <f t="shared" si="131"/>
        <v>1.0131711639885745</v>
      </c>
      <c r="AV83" s="29">
        <f t="shared" si="131"/>
        <v>0.89992075560176776</v>
      </c>
      <c r="AW83" s="29">
        <f t="shared" si="131"/>
        <v>1.0074540706998352</v>
      </c>
      <c r="AX83" s="29">
        <f t="shared" si="131"/>
        <v>1.11546514215079</v>
      </c>
      <c r="AY83" s="29">
        <f t="shared" si="131"/>
        <v>0.9556615328027297</v>
      </c>
      <c r="AZ83" s="29">
        <f t="shared" si="131"/>
        <v>1.0718827303866343</v>
      </c>
      <c r="BA83" s="29">
        <f t="shared" si="131"/>
        <v>0.99794428698769766</v>
      </c>
      <c r="BB83" s="29">
        <f t="shared" si="131"/>
        <v>0.97159241629967319</v>
      </c>
      <c r="BC83" s="29">
        <f t="shared" si="131"/>
        <v>0.95291544989932453</v>
      </c>
      <c r="BD83" s="29">
        <f t="shared" si="132"/>
        <v>1.0346085910514042</v>
      </c>
      <c r="BE83" s="29">
        <f t="shared" si="132"/>
        <v>1.1060497726458745</v>
      </c>
      <c r="BF83" s="29">
        <f t="shared" si="132"/>
        <v>1.0050102775271033</v>
      </c>
      <c r="BG83" s="29">
        <f t="shared" si="132"/>
        <v>1.0020723999980947</v>
      </c>
      <c r="BH83" s="29">
        <f t="shared" si="132"/>
        <v>1.0446642316990875</v>
      </c>
      <c r="BI83" s="29">
        <f t="shared" si="132"/>
        <v>0.99009501219461105</v>
      </c>
      <c r="BJ83" s="29">
        <f t="shared" si="132"/>
        <v>0.9929478667791265</v>
      </c>
      <c r="BK83" s="29">
        <f t="shared" si="132"/>
        <v>1.0439405264259609</v>
      </c>
      <c r="BL83" s="29">
        <f t="shared" si="132"/>
        <v>0.89466051152583159</v>
      </c>
      <c r="BM83" s="29">
        <f t="shared" si="132"/>
        <v>0.92856294662300509</v>
      </c>
      <c r="BN83" s="29">
        <f t="shared" si="133"/>
        <v>0.84387618362124772</v>
      </c>
      <c r="BO83" s="29">
        <f t="shared" si="133"/>
        <v>0.96035090490977615</v>
      </c>
      <c r="BP83" s="29">
        <f t="shared" si="133"/>
        <v>1.0768948967950025</v>
      </c>
      <c r="BQ83" s="29">
        <f t="shared" si="133"/>
        <v>1.1169650674066918</v>
      </c>
      <c r="BR83" s="29">
        <f t="shared" si="133"/>
        <v>1.0916422636509089</v>
      </c>
      <c r="BS83" s="29">
        <f t="shared" si="133"/>
        <v>1.068800634518523</v>
      </c>
      <c r="BT83" s="29">
        <f t="shared" si="133"/>
        <v>0.93192047276433787</v>
      </c>
      <c r="BU83" s="29">
        <f t="shared" si="133"/>
        <v>1.0613058887526987</v>
      </c>
      <c r="BV83" s="29">
        <f t="shared" si="133"/>
        <v>1.0746230032131912</v>
      </c>
      <c r="BW83" s="29">
        <f t="shared" si="133"/>
        <v>1.1289707411728105</v>
      </c>
      <c r="BX83" s="29">
        <f t="shared" si="134"/>
        <v>1.0971313399492866</v>
      </c>
      <c r="BY83" s="29">
        <f t="shared" si="134"/>
        <v>1.0793791549228335</v>
      </c>
      <c r="BZ83" s="29">
        <f t="shared" si="134"/>
        <v>1.0591337762515127</v>
      </c>
      <c r="CA83" s="29">
        <f t="shared" si="134"/>
        <v>0.96930613963093126</v>
      </c>
      <c r="CB83" s="29">
        <f t="shared" si="134"/>
        <v>0.89955510991225462</v>
      </c>
      <c r="CC83" s="29">
        <f t="shared" si="134"/>
        <v>0.96553070416685693</v>
      </c>
      <c r="CD83" s="29">
        <f t="shared" si="134"/>
        <v>1.0295345429812723</v>
      </c>
      <c r="CE83" s="29">
        <f t="shared" si="134"/>
        <v>0.96351625249283446</v>
      </c>
      <c r="CF83" s="29">
        <f t="shared" si="134"/>
        <v>1.0734910266293396</v>
      </c>
      <c r="CG83" s="29">
        <f t="shared" si="134"/>
        <v>1.0580708661417322</v>
      </c>
      <c r="CH83" s="29">
        <f t="shared" si="135"/>
        <v>1.019782945736434</v>
      </c>
      <c r="CI83" s="29">
        <f t="shared" si="135"/>
        <v>1.0287642909267818</v>
      </c>
      <c r="CJ83" s="29">
        <f t="shared" si="135"/>
        <v>0.97605958503280721</v>
      </c>
      <c r="CK83" s="29">
        <f t="shared" si="135"/>
        <v>1.0519622093023255</v>
      </c>
      <c r="CL83" s="29">
        <f t="shared" si="135"/>
        <v>1.0015544041450777</v>
      </c>
      <c r="CM83" s="29">
        <f t="shared" si="135"/>
        <v>1.000517330574237</v>
      </c>
      <c r="CN83" s="29">
        <f t="shared" si="135"/>
        <v>0.97357233137998389</v>
      </c>
      <c r="CO83" s="29">
        <f t="shared" si="135"/>
        <v>1.0562964711436327</v>
      </c>
      <c r="CP83" s="29">
        <f t="shared" si="135"/>
        <v>1.0087709497206705</v>
      </c>
      <c r="CQ83" s="29">
        <f t="shared" si="135"/>
        <v>1.0065348618264385</v>
      </c>
      <c r="CR83" s="29">
        <f t="shared" si="136"/>
        <v>1.0440715268225584</v>
      </c>
      <c r="CS83" s="29">
        <f t="shared" si="136"/>
        <v>1.0283516020236088</v>
      </c>
      <c r="CT83" s="29">
        <f t="shared" si="136"/>
        <v>1.0433534898021932</v>
      </c>
      <c r="CU83" s="29">
        <f t="shared" si="136"/>
        <v>1.050589390962672</v>
      </c>
      <c r="CV83" s="29">
        <f t="shared" si="136"/>
        <v>1.0532491818606826</v>
      </c>
      <c r="CW83" s="29">
        <f t="shared" si="136"/>
        <v>1.0138932043144391</v>
      </c>
      <c r="CX83" s="29">
        <f t="shared" si="136"/>
        <v>1.0371683740478066</v>
      </c>
      <c r="CY83" s="29">
        <f t="shared" si="136"/>
        <v>1.0212739014815753</v>
      </c>
      <c r="CZ83" s="29">
        <f t="shared" si="136"/>
        <v>0.99020458772473652</v>
      </c>
      <c r="DA83" s="29">
        <f t="shared" si="136"/>
        <v>1.0181985140662826</v>
      </c>
      <c r="DB83" s="29">
        <f t="shared" si="137"/>
        <v>1.0418135607116503</v>
      </c>
      <c r="DC83" s="29">
        <f t="shared" si="137"/>
        <v>1.046745888093177</v>
      </c>
      <c r="DD83" s="29">
        <f t="shared" si="137"/>
        <v>0.98812119389519582</v>
      </c>
      <c r="DE83" s="29">
        <f t="shared" si="137"/>
        <v>0.98744578863273225</v>
      </c>
      <c r="DF83" s="29">
        <f t="shared" si="137"/>
        <v>1.042456464786562</v>
      </c>
      <c r="DG83" s="29">
        <f t="shared" si="137"/>
        <v>1.0348510606844556</v>
      </c>
      <c r="DH83" s="29">
        <f t="shared" si="137"/>
        <v>1.0458912181707796</v>
      </c>
      <c r="DI83" s="29">
        <f t="shared" si="137"/>
        <v>1.022638803523868</v>
      </c>
      <c r="DJ83" s="29">
        <f t="shared" si="137"/>
        <v>0.98871414738388597</v>
      </c>
      <c r="DK83" s="29">
        <f t="shared" si="137"/>
        <v>1.0150281989801087</v>
      </c>
      <c r="DL83" s="29">
        <f t="shared" si="138"/>
        <v>0.97185254192174608</v>
      </c>
      <c r="DM83" s="29">
        <f t="shared" si="138"/>
        <v>1.032454638822321</v>
      </c>
      <c r="DN83" s="29">
        <f t="shared" si="138"/>
        <v>1.0635983818555608</v>
      </c>
      <c r="DO83" s="29">
        <f t="shared" si="138"/>
        <v>1.0295236313754832</v>
      </c>
      <c r="DP83" s="29">
        <f t="shared" si="138"/>
        <v>1.0250431517427248</v>
      </c>
      <c r="DQ83" s="29">
        <f t="shared" si="138"/>
        <v>1.0259970457902512</v>
      </c>
      <c r="DR83" s="29">
        <f t="shared" si="138"/>
        <v>1.0326230924272963</v>
      </c>
      <c r="DS83" s="29">
        <f t="shared" si="138"/>
        <v>1.0249003150879736</v>
      </c>
      <c r="DT83" s="29">
        <f t="shared" si="138"/>
        <v>1.0061486560017412</v>
      </c>
      <c r="DU83" s="29">
        <f t="shared" si="138"/>
        <v>0.98599202314639556</v>
      </c>
      <c r="DV83" s="29">
        <f t="shared" si="139"/>
        <v>1.0212906953570617</v>
      </c>
      <c r="DW83" s="29">
        <f t="shared" si="139"/>
        <v>1.0139965306401935</v>
      </c>
      <c r="DX83" s="29">
        <f t="shared" si="139"/>
        <v>1.0276933922310096</v>
      </c>
      <c r="DY83" s="29">
        <f t="shared" si="139"/>
        <v>1.0150318445405089</v>
      </c>
      <c r="DZ83" s="29">
        <f t="shared" si="139"/>
        <v>1.0259484331614439</v>
      </c>
      <c r="EA83" s="29">
        <f t="shared" si="139"/>
        <v>1.0324135328578232</v>
      </c>
      <c r="EB83" s="29">
        <f t="shared" si="139"/>
        <v>1.0323586194268008</v>
      </c>
      <c r="EC83" s="29">
        <f t="shared" si="139"/>
        <v>1.0348965348353127</v>
      </c>
      <c r="ED83" s="29">
        <f t="shared" si="139"/>
        <v>1.0294020654413574</v>
      </c>
      <c r="EE83" s="29">
        <f t="shared" si="139"/>
        <v>0.99981558834227169</v>
      </c>
      <c r="EF83" s="29">
        <f t="shared" si="140"/>
        <v>1.0084635104470969</v>
      </c>
      <c r="EG83" s="29">
        <f t="shared" si="140"/>
        <v>1.0192731871323093</v>
      </c>
      <c r="EH83" s="29">
        <f t="shared" si="140"/>
        <v>1.0283032383309927</v>
      </c>
      <c r="EI83" s="29">
        <f t="shared" si="140"/>
        <v>1.0239631845769839</v>
      </c>
      <c r="EJ83" s="29">
        <f t="shared" si="140"/>
        <v>1.0168181257949893</v>
      </c>
      <c r="EK83" s="29">
        <f t="shared" si="140"/>
        <v>1.0081577964367499</v>
      </c>
      <c r="EL83" s="29">
        <f t="shared" si="140"/>
        <v>0.98770179710534878</v>
      </c>
      <c r="EM83" s="29">
        <f t="shared" si="140"/>
        <v>0.96374371053589147</v>
      </c>
      <c r="EN83" s="29">
        <f t="shared" si="140"/>
        <v>1.016799395471077</v>
      </c>
      <c r="EO83" s="29">
        <f t="shared" si="140"/>
        <v>1.0082831654525795</v>
      </c>
      <c r="EP83" s="29">
        <f t="shared" si="141"/>
        <v>1.0153283140412683</v>
      </c>
      <c r="EQ83" s="29">
        <f t="shared" si="141"/>
        <v>1.0113878590227057</v>
      </c>
      <c r="ER83" s="29">
        <f t="shared" si="141"/>
        <v>1.0154050327815893</v>
      </c>
      <c r="ES83" s="29">
        <f t="shared" si="141"/>
        <v>1.0195289190684642</v>
      </c>
      <c r="ET83" s="29">
        <f t="shared" si="141"/>
        <v>1.009333104479778</v>
      </c>
      <c r="EU83" s="29">
        <f t="shared" si="141"/>
        <v>1.0159724347468346</v>
      </c>
      <c r="EV83" s="29">
        <f t="shared" si="141"/>
        <v>1.0240489043848373</v>
      </c>
      <c r="EW83" s="29">
        <f t="shared" si="141"/>
        <v>1.018295880880578</v>
      </c>
      <c r="EX83" s="29">
        <f t="shared" si="141"/>
        <v>0.96298777423327309</v>
      </c>
      <c r="EY83" s="29">
        <f t="shared" si="141"/>
        <v>1.0578069481594317</v>
      </c>
      <c r="EZ83" s="29">
        <f t="shared" si="141"/>
        <v>1.0167718474564729</v>
      </c>
      <c r="FA83" s="33">
        <f>+GEOMEAN(Tabella_Level_g[[#This Row],[1871]:[2022]])-1</f>
        <v>1.658050464892602E-2</v>
      </c>
      <c r="FB83" s="33">
        <f>+GEOMEAN(Tabella_Level_g[[#This Row],[1871]:[1913]])-1</f>
        <v>1.7454846202348717E-2</v>
      </c>
      <c r="FC83" s="33">
        <f>+GEOMEAN(Tabella_Level_g[[#This Row],[1914]:[1945]])-1</f>
        <v>1.538828666303016E-2</v>
      </c>
      <c r="FD83" s="33">
        <f>+GEOMEAN(Tabella_Level_g[[#This Row],[1919]:[1939]])-1</f>
        <v>3.0867773243750118E-3</v>
      </c>
      <c r="FE83" s="33">
        <f>+GEOMEAN(Tabella_Level_g[[#This Row],[1946]:[1970]])-1</f>
        <v>1.5084774493505426E-2</v>
      </c>
      <c r="FF83" s="33">
        <f>+GEOMEAN(Tabella_Level_g[[#This Row],[1946]:[1975]])-1</f>
        <v>1.5262086243619244E-2</v>
      </c>
      <c r="FG83" s="33">
        <f>+GEOMEAN(Tabella_Level_g[[#This Row],[1946]:[2022]])-1</f>
        <v>1.658820385086468E-2</v>
      </c>
      <c r="FH83" s="33">
        <f>+GEOMEAN(Tabella_Level_g[[#This Row],[1970]:[2022]])-1</f>
        <v>1.6793536437694323E-2</v>
      </c>
      <c r="FI83" s="33">
        <f>+GEOMEAN(Tabella_Level_g[[#This Row],[1970]:[2007]])-1</f>
        <v>1.9765195866501495E-2</v>
      </c>
      <c r="FJ83" s="33">
        <f>+GEOMEAN(Tabella_Level_g[[#This Row],[2010]:[2022]])-1</f>
        <v>1.4583748114314954E-2</v>
      </c>
      <c r="FK83" s="33">
        <f>+GEOMEAN(Tabella_Level_g[[#This Row],[1980]:[2007]])-1</f>
        <v>1.9123458300660312E-2</v>
      </c>
      <c r="FL83" s="33">
        <f>+GEOMEAN(Tabella_Level_g[[#This Row],[1980]:[2022]])-1</f>
        <v>1.5687273933389534E-2</v>
      </c>
      <c r="FM83" s="33">
        <f>+GEOMEAN(Tabella_Level_g[[#This Row],[1990]:[2007]])-1</f>
        <v>1.8253243247304152E-2</v>
      </c>
      <c r="FN83" s="33">
        <f>+GEOMEAN(Tabella_Level_g[[#This Row],[1990]:[2022]])-1</f>
        <v>1.4175624937440734E-2</v>
      </c>
      <c r="FO83" s="33">
        <f>+GEOMEAN(Tabella_Level_g[[#This Row],[1995]:[2007]])-1</f>
        <v>2.1087680824495747E-2</v>
      </c>
      <c r="FP83" s="33">
        <f>+GEOMEAN(Tabella_Level_g[[#This Row],[1975]:[2022]])-1</f>
        <v>1.6801584871395825E-2</v>
      </c>
      <c r="FQ83" s="33">
        <f>+GEOMEAN(Tabella_Level_g[[#This Row],[1990]:[2000]])-1</f>
        <v>2.0374679977912757E-2</v>
      </c>
      <c r="FR83" s="49"/>
      <c r="FS83" s="49"/>
      <c r="FT83" s="49"/>
      <c r="FU83" s="49"/>
      <c r="FV83" s="49"/>
      <c r="FW83" s="49"/>
      <c r="FX83" s="49"/>
      <c r="FY83" s="49"/>
      <c r="FZ83" s="49"/>
      <c r="GA83" s="49"/>
      <c r="GB83" s="49"/>
      <c r="GC83" s="49"/>
      <c r="GD83" s="49"/>
      <c r="GE83" s="49"/>
      <c r="GF83" s="49"/>
      <c r="GG83" s="49"/>
      <c r="GH83" s="49"/>
      <c r="GI83" s="49"/>
      <c r="GJ83" s="49"/>
      <c r="GK83" s="49"/>
      <c r="GL83" s="49"/>
      <c r="GM83" s="49"/>
      <c r="GN83" s="49"/>
      <c r="GO83" s="49"/>
      <c r="GP83" s="49"/>
      <c r="GQ83" s="49"/>
      <c r="GR83" s="49"/>
      <c r="GS83" s="49"/>
      <c r="GT83" s="49"/>
      <c r="GU83" s="49"/>
      <c r="GV83" s="49"/>
      <c r="GW83" s="49"/>
      <c r="GX83" s="49"/>
      <c r="GY83" s="49"/>
      <c r="GZ83" s="49"/>
      <c r="HA83" s="49"/>
      <c r="HB83" s="49"/>
      <c r="HC83" s="49"/>
      <c r="HD83" s="49"/>
      <c r="HE83" s="49"/>
      <c r="HF83" s="49"/>
      <c r="HG83" s="49"/>
      <c r="HH83" s="49"/>
      <c r="HI83" s="49"/>
      <c r="HJ83" s="49"/>
      <c r="HK83" s="49"/>
      <c r="HL83" s="49"/>
      <c r="HM83" s="49"/>
      <c r="HN83" s="49"/>
      <c r="HO83" s="49"/>
      <c r="HP83" s="49"/>
      <c r="HQ83" s="49"/>
      <c r="HR83" s="49"/>
      <c r="HS83" s="49"/>
      <c r="HT83" s="49"/>
      <c r="HU83" s="49"/>
      <c r="HV83" s="49"/>
      <c r="HW83" s="49"/>
      <c r="HX83" s="49"/>
      <c r="HY83" s="49"/>
      <c r="HZ83" s="49"/>
      <c r="IA83" s="49"/>
      <c r="IB83" s="49"/>
      <c r="IC83" s="49"/>
      <c r="ID83" s="49"/>
      <c r="IE83" s="49"/>
      <c r="IF83" s="49"/>
      <c r="IG83" s="49"/>
      <c r="IH83" s="49"/>
      <c r="II83" s="49"/>
      <c r="IJ83" s="49"/>
      <c r="IK83" s="49"/>
      <c r="IL83" s="49"/>
      <c r="IM83" s="49"/>
      <c r="IN83" s="49"/>
      <c r="IO83" s="49"/>
      <c r="IP83" s="49"/>
      <c r="IQ83" s="49"/>
      <c r="IR83" s="49"/>
      <c r="IS83" s="49"/>
      <c r="IT83" s="49"/>
      <c r="IU83" s="49"/>
      <c r="IV83" s="49"/>
      <c r="IW83" s="49"/>
      <c r="IX83" s="49"/>
      <c r="IY83" s="49"/>
      <c r="IZ83" s="49"/>
      <c r="JA83" s="49"/>
      <c r="JB83" s="49"/>
      <c r="JC83" s="49"/>
      <c r="JD83" s="49"/>
      <c r="JE83" s="49"/>
      <c r="JF83" s="49"/>
      <c r="JG83" s="49"/>
      <c r="JH83" s="49"/>
      <c r="JI83" s="49"/>
      <c r="JJ83" s="49"/>
      <c r="JK83" s="49"/>
      <c r="JL83" s="49"/>
      <c r="JM83" s="49"/>
      <c r="JN83" s="49"/>
      <c r="JO83" s="49"/>
      <c r="JP83" s="49"/>
      <c r="JQ83" s="49"/>
      <c r="JR83" s="49"/>
      <c r="JS83" s="49"/>
      <c r="JT83" s="49"/>
      <c r="JU83" s="49"/>
      <c r="JV83" s="49"/>
      <c r="JW83" s="49"/>
      <c r="JX83" s="49"/>
      <c r="JY83" s="49"/>
      <c r="JZ83" s="49"/>
      <c r="KA83" s="49"/>
      <c r="KB83" s="49"/>
      <c r="KC83" s="49"/>
      <c r="KD83" s="49"/>
      <c r="KE83" s="49"/>
      <c r="KF83" s="49"/>
      <c r="KG83" s="49"/>
      <c r="KH83" s="49"/>
      <c r="KI83" s="49"/>
      <c r="KJ83" s="49"/>
      <c r="KK83" s="49"/>
      <c r="KL83" s="49"/>
      <c r="KM83" s="49"/>
      <c r="KN83" s="49"/>
      <c r="KO83" s="49"/>
      <c r="KP83" s="49"/>
      <c r="KQ83" s="49"/>
      <c r="KR83" s="49"/>
      <c r="KS83" s="49"/>
      <c r="KT83" s="49"/>
      <c r="KU83" s="49"/>
      <c r="KV83" s="49"/>
      <c r="KW83" s="49"/>
      <c r="KX83" s="49"/>
      <c r="KY83" s="49"/>
      <c r="KZ83" s="49"/>
      <c r="LA83" s="49"/>
      <c r="LB83" s="49"/>
      <c r="LC83" s="49"/>
      <c r="LD83" s="49"/>
      <c r="LE83" s="49"/>
      <c r="LF83" s="49"/>
      <c r="LG83" s="49"/>
      <c r="LH83" s="49"/>
      <c r="LI83" s="49"/>
      <c r="LJ83" s="49"/>
      <c r="LK83" s="49"/>
      <c r="LL83" s="49"/>
      <c r="LM83" s="49"/>
      <c r="LN83" s="49"/>
      <c r="LO83" s="49"/>
      <c r="LP83" s="49"/>
      <c r="LQ83" s="49"/>
      <c r="LR83" s="49"/>
      <c r="LS83" s="49"/>
      <c r="LT83" s="49"/>
      <c r="LU83" s="49"/>
      <c r="LV83" s="49"/>
      <c r="LW83" s="49"/>
      <c r="LX83" s="49"/>
      <c r="LY83" s="49"/>
      <c r="LZ83" s="49"/>
      <c r="MA83" s="49"/>
      <c r="MB83" s="49"/>
      <c r="MC83" s="49"/>
      <c r="MD83" s="49"/>
      <c r="ME83" s="49"/>
      <c r="MF83" s="49"/>
      <c r="MG83" s="49"/>
      <c r="MH83" s="49"/>
      <c r="MI83" s="49"/>
      <c r="MJ83" s="49"/>
      <c r="MK83" s="49"/>
      <c r="ML83" s="49"/>
      <c r="MM83" s="49"/>
      <c r="MN83" s="49"/>
      <c r="MO83" s="49"/>
      <c r="MP83" s="49"/>
      <c r="MQ83" s="49"/>
      <c r="MR83" s="49"/>
      <c r="MS83" s="49"/>
      <c r="MT83" s="49"/>
      <c r="MU83" s="49"/>
      <c r="MV83" s="49"/>
      <c r="MW83" s="49"/>
      <c r="MX83" s="49"/>
      <c r="MY83" s="49"/>
      <c r="MZ83" s="49"/>
      <c r="NA83" s="49"/>
      <c r="NB83" s="49"/>
      <c r="NC83" s="49"/>
      <c r="ND83" s="49"/>
      <c r="NE83" s="49"/>
      <c r="NF83" s="49"/>
      <c r="NG83" s="49"/>
      <c r="NH83" s="49"/>
      <c r="NI83" s="49"/>
      <c r="NJ83" s="49"/>
      <c r="NK83" s="49"/>
      <c r="NL83" s="49"/>
      <c r="NM83" s="49"/>
      <c r="NN83" s="49"/>
      <c r="NO83" s="49"/>
      <c r="NP83" s="49"/>
      <c r="NQ83" s="49"/>
      <c r="NR83" s="49"/>
      <c r="NS83" s="49"/>
      <c r="NT83" s="49"/>
      <c r="NU83" s="49"/>
      <c r="NV83" s="49"/>
      <c r="NW83" s="49"/>
      <c r="NX83" s="49"/>
      <c r="NY83" s="49"/>
      <c r="NZ83" s="49"/>
      <c r="OA83" s="49"/>
      <c r="OB83" s="49"/>
      <c r="OC83" s="49"/>
      <c r="OD83" s="49"/>
      <c r="OE83" s="49"/>
      <c r="OF83" s="49"/>
      <c r="OG83" s="49"/>
      <c r="OH83" s="49"/>
      <c r="OI83" s="49"/>
      <c r="OJ83" s="49"/>
      <c r="OK83" s="49"/>
      <c r="OL83" s="49"/>
      <c r="OM83" s="49"/>
      <c r="ON83" s="49"/>
      <c r="OO83" s="49"/>
      <c r="OP83" s="49"/>
      <c r="OQ83" s="49"/>
      <c r="OR83" s="49"/>
      <c r="OS83" s="49"/>
      <c r="OT83" s="49"/>
      <c r="OU83" s="49"/>
      <c r="OV83" s="49"/>
      <c r="OW83" s="49"/>
      <c r="OX83" s="49"/>
      <c r="OY83" s="49"/>
      <c r="OZ83" s="49"/>
      <c r="PA83" s="49"/>
      <c r="PB83" s="49"/>
      <c r="PC83" s="49"/>
      <c r="PD83" s="49"/>
      <c r="PE83" s="49"/>
      <c r="PF83" s="49"/>
      <c r="PG83" s="49"/>
      <c r="PH83" s="49"/>
      <c r="PI83" s="49"/>
      <c r="PJ83" s="49"/>
      <c r="PK83" s="49"/>
      <c r="PL83" s="49"/>
      <c r="PM83" s="49"/>
      <c r="PN83" s="49"/>
      <c r="PO83" s="49"/>
      <c r="PP83" s="49"/>
      <c r="PQ83" s="49"/>
      <c r="PR83" s="49"/>
      <c r="PS83" s="49"/>
      <c r="PT83" s="49"/>
      <c r="PU83" s="49"/>
      <c r="PV83" s="49"/>
      <c r="PW83" s="49"/>
      <c r="PX83" s="49"/>
      <c r="PY83" s="49"/>
      <c r="PZ83" s="49"/>
      <c r="QA83" s="49"/>
      <c r="QB83" s="49"/>
      <c r="QC83" s="49"/>
      <c r="QD83" s="49"/>
      <c r="QE83" s="49"/>
      <c r="QF83" s="49"/>
      <c r="QG83" s="49"/>
      <c r="QH83" s="49"/>
      <c r="QI83" s="49"/>
      <c r="QJ83" s="49"/>
      <c r="QK83" s="49"/>
      <c r="QL83" s="49"/>
      <c r="QM83" s="49"/>
      <c r="QN83" s="49"/>
      <c r="QO83" s="49"/>
      <c r="QP83" s="49"/>
      <c r="QQ83" s="49"/>
      <c r="QR83" s="49"/>
      <c r="QS83" s="49"/>
      <c r="QT83" s="49"/>
      <c r="QU83" s="49"/>
      <c r="QV83" s="49"/>
      <c r="QW83" s="49"/>
      <c r="QX83" s="49"/>
      <c r="QY83" s="49"/>
      <c r="QZ83" s="49"/>
      <c r="RA83" s="49"/>
      <c r="RB83" s="49"/>
      <c r="RC83" s="49"/>
      <c r="RD83" s="49"/>
      <c r="RE83" s="49"/>
      <c r="RF83" s="49"/>
      <c r="RG83" s="49"/>
      <c r="RH83" s="49"/>
      <c r="RI83" s="49"/>
      <c r="RJ83" s="49"/>
      <c r="RK83" s="49"/>
      <c r="RL83" s="49"/>
      <c r="RM83" s="49"/>
      <c r="RN83" s="49"/>
      <c r="RO83" s="49"/>
      <c r="RP83" s="49"/>
      <c r="RQ83" s="49"/>
      <c r="RR83" s="49"/>
      <c r="RS83" s="49"/>
      <c r="RT83" s="49"/>
      <c r="RU83" s="49"/>
      <c r="RV83" s="49"/>
      <c r="RW83" s="49"/>
      <c r="RX83" s="49"/>
      <c r="RY83" s="49"/>
      <c r="RZ83" s="49"/>
      <c r="SA83" s="49"/>
      <c r="SB83" s="49"/>
      <c r="SC83" s="49"/>
      <c r="SD83" s="49"/>
      <c r="SE83" s="49"/>
      <c r="SF83" s="49"/>
      <c r="SG83" s="49"/>
      <c r="SH83" s="49"/>
      <c r="SI83" s="49"/>
      <c r="SJ83" s="49"/>
      <c r="SK83" s="49"/>
      <c r="SL83" s="49"/>
      <c r="SM83" s="49"/>
      <c r="SN83" s="49"/>
      <c r="SO83" s="49"/>
      <c r="SP83" s="49"/>
      <c r="SQ83" s="49"/>
      <c r="SR83" s="49"/>
      <c r="SS83" s="49"/>
      <c r="ST83" s="49"/>
      <c r="SU83" s="49"/>
      <c r="SV83" s="49"/>
      <c r="SW83" s="49"/>
      <c r="SX83" s="49"/>
      <c r="SY83" s="49"/>
      <c r="SZ83" s="49"/>
      <c r="TA83" s="49"/>
      <c r="TB83" s="49"/>
      <c r="TC83" s="49"/>
      <c r="TD83" s="49"/>
      <c r="TE83" s="49"/>
      <c r="TF83" s="49"/>
      <c r="TG83" s="49"/>
      <c r="TH83" s="49"/>
      <c r="TI83" s="49"/>
      <c r="TJ83" s="49"/>
      <c r="TK83" s="49"/>
      <c r="TL83" s="49"/>
      <c r="TM83" s="49"/>
      <c r="TN83" s="49"/>
      <c r="TO83" s="49"/>
      <c r="TP83" s="49"/>
      <c r="TQ83" s="49"/>
      <c r="TR83" s="49"/>
      <c r="TS83" s="49"/>
      <c r="TT83" s="49"/>
      <c r="TU83" s="49"/>
      <c r="TV83" s="49"/>
      <c r="TW83" s="49"/>
      <c r="TX83" s="49"/>
      <c r="TY83" s="49"/>
      <c r="TZ83" s="49"/>
      <c r="UA83" s="49"/>
      <c r="UB83" s="49"/>
      <c r="UC83" s="49"/>
      <c r="UD83" s="49"/>
      <c r="UE83" s="49"/>
      <c r="UF83" s="49"/>
      <c r="UG83" s="49"/>
      <c r="UH83" s="49"/>
      <c r="UI83" s="49"/>
      <c r="UJ83" s="49"/>
      <c r="UK83" s="49"/>
      <c r="UL83" s="49"/>
      <c r="UM83" s="49"/>
      <c r="UN83" s="49"/>
      <c r="UO83" s="49"/>
      <c r="UP83" s="49"/>
      <c r="UQ83" s="49"/>
      <c r="UR83" s="49"/>
      <c r="US83" s="49"/>
      <c r="UT83" s="49"/>
      <c r="UU83" s="49"/>
      <c r="UV83" s="49"/>
      <c r="UW83" s="49"/>
      <c r="UX83" s="49"/>
      <c r="UY83" s="49"/>
      <c r="UZ83" s="49"/>
      <c r="VA83" s="49"/>
      <c r="VB83" s="49"/>
      <c r="VC83" s="49"/>
      <c r="VD83" s="49"/>
      <c r="VE83" s="49"/>
      <c r="VF83" s="49"/>
      <c r="VG83" s="49"/>
      <c r="VH83" s="49"/>
      <c r="VI83" s="49"/>
      <c r="VJ83" s="49"/>
      <c r="VK83" s="49"/>
      <c r="VL83" s="49"/>
      <c r="VM83" s="49"/>
      <c r="VN83" s="49"/>
      <c r="VO83" s="49"/>
      <c r="VP83" s="49"/>
      <c r="VQ83" s="49"/>
      <c r="VR83" s="49"/>
      <c r="VS83" s="49"/>
      <c r="VT83" s="49"/>
      <c r="VU83" s="49"/>
      <c r="VV83" s="49"/>
      <c r="VW83" s="49"/>
      <c r="VX83" s="49"/>
      <c r="VY83" s="49"/>
      <c r="VZ83" s="49"/>
      <c r="WA83" s="49"/>
      <c r="WB83" s="49"/>
      <c r="WC83" s="49"/>
      <c r="WD83" s="49"/>
      <c r="WE83" s="49"/>
      <c r="WF83" s="49"/>
      <c r="WG83" s="49"/>
      <c r="WH83" s="49"/>
      <c r="WI83" s="49"/>
      <c r="WJ83" s="49"/>
      <c r="WK83" s="49"/>
      <c r="WL83" s="49"/>
      <c r="WM83" s="49"/>
      <c r="WN83" s="49"/>
      <c r="WO83" s="49"/>
      <c r="WP83" s="49"/>
      <c r="WQ83" s="49"/>
      <c r="WR83" s="49"/>
      <c r="WS83" s="49"/>
      <c r="WT83" s="49"/>
      <c r="WU83" s="49"/>
      <c r="WV83" s="49"/>
      <c r="WW83" s="49"/>
      <c r="WX83" s="49"/>
      <c r="WY83" s="49"/>
      <c r="WZ83" s="49"/>
      <c r="XA83" s="49"/>
      <c r="XB83" s="49"/>
      <c r="XC83" s="49"/>
      <c r="XD83" s="49"/>
      <c r="XE83" s="49"/>
      <c r="XF83" s="49"/>
      <c r="XG83" s="49"/>
      <c r="XH83" s="49"/>
      <c r="XI83" s="49"/>
      <c r="XJ83" s="49"/>
      <c r="XK83" s="49"/>
      <c r="XL83" s="49"/>
      <c r="XM83" s="49"/>
      <c r="XN83" s="49"/>
      <c r="XO83" s="49"/>
      <c r="XP83" s="49"/>
      <c r="XQ83" s="49"/>
      <c r="XR83" s="49"/>
      <c r="XS83" s="49"/>
      <c r="XT83" s="49"/>
      <c r="XU83" s="49"/>
      <c r="XV83" s="49"/>
      <c r="XW83" s="49"/>
      <c r="XX83" s="49"/>
      <c r="XY83" s="49"/>
      <c r="XZ83" s="49"/>
      <c r="YA83" s="49"/>
      <c r="YB83" s="49"/>
      <c r="YC83" s="49"/>
      <c r="YD83" s="49"/>
      <c r="YE83" s="49"/>
      <c r="YF83" s="49"/>
      <c r="YG83" s="49"/>
      <c r="YH83" s="49"/>
      <c r="YI83" s="49"/>
      <c r="YJ83" s="49"/>
      <c r="YK83" s="49"/>
      <c r="YL83" s="49"/>
      <c r="YM83" s="49"/>
      <c r="YN83" s="49"/>
      <c r="YO83" s="49"/>
      <c r="YP83" s="49"/>
      <c r="YQ83" s="49"/>
      <c r="YR83" s="49"/>
      <c r="YS83" s="49"/>
      <c r="YT83" s="49"/>
      <c r="YU83" s="49"/>
      <c r="YV83" s="49"/>
      <c r="YW83" s="49"/>
      <c r="YX83" s="49"/>
      <c r="YY83" s="49"/>
      <c r="YZ83" s="49"/>
      <c r="ZA83" s="49"/>
      <c r="ZB83" s="49"/>
      <c r="ZC83" s="49"/>
      <c r="ZD83" s="49"/>
      <c r="ZE83" s="49"/>
      <c r="ZF83" s="49"/>
      <c r="ZG83" s="49"/>
      <c r="ZH83" s="49"/>
      <c r="ZI83" s="49"/>
      <c r="ZJ83" s="49"/>
      <c r="ZK83" s="49"/>
      <c r="ZL83" s="49"/>
      <c r="ZM83" s="49"/>
      <c r="ZN83" s="49"/>
      <c r="ZO83" s="49"/>
      <c r="ZP83" s="49"/>
      <c r="ZQ83" s="49"/>
      <c r="ZR83" s="49"/>
      <c r="ZS83" s="49"/>
      <c r="ZT83" s="49"/>
      <c r="ZU83" s="49"/>
      <c r="ZV83" s="49"/>
      <c r="ZW83" s="49"/>
      <c r="ZX83" s="49"/>
      <c r="ZY83" s="49"/>
      <c r="ZZ83" s="49"/>
      <c r="AAA83" s="49"/>
      <c r="AAB83" s="49"/>
      <c r="AAC83" s="49"/>
      <c r="AAD83" s="49"/>
      <c r="AAE83" s="49"/>
      <c r="AAF83" s="49"/>
      <c r="AAG83" s="49"/>
      <c r="AAH83" s="49"/>
      <c r="AAI83" s="49"/>
      <c r="AAJ83" s="49"/>
      <c r="AAK83" s="49"/>
      <c r="AAL83" s="49"/>
      <c r="AAM83" s="49"/>
      <c r="AAN83" s="49"/>
      <c r="AAO83" s="49"/>
      <c r="AAP83" s="49"/>
      <c r="AAQ83" s="49"/>
      <c r="AAR83" s="49"/>
      <c r="AAS83" s="49"/>
      <c r="AAT83" s="49"/>
      <c r="AAU83" s="49"/>
      <c r="AAV83" s="49"/>
      <c r="AAW83" s="49"/>
      <c r="AAX83" s="49"/>
      <c r="AAY83" s="49"/>
      <c r="AAZ83" s="49"/>
      <c r="ABA83" s="49"/>
      <c r="ABB83" s="49"/>
      <c r="ABC83" s="49"/>
      <c r="ABD83" s="49"/>
      <c r="ABE83" s="49"/>
      <c r="ABF83" s="49"/>
      <c r="ABG83" s="49"/>
      <c r="ABH83" s="49"/>
      <c r="ABI83" s="49"/>
    </row>
    <row r="84" spans="1:777" x14ac:dyDescent="0.15">
      <c r="A84" s="25" t="s">
        <v>249</v>
      </c>
      <c r="B84" s="26" t="s">
        <v>256</v>
      </c>
      <c r="C84" s="27" t="s">
        <v>256</v>
      </c>
      <c r="D84" s="35"/>
      <c r="E84" s="29">
        <f t="shared" si="142"/>
        <v>1.0033197268312717</v>
      </c>
      <c r="F84" s="29">
        <f t="shared" si="127"/>
        <v>1.0279999327349538</v>
      </c>
      <c r="G84" s="29">
        <f>+IFERROR(INDEX(G$47:G$65,MATCH($C84,$C$47:$C$65,0))+1,"")</f>
        <v>1.0153915693316644</v>
      </c>
      <c r="H84" s="29">
        <f t="shared" si="127"/>
        <v>1.0172835493820793</v>
      </c>
      <c r="I84" s="29">
        <f t="shared" si="127"/>
        <v>1.0072607481104667</v>
      </c>
      <c r="J84" s="29">
        <f t="shared" si="127"/>
        <v>0.99868344446835156</v>
      </c>
      <c r="K84" s="29">
        <f t="shared" si="127"/>
        <v>1.005775273086535</v>
      </c>
      <c r="L84" s="29">
        <f t="shared" si="127"/>
        <v>1.0068740750165266</v>
      </c>
      <c r="M84" s="29">
        <f t="shared" si="127"/>
        <v>0.98641881582659385</v>
      </c>
      <c r="N84" s="29">
        <f t="shared" si="127"/>
        <v>1.0267539054587174</v>
      </c>
      <c r="O84" s="29">
        <f t="shared" si="127"/>
        <v>1.0136919103250295</v>
      </c>
      <c r="P84" s="29">
        <f t="shared" si="128"/>
        <v>1.0198903777598252</v>
      </c>
      <c r="Q84" s="29">
        <f t="shared" si="128"/>
        <v>1.0229174739551852</v>
      </c>
      <c r="R84" s="29">
        <f t="shared" si="128"/>
        <v>1.0054879488043373</v>
      </c>
      <c r="S84" s="29">
        <f t="shared" si="128"/>
        <v>1.0030190390792388</v>
      </c>
      <c r="T84" s="29">
        <f t="shared" si="128"/>
        <v>1.0087466795441478</v>
      </c>
      <c r="U84" s="29">
        <f t="shared" si="128"/>
        <v>1.0203340448480951</v>
      </c>
      <c r="V84" s="29">
        <f t="shared" si="128"/>
        <v>1.0120032100872103</v>
      </c>
      <c r="W84" s="29">
        <f t="shared" si="128"/>
        <v>1.0109731614083919</v>
      </c>
      <c r="X84" s="29">
        <f t="shared" si="128"/>
        <v>1.0090092193822979</v>
      </c>
      <c r="Y84" s="29">
        <f t="shared" si="128"/>
        <v>0.99859152025826881</v>
      </c>
      <c r="Z84" s="29">
        <f t="shared" si="129"/>
        <v>1.0094181022794699</v>
      </c>
      <c r="AA84" s="29">
        <f t="shared" si="129"/>
        <v>1.0078259592182883</v>
      </c>
      <c r="AB84" s="29">
        <f t="shared" si="129"/>
        <v>1.0257327326540053</v>
      </c>
      <c r="AC84" s="29">
        <f t="shared" si="129"/>
        <v>1.0152971460050761</v>
      </c>
      <c r="AD84" s="29">
        <f t="shared" si="129"/>
        <v>1.0219274490603885</v>
      </c>
      <c r="AE84" s="29">
        <f t="shared" si="129"/>
        <v>1.0072105529693691</v>
      </c>
      <c r="AF84" s="29">
        <f t="shared" si="129"/>
        <v>1.0274635176989175</v>
      </c>
      <c r="AG84" s="29">
        <f t="shared" si="129"/>
        <v>1.0181778536758501</v>
      </c>
      <c r="AH84" s="29">
        <f t="shared" si="129"/>
        <v>1.0028676145142446</v>
      </c>
      <c r="AI84" s="29">
        <f t="shared" si="129"/>
        <v>1.002544176662596</v>
      </c>
      <c r="AJ84" s="29">
        <f t="shared" si="130"/>
        <v>1.0171460922121851</v>
      </c>
      <c r="AK84" s="29">
        <f t="shared" si="130"/>
        <v>1.011837078700994</v>
      </c>
      <c r="AL84" s="29">
        <f t="shared" si="130"/>
        <v>1.0102848559477378</v>
      </c>
      <c r="AM84" s="29">
        <f t="shared" si="130"/>
        <v>1.0143482989110155</v>
      </c>
      <c r="AN84" s="29">
        <f t="shared" si="130"/>
        <v>1.0226930067033739</v>
      </c>
      <c r="AO84" s="29">
        <f t="shared" si="130"/>
        <v>1.0207548081409898</v>
      </c>
      <c r="AP84" s="29">
        <f t="shared" si="130"/>
        <v>0.99481000986841073</v>
      </c>
      <c r="AQ84" s="29">
        <f t="shared" si="130"/>
        <v>1.0159621439125828</v>
      </c>
      <c r="AR84" s="29">
        <f t="shared" si="130"/>
        <v>1.007176117314559</v>
      </c>
      <c r="AS84" s="29">
        <f t="shared" si="130"/>
        <v>1.0423954797183757</v>
      </c>
      <c r="AT84" s="29">
        <f t="shared" si="131"/>
        <v>1.0189640100147805</v>
      </c>
      <c r="AU84" s="29">
        <f t="shared" si="131"/>
        <v>1.0123738609910435</v>
      </c>
      <c r="AV84" s="29">
        <f t="shared" si="131"/>
        <v>0.96537494843203164</v>
      </c>
      <c r="AW84" s="29">
        <f t="shared" si="131"/>
        <v>0.98028500419334597</v>
      </c>
      <c r="AX84" s="29">
        <f t="shared" si="131"/>
        <v>1.0257543802557436</v>
      </c>
      <c r="AY84" s="29">
        <f t="shared" si="131"/>
        <v>0.94102871990933423</v>
      </c>
      <c r="AZ84" s="29">
        <f t="shared" si="131"/>
        <v>0.97109724980399958</v>
      </c>
      <c r="BA84" s="29">
        <f t="shared" si="131"/>
        <v>1.0442738430803753</v>
      </c>
      <c r="BB84" s="29">
        <f t="shared" si="131"/>
        <v>1.0615691821844666</v>
      </c>
      <c r="BC84" s="29">
        <f t="shared" si="131"/>
        <v>1.0272378037542256</v>
      </c>
      <c r="BD84" s="29">
        <f t="shared" si="132"/>
        <v>1.0821965691090993</v>
      </c>
      <c r="BE84" s="29">
        <f t="shared" si="132"/>
        <v>1.0212172591143505</v>
      </c>
      <c r="BF84" s="29">
        <f t="shared" si="132"/>
        <v>1.0515987111261484</v>
      </c>
      <c r="BG84" s="29">
        <f t="shared" si="132"/>
        <v>1.0324459431681687</v>
      </c>
      <c r="BH84" s="29">
        <f t="shared" si="132"/>
        <v>1.0200211089923765</v>
      </c>
      <c r="BI84" s="29">
        <f t="shared" si="132"/>
        <v>1.0394171821305169</v>
      </c>
      <c r="BJ84" s="29">
        <f t="shared" si="132"/>
        <v>1.0303362893065622</v>
      </c>
      <c r="BK84" s="29">
        <f t="shared" si="132"/>
        <v>1.0292525752052695</v>
      </c>
      <c r="BL84" s="29">
        <f t="shared" si="132"/>
        <v>0.98820058759911811</v>
      </c>
      <c r="BM84" s="29">
        <f t="shared" si="132"/>
        <v>0.95785020037579782</v>
      </c>
      <c r="BN84" s="29">
        <f t="shared" si="133"/>
        <v>0.97134083862197196</v>
      </c>
      <c r="BO84" s="29">
        <f t="shared" si="133"/>
        <v>1.0199600880788515</v>
      </c>
      <c r="BP84" s="29">
        <f t="shared" si="133"/>
        <v>1.0263272691012064</v>
      </c>
      <c r="BQ84" s="29">
        <f t="shared" si="133"/>
        <v>1.0272443944425786</v>
      </c>
      <c r="BR84" s="29">
        <f t="shared" si="133"/>
        <v>1.0176444238441886</v>
      </c>
      <c r="BS84" s="29">
        <f t="shared" si="133"/>
        <v>1.0446029307495008</v>
      </c>
      <c r="BT84" s="29">
        <f t="shared" si="133"/>
        <v>1.0163644186138749</v>
      </c>
      <c r="BU84" s="29">
        <f t="shared" si="133"/>
        <v>1.0507958090042382</v>
      </c>
      <c r="BV84" s="29">
        <f t="shared" si="133"/>
        <v>0.94371749222525003</v>
      </c>
      <c r="BW84" s="29">
        <f t="shared" si="133"/>
        <v>0.98958503436223633</v>
      </c>
      <c r="BX84" s="29">
        <f t="shared" si="134"/>
        <v>0.97403342067439647</v>
      </c>
      <c r="BY84" s="29">
        <f t="shared" si="134"/>
        <v>1.0135678367639427</v>
      </c>
      <c r="BZ84" s="29">
        <f t="shared" si="134"/>
        <v>0.98253214198385641</v>
      </c>
      <c r="CA84" s="29">
        <f t="shared" si="134"/>
        <v>0.92598442420565763</v>
      </c>
      <c r="CB84" s="29">
        <f t="shared" si="134"/>
        <v>1.1549724417751555</v>
      </c>
      <c r="CC84" s="29">
        <f t="shared" si="134"/>
        <v>1.0702103973965107</v>
      </c>
      <c r="CD84" s="29">
        <f t="shared" si="134"/>
        <v>1.0567867133345685</v>
      </c>
      <c r="CE84" s="29">
        <f t="shared" si="134"/>
        <v>1.0656310198332755</v>
      </c>
      <c r="CF84" s="29">
        <f t="shared" si="134"/>
        <v>1.053943989020464</v>
      </c>
      <c r="CG84" s="29">
        <f t="shared" si="134"/>
        <v>1.0305151634323073</v>
      </c>
      <c r="CH84" s="29">
        <f t="shared" si="135"/>
        <v>1.0230618889901668</v>
      </c>
      <c r="CI84" s="29">
        <f t="shared" si="135"/>
        <v>1.0385415943113034</v>
      </c>
      <c r="CJ84" s="29">
        <f t="shared" si="135"/>
        <v>1.041777474427338</v>
      </c>
      <c r="CK84" s="29">
        <f t="shared" si="135"/>
        <v>1.0470744086129393</v>
      </c>
      <c r="CL84" s="29">
        <f t="shared" si="135"/>
        <v>1.0345333936655552</v>
      </c>
      <c r="CM84" s="29">
        <f t="shared" si="135"/>
        <v>1.0393114607641314</v>
      </c>
      <c r="CN84" s="29">
        <f t="shared" si="135"/>
        <v>1.0122211669108543</v>
      </c>
      <c r="CO84" s="29">
        <f t="shared" si="135"/>
        <v>1.0355042308730007</v>
      </c>
      <c r="CP84" s="29">
        <f t="shared" si="135"/>
        <v>1.0513635575948241</v>
      </c>
      <c r="CQ84" s="29">
        <f t="shared" si="135"/>
        <v>1.0450287478153035</v>
      </c>
      <c r="CR84" s="29">
        <f t="shared" si="136"/>
        <v>1.0364263783920218</v>
      </c>
      <c r="CS84" s="29">
        <f t="shared" si="136"/>
        <v>1.0358295342994455</v>
      </c>
      <c r="CT84" s="29">
        <f t="shared" si="136"/>
        <v>1.0582112307276461</v>
      </c>
      <c r="CU84" s="29">
        <f t="shared" si="136"/>
        <v>1.0346332326058543</v>
      </c>
      <c r="CV84" s="29">
        <f t="shared" si="136"/>
        <v>1.0264126192130374</v>
      </c>
      <c r="CW84" s="29">
        <f t="shared" si="136"/>
        <v>1.0284616180732782</v>
      </c>
      <c r="CX84" s="29">
        <f t="shared" si="136"/>
        <v>1.0440321491571511</v>
      </c>
      <c r="CY84" s="29">
        <f t="shared" si="136"/>
        <v>1.0601378393273682</v>
      </c>
      <c r="CZ84" s="29">
        <f t="shared" si="136"/>
        <v>1.0430660462206427</v>
      </c>
      <c r="DA84" s="29">
        <f t="shared" si="136"/>
        <v>1.0278142440246532</v>
      </c>
      <c r="DB84" s="29">
        <f t="shared" si="137"/>
        <v>1.0479260319657826</v>
      </c>
      <c r="DC84" s="29">
        <f t="shared" si="137"/>
        <v>1.0530582532619142</v>
      </c>
      <c r="DD84" s="29">
        <f t="shared" si="137"/>
        <v>1.0193660400291318</v>
      </c>
      <c r="DE84" s="29">
        <f t="shared" si="137"/>
        <v>0.9901124649318882</v>
      </c>
      <c r="DF84" s="29">
        <f t="shared" si="137"/>
        <v>1.0371620956459719</v>
      </c>
      <c r="DG84" s="29">
        <f t="shared" si="137"/>
        <v>1.018941541535509</v>
      </c>
      <c r="DH84" s="29">
        <f t="shared" si="137"/>
        <v>1.023956883085307</v>
      </c>
      <c r="DI84" s="29">
        <f t="shared" si="137"/>
        <v>1.0344124698117063</v>
      </c>
      <c r="DJ84" s="29">
        <f t="shared" si="137"/>
        <v>1.0160620548944013</v>
      </c>
      <c r="DK84" s="29">
        <f t="shared" si="137"/>
        <v>0.99812397919206242</v>
      </c>
      <c r="DL84" s="29">
        <f t="shared" si="138"/>
        <v>1.0098878957156401</v>
      </c>
      <c r="DM84" s="29">
        <f t="shared" si="138"/>
        <v>1.0169907211197373</v>
      </c>
      <c r="DN84" s="29">
        <f t="shared" si="138"/>
        <v>1.0257899749131156</v>
      </c>
      <c r="DO84" s="29">
        <f t="shared" si="138"/>
        <v>1.0247735288879711</v>
      </c>
      <c r="DP84" s="29">
        <f t="shared" si="138"/>
        <v>1.0296548794819542</v>
      </c>
      <c r="DQ84" s="29">
        <f t="shared" si="138"/>
        <v>1.0241620512889882</v>
      </c>
      <c r="DR84" s="29">
        <f t="shared" si="138"/>
        <v>1.0416397539255859</v>
      </c>
      <c r="DS84" s="29">
        <f t="shared" si="138"/>
        <v>1.0378483387573081</v>
      </c>
      <c r="DT84" s="29">
        <f t="shared" si="138"/>
        <v>1.0133486474928504</v>
      </c>
      <c r="DU84" s="29">
        <f t="shared" si="138"/>
        <v>1.0183409582851748</v>
      </c>
      <c r="DV84" s="29">
        <f t="shared" si="139"/>
        <v>1.0083643816962984</v>
      </c>
      <c r="DW84" s="29">
        <f t="shared" si="139"/>
        <v>0.99920951939138369</v>
      </c>
      <c r="DX84" s="29">
        <f t="shared" si="139"/>
        <v>1.0302682648993078</v>
      </c>
      <c r="DY84" s="29">
        <f t="shared" si="139"/>
        <v>1.0259019463839192</v>
      </c>
      <c r="DZ84" s="29">
        <f t="shared" si="139"/>
        <v>1.0217418118249155</v>
      </c>
      <c r="EA84" s="29">
        <f t="shared" si="139"/>
        <v>1.0354085683685934</v>
      </c>
      <c r="EB84" s="29">
        <f t="shared" si="139"/>
        <v>1.0367137216640878</v>
      </c>
      <c r="EC84" s="29">
        <f t="shared" si="139"/>
        <v>1.0401544619279512</v>
      </c>
      <c r="ED84" s="29">
        <f t="shared" si="139"/>
        <v>1.0436999899546793</v>
      </c>
      <c r="EE84" s="29">
        <f t="shared" si="139"/>
        <v>1.0193224403146806</v>
      </c>
      <c r="EF84" s="29">
        <f t="shared" si="140"/>
        <v>1.0150840011734963</v>
      </c>
      <c r="EG84" s="29">
        <f t="shared" si="140"/>
        <v>1.0118217384763701</v>
      </c>
      <c r="EH84" s="29">
        <f t="shared" si="140"/>
        <v>1.0273681628406521</v>
      </c>
      <c r="EI84" s="29">
        <f t="shared" si="140"/>
        <v>1.0194976711504216</v>
      </c>
      <c r="EJ84" s="29">
        <f t="shared" si="140"/>
        <v>1.0336380113577524</v>
      </c>
      <c r="EK84" s="29">
        <f t="shared" si="140"/>
        <v>1.0335261991499616</v>
      </c>
      <c r="EL84" s="29">
        <f t="shared" si="140"/>
        <v>0.99931304949795063</v>
      </c>
      <c r="EM84" s="29">
        <f t="shared" si="140"/>
        <v>0.95374609754381845</v>
      </c>
      <c r="EN84" s="29">
        <f t="shared" si="140"/>
        <v>1.0216782130626763</v>
      </c>
      <c r="EO84" s="29">
        <f t="shared" si="140"/>
        <v>1.0078089404832653</v>
      </c>
      <c r="EP84" s="29">
        <f t="shared" si="141"/>
        <v>0.98813423145781543</v>
      </c>
      <c r="EQ84" s="29">
        <f t="shared" si="141"/>
        <v>0.99765948227724865</v>
      </c>
      <c r="ER84" s="29">
        <f t="shared" si="141"/>
        <v>1.0090560183562025</v>
      </c>
      <c r="ES84" s="29">
        <f t="shared" si="141"/>
        <v>1.0131442379972728</v>
      </c>
      <c r="ET84" s="29">
        <f t="shared" si="141"/>
        <v>1.0156150775269261</v>
      </c>
      <c r="EU84" s="29">
        <f t="shared" si="141"/>
        <v>1.017722484677817</v>
      </c>
      <c r="EV84" s="29">
        <f t="shared" si="141"/>
        <v>1.012121974570636</v>
      </c>
      <c r="EW84" s="29">
        <f t="shared" si="141"/>
        <v>1.0115087057768926</v>
      </c>
      <c r="EX84" s="29">
        <f t="shared" si="141"/>
        <v>0.94276309860663698</v>
      </c>
      <c r="EY84" s="29">
        <f t="shared" si="141"/>
        <v>1.0498964715848589</v>
      </c>
      <c r="EZ84" s="29">
        <f t="shared" si="141"/>
        <v>1.0293475958070626</v>
      </c>
      <c r="FA84" s="33">
        <f>+GEOMEAN(Tabella_Level_g[[#This Row],[1871]:[2022]])-1</f>
        <v>1.9170151711047634E-2</v>
      </c>
      <c r="FB84" s="33">
        <f>+GEOMEAN(Tabella_Level_g[[#This Row],[1871]:[1913]])-1</f>
        <v>1.2685380333616658E-2</v>
      </c>
      <c r="FC84" s="33">
        <f>+GEOMEAN(Tabella_Level_g[[#This Row],[1914]:[1945]])-1</f>
        <v>7.8216044151622199E-3</v>
      </c>
      <c r="FD84" s="33">
        <f>+GEOMEAN(Tabella_Level_g[[#This Row],[1919]:[1939]])-1</f>
        <v>2.6287252943314243E-2</v>
      </c>
      <c r="FE84" s="33">
        <f>+GEOMEAN(Tabella_Level_g[[#This Row],[1946]:[1970]])-1</f>
        <v>4.6402336653748488E-2</v>
      </c>
      <c r="FF84" s="33">
        <f>+GEOMEAN(Tabella_Level_g[[#This Row],[1946]:[1975]])-1</f>
        <v>4.3212211662801536E-2</v>
      </c>
      <c r="FG84" s="33">
        <f>+GEOMEAN(Tabella_Level_g[[#This Row],[1946]:[2022]])-1</f>
        <v>2.7580332339799618E-2</v>
      </c>
      <c r="FH84" s="33">
        <f>+GEOMEAN(Tabella_Level_g[[#This Row],[1970]:[2022]])-1</f>
        <v>1.9107487986696592E-2</v>
      </c>
      <c r="FI84" s="33">
        <f>+GEOMEAN(Tabella_Level_g[[#This Row],[1970]:[2007]])-1</f>
        <v>2.5016715155918412E-2</v>
      </c>
      <c r="FJ84" s="33">
        <f>+GEOMEAN(Tabella_Level_g[[#This Row],[2010]:[2022]])-1</f>
        <v>8.6719498739149525E-3</v>
      </c>
      <c r="FK84" s="33">
        <f>+GEOMEAN(Tabella_Level_g[[#This Row],[1980]:[2007]])-1</f>
        <v>2.3442836151818192E-2</v>
      </c>
      <c r="FL84" s="33">
        <f>+GEOMEAN(Tabella_Level_g[[#This Row],[1980]:[2022]])-1</f>
        <v>1.6720292046254359E-2</v>
      </c>
      <c r="FM84" s="33">
        <f>+GEOMEAN(Tabella_Level_g[[#This Row],[1990]:[2007]])-1</f>
        <v>2.401156407372107E-2</v>
      </c>
      <c r="FN84" s="33">
        <f>+GEOMEAN(Tabella_Level_g[[#This Row],[1990]:[2022]])-1</f>
        <v>1.4999412660194E-2</v>
      </c>
      <c r="FO84" s="33">
        <f>+GEOMEAN(Tabella_Level_g[[#This Row],[1995]:[2007]])-1</f>
        <v>2.7945472354891754E-2</v>
      </c>
      <c r="FP84" s="33">
        <f>+GEOMEAN(Tabella_Level_g[[#This Row],[1975]:[2022]])-1</f>
        <v>1.7142184197252552E-2</v>
      </c>
      <c r="FQ84" s="33">
        <f>+GEOMEAN(Tabella_Level_g[[#This Row],[1990]:[2000]])-1</f>
        <v>2.4743656206051234E-2</v>
      </c>
      <c r="FR84" s="49"/>
      <c r="FS84" s="49"/>
      <c r="FT84" s="49"/>
      <c r="FU84" s="49"/>
      <c r="FV84" s="49"/>
      <c r="FW84" s="49"/>
      <c r="FX84" s="49"/>
      <c r="FY84" s="49"/>
      <c r="FZ84" s="49"/>
      <c r="GA84" s="49"/>
      <c r="GB84" s="49"/>
      <c r="GC84" s="49"/>
      <c r="GD84" s="49"/>
      <c r="GE84" s="49"/>
      <c r="GF84" s="49"/>
      <c r="GG84" s="49"/>
      <c r="GH84" s="49"/>
      <c r="GI84" s="49"/>
      <c r="GJ84" s="49"/>
      <c r="GK84" s="49"/>
      <c r="GL84" s="49"/>
      <c r="GM84" s="49"/>
      <c r="GN84" s="49"/>
      <c r="GO84" s="49"/>
      <c r="GP84" s="49"/>
      <c r="GQ84" s="49"/>
      <c r="GR84" s="49"/>
      <c r="GS84" s="49"/>
      <c r="GT84" s="49"/>
      <c r="GU84" s="49"/>
      <c r="GV84" s="49"/>
      <c r="GW84" s="49"/>
      <c r="GX84" s="49"/>
      <c r="GY84" s="49"/>
      <c r="GZ84" s="49"/>
      <c r="HA84" s="49"/>
      <c r="HB84" s="49"/>
      <c r="HC84" s="49"/>
      <c r="HD84" s="49"/>
      <c r="HE84" s="49"/>
      <c r="HF84" s="49"/>
      <c r="HG84" s="49"/>
      <c r="HH84" s="49"/>
      <c r="HI84" s="49"/>
      <c r="HJ84" s="49"/>
      <c r="HK84" s="49"/>
      <c r="HL84" s="49"/>
      <c r="HM84" s="49"/>
      <c r="HN84" s="49"/>
      <c r="HO84" s="49"/>
      <c r="HP84" s="49"/>
      <c r="HQ84" s="49"/>
      <c r="HR84" s="49"/>
      <c r="HS84" s="49"/>
      <c r="HT84" s="49"/>
      <c r="HU84" s="49"/>
      <c r="HV84" s="49"/>
      <c r="HW84" s="49"/>
      <c r="HX84" s="49"/>
      <c r="HY84" s="49"/>
      <c r="HZ84" s="49"/>
      <c r="IA84" s="49"/>
      <c r="IB84" s="49"/>
      <c r="IC84" s="49"/>
      <c r="ID84" s="49"/>
      <c r="IE84" s="49"/>
      <c r="IF84" s="49"/>
      <c r="IG84" s="49"/>
      <c r="IH84" s="49"/>
      <c r="II84" s="49"/>
      <c r="IJ84" s="49"/>
      <c r="IK84" s="49"/>
      <c r="IL84" s="49"/>
      <c r="IM84" s="49"/>
      <c r="IN84" s="49"/>
      <c r="IO84" s="49"/>
      <c r="IP84" s="49"/>
      <c r="IQ84" s="49"/>
      <c r="IR84" s="49"/>
      <c r="IS84" s="49"/>
      <c r="IT84" s="49"/>
      <c r="IU84" s="49"/>
      <c r="IV84" s="49"/>
      <c r="IW84" s="49"/>
      <c r="IX84" s="49"/>
      <c r="IY84" s="49"/>
      <c r="IZ84" s="49"/>
      <c r="JA84" s="49"/>
      <c r="JB84" s="49"/>
      <c r="JC84" s="49"/>
      <c r="JD84" s="49"/>
      <c r="JE84" s="49"/>
      <c r="JF84" s="49"/>
      <c r="JG84" s="49"/>
      <c r="JH84" s="49"/>
      <c r="JI84" s="49"/>
      <c r="JJ84" s="49"/>
      <c r="JK84" s="49"/>
      <c r="JL84" s="49"/>
      <c r="JM84" s="49"/>
      <c r="JN84" s="49"/>
      <c r="JO84" s="49"/>
      <c r="JP84" s="49"/>
      <c r="JQ84" s="49"/>
      <c r="JR84" s="49"/>
      <c r="JS84" s="49"/>
      <c r="JT84" s="49"/>
      <c r="JU84" s="49"/>
      <c r="JV84" s="49"/>
      <c r="JW84" s="49"/>
      <c r="JX84" s="49"/>
      <c r="JY84" s="49"/>
      <c r="JZ84" s="49"/>
      <c r="KA84" s="49"/>
      <c r="KB84" s="49"/>
      <c r="KC84" s="49"/>
      <c r="KD84" s="49"/>
      <c r="KE84" s="49"/>
      <c r="KF84" s="49"/>
      <c r="KG84" s="49"/>
      <c r="KH84" s="49"/>
      <c r="KI84" s="49"/>
      <c r="KJ84" s="49"/>
      <c r="KK84" s="49"/>
      <c r="KL84" s="49"/>
      <c r="KM84" s="49"/>
      <c r="KN84" s="49"/>
      <c r="KO84" s="49"/>
      <c r="KP84" s="49"/>
      <c r="KQ84" s="49"/>
      <c r="KR84" s="49"/>
      <c r="KS84" s="49"/>
      <c r="KT84" s="49"/>
      <c r="KU84" s="49"/>
      <c r="KV84" s="49"/>
      <c r="KW84" s="49"/>
      <c r="KX84" s="49"/>
      <c r="KY84" s="49"/>
      <c r="KZ84" s="49"/>
      <c r="LA84" s="49"/>
      <c r="LB84" s="49"/>
      <c r="LC84" s="49"/>
      <c r="LD84" s="49"/>
      <c r="LE84" s="49"/>
      <c r="LF84" s="49"/>
      <c r="LG84" s="49"/>
      <c r="LH84" s="49"/>
      <c r="LI84" s="49"/>
      <c r="LJ84" s="49"/>
      <c r="LK84" s="49"/>
      <c r="LL84" s="49"/>
      <c r="LM84" s="49"/>
      <c r="LN84" s="49"/>
      <c r="LO84" s="49"/>
      <c r="LP84" s="49"/>
      <c r="LQ84" s="49"/>
      <c r="LR84" s="49"/>
      <c r="LS84" s="49"/>
      <c r="LT84" s="49"/>
      <c r="LU84" s="49"/>
      <c r="LV84" s="49"/>
      <c r="LW84" s="49"/>
      <c r="LX84" s="49"/>
      <c r="LY84" s="49"/>
      <c r="LZ84" s="49"/>
      <c r="MA84" s="49"/>
      <c r="MB84" s="49"/>
      <c r="MC84" s="49"/>
      <c r="MD84" s="49"/>
      <c r="ME84" s="49"/>
      <c r="MF84" s="49"/>
      <c r="MG84" s="49"/>
      <c r="MH84" s="49"/>
      <c r="MI84" s="49"/>
      <c r="MJ84" s="49"/>
      <c r="MK84" s="49"/>
      <c r="ML84" s="49"/>
      <c r="MM84" s="49"/>
      <c r="MN84" s="49"/>
      <c r="MO84" s="49"/>
      <c r="MP84" s="49"/>
      <c r="MQ84" s="49"/>
      <c r="MR84" s="49"/>
      <c r="MS84" s="49"/>
      <c r="MT84" s="49"/>
      <c r="MU84" s="49"/>
      <c r="MV84" s="49"/>
      <c r="MW84" s="49"/>
      <c r="MX84" s="49"/>
      <c r="MY84" s="49"/>
      <c r="MZ84" s="49"/>
      <c r="NA84" s="49"/>
      <c r="NB84" s="49"/>
      <c r="NC84" s="49"/>
      <c r="ND84" s="49"/>
      <c r="NE84" s="49"/>
      <c r="NF84" s="49"/>
      <c r="NG84" s="49"/>
      <c r="NH84" s="49"/>
      <c r="NI84" s="49"/>
      <c r="NJ84" s="49"/>
      <c r="NK84" s="49"/>
      <c r="NL84" s="49"/>
      <c r="NM84" s="49"/>
      <c r="NN84" s="49"/>
      <c r="NO84" s="49"/>
      <c r="NP84" s="49"/>
      <c r="NQ84" s="49"/>
      <c r="NR84" s="49"/>
      <c r="NS84" s="49"/>
      <c r="NT84" s="49"/>
      <c r="NU84" s="49"/>
      <c r="NV84" s="49"/>
      <c r="NW84" s="49"/>
      <c r="NX84" s="49"/>
      <c r="NY84" s="49"/>
      <c r="NZ84" s="49"/>
      <c r="OA84" s="49"/>
      <c r="OB84" s="49"/>
      <c r="OC84" s="49"/>
      <c r="OD84" s="49"/>
      <c r="OE84" s="49"/>
      <c r="OF84" s="49"/>
      <c r="OG84" s="49"/>
      <c r="OH84" s="49"/>
      <c r="OI84" s="49"/>
      <c r="OJ84" s="49"/>
      <c r="OK84" s="49"/>
      <c r="OL84" s="49"/>
      <c r="OM84" s="49"/>
      <c r="ON84" s="49"/>
      <c r="OO84" s="49"/>
      <c r="OP84" s="49"/>
      <c r="OQ84" s="49"/>
      <c r="OR84" s="49"/>
      <c r="OS84" s="49"/>
      <c r="OT84" s="49"/>
      <c r="OU84" s="49"/>
      <c r="OV84" s="49"/>
      <c r="OW84" s="49"/>
      <c r="OX84" s="49"/>
      <c r="OY84" s="49"/>
      <c r="OZ84" s="49"/>
      <c r="PA84" s="49"/>
      <c r="PB84" s="49"/>
      <c r="PC84" s="49"/>
      <c r="PD84" s="49"/>
      <c r="PE84" s="49"/>
      <c r="PF84" s="49"/>
      <c r="PG84" s="49"/>
      <c r="PH84" s="49"/>
      <c r="PI84" s="49"/>
      <c r="PJ84" s="49"/>
      <c r="PK84" s="49"/>
      <c r="PL84" s="49"/>
      <c r="PM84" s="49"/>
      <c r="PN84" s="49"/>
      <c r="PO84" s="49"/>
      <c r="PP84" s="49"/>
      <c r="PQ84" s="49"/>
      <c r="PR84" s="49"/>
      <c r="PS84" s="49"/>
      <c r="PT84" s="49"/>
      <c r="PU84" s="49"/>
      <c r="PV84" s="49"/>
      <c r="PW84" s="49"/>
      <c r="PX84" s="49"/>
      <c r="PY84" s="49"/>
      <c r="PZ84" s="49"/>
      <c r="QA84" s="49"/>
      <c r="QB84" s="49"/>
      <c r="QC84" s="49"/>
      <c r="QD84" s="49"/>
      <c r="QE84" s="49"/>
      <c r="QF84" s="49"/>
      <c r="QG84" s="49"/>
      <c r="QH84" s="49"/>
      <c r="QI84" s="49"/>
      <c r="QJ84" s="49"/>
      <c r="QK84" s="49"/>
      <c r="QL84" s="49"/>
      <c r="QM84" s="49"/>
      <c r="QN84" s="49"/>
      <c r="QO84" s="49"/>
      <c r="QP84" s="49"/>
      <c r="QQ84" s="49"/>
      <c r="QR84" s="49"/>
      <c r="QS84" s="49"/>
      <c r="QT84" s="49"/>
      <c r="QU84" s="49"/>
      <c r="QV84" s="49"/>
      <c r="QW84" s="49"/>
      <c r="QX84" s="49"/>
      <c r="QY84" s="49"/>
      <c r="QZ84" s="49"/>
      <c r="RA84" s="49"/>
      <c r="RB84" s="49"/>
      <c r="RC84" s="49"/>
      <c r="RD84" s="49"/>
      <c r="RE84" s="49"/>
      <c r="RF84" s="49"/>
      <c r="RG84" s="49"/>
      <c r="RH84" s="49"/>
      <c r="RI84" s="49"/>
      <c r="RJ84" s="49"/>
      <c r="RK84" s="49"/>
      <c r="RL84" s="49"/>
      <c r="RM84" s="49"/>
      <c r="RN84" s="49"/>
      <c r="RO84" s="49"/>
      <c r="RP84" s="49"/>
      <c r="RQ84" s="49"/>
      <c r="RR84" s="49"/>
      <c r="RS84" s="49"/>
      <c r="RT84" s="49"/>
      <c r="RU84" s="49"/>
      <c r="RV84" s="49"/>
      <c r="RW84" s="49"/>
      <c r="RX84" s="49"/>
      <c r="RY84" s="49"/>
      <c r="RZ84" s="49"/>
      <c r="SA84" s="49"/>
      <c r="SB84" s="49"/>
      <c r="SC84" s="49"/>
      <c r="SD84" s="49"/>
      <c r="SE84" s="49"/>
      <c r="SF84" s="49"/>
      <c r="SG84" s="49"/>
      <c r="SH84" s="49"/>
      <c r="SI84" s="49"/>
      <c r="SJ84" s="49"/>
      <c r="SK84" s="49"/>
      <c r="SL84" s="49"/>
      <c r="SM84" s="49"/>
      <c r="SN84" s="49"/>
      <c r="SO84" s="49"/>
      <c r="SP84" s="49"/>
      <c r="SQ84" s="49"/>
      <c r="SR84" s="49"/>
      <c r="SS84" s="49"/>
      <c r="ST84" s="49"/>
      <c r="SU84" s="49"/>
      <c r="SV84" s="49"/>
      <c r="SW84" s="49"/>
      <c r="SX84" s="49"/>
      <c r="SY84" s="49"/>
      <c r="SZ84" s="49"/>
      <c r="TA84" s="49"/>
      <c r="TB84" s="49"/>
      <c r="TC84" s="49"/>
      <c r="TD84" s="49"/>
      <c r="TE84" s="49"/>
      <c r="TF84" s="49"/>
      <c r="TG84" s="49"/>
      <c r="TH84" s="49"/>
      <c r="TI84" s="49"/>
      <c r="TJ84" s="49"/>
      <c r="TK84" s="49"/>
      <c r="TL84" s="49"/>
      <c r="TM84" s="49"/>
      <c r="TN84" s="49"/>
      <c r="TO84" s="49"/>
      <c r="TP84" s="49"/>
      <c r="TQ84" s="49"/>
      <c r="TR84" s="49"/>
      <c r="TS84" s="49"/>
      <c r="TT84" s="49"/>
      <c r="TU84" s="49"/>
      <c r="TV84" s="49"/>
      <c r="TW84" s="49"/>
      <c r="TX84" s="49"/>
      <c r="TY84" s="49"/>
      <c r="TZ84" s="49"/>
      <c r="UA84" s="49"/>
      <c r="UB84" s="49"/>
      <c r="UC84" s="49"/>
      <c r="UD84" s="49"/>
      <c r="UE84" s="49"/>
      <c r="UF84" s="49"/>
      <c r="UG84" s="49"/>
      <c r="UH84" s="49"/>
      <c r="UI84" s="49"/>
      <c r="UJ84" s="49"/>
      <c r="UK84" s="49"/>
      <c r="UL84" s="49"/>
      <c r="UM84" s="49"/>
      <c r="UN84" s="49"/>
      <c r="UO84" s="49"/>
      <c r="UP84" s="49"/>
      <c r="UQ84" s="49"/>
      <c r="UR84" s="49"/>
      <c r="US84" s="49"/>
      <c r="UT84" s="49"/>
      <c r="UU84" s="49"/>
      <c r="UV84" s="49"/>
      <c r="UW84" s="49"/>
      <c r="UX84" s="49"/>
      <c r="UY84" s="49"/>
      <c r="UZ84" s="49"/>
      <c r="VA84" s="49"/>
      <c r="VB84" s="49"/>
      <c r="VC84" s="49"/>
      <c r="VD84" s="49"/>
      <c r="VE84" s="49"/>
      <c r="VF84" s="49"/>
      <c r="VG84" s="49"/>
      <c r="VH84" s="49"/>
      <c r="VI84" s="49"/>
      <c r="VJ84" s="49"/>
      <c r="VK84" s="49"/>
      <c r="VL84" s="49"/>
      <c r="VM84" s="49"/>
      <c r="VN84" s="49"/>
      <c r="VO84" s="49"/>
      <c r="VP84" s="49"/>
      <c r="VQ84" s="49"/>
      <c r="VR84" s="49"/>
      <c r="VS84" s="49"/>
      <c r="VT84" s="49"/>
      <c r="VU84" s="49"/>
      <c r="VV84" s="49"/>
      <c r="VW84" s="49"/>
      <c r="VX84" s="49"/>
      <c r="VY84" s="49"/>
      <c r="VZ84" s="49"/>
      <c r="WA84" s="49"/>
      <c r="WB84" s="49"/>
      <c r="WC84" s="49"/>
      <c r="WD84" s="49"/>
      <c r="WE84" s="49"/>
      <c r="WF84" s="49"/>
      <c r="WG84" s="49"/>
      <c r="WH84" s="49"/>
      <c r="WI84" s="49"/>
      <c r="WJ84" s="49"/>
      <c r="WK84" s="49"/>
      <c r="WL84" s="49"/>
      <c r="WM84" s="49"/>
      <c r="WN84" s="49"/>
      <c r="WO84" s="49"/>
      <c r="WP84" s="49"/>
      <c r="WQ84" s="49"/>
      <c r="WR84" s="49"/>
      <c r="WS84" s="49"/>
      <c r="WT84" s="49"/>
      <c r="WU84" s="49"/>
      <c r="WV84" s="49"/>
      <c r="WW84" s="49"/>
      <c r="WX84" s="49"/>
      <c r="WY84" s="49"/>
      <c r="WZ84" s="49"/>
      <c r="XA84" s="49"/>
      <c r="XB84" s="49"/>
      <c r="XC84" s="49"/>
      <c r="XD84" s="49"/>
      <c r="XE84" s="49"/>
      <c r="XF84" s="49"/>
      <c r="XG84" s="49"/>
      <c r="XH84" s="49"/>
      <c r="XI84" s="49"/>
      <c r="XJ84" s="49"/>
      <c r="XK84" s="49"/>
      <c r="XL84" s="49"/>
      <c r="XM84" s="49"/>
      <c r="XN84" s="49"/>
      <c r="XO84" s="49"/>
      <c r="XP84" s="49"/>
      <c r="XQ84" s="49"/>
      <c r="XR84" s="49"/>
      <c r="XS84" s="49"/>
      <c r="XT84" s="49"/>
      <c r="XU84" s="49"/>
      <c r="XV84" s="49"/>
      <c r="XW84" s="49"/>
      <c r="XX84" s="49"/>
      <c r="XY84" s="49"/>
      <c r="XZ84" s="49"/>
      <c r="YA84" s="49"/>
      <c r="YB84" s="49"/>
      <c r="YC84" s="49"/>
      <c r="YD84" s="49"/>
      <c r="YE84" s="49"/>
      <c r="YF84" s="49"/>
      <c r="YG84" s="49"/>
      <c r="YH84" s="49"/>
      <c r="YI84" s="49"/>
      <c r="YJ84" s="49"/>
      <c r="YK84" s="49"/>
      <c r="YL84" s="49"/>
      <c r="YM84" s="49"/>
      <c r="YN84" s="49"/>
      <c r="YO84" s="49"/>
      <c r="YP84" s="49"/>
      <c r="YQ84" s="49"/>
      <c r="YR84" s="49"/>
      <c r="YS84" s="49"/>
      <c r="YT84" s="49"/>
      <c r="YU84" s="49"/>
      <c r="YV84" s="49"/>
      <c r="YW84" s="49"/>
      <c r="YX84" s="49"/>
      <c r="YY84" s="49"/>
      <c r="YZ84" s="49"/>
      <c r="ZA84" s="49"/>
      <c r="ZB84" s="49"/>
      <c r="ZC84" s="49"/>
      <c r="ZD84" s="49"/>
      <c r="ZE84" s="49"/>
      <c r="ZF84" s="49"/>
      <c r="ZG84" s="49"/>
      <c r="ZH84" s="49"/>
      <c r="ZI84" s="49"/>
      <c r="ZJ84" s="49"/>
      <c r="ZK84" s="49"/>
      <c r="ZL84" s="49"/>
      <c r="ZM84" s="49"/>
      <c r="ZN84" s="49"/>
      <c r="ZO84" s="49"/>
      <c r="ZP84" s="49"/>
      <c r="ZQ84" s="49"/>
      <c r="ZR84" s="49"/>
      <c r="ZS84" s="49"/>
      <c r="ZT84" s="49"/>
      <c r="ZU84" s="49"/>
      <c r="ZV84" s="49"/>
      <c r="ZW84" s="49"/>
      <c r="ZX84" s="49"/>
      <c r="ZY84" s="49"/>
      <c r="ZZ84" s="49"/>
      <c r="AAA84" s="49"/>
      <c r="AAB84" s="49"/>
      <c r="AAC84" s="49"/>
      <c r="AAD84" s="49"/>
      <c r="AAE84" s="49"/>
      <c r="AAF84" s="49"/>
      <c r="AAG84" s="49"/>
      <c r="AAH84" s="49"/>
      <c r="AAI84" s="49"/>
      <c r="AAJ84" s="49"/>
      <c r="AAK84" s="49"/>
      <c r="AAL84" s="49"/>
      <c r="AAM84" s="49"/>
      <c r="AAN84" s="49"/>
      <c r="AAO84" s="49"/>
      <c r="AAP84" s="49"/>
      <c r="AAQ84" s="49"/>
      <c r="AAR84" s="49"/>
      <c r="AAS84" s="49"/>
      <c r="AAT84" s="49"/>
      <c r="AAU84" s="49"/>
      <c r="AAV84" s="49"/>
      <c r="AAW84" s="49"/>
      <c r="AAX84" s="49"/>
      <c r="AAY84" s="49"/>
      <c r="AAZ84" s="49"/>
      <c r="ABA84" s="49"/>
      <c r="ABB84" s="49"/>
      <c r="ABC84" s="49"/>
      <c r="ABD84" s="49"/>
      <c r="ABE84" s="49"/>
      <c r="ABF84" s="49"/>
      <c r="ABG84" s="49"/>
      <c r="ABH84" s="49"/>
      <c r="ABI84" s="49"/>
      <c r="ABJ84" s="49"/>
      <c r="ABK84" s="49"/>
      <c r="ABL84" s="49"/>
      <c r="ABM84" s="49"/>
      <c r="ABN84" s="49"/>
      <c r="ABO84" s="49"/>
      <c r="ABP84" s="49"/>
      <c r="ABQ84" s="49"/>
      <c r="ABR84" s="49"/>
      <c r="ABS84" s="49"/>
      <c r="ABT84" s="49"/>
      <c r="ABU84" s="49"/>
      <c r="ABV84" s="49"/>
      <c r="ABW84" s="49"/>
      <c r="ABX84" s="49"/>
      <c r="ABY84" s="49"/>
      <c r="ABZ84" s="49"/>
      <c r="ACA84" s="49"/>
      <c r="ACB84" s="49"/>
      <c r="ACC84" s="49"/>
      <c r="ACD84" s="49"/>
      <c r="ACE84" s="49"/>
      <c r="ACF84" s="49"/>
      <c r="ACG84" s="49"/>
      <c r="ACH84" s="49"/>
      <c r="ACI84" s="49"/>
      <c r="ACJ84" s="49"/>
      <c r="ACK84" s="49"/>
      <c r="ACL84" s="49"/>
      <c r="ACM84" s="49"/>
      <c r="ACN84" s="49"/>
      <c r="ACO84" s="49"/>
      <c r="ACP84" s="49"/>
      <c r="ACQ84" s="49"/>
      <c r="ACR84" s="49"/>
      <c r="ACS84" s="49"/>
      <c r="ACT84" s="49"/>
      <c r="ACU84" s="49"/>
      <c r="ACV84" s="49"/>
      <c r="ACW84" s="49"/>
    </row>
    <row r="85" spans="1:777" x14ac:dyDescent="0.15">
      <c r="A85" s="36"/>
      <c r="B85" s="37"/>
      <c r="C85" s="37"/>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9"/>
      <c r="FB85" s="39"/>
      <c r="FC85" s="39"/>
      <c r="FD85" s="39"/>
      <c r="FE85" s="39"/>
      <c r="FF85" s="39"/>
      <c r="FG85" s="39"/>
      <c r="FH85" s="39"/>
      <c r="FI85" s="39"/>
      <c r="FJ85" s="39"/>
      <c r="FK85" s="39"/>
      <c r="FL85" s="39"/>
      <c r="FM85" s="39"/>
      <c r="FN85" s="39"/>
      <c r="FO85" s="39"/>
      <c r="FP85" s="39"/>
      <c r="FQ85" s="49"/>
      <c r="FR85" s="49"/>
      <c r="FS85" s="49"/>
      <c r="FT85" s="49"/>
      <c r="FU85" s="49"/>
      <c r="FV85" s="49"/>
      <c r="FW85" s="49"/>
      <c r="FX85" s="49"/>
      <c r="FY85" s="49"/>
      <c r="FZ85" s="49"/>
      <c r="GA85" s="49"/>
      <c r="GB85" s="49"/>
      <c r="GC85" s="49"/>
      <c r="GD85" s="49"/>
      <c r="GE85" s="49"/>
      <c r="GF85" s="49"/>
      <c r="GG85" s="49"/>
      <c r="GH85" s="49"/>
      <c r="GI85" s="49"/>
      <c r="GJ85" s="49"/>
      <c r="GK85" s="49"/>
      <c r="GL85" s="49"/>
      <c r="GM85" s="49"/>
      <c r="GN85" s="49"/>
      <c r="GO85" s="49"/>
      <c r="GP85" s="49"/>
      <c r="GQ85" s="49"/>
      <c r="GR85" s="49"/>
      <c r="GS85" s="49"/>
      <c r="GT85" s="49"/>
      <c r="GU85" s="49"/>
      <c r="GV85" s="49"/>
      <c r="GW85" s="49"/>
      <c r="GX85" s="49"/>
      <c r="GY85" s="49"/>
      <c r="GZ85" s="49"/>
      <c r="HA85" s="49"/>
      <c r="HB85" s="49"/>
      <c r="HC85" s="49"/>
      <c r="HD85" s="49"/>
      <c r="HE85" s="49"/>
      <c r="HF85" s="49"/>
      <c r="HG85" s="49"/>
      <c r="HH85" s="49"/>
      <c r="HI85" s="49"/>
      <c r="HJ85" s="49"/>
      <c r="HK85" s="49"/>
      <c r="HL85" s="49"/>
      <c r="HM85" s="49"/>
      <c r="HN85" s="49"/>
      <c r="HO85" s="49"/>
      <c r="HP85" s="49"/>
      <c r="HQ85" s="49"/>
      <c r="HR85" s="49"/>
      <c r="HS85" s="49"/>
      <c r="HT85" s="49"/>
      <c r="HU85" s="49"/>
      <c r="HV85" s="49"/>
      <c r="HW85" s="49"/>
      <c r="HX85" s="49"/>
      <c r="HY85" s="49"/>
      <c r="HZ85" s="49"/>
      <c r="IA85" s="49"/>
      <c r="IB85" s="49"/>
      <c r="IC85" s="49"/>
      <c r="ID85" s="49"/>
      <c r="IE85" s="49"/>
      <c r="IF85" s="49"/>
      <c r="IG85" s="49"/>
      <c r="IH85" s="49"/>
      <c r="II85" s="49"/>
      <c r="IJ85" s="49"/>
      <c r="IK85" s="49"/>
      <c r="IL85" s="49"/>
      <c r="IM85" s="49"/>
      <c r="IN85" s="49"/>
      <c r="IO85" s="49"/>
      <c r="IP85" s="49"/>
      <c r="IQ85" s="49"/>
      <c r="IR85" s="49"/>
      <c r="IS85" s="49"/>
      <c r="IT85" s="49"/>
      <c r="IU85" s="49"/>
      <c r="IV85" s="49"/>
      <c r="IW85" s="49"/>
      <c r="IX85" s="49"/>
      <c r="IY85" s="49"/>
      <c r="IZ85" s="49"/>
      <c r="JA85" s="49"/>
      <c r="JB85" s="49"/>
      <c r="JC85" s="49"/>
      <c r="JD85" s="49"/>
      <c r="JE85" s="49"/>
      <c r="JF85" s="49"/>
      <c r="JG85" s="49"/>
      <c r="JH85" s="49"/>
      <c r="JI85" s="49"/>
      <c r="JJ85" s="49"/>
      <c r="JK85" s="49"/>
      <c r="JL85" s="49"/>
      <c r="JM85" s="49"/>
      <c r="JN85" s="49"/>
      <c r="JO85" s="49"/>
      <c r="JP85" s="49"/>
      <c r="JQ85" s="49"/>
      <c r="JR85" s="49"/>
      <c r="JS85" s="49"/>
      <c r="JT85" s="49"/>
      <c r="JU85" s="49"/>
      <c r="JV85" s="49"/>
      <c r="JW85" s="49"/>
      <c r="JX85" s="49"/>
      <c r="JY85" s="49"/>
      <c r="JZ85" s="49"/>
      <c r="KA85" s="49"/>
      <c r="KB85" s="49"/>
      <c r="KC85" s="49"/>
      <c r="KD85" s="49"/>
      <c r="KE85" s="49"/>
      <c r="KF85" s="49"/>
      <c r="KG85" s="49"/>
      <c r="KH85" s="49"/>
      <c r="KI85" s="49"/>
      <c r="KJ85" s="49"/>
      <c r="KK85" s="49"/>
      <c r="KL85" s="49"/>
      <c r="KM85" s="49"/>
      <c r="KN85" s="49"/>
      <c r="KO85" s="49"/>
      <c r="KP85" s="49"/>
      <c r="KQ85" s="49"/>
      <c r="KR85" s="49"/>
      <c r="KS85" s="49"/>
      <c r="KT85" s="49"/>
      <c r="KU85" s="49"/>
      <c r="KV85" s="49"/>
      <c r="KW85" s="49"/>
      <c r="KX85" s="49"/>
      <c r="KY85" s="49"/>
      <c r="KZ85" s="49"/>
      <c r="LA85" s="49"/>
      <c r="LB85" s="49"/>
      <c r="LC85" s="49"/>
      <c r="LD85" s="49"/>
      <c r="LE85" s="49"/>
      <c r="LF85" s="49"/>
      <c r="LG85" s="49"/>
      <c r="LH85" s="49"/>
      <c r="LI85" s="49"/>
      <c r="LJ85" s="49"/>
      <c r="LK85" s="49"/>
      <c r="LL85" s="49"/>
      <c r="LM85" s="49"/>
      <c r="LN85" s="49"/>
      <c r="LO85" s="49"/>
      <c r="LP85" s="49"/>
      <c r="LQ85" s="49"/>
      <c r="LR85" s="49"/>
      <c r="LS85" s="49"/>
      <c r="LT85" s="49"/>
      <c r="LU85" s="49"/>
      <c r="LV85" s="49"/>
      <c r="LW85" s="49"/>
      <c r="LX85" s="49"/>
      <c r="LY85" s="49"/>
      <c r="LZ85" s="49"/>
      <c r="MA85" s="49"/>
      <c r="MB85" s="49"/>
      <c r="MC85" s="49"/>
      <c r="MD85" s="49"/>
      <c r="ME85" s="49"/>
      <c r="MF85" s="49"/>
      <c r="MG85" s="49"/>
      <c r="MH85" s="49"/>
      <c r="MI85" s="49"/>
      <c r="MJ85" s="49"/>
      <c r="MK85" s="49"/>
      <c r="ML85" s="49"/>
      <c r="MM85" s="49"/>
      <c r="MN85" s="49"/>
      <c r="MO85" s="49"/>
      <c r="MP85" s="49"/>
      <c r="MQ85" s="49"/>
      <c r="MR85" s="49"/>
      <c r="MS85" s="49"/>
      <c r="MT85" s="49"/>
      <c r="MU85" s="49"/>
      <c r="MV85" s="49"/>
      <c r="MW85" s="49"/>
      <c r="MX85" s="49"/>
      <c r="MY85" s="49"/>
      <c r="MZ85" s="49"/>
      <c r="NA85" s="49"/>
      <c r="NB85" s="49"/>
      <c r="NC85" s="49"/>
      <c r="ND85" s="49"/>
      <c r="NE85" s="49"/>
      <c r="NF85" s="49"/>
      <c r="NG85" s="49"/>
      <c r="NH85" s="49"/>
      <c r="NI85" s="49"/>
      <c r="NJ85" s="49"/>
      <c r="NK85" s="49"/>
      <c r="NL85" s="49"/>
      <c r="NM85" s="49"/>
      <c r="NN85" s="49"/>
      <c r="NO85" s="49"/>
      <c r="NP85" s="49"/>
      <c r="NQ85" s="49"/>
      <c r="NR85" s="49"/>
      <c r="NS85" s="49"/>
      <c r="NT85" s="49"/>
      <c r="NU85" s="49"/>
      <c r="NV85" s="49"/>
      <c r="NW85" s="49"/>
      <c r="NX85" s="49"/>
      <c r="NY85" s="49"/>
      <c r="NZ85" s="49"/>
      <c r="OA85" s="49"/>
      <c r="OB85" s="49"/>
      <c r="OC85" s="49"/>
      <c r="OD85" s="49"/>
      <c r="OE85" s="49"/>
      <c r="OF85" s="49"/>
      <c r="OG85" s="49"/>
      <c r="OH85" s="49"/>
      <c r="OI85" s="49"/>
      <c r="OJ85" s="49"/>
      <c r="OK85" s="49"/>
      <c r="OL85" s="49"/>
      <c r="OM85" s="49"/>
      <c r="ON85" s="49"/>
      <c r="OO85" s="49"/>
      <c r="OP85" s="49"/>
      <c r="OQ85" s="49"/>
      <c r="OR85" s="49"/>
      <c r="OS85" s="49"/>
      <c r="OT85" s="49"/>
      <c r="OU85" s="49"/>
      <c r="OV85" s="49"/>
      <c r="OW85" s="49"/>
      <c r="OX85" s="49"/>
      <c r="OY85" s="49"/>
      <c r="OZ85" s="49"/>
      <c r="PA85" s="49"/>
      <c r="PB85" s="49"/>
      <c r="PC85" s="49"/>
      <c r="PD85" s="49"/>
      <c r="PE85" s="49"/>
      <c r="PF85" s="49"/>
      <c r="PG85" s="49"/>
      <c r="PH85" s="49"/>
      <c r="PI85" s="49"/>
      <c r="PJ85" s="49"/>
      <c r="PK85" s="49"/>
      <c r="PL85" s="49"/>
      <c r="PM85" s="49"/>
      <c r="PN85" s="49"/>
      <c r="PO85" s="49"/>
      <c r="PP85" s="49"/>
      <c r="PQ85" s="49"/>
      <c r="PR85" s="49"/>
      <c r="PS85" s="49"/>
      <c r="PT85" s="49"/>
      <c r="PU85" s="49"/>
      <c r="PV85" s="49"/>
      <c r="PW85" s="49"/>
      <c r="PX85" s="49"/>
      <c r="PY85" s="49"/>
      <c r="PZ85" s="49"/>
      <c r="QA85" s="49"/>
      <c r="QB85" s="49"/>
      <c r="QC85" s="49"/>
      <c r="QD85" s="49"/>
      <c r="QE85" s="49"/>
      <c r="QF85" s="49"/>
      <c r="QG85" s="49"/>
      <c r="QH85" s="49"/>
      <c r="QI85" s="49"/>
      <c r="QJ85" s="49"/>
      <c r="QK85" s="49"/>
      <c r="QL85" s="49"/>
      <c r="QM85" s="49"/>
      <c r="QN85" s="49"/>
      <c r="QO85" s="49"/>
      <c r="QP85" s="49"/>
      <c r="QQ85" s="49"/>
      <c r="QR85" s="49"/>
      <c r="QS85" s="49"/>
      <c r="QT85" s="49"/>
      <c r="QU85" s="49"/>
      <c r="QV85" s="49"/>
      <c r="QW85" s="49"/>
      <c r="QX85" s="49"/>
      <c r="QY85" s="49"/>
      <c r="QZ85" s="49"/>
      <c r="RA85" s="49"/>
      <c r="RB85" s="49"/>
      <c r="RC85" s="49"/>
      <c r="RD85" s="49"/>
      <c r="RE85" s="49"/>
      <c r="RF85" s="49"/>
      <c r="RG85" s="49"/>
      <c r="RH85" s="49"/>
      <c r="RI85" s="49"/>
      <c r="RJ85" s="49"/>
      <c r="RK85" s="49"/>
      <c r="RL85" s="49"/>
      <c r="RM85" s="49"/>
      <c r="RN85" s="49"/>
      <c r="RO85" s="49"/>
      <c r="RP85" s="49"/>
      <c r="RQ85" s="49"/>
      <c r="RR85" s="49"/>
      <c r="RS85" s="49"/>
      <c r="RT85" s="49"/>
      <c r="RU85" s="49"/>
      <c r="RV85" s="49"/>
      <c r="RW85" s="49"/>
      <c r="RX85" s="49"/>
      <c r="RY85" s="49"/>
      <c r="RZ85" s="49"/>
      <c r="SA85" s="49"/>
      <c r="SB85" s="49"/>
      <c r="SC85" s="49"/>
      <c r="SD85" s="49"/>
      <c r="SE85" s="49"/>
      <c r="SF85" s="49"/>
      <c r="SG85" s="49"/>
      <c r="SH85" s="49"/>
      <c r="SI85" s="49"/>
      <c r="SJ85" s="49"/>
      <c r="SK85" s="49"/>
      <c r="SL85" s="49"/>
      <c r="SM85" s="49"/>
      <c r="SN85" s="49"/>
      <c r="SO85" s="49"/>
      <c r="SP85" s="49"/>
      <c r="SQ85" s="49"/>
      <c r="SR85" s="49"/>
      <c r="SS85" s="49"/>
      <c r="ST85" s="49"/>
      <c r="SU85" s="49"/>
      <c r="SV85" s="49"/>
      <c r="SW85" s="49"/>
      <c r="SX85" s="49"/>
      <c r="SY85" s="49"/>
      <c r="SZ85" s="49"/>
      <c r="TA85" s="49"/>
      <c r="TB85" s="49"/>
      <c r="TC85" s="49"/>
      <c r="TD85" s="49"/>
      <c r="TE85" s="49"/>
      <c r="TF85" s="49"/>
      <c r="TG85" s="49"/>
      <c r="TH85" s="49"/>
      <c r="TI85" s="49"/>
      <c r="TJ85" s="49"/>
      <c r="TK85" s="49"/>
      <c r="TL85" s="49"/>
      <c r="TM85" s="49"/>
      <c r="TN85" s="49"/>
      <c r="TO85" s="49"/>
      <c r="TP85" s="49"/>
      <c r="TQ85" s="49"/>
      <c r="TR85" s="49"/>
      <c r="TS85" s="49"/>
      <c r="TT85" s="49"/>
      <c r="TU85" s="49"/>
      <c r="TV85" s="49"/>
      <c r="TW85" s="49"/>
      <c r="TX85" s="49"/>
      <c r="TY85" s="49"/>
      <c r="TZ85" s="49"/>
      <c r="UA85" s="49"/>
      <c r="UB85" s="49"/>
      <c r="UC85" s="49"/>
      <c r="UD85" s="49"/>
      <c r="UE85" s="49"/>
      <c r="UF85" s="49"/>
      <c r="UG85" s="49"/>
      <c r="UH85" s="49"/>
      <c r="UI85" s="49"/>
      <c r="UJ85" s="49"/>
      <c r="UK85" s="49"/>
      <c r="UL85" s="49"/>
      <c r="UM85" s="49"/>
      <c r="UN85" s="49"/>
      <c r="UO85" s="49"/>
      <c r="UP85" s="49"/>
      <c r="UQ85" s="49"/>
      <c r="UR85" s="49"/>
      <c r="US85" s="49"/>
      <c r="UT85" s="49"/>
      <c r="UU85" s="49"/>
      <c r="UV85" s="49"/>
      <c r="UW85" s="49"/>
      <c r="UX85" s="49"/>
      <c r="UY85" s="49"/>
      <c r="UZ85" s="49"/>
      <c r="VA85" s="49"/>
      <c r="VB85" s="49"/>
      <c r="VC85" s="49"/>
      <c r="VD85" s="49"/>
      <c r="VE85" s="49"/>
      <c r="VF85" s="49"/>
      <c r="VG85" s="49"/>
      <c r="VH85" s="49"/>
      <c r="VI85" s="49"/>
      <c r="VJ85" s="49"/>
      <c r="VK85" s="49"/>
      <c r="VL85" s="49"/>
      <c r="VM85" s="49"/>
      <c r="VN85" s="49"/>
      <c r="VO85" s="49"/>
      <c r="VP85" s="49"/>
      <c r="VQ85" s="49"/>
      <c r="VR85" s="49"/>
      <c r="VS85" s="49"/>
      <c r="VT85" s="49"/>
      <c r="VU85" s="49"/>
      <c r="VV85" s="49"/>
      <c r="VW85" s="49"/>
      <c r="VX85" s="49"/>
      <c r="VY85" s="49"/>
      <c r="VZ85" s="49"/>
      <c r="WA85" s="49"/>
      <c r="WB85" s="49"/>
      <c r="WC85" s="49"/>
      <c r="WD85" s="49"/>
      <c r="WE85" s="49"/>
      <c r="WF85" s="49"/>
      <c r="WG85" s="49"/>
      <c r="WH85" s="49"/>
      <c r="WI85" s="49"/>
      <c r="WJ85" s="49"/>
      <c r="WK85" s="49"/>
      <c r="WL85" s="49"/>
      <c r="WM85" s="49"/>
      <c r="WN85" s="49"/>
      <c r="WO85" s="49"/>
      <c r="WP85" s="49"/>
      <c r="WQ85" s="49"/>
      <c r="WR85" s="49"/>
      <c r="WS85" s="49"/>
      <c r="WT85" s="49"/>
      <c r="WU85" s="49"/>
      <c r="WV85" s="49"/>
      <c r="WW85" s="49"/>
      <c r="WX85" s="49"/>
      <c r="WY85" s="49"/>
      <c r="WZ85" s="49"/>
      <c r="XA85" s="49"/>
      <c r="XB85" s="49"/>
      <c r="XC85" s="49"/>
      <c r="XD85" s="49"/>
      <c r="XE85" s="49"/>
      <c r="XF85" s="49"/>
      <c r="XG85" s="49"/>
      <c r="XH85" s="49"/>
      <c r="XI85" s="49"/>
      <c r="XJ85" s="49"/>
      <c r="XK85" s="49"/>
      <c r="XL85" s="49"/>
      <c r="XM85" s="49"/>
      <c r="XN85" s="49"/>
      <c r="XO85" s="49"/>
      <c r="XP85" s="49"/>
      <c r="XQ85" s="49"/>
      <c r="XR85" s="49"/>
      <c r="XS85" s="49"/>
      <c r="XT85" s="49"/>
      <c r="XU85" s="49"/>
      <c r="XV85" s="49"/>
      <c r="XW85" s="49"/>
      <c r="XX85" s="49"/>
      <c r="XY85" s="49"/>
      <c r="XZ85" s="49"/>
      <c r="YA85" s="49"/>
      <c r="YB85" s="49"/>
      <c r="YC85" s="49"/>
      <c r="YD85" s="49"/>
      <c r="YE85" s="49"/>
      <c r="YF85" s="49"/>
      <c r="YG85" s="49"/>
      <c r="YH85" s="49"/>
      <c r="YI85" s="49"/>
      <c r="YJ85" s="49"/>
      <c r="YK85" s="49"/>
      <c r="YL85" s="49"/>
      <c r="YM85" s="49"/>
      <c r="YN85" s="49"/>
      <c r="YO85" s="49"/>
      <c r="YP85" s="49"/>
      <c r="YQ85" s="49"/>
      <c r="YR85" s="49"/>
      <c r="YS85" s="49"/>
      <c r="YT85" s="49"/>
      <c r="YU85" s="49"/>
      <c r="YV85" s="49"/>
      <c r="YW85" s="49"/>
      <c r="YX85" s="49"/>
      <c r="YY85" s="49"/>
      <c r="YZ85" s="49"/>
      <c r="ZA85" s="49"/>
      <c r="ZB85" s="49"/>
      <c r="ZC85" s="49"/>
      <c r="ZD85" s="49"/>
      <c r="ZE85" s="49"/>
      <c r="ZF85" s="49"/>
      <c r="ZG85" s="49"/>
      <c r="ZH85" s="49"/>
      <c r="ZI85" s="49"/>
      <c r="ZJ85" s="49"/>
      <c r="ZK85" s="49"/>
      <c r="ZL85" s="49"/>
      <c r="ZM85" s="49"/>
      <c r="ZN85" s="49"/>
      <c r="ZO85" s="49"/>
      <c r="ZP85" s="49"/>
      <c r="ZQ85" s="49"/>
      <c r="ZR85" s="49"/>
      <c r="ZS85" s="49"/>
      <c r="ZT85" s="49"/>
      <c r="ZU85" s="49"/>
      <c r="ZV85" s="49"/>
      <c r="ZW85" s="49"/>
      <c r="ZX85" s="49"/>
      <c r="ZY85" s="49"/>
      <c r="ZZ85" s="49"/>
      <c r="AAA85" s="49"/>
      <c r="AAB85" s="49"/>
      <c r="AAC85" s="49"/>
      <c r="AAD85" s="49"/>
      <c r="AAE85" s="49"/>
      <c r="AAF85" s="49"/>
      <c r="AAG85" s="49"/>
      <c r="AAH85" s="49"/>
      <c r="AAI85" s="49"/>
      <c r="AAJ85" s="49"/>
      <c r="AAK85" s="49"/>
      <c r="AAL85" s="49"/>
      <c r="AAM85" s="49"/>
      <c r="AAN85" s="49"/>
      <c r="AAO85" s="49"/>
      <c r="AAP85" s="49"/>
      <c r="AAQ85" s="49"/>
      <c r="AAR85" s="49"/>
      <c r="AAS85" s="49"/>
      <c r="AAT85" s="49"/>
      <c r="AAU85" s="49"/>
      <c r="AAV85" s="49"/>
      <c r="AAW85" s="49"/>
      <c r="AAX85" s="49"/>
      <c r="AAY85" s="49"/>
      <c r="AAZ85" s="49"/>
      <c r="ABA85" s="49"/>
      <c r="ABB85" s="49"/>
      <c r="ABC85" s="49"/>
      <c r="ABD85" s="49"/>
      <c r="ABE85" s="49"/>
      <c r="ABF85" s="49"/>
      <c r="ABG85" s="49"/>
      <c r="ABH85" s="49"/>
      <c r="ABI85" s="49"/>
      <c r="ABJ85" s="49"/>
      <c r="ABK85" s="49"/>
      <c r="ABL85" s="49"/>
      <c r="ABM85" s="49"/>
      <c r="ABN85" s="49"/>
      <c r="ABO85" s="49"/>
      <c r="ABP85" s="49"/>
      <c r="ABQ85" s="49"/>
      <c r="ABR85" s="49"/>
      <c r="ABS85" s="49"/>
      <c r="ABT85" s="49"/>
      <c r="ABU85" s="49"/>
      <c r="ABV85" s="49"/>
      <c r="ABW85" s="49"/>
      <c r="ABX85" s="49"/>
      <c r="ABY85" s="49"/>
      <c r="ABZ85" s="49"/>
      <c r="ACA85" s="49"/>
      <c r="ACB85" s="49"/>
      <c r="ACC85" s="49"/>
      <c r="ACD85" s="49"/>
      <c r="ACE85" s="49"/>
      <c r="ACF85" s="49"/>
      <c r="ACG85" s="49"/>
      <c r="ACH85" s="49"/>
      <c r="ACI85" s="49"/>
      <c r="ACJ85" s="49"/>
      <c r="ACK85" s="49"/>
      <c r="ACL85" s="49"/>
      <c r="ACM85" s="49"/>
      <c r="ACN85" s="49"/>
      <c r="ACO85" s="49"/>
      <c r="ACP85" s="49"/>
      <c r="ACQ85" s="49"/>
      <c r="ACR85" s="49"/>
      <c r="ACS85" s="49"/>
      <c r="ACT85" s="49"/>
      <c r="ACU85" s="49"/>
      <c r="ACV85" s="49"/>
      <c r="ACW85" s="49"/>
    </row>
    <row r="86" spans="1:777" x14ac:dyDescent="0.15">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c r="DB86" s="49"/>
      <c r="DC86" s="49"/>
      <c r="DD86" s="49"/>
      <c r="DE86" s="49"/>
      <c r="DF86" s="49"/>
      <c r="DG86" s="49"/>
      <c r="DH86" s="49"/>
      <c r="DI86" s="49"/>
      <c r="DJ86" s="49"/>
      <c r="DK86" s="49"/>
      <c r="DL86" s="49"/>
      <c r="DM86" s="49"/>
      <c r="DN86" s="49"/>
      <c r="DO86" s="49"/>
      <c r="DP86" s="49"/>
      <c r="DQ86" s="49"/>
      <c r="DR86" s="49"/>
      <c r="DS86" s="49"/>
      <c r="DT86" s="49"/>
      <c r="DU86" s="49"/>
      <c r="DV86" s="49"/>
      <c r="DW86" s="49"/>
      <c r="DX86" s="49"/>
      <c r="DY86" s="49"/>
      <c r="DZ86" s="49"/>
      <c r="EA86" s="49"/>
      <c r="EB86" s="49"/>
      <c r="EC86" s="49"/>
      <c r="ED86" s="49"/>
      <c r="EE86" s="49"/>
      <c r="EF86" s="49"/>
      <c r="EG86" s="49"/>
      <c r="EH86" s="49"/>
      <c r="EI86" s="49"/>
      <c r="EJ86" s="49"/>
      <c r="EK86" s="49"/>
      <c r="EL86" s="49"/>
      <c r="EM86" s="49"/>
      <c r="EN86" s="49"/>
      <c r="EO86" s="49"/>
      <c r="EP86" s="49"/>
      <c r="EQ86" s="49"/>
      <c r="ER86" s="49"/>
      <c r="ES86" s="49"/>
      <c r="ET86" s="49"/>
      <c r="EU86" s="49"/>
      <c r="EV86" s="49"/>
      <c r="EW86" s="49"/>
      <c r="EX86" s="49"/>
      <c r="EY86" s="49"/>
      <c r="EZ86" s="49"/>
      <c r="FA86" s="49"/>
      <c r="FB86" s="49"/>
      <c r="FC86" s="49"/>
      <c r="FD86" s="49"/>
      <c r="FE86" s="49"/>
      <c r="FF86" s="49"/>
      <c r="FG86" s="49"/>
      <c r="FH86" s="49"/>
      <c r="FI86" s="49"/>
      <c r="FJ86" s="49"/>
      <c r="FK86" s="49"/>
      <c r="FL86" s="49"/>
      <c r="FM86" s="49"/>
      <c r="FN86" s="49"/>
      <c r="FO86" s="49"/>
      <c r="FP86" s="49"/>
      <c r="FQ86" s="49"/>
      <c r="FR86" s="49"/>
      <c r="FS86" s="49"/>
      <c r="FT86" s="49"/>
      <c r="FU86" s="49"/>
      <c r="FV86" s="49"/>
      <c r="FW86" s="49"/>
      <c r="FX86" s="49"/>
      <c r="FY86" s="49"/>
      <c r="FZ86" s="49"/>
      <c r="GA86" s="49"/>
      <c r="GB86" s="49"/>
      <c r="GC86" s="49"/>
      <c r="GD86" s="49"/>
      <c r="GE86" s="49"/>
      <c r="GF86" s="49"/>
      <c r="GG86" s="49"/>
      <c r="GH86" s="49"/>
      <c r="GI86" s="49"/>
      <c r="GJ86" s="49"/>
      <c r="GK86" s="49"/>
      <c r="GL86" s="49"/>
      <c r="GM86" s="49"/>
      <c r="GN86" s="49"/>
      <c r="GO86" s="49"/>
      <c r="GP86" s="49"/>
      <c r="GQ86" s="49"/>
      <c r="GR86" s="49"/>
      <c r="GS86" s="49"/>
      <c r="GT86" s="49"/>
      <c r="GU86" s="49"/>
      <c r="GV86" s="49"/>
      <c r="GW86" s="49"/>
      <c r="GX86" s="49"/>
      <c r="GY86" s="49"/>
      <c r="GZ86" s="49"/>
      <c r="HA86" s="49"/>
      <c r="HB86" s="49"/>
      <c r="HC86" s="49"/>
      <c r="HD86" s="49"/>
      <c r="HE86" s="49"/>
      <c r="HF86" s="49"/>
      <c r="HG86" s="49"/>
      <c r="HH86" s="49"/>
      <c r="HI86" s="49"/>
      <c r="HJ86" s="49"/>
      <c r="HK86" s="49"/>
      <c r="HL86" s="49"/>
      <c r="HM86" s="49"/>
      <c r="HN86" s="49"/>
      <c r="HO86" s="49"/>
      <c r="HP86" s="49"/>
      <c r="HQ86" s="49"/>
      <c r="HR86" s="49"/>
      <c r="HS86" s="49"/>
      <c r="HT86" s="49"/>
      <c r="HU86" s="49"/>
      <c r="HV86" s="49"/>
      <c r="HW86" s="49"/>
      <c r="HX86" s="49"/>
      <c r="HY86" s="49"/>
      <c r="HZ86" s="49"/>
      <c r="IA86" s="49"/>
      <c r="IB86" s="49"/>
      <c r="IC86" s="49"/>
      <c r="ID86" s="49"/>
      <c r="IE86" s="49"/>
      <c r="IF86" s="49"/>
      <c r="IG86" s="49"/>
      <c r="IH86" s="49"/>
      <c r="II86" s="49"/>
      <c r="IJ86" s="49"/>
      <c r="IK86" s="49"/>
      <c r="IL86" s="49"/>
      <c r="IM86" s="49"/>
      <c r="IN86" s="49"/>
      <c r="IO86" s="49"/>
      <c r="IP86" s="49"/>
      <c r="IQ86" s="49"/>
      <c r="IR86" s="49"/>
      <c r="IS86" s="49"/>
      <c r="IT86" s="49"/>
      <c r="IU86" s="49"/>
      <c r="IV86" s="49"/>
      <c r="IW86" s="49"/>
      <c r="IX86" s="49"/>
      <c r="IY86" s="49"/>
      <c r="IZ86" s="49"/>
      <c r="JA86" s="49"/>
      <c r="JB86" s="49"/>
      <c r="JC86" s="49"/>
      <c r="JD86" s="49"/>
      <c r="JE86" s="49"/>
      <c r="JF86" s="49"/>
      <c r="JG86" s="49"/>
      <c r="JH86" s="49"/>
      <c r="JI86" s="49"/>
      <c r="JJ86" s="49"/>
      <c r="JK86" s="49"/>
      <c r="JL86" s="49"/>
      <c r="JM86" s="49"/>
      <c r="JN86" s="49"/>
      <c r="JO86" s="49"/>
      <c r="JP86" s="49"/>
      <c r="JQ86" s="49"/>
      <c r="JR86" s="49"/>
      <c r="JS86" s="49"/>
      <c r="JT86" s="49"/>
      <c r="JU86" s="49"/>
      <c r="JV86" s="49"/>
      <c r="JW86" s="49"/>
      <c r="JX86" s="49"/>
      <c r="JY86" s="49"/>
      <c r="JZ86" s="49"/>
      <c r="KA86" s="49"/>
      <c r="KB86" s="49"/>
      <c r="KC86" s="49"/>
      <c r="KD86" s="49"/>
      <c r="KE86" s="49"/>
      <c r="KF86" s="49"/>
      <c r="KG86" s="49"/>
      <c r="KH86" s="49"/>
      <c r="KI86" s="49"/>
      <c r="KJ86" s="49"/>
      <c r="KK86" s="49"/>
      <c r="KL86" s="49"/>
      <c r="KM86" s="49"/>
      <c r="KN86" s="49"/>
      <c r="KO86" s="49"/>
      <c r="KP86" s="49"/>
      <c r="KQ86" s="49"/>
      <c r="KR86" s="49"/>
      <c r="KS86" s="49"/>
      <c r="KT86" s="49"/>
      <c r="KU86" s="49"/>
      <c r="KV86" s="49"/>
      <c r="KW86" s="49"/>
      <c r="KX86" s="49"/>
      <c r="KY86" s="49"/>
      <c r="KZ86" s="49"/>
      <c r="LA86" s="49"/>
      <c r="LB86" s="49"/>
      <c r="LC86" s="49"/>
      <c r="LD86" s="49"/>
      <c r="LE86" s="49"/>
      <c r="LF86" s="49"/>
      <c r="LG86" s="49"/>
      <c r="LH86" s="49"/>
      <c r="LI86" s="49"/>
      <c r="LJ86" s="49"/>
      <c r="LK86" s="49"/>
      <c r="LL86" s="49"/>
      <c r="LM86" s="49"/>
      <c r="LN86" s="49"/>
      <c r="LO86" s="49"/>
      <c r="LP86" s="49"/>
      <c r="LQ86" s="49"/>
      <c r="LR86" s="49"/>
      <c r="LS86" s="49"/>
      <c r="LT86" s="49"/>
      <c r="LU86" s="49"/>
      <c r="LV86" s="49"/>
      <c r="LW86" s="49"/>
      <c r="LX86" s="49"/>
      <c r="LY86" s="49"/>
      <c r="LZ86" s="49"/>
      <c r="MA86" s="49"/>
      <c r="MB86" s="49"/>
      <c r="MC86" s="49"/>
      <c r="MD86" s="49"/>
      <c r="ME86" s="49"/>
      <c r="MF86" s="49"/>
      <c r="MG86" s="49"/>
      <c r="MH86" s="49"/>
      <c r="MI86" s="49"/>
      <c r="MJ86" s="49"/>
      <c r="MK86" s="49"/>
      <c r="ML86" s="49"/>
      <c r="MM86" s="49"/>
      <c r="MN86" s="49"/>
      <c r="MO86" s="49"/>
      <c r="MP86" s="49"/>
      <c r="MQ86" s="49"/>
      <c r="MR86" s="49"/>
      <c r="MS86" s="49"/>
      <c r="MT86" s="49"/>
      <c r="MU86" s="49"/>
      <c r="MV86" s="49"/>
      <c r="MW86" s="49"/>
      <c r="MX86" s="49"/>
      <c r="MY86" s="49"/>
      <c r="MZ86" s="49"/>
      <c r="NA86" s="49"/>
      <c r="NB86" s="49"/>
      <c r="NC86" s="49"/>
      <c r="ND86" s="49"/>
      <c r="NE86" s="49"/>
      <c r="NF86" s="49"/>
      <c r="NG86" s="49"/>
      <c r="NH86" s="49"/>
      <c r="NI86" s="49"/>
      <c r="NJ86" s="49"/>
      <c r="NK86" s="49"/>
      <c r="NL86" s="49"/>
      <c r="NM86" s="49"/>
      <c r="NN86" s="49"/>
      <c r="NO86" s="49"/>
      <c r="NP86" s="49"/>
      <c r="NQ86" s="49"/>
      <c r="NR86" s="49"/>
      <c r="NS86" s="49"/>
      <c r="NT86" s="49"/>
      <c r="NU86" s="49"/>
      <c r="NV86" s="49"/>
      <c r="NW86" s="49"/>
      <c r="NX86" s="49"/>
      <c r="NY86" s="49"/>
      <c r="NZ86" s="49"/>
      <c r="OA86" s="49"/>
      <c r="OB86" s="49"/>
      <c r="OC86" s="49"/>
      <c r="OD86" s="49"/>
      <c r="OE86" s="49"/>
      <c r="OF86" s="49"/>
      <c r="OG86" s="49"/>
      <c r="OH86" s="49"/>
      <c r="OI86" s="49"/>
      <c r="OJ86" s="49"/>
      <c r="OK86" s="49"/>
      <c r="OL86" s="49"/>
      <c r="OM86" s="49"/>
      <c r="ON86" s="49"/>
      <c r="OO86" s="49"/>
      <c r="OP86" s="49"/>
      <c r="OQ86" s="49"/>
      <c r="OR86" s="49"/>
      <c r="OS86" s="49"/>
      <c r="OT86" s="49"/>
      <c r="OU86" s="49"/>
      <c r="OV86" s="49"/>
      <c r="OW86" s="49"/>
      <c r="OX86" s="49"/>
      <c r="OY86" s="49"/>
      <c r="OZ86" s="49"/>
      <c r="PA86" s="49"/>
      <c r="PB86" s="49"/>
      <c r="PC86" s="49"/>
      <c r="PD86" s="49"/>
      <c r="PE86" s="49"/>
      <c r="PF86" s="49"/>
      <c r="PG86" s="49"/>
      <c r="PH86" s="49"/>
      <c r="PI86" s="49"/>
      <c r="PJ86" s="49"/>
      <c r="PK86" s="49"/>
      <c r="PL86" s="49"/>
      <c r="PM86" s="49"/>
      <c r="PN86" s="49"/>
      <c r="PO86" s="49"/>
      <c r="PP86" s="49"/>
      <c r="PQ86" s="49"/>
      <c r="PR86" s="49"/>
      <c r="PS86" s="49"/>
      <c r="PT86" s="49"/>
      <c r="PU86" s="49"/>
      <c r="PV86" s="49"/>
      <c r="PW86" s="49"/>
      <c r="PX86" s="49"/>
      <c r="PY86" s="49"/>
      <c r="PZ86" s="49"/>
      <c r="QA86" s="49"/>
      <c r="QB86" s="49"/>
      <c r="QC86" s="49"/>
      <c r="QD86" s="49"/>
      <c r="QE86" s="49"/>
      <c r="QF86" s="49"/>
      <c r="QG86" s="49"/>
      <c r="QH86" s="49"/>
      <c r="QI86" s="49"/>
      <c r="QJ86" s="49"/>
      <c r="QK86" s="49"/>
      <c r="QL86" s="49"/>
      <c r="QM86" s="49"/>
      <c r="QN86" s="49"/>
      <c r="QO86" s="49"/>
      <c r="QP86" s="49"/>
      <c r="QQ86" s="49"/>
      <c r="QR86" s="49"/>
      <c r="QS86" s="49"/>
      <c r="QT86" s="49"/>
      <c r="QU86" s="49"/>
      <c r="QV86" s="49"/>
      <c r="QW86" s="49"/>
      <c r="QX86" s="49"/>
      <c r="QY86" s="49"/>
      <c r="QZ86" s="49"/>
      <c r="RA86" s="49"/>
      <c r="RB86" s="49"/>
      <c r="RC86" s="49"/>
      <c r="RD86" s="49"/>
      <c r="RE86" s="49"/>
      <c r="RF86" s="49"/>
      <c r="RG86" s="49"/>
      <c r="RH86" s="49"/>
      <c r="RI86" s="49"/>
      <c r="RJ86" s="49"/>
      <c r="RK86" s="49"/>
      <c r="RL86" s="49"/>
      <c r="RM86" s="49"/>
      <c r="RN86" s="49"/>
      <c r="RO86" s="49"/>
      <c r="RP86" s="49"/>
      <c r="RQ86" s="49"/>
      <c r="RR86" s="49"/>
      <c r="RS86" s="49"/>
      <c r="RT86" s="49"/>
      <c r="RU86" s="49"/>
      <c r="RV86" s="49"/>
      <c r="RW86" s="49"/>
      <c r="RX86" s="49"/>
      <c r="RY86" s="49"/>
      <c r="RZ86" s="49"/>
      <c r="SA86" s="49"/>
      <c r="SB86" s="49"/>
      <c r="SC86" s="49"/>
      <c r="SD86" s="49"/>
      <c r="SE86" s="49"/>
      <c r="SF86" s="49"/>
      <c r="SG86" s="49"/>
      <c r="SH86" s="49"/>
      <c r="SI86" s="49"/>
      <c r="SJ86" s="49"/>
      <c r="SK86" s="49"/>
      <c r="SL86" s="49"/>
      <c r="SM86" s="49"/>
      <c r="SN86" s="49"/>
      <c r="SO86" s="49"/>
      <c r="SP86" s="49"/>
      <c r="SQ86" s="49"/>
      <c r="SR86" s="49"/>
      <c r="SS86" s="49"/>
      <c r="ST86" s="49"/>
      <c r="SU86" s="49"/>
      <c r="SV86" s="49"/>
      <c r="SW86" s="49"/>
      <c r="SX86" s="49"/>
      <c r="SY86" s="49"/>
      <c r="SZ86" s="49"/>
      <c r="TA86" s="49"/>
      <c r="TB86" s="49"/>
      <c r="TC86" s="49"/>
      <c r="TD86" s="49"/>
      <c r="TE86" s="49"/>
      <c r="TF86" s="49"/>
      <c r="TG86" s="49"/>
      <c r="TH86" s="49"/>
      <c r="TI86" s="49"/>
      <c r="TJ86" s="49"/>
      <c r="TK86" s="49"/>
      <c r="TL86" s="49"/>
      <c r="TM86" s="49"/>
      <c r="TN86" s="49"/>
      <c r="TO86" s="49"/>
      <c r="TP86" s="49"/>
      <c r="TQ86" s="49"/>
      <c r="TR86" s="49"/>
      <c r="TS86" s="49"/>
      <c r="TT86" s="49"/>
      <c r="TU86" s="49"/>
      <c r="TV86" s="49"/>
      <c r="TW86" s="49"/>
      <c r="TX86" s="49"/>
      <c r="TY86" s="49"/>
      <c r="TZ86" s="49"/>
      <c r="UA86" s="49"/>
      <c r="UB86" s="49"/>
      <c r="UC86" s="49"/>
      <c r="UD86" s="49"/>
      <c r="UE86" s="49"/>
      <c r="UF86" s="49"/>
      <c r="UG86" s="49"/>
      <c r="UH86" s="49"/>
      <c r="UI86" s="49"/>
      <c r="UJ86" s="49"/>
      <c r="UK86" s="49"/>
      <c r="UL86" s="49"/>
      <c r="UM86" s="49"/>
      <c r="UN86" s="49"/>
      <c r="UO86" s="49"/>
      <c r="UP86" s="49"/>
      <c r="UQ86" s="49"/>
      <c r="UR86" s="49"/>
      <c r="US86" s="49"/>
      <c r="UT86" s="49"/>
      <c r="UU86" s="49"/>
      <c r="UV86" s="49"/>
      <c r="UW86" s="49"/>
      <c r="UX86" s="49"/>
      <c r="UY86" s="49"/>
      <c r="UZ86" s="49"/>
      <c r="VA86" s="49"/>
      <c r="VB86" s="49"/>
      <c r="VC86" s="49"/>
      <c r="VD86" s="49"/>
      <c r="VE86" s="49"/>
      <c r="VF86" s="49"/>
      <c r="VG86" s="49"/>
      <c r="VH86" s="49"/>
      <c r="VI86" s="49"/>
      <c r="VJ86" s="49"/>
      <c r="VK86" s="49"/>
      <c r="VL86" s="49"/>
      <c r="VM86" s="49"/>
      <c r="VN86" s="49"/>
      <c r="VO86" s="49"/>
      <c r="VP86" s="49"/>
      <c r="VQ86" s="49"/>
      <c r="VR86" s="49"/>
      <c r="VS86" s="49"/>
      <c r="VT86" s="49"/>
      <c r="VU86" s="49"/>
      <c r="VV86" s="49"/>
      <c r="VW86" s="49"/>
      <c r="VX86" s="49"/>
      <c r="VY86" s="49"/>
      <c r="VZ86" s="49"/>
      <c r="WA86" s="49"/>
      <c r="WB86" s="49"/>
      <c r="WC86" s="49"/>
      <c r="WD86" s="49"/>
      <c r="WE86" s="49"/>
      <c r="WF86" s="49"/>
      <c r="WG86" s="49"/>
      <c r="WH86" s="49"/>
      <c r="WI86" s="49"/>
      <c r="WJ86" s="49"/>
      <c r="WK86" s="49"/>
      <c r="WL86" s="49"/>
      <c r="WM86" s="49"/>
      <c r="WN86" s="49"/>
      <c r="WO86" s="49"/>
      <c r="WP86" s="49"/>
      <c r="WQ86" s="49"/>
      <c r="WR86" s="49"/>
      <c r="WS86" s="49"/>
      <c r="WT86" s="49"/>
      <c r="WU86" s="49"/>
      <c r="WV86" s="49"/>
      <c r="WW86" s="49"/>
      <c r="WX86" s="49"/>
      <c r="WY86" s="49"/>
      <c r="WZ86" s="49"/>
      <c r="XA86" s="49"/>
      <c r="XB86" s="49"/>
      <c r="XC86" s="49"/>
      <c r="XD86" s="49"/>
      <c r="XE86" s="49"/>
      <c r="XF86" s="49"/>
      <c r="XG86" s="49"/>
      <c r="XH86" s="49"/>
      <c r="XI86" s="49"/>
      <c r="XJ86" s="49"/>
      <c r="XK86" s="49"/>
      <c r="XL86" s="49"/>
      <c r="XM86" s="49"/>
      <c r="XN86" s="49"/>
      <c r="XO86" s="49"/>
      <c r="XP86" s="49"/>
      <c r="XQ86" s="49"/>
      <c r="XR86" s="49"/>
      <c r="XS86" s="49"/>
      <c r="XT86" s="49"/>
      <c r="XU86" s="49"/>
      <c r="XV86" s="49"/>
      <c r="XW86" s="49"/>
      <c r="XX86" s="49"/>
      <c r="XY86" s="49"/>
      <c r="XZ86" s="49"/>
      <c r="YA86" s="49"/>
      <c r="YB86" s="49"/>
      <c r="YC86" s="49"/>
      <c r="YD86" s="49"/>
      <c r="YE86" s="49"/>
      <c r="YF86" s="49"/>
      <c r="YG86" s="49"/>
      <c r="YH86" s="49"/>
      <c r="YI86" s="49"/>
      <c r="YJ86" s="49"/>
      <c r="YK86" s="49"/>
      <c r="YL86" s="49"/>
      <c r="YM86" s="49"/>
      <c r="YN86" s="49"/>
      <c r="YO86" s="49"/>
      <c r="YP86" s="49"/>
      <c r="YQ86" s="49"/>
      <c r="YR86" s="49"/>
      <c r="YS86" s="49"/>
      <c r="YT86" s="49"/>
      <c r="YU86" s="49"/>
      <c r="YV86" s="49"/>
      <c r="YW86" s="49"/>
      <c r="YX86" s="49"/>
      <c r="YY86" s="49"/>
      <c r="YZ86" s="49"/>
      <c r="ZA86" s="49"/>
      <c r="ZB86" s="49"/>
      <c r="ZC86" s="49"/>
      <c r="ZD86" s="49"/>
      <c r="ZE86" s="49"/>
      <c r="ZF86" s="49"/>
      <c r="ZG86" s="49"/>
      <c r="ZH86" s="49"/>
      <c r="ZI86" s="49"/>
      <c r="ZJ86" s="49"/>
      <c r="ZK86" s="49"/>
      <c r="ZL86" s="49"/>
      <c r="ZM86" s="49"/>
      <c r="ZN86" s="49"/>
      <c r="ZO86" s="49"/>
      <c r="ZP86" s="49"/>
      <c r="ZQ86" s="49"/>
      <c r="ZR86" s="49"/>
      <c r="ZS86" s="49"/>
      <c r="ZT86" s="49"/>
      <c r="ZU86" s="49"/>
      <c r="ZV86" s="49"/>
      <c r="ZW86" s="49"/>
      <c r="ZX86" s="49"/>
      <c r="ZY86" s="49"/>
      <c r="ZZ86" s="49"/>
      <c r="AAA86" s="49"/>
      <c r="AAB86" s="49"/>
      <c r="AAC86" s="49"/>
      <c r="AAD86" s="49"/>
      <c r="AAE86" s="49"/>
      <c r="AAF86" s="49"/>
      <c r="AAG86" s="49"/>
      <c r="AAH86" s="49"/>
      <c r="AAI86" s="49"/>
      <c r="AAJ86" s="49"/>
      <c r="AAK86" s="49"/>
      <c r="AAL86" s="49"/>
      <c r="AAM86" s="49"/>
      <c r="AAN86" s="49"/>
      <c r="AAO86" s="49"/>
      <c r="AAP86" s="49"/>
      <c r="AAQ86" s="49"/>
      <c r="AAR86" s="49"/>
      <c r="AAS86" s="49"/>
      <c r="AAT86" s="49"/>
      <c r="AAU86" s="49"/>
      <c r="AAV86" s="49"/>
      <c r="AAW86" s="49"/>
      <c r="AAX86" s="49"/>
      <c r="AAY86" s="49"/>
      <c r="AAZ86" s="49"/>
      <c r="ABA86" s="49"/>
      <c r="ABB86" s="49"/>
      <c r="ABC86" s="49"/>
      <c r="ABD86" s="49"/>
      <c r="ABE86" s="49"/>
      <c r="ABF86" s="49"/>
      <c r="ABG86" s="49"/>
      <c r="ABH86" s="49"/>
      <c r="ABI86" s="49"/>
      <c r="ABJ86" s="49"/>
      <c r="ABK86" s="49"/>
      <c r="ABL86" s="49"/>
      <c r="ABM86" s="49"/>
      <c r="ABN86" s="49"/>
      <c r="ABO86" s="49"/>
      <c r="ABP86" s="49"/>
      <c r="ABQ86" s="49"/>
      <c r="ABR86" s="49"/>
      <c r="ABS86" s="49"/>
      <c r="ABT86" s="49"/>
      <c r="ABU86" s="49"/>
      <c r="ABV86" s="49"/>
      <c r="ABW86" s="49"/>
      <c r="ABX86" s="49"/>
      <c r="ABY86" s="49"/>
      <c r="ABZ86" s="49"/>
      <c r="ACA86" s="49"/>
      <c r="ACB86" s="49"/>
      <c r="ACC86" s="49"/>
      <c r="ACD86" s="49"/>
      <c r="ACE86" s="49"/>
      <c r="ACF86" s="49"/>
      <c r="ACG86" s="49"/>
      <c r="ACH86" s="49"/>
      <c r="ACI86" s="49"/>
      <c r="ACJ86" s="49"/>
      <c r="ACK86" s="49"/>
      <c r="ACL86" s="49"/>
      <c r="ACM86" s="49"/>
      <c r="ACN86" s="49"/>
      <c r="ACO86" s="49"/>
      <c r="ACP86" s="49"/>
      <c r="ACQ86" s="49"/>
      <c r="ACR86" s="49"/>
      <c r="ACS86" s="49"/>
      <c r="ACT86" s="49"/>
      <c r="ACU86" s="49"/>
      <c r="ACV86" s="49"/>
      <c r="ACW86" s="49"/>
    </row>
    <row r="87" spans="1:777" x14ac:dyDescent="0.15">
      <c r="A87" s="22" t="s">
        <v>64</v>
      </c>
      <c r="B87" s="23" t="s">
        <v>62</v>
      </c>
      <c r="C87" s="23" t="s">
        <v>63</v>
      </c>
      <c r="D87" s="23" t="s">
        <v>239</v>
      </c>
      <c r="E87" s="23" t="s">
        <v>240</v>
      </c>
      <c r="F87" s="23" t="s">
        <v>227</v>
      </c>
      <c r="G87" s="23" t="s">
        <v>230</v>
      </c>
      <c r="H87" s="23" t="s">
        <v>229</v>
      </c>
      <c r="I87" s="23" t="s">
        <v>228</v>
      </c>
      <c r="J87" s="23" t="s">
        <v>231</v>
      </c>
      <c r="K87" s="23" t="s">
        <v>232</v>
      </c>
      <c r="L87" s="23" t="s">
        <v>233</v>
      </c>
      <c r="M87" s="23" t="s">
        <v>234</v>
      </c>
      <c r="N87" s="23" t="s">
        <v>235</v>
      </c>
      <c r="O87" s="23" t="s">
        <v>236</v>
      </c>
      <c r="P87" s="23" t="s">
        <v>238</v>
      </c>
      <c r="Q87" s="24" t="s">
        <v>237</v>
      </c>
      <c r="R87" s="23" t="s">
        <v>257</v>
      </c>
      <c r="S87" s="23" t="s">
        <v>244</v>
      </c>
      <c r="T87" s="23" t="s">
        <v>258</v>
      </c>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c r="DB87" s="49"/>
      <c r="DC87" s="49"/>
      <c r="DD87" s="49"/>
      <c r="DE87" s="49"/>
      <c r="DF87" s="49"/>
      <c r="DG87" s="49"/>
      <c r="DH87" s="49"/>
      <c r="DI87" s="49"/>
      <c r="DJ87" s="49"/>
      <c r="DK87" s="49"/>
      <c r="DL87" s="49"/>
      <c r="DM87" s="49"/>
      <c r="DN87" s="49"/>
      <c r="DO87" s="49"/>
      <c r="DP87" s="49"/>
      <c r="DQ87" s="49"/>
      <c r="DR87" s="49"/>
      <c r="DS87" s="49"/>
      <c r="DT87" s="49"/>
      <c r="DU87" s="49"/>
      <c r="DV87" s="49"/>
      <c r="DW87" s="49"/>
      <c r="DX87" s="49"/>
      <c r="DY87" s="49"/>
      <c r="DZ87" s="49"/>
      <c r="EA87" s="49"/>
      <c r="EB87" s="49"/>
      <c r="EC87" s="49"/>
      <c r="ED87" s="49"/>
      <c r="EE87" s="49"/>
      <c r="EF87" s="49"/>
      <c r="EG87" s="49"/>
      <c r="EH87" s="49"/>
      <c r="EI87" s="49"/>
      <c r="EJ87" s="49"/>
      <c r="EK87" s="49"/>
      <c r="EL87" s="49"/>
      <c r="EM87" s="49"/>
      <c r="EN87" s="49"/>
      <c r="EO87" s="49"/>
      <c r="EP87" s="49"/>
      <c r="EQ87" s="49"/>
      <c r="ER87" s="49"/>
      <c r="ES87" s="49"/>
      <c r="ET87" s="49"/>
      <c r="EU87" s="49"/>
      <c r="EV87" s="49"/>
      <c r="EW87" s="49"/>
      <c r="EX87" s="49"/>
      <c r="EY87" s="49"/>
      <c r="EZ87" s="49"/>
      <c r="FA87" s="49"/>
      <c r="FB87" s="49"/>
      <c r="FC87" s="49"/>
      <c r="FD87" s="49"/>
      <c r="FE87" s="49"/>
      <c r="FF87" s="49"/>
      <c r="FG87" s="49"/>
      <c r="FH87" s="49"/>
      <c r="FI87" s="49"/>
      <c r="FJ87" s="49"/>
      <c r="FK87" s="49"/>
      <c r="FL87" s="49"/>
      <c r="FM87" s="49"/>
      <c r="FN87" s="49"/>
      <c r="FO87" s="49"/>
      <c r="FP87" s="49"/>
      <c r="FQ87" s="49"/>
      <c r="FR87" s="49"/>
      <c r="FS87" s="49"/>
      <c r="FT87" s="49"/>
      <c r="FU87" s="49"/>
      <c r="FV87" s="49"/>
      <c r="FW87" s="49"/>
      <c r="FX87" s="49"/>
      <c r="FY87" s="49"/>
      <c r="FZ87" s="49"/>
      <c r="GA87" s="49"/>
      <c r="GB87" s="49"/>
      <c r="GC87" s="49"/>
      <c r="GD87" s="49"/>
      <c r="GE87" s="49"/>
      <c r="GF87" s="49"/>
      <c r="GG87" s="49"/>
      <c r="GH87" s="49"/>
      <c r="GI87" s="49"/>
      <c r="GJ87" s="49"/>
      <c r="GK87" s="49"/>
      <c r="GL87" s="49"/>
      <c r="GM87" s="49"/>
      <c r="GN87" s="49"/>
      <c r="GO87" s="49"/>
      <c r="GP87" s="49"/>
      <c r="GQ87" s="49"/>
      <c r="GR87" s="49"/>
      <c r="GS87" s="49"/>
      <c r="GT87" s="49"/>
      <c r="GU87" s="49"/>
      <c r="GV87" s="49"/>
      <c r="GW87" s="49"/>
      <c r="GX87" s="49"/>
      <c r="GY87" s="49"/>
      <c r="GZ87" s="49"/>
      <c r="HA87" s="49"/>
      <c r="HB87" s="49"/>
      <c r="HC87" s="49"/>
      <c r="HD87" s="49"/>
      <c r="HE87" s="49"/>
      <c r="HF87" s="49"/>
      <c r="HG87" s="49"/>
      <c r="HH87" s="49"/>
      <c r="HI87" s="49"/>
      <c r="HJ87" s="49"/>
      <c r="HK87" s="49"/>
      <c r="HL87" s="49"/>
      <c r="HM87" s="49"/>
      <c r="HN87" s="49"/>
      <c r="HO87" s="49"/>
      <c r="HP87" s="49"/>
      <c r="HQ87" s="49"/>
      <c r="HR87" s="49"/>
      <c r="HS87" s="49"/>
      <c r="HT87" s="49"/>
      <c r="HU87" s="49"/>
      <c r="HV87" s="49"/>
      <c r="HW87" s="49"/>
      <c r="HX87" s="49"/>
      <c r="HY87" s="49"/>
      <c r="HZ87" s="49"/>
      <c r="IA87" s="49"/>
      <c r="IB87" s="49"/>
      <c r="IC87" s="49"/>
      <c r="ID87" s="49"/>
      <c r="IE87" s="49"/>
      <c r="IF87" s="49"/>
      <c r="IG87" s="49"/>
      <c r="IH87" s="49"/>
      <c r="II87" s="49"/>
      <c r="IJ87" s="49"/>
      <c r="IK87" s="49"/>
      <c r="IL87" s="49"/>
      <c r="IM87" s="49"/>
      <c r="IN87" s="49"/>
      <c r="IO87" s="49"/>
      <c r="IP87" s="49"/>
      <c r="IQ87" s="49"/>
      <c r="IR87" s="49"/>
      <c r="IS87" s="49"/>
      <c r="IT87" s="49"/>
      <c r="IU87" s="49"/>
      <c r="IV87" s="49"/>
      <c r="IW87" s="49"/>
      <c r="IX87" s="49"/>
      <c r="IY87" s="49"/>
      <c r="IZ87" s="49"/>
      <c r="JA87" s="49"/>
      <c r="JB87" s="49"/>
      <c r="JC87" s="49"/>
      <c r="JD87" s="49"/>
      <c r="JE87" s="49"/>
      <c r="JF87" s="49"/>
      <c r="JG87" s="49"/>
      <c r="JH87" s="49"/>
      <c r="JI87" s="49"/>
      <c r="JJ87" s="49"/>
      <c r="JK87" s="49"/>
      <c r="JL87" s="49"/>
      <c r="JM87" s="49"/>
      <c r="JN87" s="49"/>
      <c r="JO87" s="49"/>
      <c r="JP87" s="49"/>
      <c r="JQ87" s="49"/>
      <c r="JR87" s="49"/>
      <c r="JS87" s="49"/>
      <c r="JT87" s="49"/>
      <c r="JU87" s="49"/>
      <c r="JV87" s="49"/>
      <c r="JW87" s="49"/>
      <c r="JX87" s="49"/>
      <c r="JY87" s="49"/>
      <c r="JZ87" s="49"/>
      <c r="KA87" s="49"/>
      <c r="KB87" s="49"/>
      <c r="KC87" s="49"/>
      <c r="KD87" s="49"/>
      <c r="KE87" s="49"/>
      <c r="KF87" s="49"/>
      <c r="KG87" s="49"/>
      <c r="KH87" s="49"/>
      <c r="KI87" s="49"/>
      <c r="KJ87" s="49"/>
      <c r="KK87" s="49"/>
      <c r="KL87" s="49"/>
      <c r="KM87" s="49"/>
      <c r="KN87" s="49"/>
      <c r="KO87" s="49"/>
      <c r="KP87" s="49"/>
      <c r="KQ87" s="49"/>
      <c r="KR87" s="49"/>
      <c r="KS87" s="49"/>
      <c r="KT87" s="49"/>
      <c r="KU87" s="49"/>
      <c r="KV87" s="49"/>
      <c r="KW87" s="49"/>
      <c r="KX87" s="49"/>
      <c r="KY87" s="49"/>
      <c r="KZ87" s="49"/>
      <c r="LA87" s="49"/>
      <c r="LB87" s="49"/>
      <c r="LC87" s="49"/>
      <c r="LD87" s="49"/>
      <c r="LE87" s="49"/>
      <c r="LF87" s="49"/>
      <c r="LG87" s="49"/>
      <c r="LH87" s="49"/>
      <c r="LI87" s="49"/>
      <c r="LJ87" s="49"/>
      <c r="LK87" s="49"/>
      <c r="LL87" s="49"/>
      <c r="LM87" s="49"/>
      <c r="LN87" s="49"/>
      <c r="LO87" s="49"/>
      <c r="LP87" s="49"/>
      <c r="LQ87" s="49"/>
      <c r="LR87" s="49"/>
      <c r="LS87" s="49"/>
      <c r="LT87" s="49"/>
      <c r="LU87" s="49"/>
      <c r="LV87" s="49"/>
      <c r="LW87" s="49"/>
      <c r="LX87" s="49"/>
      <c r="LY87" s="49"/>
      <c r="LZ87" s="49"/>
      <c r="MA87" s="49"/>
      <c r="MB87" s="49"/>
      <c r="MC87" s="49"/>
      <c r="MD87" s="49"/>
      <c r="ME87" s="49"/>
      <c r="MF87" s="49"/>
      <c r="MG87" s="49"/>
      <c r="MH87" s="49"/>
      <c r="MI87" s="49"/>
      <c r="MJ87" s="49"/>
      <c r="MK87" s="49"/>
      <c r="ML87" s="49"/>
      <c r="MM87" s="49"/>
      <c r="MN87" s="49"/>
      <c r="MO87" s="49"/>
      <c r="MP87" s="49"/>
      <c r="MQ87" s="49"/>
      <c r="MR87" s="49"/>
      <c r="MS87" s="49"/>
      <c r="MT87" s="49"/>
      <c r="MU87" s="49"/>
      <c r="MV87" s="49"/>
      <c r="MW87" s="49"/>
      <c r="MX87" s="49"/>
      <c r="MY87" s="49"/>
      <c r="MZ87" s="49"/>
      <c r="NA87" s="49"/>
      <c r="NB87" s="49"/>
      <c r="NC87" s="49"/>
      <c r="ND87" s="49"/>
      <c r="NE87" s="49"/>
      <c r="NF87" s="49"/>
      <c r="NG87" s="49"/>
      <c r="NH87" s="49"/>
      <c r="NI87" s="49"/>
      <c r="NJ87" s="49"/>
      <c r="NK87" s="49"/>
      <c r="NL87" s="49"/>
      <c r="NM87" s="49"/>
      <c r="NN87" s="49"/>
      <c r="NO87" s="49"/>
      <c r="NP87" s="49"/>
      <c r="NQ87" s="49"/>
      <c r="NR87" s="49"/>
      <c r="NS87" s="49"/>
      <c r="NT87" s="49"/>
      <c r="NU87" s="49"/>
      <c r="NV87" s="49"/>
      <c r="NW87" s="49"/>
      <c r="NX87" s="49"/>
      <c r="NY87" s="49"/>
      <c r="NZ87" s="49"/>
      <c r="OA87" s="49"/>
      <c r="OB87" s="49"/>
      <c r="OC87" s="49"/>
      <c r="OD87" s="49"/>
      <c r="OE87" s="49"/>
      <c r="OF87" s="49"/>
      <c r="OG87" s="49"/>
      <c r="OH87" s="49"/>
      <c r="OI87" s="49"/>
      <c r="OJ87" s="49"/>
      <c r="OK87" s="49"/>
      <c r="OL87" s="49"/>
      <c r="OM87" s="49"/>
      <c r="ON87" s="49"/>
      <c r="OO87" s="49"/>
      <c r="OP87" s="49"/>
      <c r="OQ87" s="49"/>
      <c r="OR87" s="49"/>
      <c r="OS87" s="49"/>
      <c r="OT87" s="49"/>
      <c r="OU87" s="49"/>
      <c r="OV87" s="49"/>
      <c r="OW87" s="49"/>
      <c r="OX87" s="49"/>
      <c r="OY87" s="49"/>
      <c r="OZ87" s="49"/>
      <c r="PA87" s="49"/>
      <c r="PB87" s="49"/>
      <c r="PC87" s="49"/>
      <c r="PD87" s="49"/>
      <c r="PE87" s="49"/>
      <c r="PF87" s="49"/>
      <c r="PG87" s="49"/>
      <c r="PH87" s="49"/>
      <c r="PI87" s="49"/>
      <c r="PJ87" s="49"/>
      <c r="PK87" s="49"/>
      <c r="PL87" s="49"/>
      <c r="PM87" s="49"/>
      <c r="PN87" s="49"/>
      <c r="PO87" s="49"/>
      <c r="PP87" s="49"/>
      <c r="PQ87" s="49"/>
      <c r="PR87" s="49"/>
      <c r="PS87" s="49"/>
      <c r="PT87" s="49"/>
      <c r="PU87" s="49"/>
      <c r="PV87" s="49"/>
      <c r="PW87" s="49"/>
      <c r="PX87" s="49"/>
      <c r="PY87" s="49"/>
      <c r="PZ87" s="49"/>
      <c r="QA87" s="49"/>
      <c r="QB87" s="49"/>
      <c r="QC87" s="49"/>
      <c r="QD87" s="49"/>
      <c r="QE87" s="49"/>
      <c r="QF87" s="49"/>
      <c r="QG87" s="49"/>
      <c r="QH87" s="49"/>
      <c r="QI87" s="49"/>
      <c r="QJ87" s="49"/>
      <c r="QK87" s="49"/>
      <c r="QL87" s="49"/>
      <c r="QM87" s="49"/>
      <c r="QN87" s="49"/>
      <c r="QO87" s="49"/>
      <c r="QP87" s="49"/>
      <c r="QQ87" s="49"/>
      <c r="QR87" s="49"/>
      <c r="QS87" s="49"/>
      <c r="QT87" s="49"/>
      <c r="QU87" s="49"/>
      <c r="QV87" s="49"/>
      <c r="QW87" s="49"/>
      <c r="QX87" s="49"/>
      <c r="QY87" s="49"/>
      <c r="QZ87" s="49"/>
      <c r="RA87" s="49"/>
      <c r="RB87" s="49"/>
      <c r="RC87" s="49"/>
      <c r="RD87" s="49"/>
      <c r="RE87" s="49"/>
      <c r="RF87" s="49"/>
      <c r="RG87" s="49"/>
      <c r="RH87" s="49"/>
      <c r="RI87" s="49"/>
      <c r="RJ87" s="49"/>
      <c r="RK87" s="49"/>
      <c r="RL87" s="49"/>
      <c r="RM87" s="49"/>
      <c r="RN87" s="49"/>
      <c r="RO87" s="49"/>
      <c r="RP87" s="49"/>
      <c r="RQ87" s="49"/>
      <c r="RR87" s="49"/>
      <c r="RS87" s="49"/>
      <c r="RT87" s="49"/>
      <c r="RU87" s="49"/>
      <c r="RV87" s="49"/>
      <c r="RW87" s="49"/>
      <c r="RX87" s="49"/>
      <c r="RY87" s="49"/>
      <c r="RZ87" s="49"/>
      <c r="SA87" s="49"/>
      <c r="SB87" s="49"/>
      <c r="SC87" s="49"/>
      <c r="SD87" s="49"/>
      <c r="SE87" s="49"/>
      <c r="SF87" s="49"/>
      <c r="SG87" s="49"/>
      <c r="SH87" s="49"/>
      <c r="SI87" s="49"/>
      <c r="SJ87" s="49"/>
      <c r="SK87" s="49"/>
      <c r="SL87" s="49"/>
      <c r="SM87" s="49"/>
      <c r="SN87" s="49"/>
      <c r="SO87" s="49"/>
      <c r="SP87" s="49"/>
      <c r="SQ87" s="49"/>
      <c r="SR87" s="49"/>
      <c r="SS87" s="49"/>
      <c r="ST87" s="49"/>
      <c r="SU87" s="49"/>
      <c r="SV87" s="49"/>
      <c r="SW87" s="49"/>
      <c r="SX87" s="49"/>
      <c r="SY87" s="49"/>
      <c r="SZ87" s="49"/>
      <c r="TA87" s="49"/>
      <c r="TB87" s="49"/>
      <c r="TC87" s="49"/>
      <c r="TD87" s="49"/>
      <c r="TE87" s="49"/>
      <c r="TF87" s="49"/>
      <c r="TG87" s="49"/>
      <c r="TH87" s="49"/>
      <c r="TI87" s="49"/>
      <c r="TJ87" s="49"/>
      <c r="TK87" s="49"/>
      <c r="TL87" s="49"/>
      <c r="TM87" s="49"/>
      <c r="TN87" s="49"/>
      <c r="TO87" s="49"/>
      <c r="TP87" s="49"/>
      <c r="TQ87" s="49"/>
      <c r="TR87" s="49"/>
      <c r="TS87" s="49"/>
      <c r="TT87" s="49"/>
      <c r="TU87" s="49"/>
      <c r="TV87" s="49"/>
      <c r="TW87" s="49"/>
      <c r="TX87" s="49"/>
      <c r="TY87" s="49"/>
      <c r="TZ87" s="49"/>
      <c r="UA87" s="49"/>
      <c r="UB87" s="49"/>
      <c r="UC87" s="49"/>
      <c r="UD87" s="49"/>
      <c r="UE87" s="49"/>
      <c r="UF87" s="49"/>
      <c r="UG87" s="49"/>
      <c r="UH87" s="49"/>
      <c r="UI87" s="49"/>
      <c r="UJ87" s="49"/>
      <c r="UK87" s="49"/>
      <c r="UL87" s="49"/>
      <c r="UM87" s="49"/>
      <c r="UN87" s="49"/>
      <c r="UO87" s="49"/>
      <c r="UP87" s="49"/>
      <c r="UQ87" s="49"/>
      <c r="UR87" s="49"/>
      <c r="US87" s="49"/>
      <c r="UT87" s="49"/>
      <c r="UU87" s="49"/>
      <c r="UV87" s="49"/>
      <c r="UW87" s="49"/>
      <c r="UX87" s="49"/>
      <c r="UY87" s="49"/>
      <c r="UZ87" s="49"/>
      <c r="VA87" s="49"/>
      <c r="VB87" s="49"/>
      <c r="VC87" s="49"/>
      <c r="VD87" s="49"/>
      <c r="VE87" s="49"/>
      <c r="VF87" s="49"/>
      <c r="VG87" s="49"/>
      <c r="VH87" s="49"/>
      <c r="VI87" s="49"/>
      <c r="VJ87" s="49"/>
      <c r="VK87" s="49"/>
      <c r="VL87" s="49"/>
      <c r="VM87" s="49"/>
      <c r="VN87" s="49"/>
      <c r="VO87" s="49"/>
      <c r="VP87" s="49"/>
      <c r="VQ87" s="49"/>
      <c r="VR87" s="49"/>
      <c r="VS87" s="49"/>
      <c r="VT87" s="49"/>
      <c r="VU87" s="49"/>
      <c r="VV87" s="49"/>
      <c r="VW87" s="49"/>
      <c r="VX87" s="49"/>
      <c r="VY87" s="49"/>
      <c r="VZ87" s="49"/>
      <c r="WA87" s="49"/>
      <c r="WB87" s="49"/>
      <c r="WC87" s="49"/>
      <c r="WD87" s="49"/>
      <c r="WE87" s="49"/>
      <c r="WF87" s="49"/>
      <c r="WG87" s="49"/>
      <c r="WH87" s="49"/>
      <c r="WI87" s="49"/>
      <c r="WJ87" s="49"/>
      <c r="WK87" s="49"/>
      <c r="WL87" s="49"/>
      <c r="WM87" s="49"/>
      <c r="WN87" s="49"/>
      <c r="WO87" s="49"/>
      <c r="WP87" s="49"/>
      <c r="WQ87" s="49"/>
      <c r="WR87" s="49"/>
      <c r="WS87" s="49"/>
      <c r="WT87" s="49"/>
      <c r="WU87" s="49"/>
      <c r="WV87" s="49"/>
      <c r="WW87" s="49"/>
      <c r="WX87" s="49"/>
      <c r="WY87" s="49"/>
      <c r="WZ87" s="49"/>
      <c r="XA87" s="49"/>
      <c r="XB87" s="49"/>
      <c r="XC87" s="49"/>
      <c r="XD87" s="49"/>
      <c r="XE87" s="49"/>
      <c r="XF87" s="49"/>
      <c r="XG87" s="49"/>
      <c r="XH87" s="49"/>
      <c r="XI87" s="49"/>
      <c r="XJ87" s="49"/>
      <c r="XK87" s="49"/>
      <c r="XL87" s="49"/>
      <c r="XM87" s="49"/>
      <c r="XN87" s="49"/>
      <c r="XO87" s="49"/>
      <c r="XP87" s="49"/>
      <c r="XQ87" s="49"/>
      <c r="XR87" s="49"/>
      <c r="XS87" s="49"/>
      <c r="XT87" s="49"/>
      <c r="XU87" s="49"/>
      <c r="XV87" s="49"/>
      <c r="XW87" s="49"/>
      <c r="XX87" s="49"/>
      <c r="XY87" s="49"/>
      <c r="XZ87" s="49"/>
      <c r="YA87" s="49"/>
      <c r="YB87" s="49"/>
      <c r="YC87" s="49"/>
      <c r="YD87" s="49"/>
      <c r="YE87" s="49"/>
      <c r="YF87" s="49"/>
      <c r="YG87" s="49"/>
      <c r="YH87" s="49"/>
      <c r="YI87" s="49"/>
      <c r="YJ87" s="49"/>
      <c r="YK87" s="49"/>
      <c r="YL87" s="49"/>
      <c r="YM87" s="49"/>
      <c r="YN87" s="49"/>
      <c r="YO87" s="49"/>
      <c r="YP87" s="49"/>
      <c r="YQ87" s="49"/>
      <c r="YR87" s="49"/>
      <c r="YS87" s="49"/>
      <c r="YT87" s="49"/>
      <c r="YU87" s="49"/>
      <c r="YV87" s="49"/>
      <c r="YW87" s="49"/>
      <c r="YX87" s="49"/>
      <c r="YY87" s="49"/>
      <c r="YZ87" s="49"/>
      <c r="ZA87" s="49"/>
      <c r="ZB87" s="49"/>
      <c r="ZC87" s="49"/>
      <c r="ZD87" s="49"/>
      <c r="ZE87" s="49"/>
      <c r="ZF87" s="49"/>
      <c r="ZG87" s="49"/>
      <c r="ZH87" s="49"/>
      <c r="ZI87" s="49"/>
      <c r="ZJ87" s="49"/>
      <c r="ZK87" s="49"/>
      <c r="ZL87" s="49"/>
      <c r="ZM87" s="49"/>
      <c r="ZN87" s="49"/>
      <c r="ZO87" s="49"/>
      <c r="ZP87" s="49"/>
      <c r="ZQ87" s="49"/>
      <c r="ZR87" s="49"/>
      <c r="ZS87" s="49"/>
      <c r="ZT87" s="49"/>
      <c r="ZU87" s="49"/>
      <c r="ZV87" s="49"/>
      <c r="ZW87" s="49"/>
      <c r="ZX87" s="49"/>
      <c r="ZY87" s="49"/>
      <c r="ZZ87" s="49"/>
      <c r="AAA87" s="49"/>
      <c r="AAB87" s="49"/>
      <c r="AAC87" s="49"/>
      <c r="AAD87" s="49"/>
      <c r="AAE87" s="49"/>
      <c r="AAF87" s="49"/>
      <c r="AAG87" s="49"/>
      <c r="AAH87" s="49"/>
      <c r="AAI87" s="49"/>
      <c r="AAJ87" s="49"/>
      <c r="AAK87" s="49"/>
      <c r="AAL87" s="49"/>
      <c r="AAM87" s="49"/>
      <c r="AAN87" s="49"/>
      <c r="AAO87" s="49"/>
      <c r="AAP87" s="49"/>
      <c r="AAQ87" s="49"/>
      <c r="AAR87" s="49"/>
      <c r="AAS87" s="49"/>
      <c r="AAT87" s="49"/>
      <c r="AAU87" s="49"/>
      <c r="AAV87" s="49"/>
      <c r="AAW87" s="49"/>
      <c r="AAX87" s="49"/>
      <c r="AAY87" s="49"/>
      <c r="AAZ87" s="49"/>
      <c r="ABA87" s="49"/>
      <c r="ABB87" s="49"/>
      <c r="ABC87" s="49"/>
      <c r="ABD87" s="49"/>
      <c r="ABE87" s="49"/>
      <c r="ABF87" s="49"/>
      <c r="ABG87" s="49"/>
      <c r="ABH87" s="49"/>
      <c r="ABI87" s="49"/>
      <c r="ABJ87" s="49"/>
      <c r="ABK87" s="49"/>
      <c r="ABL87" s="49"/>
      <c r="ABM87" s="49"/>
      <c r="ABN87" s="49"/>
      <c r="ABO87" s="49"/>
      <c r="ABP87" s="49"/>
      <c r="ABQ87" s="49"/>
      <c r="ABR87" s="49"/>
      <c r="ABS87" s="49"/>
      <c r="ABT87" s="49"/>
      <c r="ABU87" s="49"/>
      <c r="ABV87" s="49"/>
      <c r="ABW87" s="49"/>
      <c r="ABX87" s="49"/>
      <c r="ABY87" s="49"/>
      <c r="ABZ87" s="49"/>
      <c r="ACA87" s="49"/>
      <c r="ACB87" s="49"/>
      <c r="ACC87" s="49"/>
      <c r="ACD87" s="49"/>
      <c r="ACE87" s="49"/>
      <c r="ACF87" s="49"/>
      <c r="ACG87" s="49"/>
      <c r="ACH87" s="49"/>
      <c r="ACI87" s="49"/>
      <c r="ACJ87" s="49"/>
      <c r="ACK87" s="49"/>
      <c r="ACL87" s="49"/>
      <c r="ACM87" s="49"/>
      <c r="ACN87" s="49"/>
      <c r="ACO87" s="49"/>
      <c r="ACP87" s="49"/>
      <c r="ACQ87" s="49"/>
      <c r="ACR87" s="49"/>
      <c r="ACS87" s="49"/>
      <c r="ACT87" s="49"/>
      <c r="ACU87" s="49"/>
      <c r="ACV87" s="49"/>
      <c r="ACW87" s="49"/>
    </row>
    <row r="88" spans="1:777" hidden="1" x14ac:dyDescent="0.15">
      <c r="A88" s="25" t="s">
        <v>251</v>
      </c>
      <c r="B88" s="26" t="s">
        <v>42</v>
      </c>
      <c r="C88" s="27" t="s">
        <v>43</v>
      </c>
      <c r="D88" s="33">
        <f t="shared" ref="D88:D89" si="143">+IF(INDEX(FA$66:FA$84,MATCH($C88,$C$66:$C$84,0))=0,"",INDEX(FA$66:FA$84,MATCH($C88,$C$66:$C$84,0)))</f>
        <v>2.4664669967582764E-2</v>
      </c>
      <c r="E88" s="33">
        <f t="shared" ref="E88:E89" si="144">+IF(INDEX(FB$66:FB$84,MATCH($C88,$C$66:$C$84,0))=0,"",INDEX(FB$66:FB$84,MATCH($C88,$C$66:$C$84,0)))</f>
        <v>1.6579191415388772E-2</v>
      </c>
      <c r="F88" s="33">
        <f t="shared" ref="F88:F89" si="145">+IF(INDEX(FC$66:FC$84,MATCH($C88,$C$66:$C$84,0))=0,"",INDEX(FC$66:FC$84,MATCH($C88,$C$66:$C$84,0)))</f>
        <v>1.1392583337336726E-2</v>
      </c>
      <c r="G88" s="33">
        <f t="shared" ref="G88:G89" si="146">+IF(INDEX(FD$66:FD$84,MATCH($C88,$C$66:$C$84,0))=0,"",INDEX(FD$66:FD$84,MATCH($C88,$C$66:$C$84,0)))</f>
        <v>2.727508758157593E-2</v>
      </c>
      <c r="H88" s="33">
        <f t="shared" ref="H88:H89" si="147">+IF(INDEX(FE$66:FE$84,MATCH($C88,$C$66:$C$84,0))=0,"",INDEX(FE$66:FE$84,MATCH($C88,$C$66:$C$84,0)))</f>
        <v>3.7652185227441404E-2</v>
      </c>
      <c r="I88" s="33">
        <f t="shared" ref="I88:I89" si="148">+IF(INDEX(FF$66:FF$84,MATCH($C88,$C$66:$C$84,0))=0,"",INDEX(FF$66:FF$84,MATCH($C88,$C$66:$C$84,0)))</f>
        <v>3.8245814975388592E-2</v>
      </c>
      <c r="J88" s="33">
        <f t="shared" ref="J88:J89" si="149">+IF(INDEX(FG$66:FG$84,MATCH($C88,$C$66:$C$84,0))=0,"",INDEX(FG$66:FG$84,MATCH($C88,$C$66:$C$84,0)))</f>
        <v>3.4799342743567996E-2</v>
      </c>
      <c r="K88" s="33">
        <f t="shared" ref="K88:K89" si="150">+IF(INDEX(FH$66:FH$84,MATCH($C88,$C$66:$C$84,0))=0,"",INDEX(FH$66:FH$84,MATCH($C88,$C$66:$C$84,0)))</f>
        <v>3.3039932080204615E-2</v>
      </c>
      <c r="L88" s="33">
        <f t="shared" ref="L88:L89" si="151">+IF(INDEX(FI$66:FI$84,MATCH($C88,$C$66:$C$84,0))=0,"",INDEX(FI$66:FI$84,MATCH($C88,$C$66:$C$84,0)))</f>
        <v>4.1830291384523655E-2</v>
      </c>
      <c r="M88" s="33">
        <f t="shared" ref="M88:M89" si="152">+IF(INDEX(FJ$66:FJ$84,MATCH($C88,$C$66:$C$84,0))=0,"",INDEX(FJ$66:FJ$84,MATCH($C88,$C$66:$C$84,0)))</f>
        <v>1.1026358928521107E-2</v>
      </c>
      <c r="N88" s="33">
        <f t="shared" ref="N88:N89" si="153">+IF(INDEX(FK$66:FK$84,MATCH($C88,$C$66:$C$84,0))=0,"",INDEX(FK$66:FK$84,MATCH($C88,$C$66:$C$84,0)))</f>
        <v>4.3105006161090031E-2</v>
      </c>
      <c r="O88" s="33">
        <f t="shared" ref="O88:O89" si="154">+IF(INDEX(FL$66:FL$84,MATCH($C88,$C$66:$C$84,0))=0,"",INDEX(FL$66:FL$84,MATCH($C88,$C$66:$C$84,0)))</f>
        <v>3.1827563261397351E-2</v>
      </c>
      <c r="P88" s="33">
        <f t="shared" ref="P88:P89" si="155">+IF(INDEX(FM$66:FM$84,MATCH($C88,$C$66:$C$84,0))=0,"",INDEX(FM$66:FM$84,MATCH($C88,$C$66:$C$84,0)))</f>
        <v>5.4229935579336974E-2</v>
      </c>
      <c r="Q88" s="33">
        <f t="shared" ref="Q88:Q89" si="156">+IF(INDEX(FN$66:FN$84,MATCH($C88,$C$66:$C$84,0))=0,"",INDEX(FN$66:FN$84,MATCH($C88,$C$66:$C$84,0)))</f>
        <v>3.4402659443000694E-2</v>
      </c>
      <c r="R88" s="33">
        <f t="shared" ref="R88:R89" si="157">+IF(INDEX(FO$66:FO$84,MATCH($C88,$C$66:$C$84,0))=0,"",INDEX(FO$66:FO$84,MATCH($C88,$C$66:$C$84,0)))</f>
        <v>5.4651457181884133E-2</v>
      </c>
      <c r="S88" s="33">
        <f t="shared" ref="S88:S89" si="158">+IF(INDEX(FP$66:FP$84,MATCH($C88,$C$66:$C$84,0))=0,"",INDEX(FP$66:FP$84,MATCH($C88,$C$66:$C$84,0)))</f>
        <v>3.2892886009070921E-2</v>
      </c>
      <c r="T88" s="64">
        <f t="shared" ref="T88:T89" si="159">+IF(INDEX(FQ$66:FQ$84,MATCH($C88,$C$66:$C$84,0))=0,"",INDEX(FQ$66:FQ$84,MATCH($C88,$C$66:$C$84,0)))</f>
        <v>5.8408493557332131E-2</v>
      </c>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c r="DB88" s="49"/>
      <c r="DC88" s="49"/>
      <c r="DD88" s="49"/>
      <c r="DE88" s="49"/>
      <c r="DF88" s="49"/>
      <c r="DG88" s="49"/>
      <c r="DH88" s="49"/>
      <c r="DI88" s="49"/>
      <c r="DJ88" s="49"/>
      <c r="DK88" s="49"/>
      <c r="DL88" s="49"/>
      <c r="DM88" s="49"/>
      <c r="DN88" s="49"/>
      <c r="DO88" s="49"/>
      <c r="DP88" s="49"/>
      <c r="DQ88" s="49"/>
      <c r="DR88" s="49"/>
      <c r="DS88" s="49"/>
      <c r="DT88" s="49"/>
      <c r="DU88" s="49"/>
      <c r="DV88" s="49"/>
      <c r="DW88" s="49"/>
      <c r="DX88" s="49"/>
      <c r="DY88" s="49"/>
      <c r="DZ88" s="49"/>
      <c r="EA88" s="49"/>
      <c r="EB88" s="49"/>
      <c r="EC88" s="49"/>
      <c r="ED88" s="49"/>
      <c r="EE88" s="49"/>
      <c r="EF88" s="49"/>
      <c r="EG88" s="49"/>
      <c r="EH88" s="49"/>
      <c r="EI88" s="49"/>
      <c r="EJ88" s="49"/>
      <c r="EK88" s="49"/>
      <c r="EL88" s="49"/>
      <c r="EM88" s="49"/>
      <c r="EN88" s="49"/>
      <c r="EO88" s="49"/>
      <c r="EP88" s="49"/>
      <c r="EQ88" s="49"/>
      <c r="ER88" s="49"/>
      <c r="ES88" s="49"/>
      <c r="ET88" s="49"/>
      <c r="EU88" s="49"/>
      <c r="EV88" s="49"/>
      <c r="EW88" s="49"/>
      <c r="EX88" s="49"/>
      <c r="EY88" s="49"/>
      <c r="EZ88" s="49"/>
      <c r="FA88" s="49"/>
      <c r="FB88" s="49"/>
      <c r="FC88" s="49"/>
      <c r="FD88" s="49"/>
      <c r="FE88" s="49"/>
      <c r="FF88" s="49"/>
      <c r="FG88" s="49"/>
      <c r="FH88" s="49"/>
      <c r="FI88" s="49"/>
      <c r="FJ88" s="49"/>
      <c r="FK88" s="49"/>
      <c r="FL88" s="49"/>
      <c r="FM88" s="49"/>
      <c r="FN88" s="49"/>
      <c r="FO88" s="49"/>
      <c r="FP88" s="49"/>
      <c r="FQ88" s="49"/>
      <c r="FR88" s="49"/>
      <c r="FS88" s="49"/>
      <c r="FT88" s="49"/>
      <c r="FU88" s="49"/>
      <c r="FV88" s="49"/>
      <c r="FW88" s="49"/>
      <c r="FX88" s="49"/>
      <c r="FY88" s="49"/>
      <c r="FZ88" s="49"/>
      <c r="GA88" s="49"/>
      <c r="GB88" s="49"/>
      <c r="GC88" s="49"/>
      <c r="GD88" s="49"/>
      <c r="GE88" s="49"/>
      <c r="GF88" s="49"/>
      <c r="GG88" s="49"/>
      <c r="GH88" s="49"/>
      <c r="GI88" s="49"/>
      <c r="GJ88" s="49"/>
      <c r="GK88" s="49"/>
      <c r="GL88" s="49"/>
      <c r="GM88" s="49"/>
      <c r="GN88" s="49"/>
      <c r="GO88" s="49"/>
      <c r="GP88" s="49"/>
      <c r="GQ88" s="49"/>
      <c r="GR88" s="49"/>
      <c r="GS88" s="49"/>
      <c r="GT88" s="49"/>
      <c r="GU88" s="49"/>
      <c r="GV88" s="49"/>
      <c r="GW88" s="49"/>
      <c r="GX88" s="49"/>
      <c r="GY88" s="49"/>
      <c r="GZ88" s="49"/>
      <c r="HA88" s="49"/>
      <c r="HB88" s="49"/>
      <c r="HC88" s="49"/>
      <c r="HD88" s="49"/>
      <c r="HE88" s="49"/>
      <c r="HF88" s="49"/>
      <c r="HG88" s="49"/>
      <c r="HH88" s="49"/>
      <c r="HI88" s="49"/>
      <c r="HJ88" s="49"/>
      <c r="HK88" s="49"/>
      <c r="HL88" s="49"/>
      <c r="HM88" s="49"/>
      <c r="HN88" s="49"/>
      <c r="HO88" s="49"/>
      <c r="HP88" s="49"/>
      <c r="HQ88" s="49"/>
      <c r="HR88" s="49"/>
      <c r="HS88" s="49"/>
      <c r="HT88" s="49"/>
      <c r="HU88" s="49"/>
      <c r="HV88" s="49"/>
      <c r="HW88" s="49"/>
      <c r="HX88" s="49"/>
      <c r="HY88" s="49"/>
      <c r="HZ88" s="49"/>
      <c r="IA88" s="49"/>
      <c r="IB88" s="49"/>
      <c r="IC88" s="49"/>
      <c r="ID88" s="49"/>
      <c r="IE88" s="49"/>
      <c r="IF88" s="49"/>
      <c r="IG88" s="49"/>
      <c r="IH88" s="49"/>
      <c r="II88" s="49"/>
      <c r="IJ88" s="49"/>
      <c r="IK88" s="49"/>
      <c r="IL88" s="49"/>
      <c r="IM88" s="49"/>
      <c r="IN88" s="49"/>
      <c r="IO88" s="49"/>
      <c r="IP88" s="49"/>
      <c r="IQ88" s="49"/>
      <c r="IR88" s="49"/>
      <c r="IS88" s="49"/>
      <c r="IT88" s="49"/>
      <c r="IU88" s="49"/>
      <c r="IV88" s="49"/>
      <c r="IW88" s="49"/>
      <c r="IX88" s="49"/>
      <c r="IY88" s="49"/>
      <c r="IZ88" s="49"/>
      <c r="JA88" s="49"/>
      <c r="JB88" s="49"/>
      <c r="JC88" s="49"/>
      <c r="JD88" s="49"/>
      <c r="JE88" s="49"/>
      <c r="JF88" s="49"/>
      <c r="JG88" s="49"/>
      <c r="JH88" s="49"/>
      <c r="JI88" s="49"/>
      <c r="JJ88" s="49"/>
      <c r="JK88" s="49"/>
      <c r="JL88" s="49"/>
      <c r="JM88" s="49"/>
      <c r="JN88" s="49"/>
      <c r="JO88" s="49"/>
      <c r="JP88" s="49"/>
      <c r="JQ88" s="49"/>
      <c r="JR88" s="49"/>
      <c r="JS88" s="49"/>
      <c r="JT88" s="49"/>
      <c r="JU88" s="49"/>
      <c r="JV88" s="49"/>
      <c r="JW88" s="49"/>
      <c r="JX88" s="49"/>
      <c r="JY88" s="49"/>
      <c r="JZ88" s="49"/>
      <c r="KA88" s="49"/>
      <c r="KB88" s="49"/>
      <c r="KC88" s="49"/>
      <c r="KD88" s="49"/>
      <c r="KE88" s="49"/>
      <c r="KF88" s="49"/>
      <c r="KG88" s="49"/>
      <c r="KH88" s="49"/>
      <c r="KI88" s="49"/>
      <c r="KJ88" s="49"/>
      <c r="KK88" s="49"/>
      <c r="KL88" s="49"/>
      <c r="KM88" s="49"/>
      <c r="KN88" s="49"/>
      <c r="KO88" s="49"/>
      <c r="KP88" s="49"/>
      <c r="KQ88" s="49"/>
      <c r="KR88" s="49"/>
      <c r="KS88" s="49"/>
      <c r="KT88" s="49"/>
      <c r="KU88" s="49"/>
      <c r="KV88" s="49"/>
      <c r="KW88" s="49"/>
      <c r="KX88" s="49"/>
      <c r="KY88" s="49"/>
      <c r="KZ88" s="49"/>
      <c r="LA88" s="49"/>
      <c r="LB88" s="49"/>
      <c r="LC88" s="49"/>
      <c r="LD88" s="49"/>
      <c r="LE88" s="49"/>
      <c r="LF88" s="49"/>
      <c r="LG88" s="49"/>
      <c r="LH88" s="49"/>
      <c r="LI88" s="49"/>
      <c r="LJ88" s="49"/>
      <c r="LK88" s="49"/>
      <c r="LL88" s="49"/>
      <c r="LM88" s="49"/>
      <c r="LN88" s="49"/>
      <c r="LO88" s="49"/>
      <c r="LP88" s="49"/>
      <c r="LQ88" s="49"/>
      <c r="LR88" s="49"/>
      <c r="LS88" s="49"/>
      <c r="LT88" s="49"/>
      <c r="LU88" s="49"/>
      <c r="LV88" s="49"/>
      <c r="LW88" s="49"/>
      <c r="LX88" s="49"/>
      <c r="LY88" s="49"/>
      <c r="LZ88" s="49"/>
      <c r="MA88" s="49"/>
      <c r="MB88" s="49"/>
      <c r="MC88" s="49"/>
      <c r="MD88" s="49"/>
      <c r="ME88" s="49"/>
      <c r="MF88" s="49"/>
      <c r="MG88" s="49"/>
      <c r="MH88" s="49"/>
      <c r="MI88" s="49"/>
      <c r="MJ88" s="49"/>
      <c r="MK88" s="49"/>
      <c r="ML88" s="49"/>
      <c r="MM88" s="49"/>
      <c r="MN88" s="49"/>
      <c r="MO88" s="49"/>
      <c r="MP88" s="49"/>
      <c r="MQ88" s="49"/>
      <c r="MR88" s="49"/>
      <c r="MS88" s="49"/>
      <c r="MT88" s="49"/>
      <c r="MU88" s="49"/>
      <c r="MV88" s="49"/>
      <c r="MW88" s="49"/>
      <c r="MX88" s="49"/>
      <c r="MY88" s="49"/>
      <c r="MZ88" s="49"/>
      <c r="NA88" s="49"/>
      <c r="NB88" s="49"/>
      <c r="NC88" s="49"/>
      <c r="ND88" s="49"/>
      <c r="NE88" s="49"/>
      <c r="NF88" s="49"/>
      <c r="NG88" s="49"/>
      <c r="NH88" s="49"/>
      <c r="NI88" s="49"/>
      <c r="NJ88" s="49"/>
      <c r="NK88" s="49"/>
      <c r="NL88" s="49"/>
      <c r="NM88" s="49"/>
      <c r="NN88" s="49"/>
      <c r="NO88" s="49"/>
      <c r="NP88" s="49"/>
      <c r="NQ88" s="49"/>
      <c r="NR88" s="49"/>
      <c r="NS88" s="49"/>
      <c r="NT88" s="49"/>
      <c r="NU88" s="49"/>
      <c r="NV88" s="49"/>
      <c r="NW88" s="49"/>
      <c r="NX88" s="49"/>
      <c r="NY88" s="49"/>
      <c r="NZ88" s="49"/>
      <c r="OA88" s="49"/>
      <c r="OB88" s="49"/>
      <c r="OC88" s="49"/>
      <c r="OD88" s="49"/>
      <c r="OE88" s="49"/>
      <c r="OF88" s="49"/>
      <c r="OG88" s="49"/>
      <c r="OH88" s="49"/>
      <c r="OI88" s="49"/>
      <c r="OJ88" s="49"/>
      <c r="OK88" s="49"/>
      <c r="OL88" s="49"/>
      <c r="OM88" s="49"/>
      <c r="ON88" s="49"/>
      <c r="OO88" s="49"/>
      <c r="OP88" s="49"/>
      <c r="OQ88" s="49"/>
      <c r="OR88" s="49"/>
      <c r="OS88" s="49"/>
      <c r="OT88" s="49"/>
      <c r="OU88" s="49"/>
      <c r="OV88" s="49"/>
      <c r="OW88" s="49"/>
      <c r="OX88" s="49"/>
      <c r="OY88" s="49"/>
      <c r="OZ88" s="49"/>
      <c r="PA88" s="49"/>
      <c r="PB88" s="49"/>
      <c r="PC88" s="49"/>
      <c r="PD88" s="49"/>
      <c r="PE88" s="49"/>
      <c r="PF88" s="49"/>
      <c r="PG88" s="49"/>
      <c r="PH88" s="49"/>
      <c r="PI88" s="49"/>
      <c r="PJ88" s="49"/>
      <c r="PK88" s="49"/>
      <c r="PL88" s="49"/>
      <c r="PM88" s="49"/>
      <c r="PN88" s="49"/>
      <c r="PO88" s="49"/>
      <c r="PP88" s="49"/>
      <c r="PQ88" s="49"/>
      <c r="PR88" s="49"/>
      <c r="PS88" s="49"/>
      <c r="PT88" s="49"/>
      <c r="PU88" s="49"/>
      <c r="PV88" s="49"/>
      <c r="PW88" s="49"/>
      <c r="PX88" s="49"/>
      <c r="PY88" s="49"/>
      <c r="PZ88" s="49"/>
      <c r="QA88" s="49"/>
      <c r="QB88" s="49"/>
      <c r="QC88" s="49"/>
      <c r="QD88" s="49"/>
      <c r="QE88" s="49"/>
      <c r="QF88" s="49"/>
      <c r="QG88" s="49"/>
      <c r="QH88" s="49"/>
      <c r="QI88" s="49"/>
      <c r="QJ88" s="49"/>
      <c r="QK88" s="49"/>
      <c r="QL88" s="49"/>
      <c r="QM88" s="49"/>
      <c r="QN88" s="49"/>
      <c r="QO88" s="49"/>
      <c r="QP88" s="49"/>
      <c r="QQ88" s="49"/>
      <c r="QR88" s="49"/>
      <c r="QS88" s="49"/>
      <c r="QT88" s="49"/>
      <c r="QU88" s="49"/>
      <c r="QV88" s="49"/>
      <c r="QW88" s="49"/>
      <c r="QX88" s="49"/>
      <c r="QY88" s="49"/>
      <c r="QZ88" s="49"/>
      <c r="RA88" s="49"/>
      <c r="RB88" s="49"/>
      <c r="RC88" s="49"/>
      <c r="RD88" s="49"/>
      <c r="RE88" s="49"/>
      <c r="RF88" s="49"/>
      <c r="RG88" s="49"/>
      <c r="RH88" s="49"/>
      <c r="RI88" s="49"/>
      <c r="RJ88" s="49"/>
      <c r="RK88" s="49"/>
      <c r="RL88" s="49"/>
      <c r="RM88" s="49"/>
      <c r="RN88" s="49"/>
      <c r="RO88" s="49"/>
      <c r="RP88" s="49"/>
      <c r="RQ88" s="49"/>
      <c r="RR88" s="49"/>
      <c r="RS88" s="49"/>
      <c r="RT88" s="49"/>
      <c r="RU88" s="49"/>
      <c r="RV88" s="49"/>
      <c r="RW88" s="49"/>
      <c r="RX88" s="49"/>
      <c r="RY88" s="49"/>
      <c r="RZ88" s="49"/>
      <c r="SA88" s="49"/>
      <c r="SB88" s="49"/>
      <c r="SC88" s="49"/>
      <c r="SD88" s="49"/>
      <c r="SE88" s="49"/>
      <c r="SF88" s="49"/>
      <c r="SG88" s="49"/>
      <c r="SH88" s="49"/>
      <c r="SI88" s="49"/>
      <c r="SJ88" s="49"/>
      <c r="SK88" s="49"/>
      <c r="SL88" s="49"/>
      <c r="SM88" s="49"/>
      <c r="SN88" s="49"/>
      <c r="SO88" s="49"/>
      <c r="SP88" s="49"/>
      <c r="SQ88" s="49"/>
      <c r="SR88" s="49"/>
      <c r="SS88" s="49"/>
      <c r="ST88" s="49"/>
      <c r="SU88" s="49"/>
      <c r="SV88" s="49"/>
      <c r="SW88" s="49"/>
      <c r="SX88" s="49"/>
      <c r="SY88" s="49"/>
      <c r="SZ88" s="49"/>
      <c r="TA88" s="49"/>
      <c r="TB88" s="49"/>
      <c r="TC88" s="49"/>
      <c r="TD88" s="49"/>
      <c r="TE88" s="49"/>
      <c r="TF88" s="49"/>
      <c r="TG88" s="49"/>
      <c r="TH88" s="49"/>
      <c r="TI88" s="49"/>
      <c r="TJ88" s="49"/>
      <c r="TK88" s="49"/>
      <c r="TL88" s="49"/>
      <c r="TM88" s="49"/>
      <c r="TN88" s="49"/>
      <c r="TO88" s="49"/>
      <c r="TP88" s="49"/>
      <c r="TQ88" s="49"/>
      <c r="TR88" s="49"/>
      <c r="TS88" s="49"/>
      <c r="TT88" s="49"/>
      <c r="TU88" s="49"/>
      <c r="TV88" s="49"/>
      <c r="TW88" s="49"/>
      <c r="TX88" s="49"/>
      <c r="TY88" s="49"/>
      <c r="TZ88" s="49"/>
      <c r="UA88" s="49"/>
      <c r="UB88" s="49"/>
      <c r="UC88" s="49"/>
      <c r="UD88" s="49"/>
      <c r="UE88" s="49"/>
      <c r="UF88" s="49"/>
      <c r="UG88" s="49"/>
      <c r="UH88" s="49"/>
      <c r="UI88" s="49"/>
      <c r="UJ88" s="49"/>
      <c r="UK88" s="49"/>
      <c r="UL88" s="49"/>
      <c r="UM88" s="49"/>
      <c r="UN88" s="49"/>
      <c r="UO88" s="49"/>
      <c r="UP88" s="49"/>
      <c r="UQ88" s="49"/>
      <c r="UR88" s="49"/>
      <c r="US88" s="49"/>
      <c r="UT88" s="49"/>
      <c r="UU88" s="49"/>
      <c r="UV88" s="49"/>
      <c r="UW88" s="49"/>
      <c r="UX88" s="49"/>
      <c r="UY88" s="49"/>
      <c r="UZ88" s="49"/>
      <c r="VA88" s="49"/>
      <c r="VB88" s="49"/>
      <c r="VC88" s="49"/>
      <c r="VD88" s="49"/>
      <c r="VE88" s="49"/>
      <c r="VF88" s="49"/>
      <c r="VG88" s="49"/>
      <c r="VH88" s="49"/>
      <c r="VI88" s="49"/>
      <c r="VJ88" s="49"/>
      <c r="VK88" s="49"/>
      <c r="VL88" s="49"/>
      <c r="VM88" s="49"/>
      <c r="VN88" s="49"/>
      <c r="VO88" s="49"/>
      <c r="VP88" s="49"/>
      <c r="VQ88" s="49"/>
      <c r="VR88" s="49"/>
      <c r="VS88" s="49"/>
      <c r="VT88" s="49"/>
      <c r="VU88" s="49"/>
      <c r="VV88" s="49"/>
      <c r="VW88" s="49"/>
      <c r="VX88" s="49"/>
      <c r="VY88" s="49"/>
      <c r="VZ88" s="49"/>
      <c r="WA88" s="49"/>
      <c r="WB88" s="49"/>
      <c r="WC88" s="49"/>
      <c r="WD88" s="49"/>
      <c r="WE88" s="49"/>
      <c r="WF88" s="49"/>
      <c r="WG88" s="49"/>
      <c r="WH88" s="49"/>
      <c r="WI88" s="49"/>
      <c r="WJ88" s="49"/>
      <c r="WK88" s="49"/>
      <c r="WL88" s="49"/>
      <c r="WM88" s="49"/>
      <c r="WN88" s="49"/>
      <c r="WO88" s="49"/>
      <c r="WP88" s="49"/>
      <c r="WQ88" s="49"/>
      <c r="WR88" s="49"/>
      <c r="WS88" s="49"/>
      <c r="WT88" s="49"/>
      <c r="WU88" s="49"/>
      <c r="WV88" s="49"/>
      <c r="WW88" s="49"/>
      <c r="WX88" s="49"/>
      <c r="WY88" s="49"/>
      <c r="WZ88" s="49"/>
      <c r="XA88" s="49"/>
      <c r="XB88" s="49"/>
      <c r="XC88" s="49"/>
      <c r="XD88" s="49"/>
      <c r="XE88" s="49"/>
      <c r="XF88" s="49"/>
      <c r="XG88" s="49"/>
      <c r="XH88" s="49"/>
      <c r="XI88" s="49"/>
      <c r="XJ88" s="49"/>
      <c r="XK88" s="49"/>
      <c r="XL88" s="49"/>
      <c r="XM88" s="49"/>
      <c r="XN88" s="49"/>
      <c r="XO88" s="49"/>
      <c r="XP88" s="49"/>
      <c r="XQ88" s="49"/>
      <c r="XR88" s="49"/>
      <c r="XS88" s="49"/>
      <c r="XT88" s="49"/>
      <c r="XU88" s="49"/>
      <c r="XV88" s="49"/>
      <c r="XW88" s="49"/>
      <c r="XX88" s="49"/>
      <c r="XY88" s="49"/>
      <c r="XZ88" s="49"/>
      <c r="YA88" s="49"/>
      <c r="YB88" s="49"/>
      <c r="YC88" s="49"/>
      <c r="YD88" s="49"/>
      <c r="YE88" s="49"/>
      <c r="YF88" s="49"/>
      <c r="YG88" s="49"/>
      <c r="YH88" s="49"/>
      <c r="YI88" s="49"/>
      <c r="YJ88" s="49"/>
      <c r="YK88" s="49"/>
      <c r="YL88" s="49"/>
      <c r="YM88" s="49"/>
      <c r="YN88" s="49"/>
      <c r="YO88" s="49"/>
      <c r="YP88" s="49"/>
      <c r="YQ88" s="49"/>
      <c r="YR88" s="49"/>
      <c r="YS88" s="49"/>
      <c r="YT88" s="49"/>
      <c r="YU88" s="49"/>
      <c r="YV88" s="49"/>
      <c r="YW88" s="49"/>
      <c r="YX88" s="49"/>
      <c r="YY88" s="49"/>
      <c r="YZ88" s="49"/>
      <c r="ZA88" s="49"/>
      <c r="ZB88" s="49"/>
      <c r="ZC88" s="49"/>
      <c r="ZD88" s="49"/>
      <c r="ZE88" s="49"/>
      <c r="ZF88" s="49"/>
      <c r="ZG88" s="49"/>
      <c r="ZH88" s="49"/>
      <c r="ZI88" s="49"/>
      <c r="ZJ88" s="49"/>
      <c r="ZK88" s="49"/>
      <c r="ZL88" s="49"/>
      <c r="ZM88" s="49"/>
      <c r="ZN88" s="49"/>
      <c r="ZO88" s="49"/>
      <c r="ZP88" s="49"/>
      <c r="ZQ88" s="49"/>
      <c r="ZR88" s="49"/>
      <c r="ZS88" s="49"/>
      <c r="ZT88" s="49"/>
      <c r="ZU88" s="49"/>
      <c r="ZV88" s="49"/>
      <c r="ZW88" s="49"/>
      <c r="ZX88" s="49"/>
      <c r="ZY88" s="49"/>
      <c r="ZZ88" s="49"/>
      <c r="AAA88" s="49"/>
      <c r="AAB88" s="49"/>
      <c r="AAC88" s="49"/>
      <c r="AAD88" s="49"/>
      <c r="AAE88" s="49"/>
      <c r="AAF88" s="49"/>
      <c r="AAG88" s="49"/>
      <c r="AAH88" s="49"/>
      <c r="AAI88" s="49"/>
      <c r="AAJ88" s="49"/>
      <c r="AAK88" s="49"/>
      <c r="AAL88" s="49"/>
      <c r="AAM88" s="49"/>
      <c r="AAN88" s="49"/>
      <c r="AAO88" s="49"/>
      <c r="AAP88" s="49"/>
      <c r="AAQ88" s="49"/>
      <c r="AAR88" s="49"/>
      <c r="AAS88" s="49"/>
      <c r="AAT88" s="49"/>
      <c r="AAU88" s="49"/>
      <c r="AAV88" s="49"/>
      <c r="AAW88" s="49"/>
      <c r="AAX88" s="49"/>
      <c r="AAY88" s="49"/>
      <c r="AAZ88" s="49"/>
      <c r="ABA88" s="49"/>
      <c r="ABB88" s="49"/>
      <c r="ABC88" s="49"/>
      <c r="ABD88" s="49"/>
      <c r="ABE88" s="49"/>
      <c r="ABF88" s="49"/>
      <c r="ABG88" s="49"/>
      <c r="ABH88" s="49"/>
      <c r="ABI88" s="49"/>
      <c r="ABJ88" s="49"/>
      <c r="ABK88" s="49"/>
      <c r="ABL88" s="49"/>
      <c r="ABM88" s="49"/>
      <c r="ABN88" s="49"/>
      <c r="ABO88" s="49"/>
      <c r="ABP88" s="49"/>
      <c r="ABQ88" s="49"/>
      <c r="ABR88" s="49"/>
      <c r="ABS88" s="49"/>
      <c r="ABT88" s="49"/>
      <c r="ABU88" s="49"/>
      <c r="ABV88" s="49"/>
      <c r="ABW88" s="49"/>
      <c r="ABX88" s="49"/>
      <c r="ABY88" s="49"/>
      <c r="ABZ88" s="49"/>
      <c r="ACA88" s="49"/>
      <c r="ACB88" s="49"/>
      <c r="ACC88" s="49"/>
      <c r="ACD88" s="49"/>
      <c r="ACE88" s="49"/>
      <c r="ACF88" s="49"/>
      <c r="ACG88" s="49"/>
      <c r="ACH88" s="49"/>
      <c r="ACI88" s="49"/>
      <c r="ACJ88" s="49"/>
      <c r="ACK88" s="49"/>
      <c r="ACL88" s="49"/>
      <c r="ACM88" s="49"/>
      <c r="ACN88" s="49"/>
      <c r="ACO88" s="49"/>
      <c r="ACP88" s="49"/>
      <c r="ACQ88" s="49"/>
      <c r="ACR88" s="49"/>
      <c r="ACS88" s="49"/>
      <c r="ACT88" s="49"/>
      <c r="ACU88" s="49"/>
      <c r="ACV88" s="49"/>
      <c r="ACW88" s="49"/>
    </row>
    <row r="89" spans="1:777" hidden="1" x14ac:dyDescent="0.15">
      <c r="A89" s="25" t="s">
        <v>251</v>
      </c>
      <c r="B89" s="26" t="s">
        <v>56</v>
      </c>
      <c r="C89" s="27" t="s">
        <v>57</v>
      </c>
      <c r="D89" s="33">
        <f t="shared" si="143"/>
        <v>2.0368915100345886E-2</v>
      </c>
      <c r="E89" s="33">
        <f t="shared" si="144"/>
        <v>2.3943389706787777E-2</v>
      </c>
      <c r="F89" s="33">
        <f t="shared" si="145"/>
        <v>2.4557719141227174E-3</v>
      </c>
      <c r="G89" s="33">
        <f t="shared" si="146"/>
        <v>1.5537276208853479E-2</v>
      </c>
      <c r="H89" s="33">
        <f t="shared" si="147"/>
        <v>3.984937107315778E-2</v>
      </c>
      <c r="I89" s="33">
        <f t="shared" si="148"/>
        <v>3.4521031024951077E-2</v>
      </c>
      <c r="J89" s="33">
        <f t="shared" si="149"/>
        <v>2.5901758392927743E-2</v>
      </c>
      <c r="K89" s="33">
        <f t="shared" si="150"/>
        <v>1.9880352009921998E-2</v>
      </c>
      <c r="L89" s="33">
        <f t="shared" si="151"/>
        <v>2.3790289459905356E-2</v>
      </c>
      <c r="M89" s="33">
        <f t="shared" si="152"/>
        <v>1.0656853871622962E-2</v>
      </c>
      <c r="N89" s="33">
        <f t="shared" si="153"/>
        <v>2.5898278509445927E-2</v>
      </c>
      <c r="O89" s="33">
        <f t="shared" si="154"/>
        <v>2.0338901801072673E-2</v>
      </c>
      <c r="P89" s="33">
        <f t="shared" si="155"/>
        <v>2.7730321879841258E-2</v>
      </c>
      <c r="Q89" s="33">
        <f t="shared" si="156"/>
        <v>1.9652041148824351E-2</v>
      </c>
      <c r="R89" s="33">
        <f t="shared" si="157"/>
        <v>3.3708841593063532E-2</v>
      </c>
      <c r="S89" s="33">
        <f t="shared" si="158"/>
        <v>1.8949195319886591E-2</v>
      </c>
      <c r="T89" s="32">
        <f t="shared" si="159"/>
        <v>2.4010766379553017E-2</v>
      </c>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c r="DB89" s="49"/>
      <c r="DC89" s="49"/>
      <c r="DD89" s="49"/>
      <c r="DE89" s="49"/>
      <c r="DF89" s="49"/>
      <c r="DG89" s="49"/>
      <c r="DH89" s="49"/>
      <c r="DI89" s="49"/>
      <c r="DJ89" s="49"/>
      <c r="DK89" s="49"/>
      <c r="DL89" s="49"/>
      <c r="DM89" s="49"/>
      <c r="DN89" s="49"/>
      <c r="DO89" s="49"/>
      <c r="DP89" s="49"/>
      <c r="DQ89" s="49"/>
      <c r="DR89" s="49"/>
      <c r="DS89" s="49"/>
      <c r="DT89" s="49"/>
      <c r="DU89" s="49"/>
      <c r="DV89" s="49"/>
      <c r="DW89" s="49"/>
      <c r="DX89" s="49"/>
      <c r="DY89" s="49"/>
      <c r="DZ89" s="49"/>
      <c r="EA89" s="49"/>
      <c r="EB89" s="49"/>
      <c r="EC89" s="49"/>
      <c r="ED89" s="49"/>
      <c r="EE89" s="49"/>
      <c r="EF89" s="49"/>
      <c r="EG89" s="49"/>
      <c r="EH89" s="49"/>
      <c r="EI89" s="49"/>
      <c r="EJ89" s="49"/>
      <c r="EK89" s="49"/>
      <c r="EL89" s="49"/>
      <c r="EM89" s="49"/>
      <c r="EN89" s="49"/>
      <c r="EO89" s="49"/>
      <c r="EP89" s="49"/>
      <c r="EQ89" s="49"/>
      <c r="ER89" s="49"/>
      <c r="ES89" s="49"/>
      <c r="ET89" s="49"/>
      <c r="EU89" s="49"/>
      <c r="EV89" s="49"/>
      <c r="EW89" s="49"/>
      <c r="EX89" s="49"/>
      <c r="EY89" s="49"/>
      <c r="EZ89" s="49"/>
      <c r="FA89" s="49"/>
      <c r="FB89" s="49"/>
      <c r="FC89" s="49"/>
      <c r="FD89" s="49"/>
      <c r="FE89" s="49"/>
      <c r="FF89" s="49"/>
      <c r="FG89" s="49"/>
      <c r="FH89" s="49"/>
      <c r="FI89" s="49"/>
      <c r="FJ89" s="49"/>
      <c r="FK89" s="49"/>
      <c r="FL89" s="49"/>
      <c r="FM89" s="49"/>
      <c r="FN89" s="49"/>
      <c r="FO89" s="49"/>
      <c r="FP89" s="49"/>
      <c r="FQ89" s="49"/>
      <c r="FR89" s="49"/>
      <c r="FS89" s="49"/>
      <c r="FT89" s="49"/>
      <c r="FU89" s="49"/>
      <c r="FV89" s="49"/>
      <c r="FW89" s="49"/>
      <c r="FX89" s="49"/>
      <c r="FY89" s="49"/>
      <c r="FZ89" s="49"/>
      <c r="GA89" s="49"/>
      <c r="GB89" s="49"/>
      <c r="GC89" s="49"/>
      <c r="GD89" s="49"/>
      <c r="GE89" s="49"/>
      <c r="GF89" s="49"/>
      <c r="GG89" s="49"/>
      <c r="GH89" s="49"/>
      <c r="GI89" s="49"/>
      <c r="GJ89" s="49"/>
      <c r="GK89" s="49"/>
      <c r="GL89" s="49"/>
      <c r="GM89" s="49"/>
      <c r="GN89" s="49"/>
      <c r="GO89" s="49"/>
      <c r="GP89" s="49"/>
      <c r="GQ89" s="49"/>
      <c r="GR89" s="49"/>
      <c r="GS89" s="49"/>
      <c r="GT89" s="49"/>
      <c r="GU89" s="49"/>
      <c r="GV89" s="49"/>
      <c r="GW89" s="49"/>
      <c r="GX89" s="49"/>
      <c r="GY89" s="49"/>
      <c r="GZ89" s="49"/>
      <c r="HA89" s="49"/>
      <c r="HB89" s="49"/>
      <c r="HC89" s="49"/>
      <c r="HD89" s="49"/>
      <c r="HE89" s="49"/>
      <c r="HF89" s="49"/>
      <c r="HG89" s="49"/>
      <c r="HH89" s="49"/>
      <c r="HI89" s="49"/>
      <c r="HJ89" s="49"/>
      <c r="HK89" s="49"/>
      <c r="HL89" s="49"/>
      <c r="HM89" s="49"/>
      <c r="HN89" s="49"/>
      <c r="HO89" s="49"/>
      <c r="HP89" s="49"/>
      <c r="HQ89" s="49"/>
      <c r="HR89" s="49"/>
      <c r="HS89" s="49"/>
      <c r="HT89" s="49"/>
      <c r="HU89" s="49"/>
      <c r="HV89" s="49"/>
      <c r="HW89" s="49"/>
      <c r="HX89" s="49"/>
      <c r="HY89" s="49"/>
      <c r="HZ89" s="49"/>
      <c r="IA89" s="49"/>
      <c r="IB89" s="49"/>
      <c r="IC89" s="49"/>
      <c r="ID89" s="49"/>
      <c r="IE89" s="49"/>
      <c r="IF89" s="49"/>
      <c r="IG89" s="49"/>
      <c r="IH89" s="49"/>
      <c r="II89" s="49"/>
      <c r="IJ89" s="49"/>
      <c r="IK89" s="49"/>
      <c r="IL89" s="49"/>
      <c r="IM89" s="49"/>
      <c r="IN89" s="49"/>
      <c r="IO89" s="49"/>
      <c r="IP89" s="49"/>
      <c r="IQ89" s="49"/>
      <c r="IR89" s="49"/>
      <c r="IS89" s="49"/>
      <c r="IT89" s="49"/>
      <c r="IU89" s="49"/>
      <c r="IV89" s="49"/>
      <c r="IW89" s="49"/>
      <c r="IX89" s="49"/>
      <c r="IY89" s="49"/>
      <c r="IZ89" s="49"/>
      <c r="JA89" s="49"/>
      <c r="JB89" s="49"/>
      <c r="JC89" s="49"/>
      <c r="JD89" s="49"/>
      <c r="JE89" s="49"/>
      <c r="JF89" s="49"/>
      <c r="JG89" s="49"/>
      <c r="JH89" s="49"/>
      <c r="JI89" s="49"/>
      <c r="JJ89" s="49"/>
      <c r="JK89" s="49"/>
      <c r="JL89" s="49"/>
      <c r="JM89" s="49"/>
      <c r="JN89" s="49"/>
      <c r="JO89" s="49"/>
      <c r="JP89" s="49"/>
      <c r="JQ89" s="49"/>
      <c r="JR89" s="49"/>
      <c r="JS89" s="49"/>
      <c r="JT89" s="49"/>
      <c r="JU89" s="49"/>
      <c r="JV89" s="49"/>
      <c r="JW89" s="49"/>
      <c r="JX89" s="49"/>
      <c r="JY89" s="49"/>
      <c r="JZ89" s="49"/>
      <c r="KA89" s="49"/>
      <c r="KB89" s="49"/>
      <c r="KC89" s="49"/>
      <c r="KD89" s="49"/>
      <c r="KE89" s="49"/>
      <c r="KF89" s="49"/>
      <c r="KG89" s="49"/>
      <c r="KH89" s="49"/>
      <c r="KI89" s="49"/>
      <c r="KJ89" s="49"/>
      <c r="KK89" s="49"/>
      <c r="KL89" s="49"/>
      <c r="KM89" s="49"/>
      <c r="KN89" s="49"/>
      <c r="KO89" s="49"/>
      <c r="KP89" s="49"/>
      <c r="KQ89" s="49"/>
      <c r="KR89" s="49"/>
      <c r="KS89" s="49"/>
      <c r="KT89" s="49"/>
      <c r="KU89" s="49"/>
      <c r="KV89" s="49"/>
      <c r="KW89" s="49"/>
      <c r="KX89" s="49"/>
      <c r="KY89" s="49"/>
      <c r="KZ89" s="49"/>
      <c r="LA89" s="49"/>
      <c r="LB89" s="49"/>
      <c r="LC89" s="49"/>
      <c r="LD89" s="49"/>
      <c r="LE89" s="49"/>
      <c r="LF89" s="49"/>
      <c r="LG89" s="49"/>
      <c r="LH89" s="49"/>
      <c r="LI89" s="49"/>
      <c r="LJ89" s="49"/>
      <c r="LK89" s="49"/>
      <c r="LL89" s="49"/>
      <c r="LM89" s="49"/>
      <c r="LN89" s="49"/>
      <c r="LO89" s="49"/>
      <c r="LP89" s="49"/>
      <c r="LQ89" s="49"/>
      <c r="LR89" s="49"/>
      <c r="LS89" s="49"/>
      <c r="LT89" s="49"/>
      <c r="LU89" s="49"/>
      <c r="LV89" s="49"/>
      <c r="LW89" s="49"/>
      <c r="LX89" s="49"/>
      <c r="LY89" s="49"/>
      <c r="LZ89" s="49"/>
      <c r="MA89" s="49"/>
      <c r="MB89" s="49"/>
      <c r="MC89" s="49"/>
      <c r="MD89" s="49"/>
      <c r="ME89" s="49"/>
      <c r="MF89" s="49"/>
      <c r="MG89" s="49"/>
      <c r="MH89" s="49"/>
      <c r="MI89" s="49"/>
      <c r="MJ89" s="49"/>
      <c r="MK89" s="49"/>
      <c r="ML89" s="49"/>
      <c r="MM89" s="49"/>
      <c r="MN89" s="49"/>
      <c r="MO89" s="49"/>
      <c r="MP89" s="49"/>
      <c r="MQ89" s="49"/>
      <c r="MR89" s="49"/>
      <c r="MS89" s="49"/>
      <c r="MT89" s="49"/>
      <c r="MU89" s="49"/>
      <c r="MV89" s="49"/>
      <c r="MW89" s="49"/>
      <c r="MX89" s="49"/>
      <c r="MY89" s="49"/>
      <c r="MZ89" s="49"/>
      <c r="NA89" s="49"/>
      <c r="NB89" s="49"/>
      <c r="NC89" s="49"/>
      <c r="ND89" s="49"/>
      <c r="NE89" s="49"/>
      <c r="NF89" s="49"/>
      <c r="NG89" s="49"/>
      <c r="NH89" s="49"/>
      <c r="NI89" s="49"/>
      <c r="NJ89" s="49"/>
      <c r="NK89" s="49"/>
      <c r="NL89" s="49"/>
      <c r="NM89" s="49"/>
      <c r="NN89" s="49"/>
      <c r="NO89" s="49"/>
      <c r="NP89" s="49"/>
      <c r="NQ89" s="49"/>
      <c r="NR89" s="49"/>
      <c r="NS89" s="49"/>
      <c r="NT89" s="49"/>
      <c r="NU89" s="49"/>
      <c r="NV89" s="49"/>
      <c r="NW89" s="49"/>
      <c r="NX89" s="49"/>
      <c r="NY89" s="49"/>
      <c r="NZ89" s="49"/>
      <c r="OA89" s="49"/>
      <c r="OB89" s="49"/>
      <c r="OC89" s="49"/>
      <c r="OD89" s="49"/>
      <c r="OE89" s="49"/>
      <c r="OF89" s="49"/>
      <c r="OG89" s="49"/>
      <c r="OH89" s="49"/>
      <c r="OI89" s="49"/>
      <c r="OJ89" s="49"/>
      <c r="OK89" s="49"/>
      <c r="OL89" s="49"/>
      <c r="OM89" s="49"/>
      <c r="ON89" s="49"/>
      <c r="OO89" s="49"/>
      <c r="OP89" s="49"/>
      <c r="OQ89" s="49"/>
      <c r="OR89" s="49"/>
      <c r="OS89" s="49"/>
      <c r="OT89" s="49"/>
      <c r="OU89" s="49"/>
      <c r="OV89" s="49"/>
      <c r="OW89" s="49"/>
      <c r="OX89" s="49"/>
      <c r="OY89" s="49"/>
      <c r="OZ89" s="49"/>
      <c r="PA89" s="49"/>
      <c r="PB89" s="49"/>
      <c r="PC89" s="49"/>
      <c r="PD89" s="49"/>
      <c r="PE89" s="49"/>
      <c r="PF89" s="49"/>
      <c r="PG89" s="49"/>
      <c r="PH89" s="49"/>
      <c r="PI89" s="49"/>
      <c r="PJ89" s="49"/>
      <c r="PK89" s="49"/>
      <c r="PL89" s="49"/>
      <c r="PM89" s="49"/>
      <c r="PN89" s="49"/>
      <c r="PO89" s="49"/>
      <c r="PP89" s="49"/>
      <c r="PQ89" s="49"/>
      <c r="PR89" s="49"/>
      <c r="PS89" s="49"/>
      <c r="PT89" s="49"/>
      <c r="PU89" s="49"/>
      <c r="PV89" s="49"/>
      <c r="PW89" s="49"/>
      <c r="PX89" s="49"/>
      <c r="PY89" s="49"/>
      <c r="PZ89" s="49"/>
      <c r="QA89" s="49"/>
      <c r="QB89" s="49"/>
      <c r="QC89" s="49"/>
      <c r="QD89" s="49"/>
      <c r="QE89" s="49"/>
      <c r="QF89" s="49"/>
      <c r="QG89" s="49"/>
      <c r="QH89" s="49"/>
      <c r="QI89" s="49"/>
      <c r="QJ89" s="49"/>
      <c r="QK89" s="49"/>
      <c r="QL89" s="49"/>
      <c r="QM89" s="49"/>
      <c r="QN89" s="49"/>
      <c r="QO89" s="49"/>
      <c r="QP89" s="49"/>
      <c r="QQ89" s="49"/>
      <c r="QR89" s="49"/>
      <c r="QS89" s="49"/>
      <c r="QT89" s="49"/>
      <c r="QU89" s="49"/>
      <c r="QV89" s="49"/>
      <c r="QW89" s="49"/>
      <c r="QX89" s="49"/>
      <c r="QY89" s="49"/>
      <c r="QZ89" s="49"/>
      <c r="RA89" s="49"/>
      <c r="RB89" s="49"/>
      <c r="RC89" s="49"/>
      <c r="RD89" s="49"/>
      <c r="RE89" s="49"/>
      <c r="RF89" s="49"/>
      <c r="RG89" s="49"/>
      <c r="RH89" s="49"/>
      <c r="RI89" s="49"/>
      <c r="RJ89" s="49"/>
      <c r="RK89" s="49"/>
      <c r="RL89" s="49"/>
      <c r="RM89" s="49"/>
      <c r="RN89" s="49"/>
      <c r="RO89" s="49"/>
      <c r="RP89" s="49"/>
      <c r="RQ89" s="49"/>
      <c r="RR89" s="49"/>
      <c r="RS89" s="49"/>
      <c r="RT89" s="49"/>
      <c r="RU89" s="49"/>
      <c r="RV89" s="49"/>
      <c r="RW89" s="49"/>
      <c r="RX89" s="49"/>
      <c r="RY89" s="49"/>
      <c r="RZ89" s="49"/>
      <c r="SA89" s="49"/>
      <c r="SB89" s="49"/>
      <c r="SC89" s="49"/>
      <c r="SD89" s="49"/>
      <c r="SE89" s="49"/>
      <c r="SF89" s="49"/>
      <c r="SG89" s="49"/>
      <c r="SH89" s="49"/>
      <c r="SI89" s="49"/>
      <c r="SJ89" s="49"/>
      <c r="SK89" s="49"/>
      <c r="SL89" s="49"/>
      <c r="SM89" s="49"/>
      <c r="SN89" s="49"/>
      <c r="SO89" s="49"/>
      <c r="SP89" s="49"/>
      <c r="SQ89" s="49"/>
      <c r="SR89" s="49"/>
      <c r="SS89" s="49"/>
      <c r="ST89" s="49"/>
      <c r="SU89" s="49"/>
      <c r="SV89" s="49"/>
      <c r="SW89" s="49"/>
      <c r="SX89" s="49"/>
      <c r="SY89" s="49"/>
      <c r="SZ89" s="49"/>
      <c r="TA89" s="49"/>
      <c r="TB89" s="49"/>
      <c r="TC89" s="49"/>
      <c r="TD89" s="49"/>
      <c r="TE89" s="49"/>
      <c r="TF89" s="49"/>
      <c r="TG89" s="49"/>
      <c r="TH89" s="49"/>
      <c r="TI89" s="49"/>
      <c r="TJ89" s="49"/>
      <c r="TK89" s="49"/>
      <c r="TL89" s="49"/>
      <c r="TM89" s="49"/>
      <c r="TN89" s="49"/>
      <c r="TO89" s="49"/>
      <c r="TP89" s="49"/>
      <c r="TQ89" s="49"/>
      <c r="TR89" s="49"/>
      <c r="TS89" s="49"/>
      <c r="TT89" s="49"/>
      <c r="TU89" s="49"/>
      <c r="TV89" s="49"/>
      <c r="TW89" s="49"/>
      <c r="TX89" s="49"/>
      <c r="TY89" s="49"/>
      <c r="TZ89" s="49"/>
      <c r="UA89" s="49"/>
      <c r="UB89" s="49"/>
      <c r="UC89" s="49"/>
      <c r="UD89" s="49"/>
      <c r="UE89" s="49"/>
      <c r="UF89" s="49"/>
      <c r="UG89" s="49"/>
      <c r="UH89" s="49"/>
      <c r="UI89" s="49"/>
      <c r="UJ89" s="49"/>
      <c r="UK89" s="49"/>
      <c r="UL89" s="49"/>
      <c r="UM89" s="49"/>
      <c r="UN89" s="49"/>
      <c r="UO89" s="49"/>
      <c r="UP89" s="49"/>
      <c r="UQ89" s="49"/>
      <c r="UR89" s="49"/>
      <c r="US89" s="49"/>
      <c r="UT89" s="49"/>
      <c r="UU89" s="49"/>
      <c r="UV89" s="49"/>
      <c r="UW89" s="49"/>
      <c r="UX89" s="49"/>
      <c r="UY89" s="49"/>
      <c r="UZ89" s="49"/>
      <c r="VA89" s="49"/>
      <c r="VB89" s="49"/>
      <c r="VC89" s="49"/>
      <c r="VD89" s="49"/>
      <c r="VE89" s="49"/>
      <c r="VF89" s="49"/>
      <c r="VG89" s="49"/>
      <c r="VH89" s="49"/>
      <c r="VI89" s="49"/>
      <c r="VJ89" s="49"/>
      <c r="VK89" s="49"/>
      <c r="VL89" s="49"/>
      <c r="VM89" s="49"/>
      <c r="VN89" s="49"/>
      <c r="VO89" s="49"/>
      <c r="VP89" s="49"/>
      <c r="VQ89" s="49"/>
      <c r="VR89" s="49"/>
      <c r="VS89" s="49"/>
      <c r="VT89" s="49"/>
      <c r="VU89" s="49"/>
      <c r="VV89" s="49"/>
      <c r="VW89" s="49"/>
      <c r="VX89" s="49"/>
      <c r="VY89" s="49"/>
      <c r="VZ89" s="49"/>
      <c r="WA89" s="49"/>
      <c r="WB89" s="49"/>
      <c r="WC89" s="49"/>
      <c r="WD89" s="49"/>
      <c r="WE89" s="49"/>
      <c r="WF89" s="49"/>
      <c r="WG89" s="49"/>
      <c r="WH89" s="49"/>
      <c r="WI89" s="49"/>
      <c r="WJ89" s="49"/>
      <c r="WK89" s="49"/>
      <c r="WL89" s="49"/>
      <c r="WM89" s="49"/>
      <c r="WN89" s="49"/>
      <c r="WO89" s="49"/>
      <c r="WP89" s="49"/>
      <c r="WQ89" s="49"/>
      <c r="WR89" s="49"/>
      <c r="WS89" s="49"/>
      <c r="WT89" s="49"/>
      <c r="WU89" s="49"/>
      <c r="WV89" s="49"/>
      <c r="WW89" s="49"/>
      <c r="WX89" s="49"/>
      <c r="WY89" s="49"/>
      <c r="WZ89" s="49"/>
      <c r="XA89" s="49"/>
      <c r="XB89" s="49"/>
      <c r="XC89" s="49"/>
      <c r="XD89" s="49"/>
      <c r="XE89" s="49"/>
      <c r="XF89" s="49"/>
      <c r="XG89" s="49"/>
      <c r="XH89" s="49"/>
      <c r="XI89" s="49"/>
      <c r="XJ89" s="49"/>
      <c r="XK89" s="49"/>
      <c r="XL89" s="49"/>
      <c r="XM89" s="49"/>
      <c r="XN89" s="49"/>
      <c r="XO89" s="49"/>
      <c r="XP89" s="49"/>
      <c r="XQ89" s="49"/>
      <c r="XR89" s="49"/>
      <c r="XS89" s="49"/>
      <c r="XT89" s="49"/>
      <c r="XU89" s="49"/>
      <c r="XV89" s="49"/>
      <c r="XW89" s="49"/>
      <c r="XX89" s="49"/>
      <c r="XY89" s="49"/>
      <c r="XZ89" s="49"/>
      <c r="YA89" s="49"/>
      <c r="YB89" s="49"/>
      <c r="YC89" s="49"/>
      <c r="YD89" s="49"/>
      <c r="YE89" s="49"/>
      <c r="YF89" s="49"/>
      <c r="YG89" s="49"/>
      <c r="YH89" s="49"/>
      <c r="YI89" s="49"/>
      <c r="YJ89" s="49"/>
      <c r="YK89" s="49"/>
      <c r="YL89" s="49"/>
      <c r="YM89" s="49"/>
      <c r="YN89" s="49"/>
      <c r="YO89" s="49"/>
      <c r="YP89" s="49"/>
      <c r="YQ89" s="49"/>
      <c r="YR89" s="49"/>
      <c r="YS89" s="49"/>
      <c r="YT89" s="49"/>
      <c r="YU89" s="49"/>
      <c r="YV89" s="49"/>
      <c r="YW89" s="49"/>
      <c r="YX89" s="49"/>
      <c r="YY89" s="49"/>
      <c r="YZ89" s="49"/>
      <c r="ZA89" s="49"/>
      <c r="ZB89" s="49"/>
      <c r="ZC89" s="49"/>
      <c r="ZD89" s="49"/>
      <c r="ZE89" s="49"/>
      <c r="ZF89" s="49"/>
      <c r="ZG89" s="49"/>
      <c r="ZH89" s="49"/>
      <c r="ZI89" s="49"/>
      <c r="ZJ89" s="49"/>
      <c r="ZK89" s="49"/>
      <c r="ZL89" s="49"/>
      <c r="ZM89" s="49"/>
      <c r="ZN89" s="49"/>
      <c r="ZO89" s="49"/>
      <c r="ZP89" s="49"/>
      <c r="ZQ89" s="49"/>
      <c r="ZR89" s="49"/>
      <c r="ZS89" s="49"/>
      <c r="ZT89" s="49"/>
      <c r="ZU89" s="49"/>
      <c r="ZV89" s="49"/>
      <c r="ZW89" s="49"/>
      <c r="ZX89" s="49"/>
      <c r="ZY89" s="49"/>
      <c r="ZZ89" s="49"/>
      <c r="AAA89" s="49"/>
      <c r="AAB89" s="49"/>
      <c r="AAC89" s="49"/>
      <c r="AAD89" s="49"/>
      <c r="AAE89" s="49"/>
      <c r="AAF89" s="49"/>
      <c r="AAG89" s="49"/>
      <c r="AAH89" s="49"/>
      <c r="AAI89" s="49"/>
      <c r="AAJ89" s="49"/>
      <c r="AAK89" s="49"/>
      <c r="AAL89" s="49"/>
      <c r="AAM89" s="49"/>
      <c r="AAN89" s="49"/>
      <c r="AAO89" s="49"/>
      <c r="AAP89" s="49"/>
      <c r="AAQ89" s="49"/>
      <c r="AAR89" s="49"/>
      <c r="AAS89" s="49"/>
      <c r="AAT89" s="49"/>
      <c r="AAU89" s="49"/>
      <c r="AAV89" s="49"/>
      <c r="AAW89" s="49"/>
      <c r="AAX89" s="49"/>
      <c r="AAY89" s="49"/>
      <c r="AAZ89" s="49"/>
      <c r="ABA89" s="49"/>
      <c r="ABB89" s="49"/>
      <c r="ABC89" s="49"/>
      <c r="ABD89" s="49"/>
      <c r="ABE89" s="49"/>
      <c r="ABF89" s="49"/>
      <c r="ABG89" s="49"/>
      <c r="ABH89" s="49"/>
      <c r="ABI89" s="49"/>
      <c r="ABJ89" s="49"/>
      <c r="ABK89" s="49"/>
      <c r="ABL89" s="49"/>
      <c r="ABM89" s="49"/>
      <c r="ABN89" s="49"/>
      <c r="ABO89" s="49"/>
      <c r="ABP89" s="49"/>
      <c r="ABQ89" s="49"/>
      <c r="ABR89" s="49"/>
      <c r="ABS89" s="49"/>
      <c r="ABT89" s="49"/>
      <c r="ABU89" s="49"/>
      <c r="ABV89" s="49"/>
      <c r="ABW89" s="49"/>
      <c r="ABX89" s="49"/>
      <c r="ABY89" s="49"/>
      <c r="ABZ89" s="49"/>
      <c r="ACA89" s="49"/>
      <c r="ACB89" s="49"/>
      <c r="ACC89" s="49"/>
      <c r="ACD89" s="49"/>
      <c r="ACE89" s="49"/>
      <c r="ACF89" s="49"/>
      <c r="ACG89" s="49"/>
      <c r="ACH89" s="49"/>
      <c r="ACI89" s="49"/>
      <c r="ACJ89" s="49"/>
      <c r="ACK89" s="49"/>
      <c r="ACL89" s="49"/>
      <c r="ACM89" s="49"/>
      <c r="ACN89" s="49"/>
      <c r="ACO89" s="49"/>
      <c r="ACP89" s="49"/>
      <c r="ACQ89" s="49"/>
      <c r="ACR89" s="49"/>
      <c r="ACS89" s="49"/>
      <c r="ACT89" s="49"/>
      <c r="ACU89" s="49"/>
      <c r="ACV89" s="49"/>
      <c r="ACW89" s="49"/>
    </row>
    <row r="90" spans="1:777" x14ac:dyDescent="0.15">
      <c r="A90" s="25" t="s">
        <v>251</v>
      </c>
      <c r="B90" s="26" t="s">
        <v>60</v>
      </c>
      <c r="C90" s="27" t="s">
        <v>61</v>
      </c>
      <c r="D90" s="33">
        <f t="shared" ref="D90:D106" si="160">+IF(INDEX(FA$66:FA$84,MATCH($C90,$C$66:$C$84,0))=0,"",INDEX(FA$66:FA$84,MATCH($C90,$C$66:$C$84,0)))</f>
        <v>1.658050464892602E-2</v>
      </c>
      <c r="E90" s="33">
        <f t="shared" ref="E90:E106" si="161">+IF(INDEX(FB$66:FB$84,MATCH($C90,$C$66:$C$84,0))=0,"",INDEX(FB$66:FB$84,MATCH($C90,$C$66:$C$84,0)))</f>
        <v>1.7454846202348717E-2</v>
      </c>
      <c r="F90" s="33">
        <f t="shared" ref="F90:F106" si="162">+IF(INDEX(FC$66:FC$84,MATCH($C90,$C$66:$C$84,0))=0,"",INDEX(FC$66:FC$84,MATCH($C90,$C$66:$C$84,0)))</f>
        <v>1.538828666303016E-2</v>
      </c>
      <c r="G90" s="33">
        <f t="shared" ref="G90:G106" si="163">+IF(INDEX(FD$66:FD$84,MATCH($C90,$C$66:$C$84,0))=0,"",INDEX(FD$66:FD$84,MATCH($C90,$C$66:$C$84,0)))</f>
        <v>3.0867773243750118E-3</v>
      </c>
      <c r="H90" s="33">
        <f t="shared" ref="H90:H106" si="164">+IF(INDEX(FE$66:FE$84,MATCH($C90,$C$66:$C$84,0))=0,"",INDEX(FE$66:FE$84,MATCH($C90,$C$66:$C$84,0)))</f>
        <v>1.5084774493505426E-2</v>
      </c>
      <c r="I90" s="33">
        <f t="shared" ref="I90:I106" si="165">+IF(INDEX(FF$66:FF$84,MATCH($C90,$C$66:$C$84,0))=0,"",INDEX(FF$66:FF$84,MATCH($C90,$C$66:$C$84,0)))</f>
        <v>1.5262086243619244E-2</v>
      </c>
      <c r="J90" s="33">
        <f t="shared" ref="J90:J106" si="166">+IF(INDEX(FG$66:FG$84,MATCH($C90,$C$66:$C$84,0))=0,"",INDEX(FG$66:FG$84,MATCH($C90,$C$66:$C$84,0)))</f>
        <v>1.658820385086468E-2</v>
      </c>
      <c r="K90" s="33">
        <f t="shared" ref="K90:K106" si="167">+IF(INDEX(FH$66:FH$84,MATCH($C90,$C$66:$C$84,0))=0,"",INDEX(FH$66:FH$84,MATCH($C90,$C$66:$C$84,0)))</f>
        <v>1.6793536437694323E-2</v>
      </c>
      <c r="L90" s="33">
        <f t="shared" ref="L90:L106" si="168">+IF(INDEX(FI$66:FI$84,MATCH($C90,$C$66:$C$84,0))=0,"",INDEX(FI$66:FI$84,MATCH($C90,$C$66:$C$84,0)))</f>
        <v>1.9765195866501495E-2</v>
      </c>
      <c r="M90" s="33">
        <f t="shared" ref="M90:M106" si="169">+IF(INDEX(FJ$66:FJ$84,MATCH($C90,$C$66:$C$84,0))=0,"",INDEX(FJ$66:FJ$84,MATCH($C90,$C$66:$C$84,0)))</f>
        <v>1.4583748114314954E-2</v>
      </c>
      <c r="N90" s="33">
        <f t="shared" ref="N90:N106" si="170">+IF(INDEX(FK$66:FK$84,MATCH($C90,$C$66:$C$84,0))=0,"",INDEX(FK$66:FK$84,MATCH($C90,$C$66:$C$84,0)))</f>
        <v>1.9123458300660312E-2</v>
      </c>
      <c r="O90" s="33">
        <f t="shared" ref="O90:O106" si="171">+IF(INDEX(FL$66:FL$84,MATCH($C90,$C$66:$C$84,0))=0,"",INDEX(FL$66:FL$84,MATCH($C90,$C$66:$C$84,0)))</f>
        <v>1.5687273933389534E-2</v>
      </c>
      <c r="P90" s="33">
        <f t="shared" ref="P90:P106" si="172">+IF(INDEX(FM$66:FM$84,MATCH($C90,$C$66:$C$84,0))=0,"",INDEX(FM$66:FM$84,MATCH($C90,$C$66:$C$84,0)))</f>
        <v>1.8253243247304152E-2</v>
      </c>
      <c r="Q90" s="33">
        <f t="shared" ref="Q90:Q106" si="173">+IF(INDEX(FN$66:FN$84,MATCH($C90,$C$66:$C$84,0))=0,"",INDEX(FN$66:FN$84,MATCH($C90,$C$66:$C$84,0)))</f>
        <v>1.4175624937440734E-2</v>
      </c>
      <c r="R90" s="33">
        <f t="shared" ref="R90:R106" si="174">+IF(INDEX(FO$66:FO$84,MATCH($C90,$C$66:$C$84,0))=0,"",INDEX(FO$66:FO$84,MATCH($C90,$C$66:$C$84,0)))</f>
        <v>2.1087680824495747E-2</v>
      </c>
      <c r="S90" s="33">
        <f t="shared" ref="S90:S106" si="175">+IF(INDEX(FP$66:FP$84,MATCH($C90,$C$66:$C$84,0))=0,"",INDEX(FP$66:FP$84,MATCH($C90,$C$66:$C$84,0)))</f>
        <v>1.6801584871395825E-2</v>
      </c>
      <c r="T90" s="32">
        <f t="shared" ref="T90:T106" si="176">+IF(INDEX(FQ$66:FQ$84,MATCH($C90,$C$66:$C$84,0))=0,"",INDEX(FQ$66:FQ$84,MATCH($C90,$C$66:$C$84,0)))</f>
        <v>2.0374679977912757E-2</v>
      </c>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c r="DB90" s="49"/>
      <c r="DC90" s="49"/>
      <c r="DD90" s="49"/>
      <c r="DE90" s="49"/>
      <c r="DF90" s="49"/>
      <c r="DG90" s="49"/>
      <c r="DH90" s="49"/>
      <c r="DI90" s="49"/>
      <c r="DJ90" s="49"/>
      <c r="DK90" s="49"/>
      <c r="DL90" s="49"/>
      <c r="DM90" s="49"/>
      <c r="DN90" s="49"/>
      <c r="DO90" s="49"/>
      <c r="DP90" s="49"/>
      <c r="DQ90" s="49"/>
      <c r="DR90" s="49"/>
      <c r="DS90" s="49"/>
      <c r="DT90" s="49"/>
      <c r="DU90" s="49"/>
      <c r="DV90" s="49"/>
      <c r="DW90" s="49"/>
      <c r="DX90" s="49"/>
      <c r="DY90" s="49"/>
      <c r="DZ90" s="49"/>
      <c r="EA90" s="49"/>
      <c r="EB90" s="49"/>
      <c r="EC90" s="49"/>
      <c r="ED90" s="49"/>
      <c r="EE90" s="49"/>
      <c r="EF90" s="49"/>
      <c r="EG90" s="49"/>
      <c r="EH90" s="49"/>
      <c r="EI90" s="49"/>
      <c r="EJ90" s="49"/>
      <c r="EK90" s="49"/>
      <c r="EL90" s="49"/>
      <c r="EM90" s="49"/>
      <c r="EN90" s="49"/>
      <c r="EO90" s="49"/>
      <c r="EP90" s="49"/>
      <c r="EQ90" s="49"/>
      <c r="ER90" s="49"/>
      <c r="ES90" s="49"/>
      <c r="ET90" s="49"/>
      <c r="EU90" s="49"/>
      <c r="EV90" s="49"/>
      <c r="EW90" s="49"/>
      <c r="EX90" s="49"/>
      <c r="EY90" s="49"/>
      <c r="EZ90" s="49"/>
      <c r="FA90" s="49"/>
      <c r="FB90" s="49"/>
      <c r="FC90" s="49"/>
      <c r="FD90" s="49"/>
      <c r="FE90" s="49"/>
      <c r="FF90" s="49"/>
      <c r="FG90" s="49"/>
      <c r="FH90" s="49"/>
      <c r="FI90" s="49"/>
      <c r="FJ90" s="49"/>
      <c r="FK90" s="49"/>
      <c r="FL90" s="49"/>
      <c r="FM90" s="49"/>
      <c r="FN90" s="49"/>
      <c r="FO90" s="49"/>
      <c r="FP90" s="49"/>
      <c r="FQ90" s="49"/>
      <c r="FR90" s="49"/>
      <c r="FS90" s="49"/>
      <c r="FT90" s="49"/>
      <c r="FU90" s="49"/>
      <c r="FV90" s="49"/>
      <c r="FW90" s="49"/>
      <c r="FX90" s="49"/>
      <c r="FY90" s="49"/>
      <c r="FZ90" s="49"/>
      <c r="GA90" s="49"/>
      <c r="GB90" s="49"/>
      <c r="GC90" s="49"/>
      <c r="GD90" s="49"/>
      <c r="GE90" s="49"/>
      <c r="GF90" s="49"/>
      <c r="GG90" s="49"/>
      <c r="GH90" s="49"/>
      <c r="GI90" s="49"/>
      <c r="GJ90" s="49"/>
      <c r="GK90" s="49"/>
      <c r="GL90" s="49"/>
      <c r="GM90" s="49"/>
      <c r="GN90" s="49"/>
      <c r="GO90" s="49"/>
      <c r="GP90" s="49"/>
      <c r="GQ90" s="49"/>
      <c r="GR90" s="49"/>
      <c r="GS90" s="49"/>
      <c r="GT90" s="49"/>
      <c r="GU90" s="49"/>
      <c r="GV90" s="49"/>
      <c r="GW90" s="49"/>
      <c r="GX90" s="49"/>
      <c r="GY90" s="49"/>
      <c r="GZ90" s="49"/>
      <c r="HA90" s="49"/>
      <c r="HB90" s="49"/>
      <c r="HC90" s="49"/>
      <c r="HD90" s="49"/>
      <c r="HE90" s="49"/>
      <c r="HF90" s="49"/>
      <c r="HG90" s="49"/>
      <c r="HH90" s="49"/>
      <c r="HI90" s="49"/>
      <c r="HJ90" s="49"/>
      <c r="HK90" s="49"/>
      <c r="HL90" s="49"/>
      <c r="HM90" s="49"/>
      <c r="HN90" s="49"/>
      <c r="HO90" s="49"/>
      <c r="HP90" s="49"/>
      <c r="HQ90" s="49"/>
      <c r="HR90" s="49"/>
      <c r="HS90" s="49"/>
      <c r="HT90" s="49"/>
      <c r="HU90" s="49"/>
      <c r="HV90" s="49"/>
      <c r="HW90" s="49"/>
      <c r="HX90" s="49"/>
      <c r="HY90" s="49"/>
      <c r="HZ90" s="49"/>
      <c r="IA90" s="49"/>
      <c r="IB90" s="49"/>
      <c r="IC90" s="49"/>
      <c r="ID90" s="49"/>
      <c r="IE90" s="49"/>
      <c r="IF90" s="49"/>
      <c r="IG90" s="49"/>
      <c r="IH90" s="49"/>
      <c r="II90" s="49"/>
      <c r="IJ90" s="49"/>
      <c r="IK90" s="49"/>
      <c r="IL90" s="49"/>
      <c r="IM90" s="49"/>
      <c r="IN90" s="49"/>
      <c r="IO90" s="49"/>
      <c r="IP90" s="49"/>
      <c r="IQ90" s="49"/>
      <c r="IR90" s="49"/>
      <c r="IS90" s="49"/>
      <c r="IT90" s="49"/>
      <c r="IU90" s="49"/>
      <c r="IV90" s="49"/>
      <c r="IW90" s="49"/>
      <c r="IX90" s="49"/>
      <c r="IY90" s="49"/>
      <c r="IZ90" s="49"/>
      <c r="JA90" s="49"/>
      <c r="JB90" s="49"/>
      <c r="JC90" s="49"/>
      <c r="JD90" s="49"/>
      <c r="JE90" s="49"/>
      <c r="JF90" s="49"/>
      <c r="JG90" s="49"/>
      <c r="JH90" s="49"/>
      <c r="JI90" s="49"/>
      <c r="JJ90" s="49"/>
      <c r="JK90" s="49"/>
      <c r="JL90" s="49"/>
      <c r="JM90" s="49"/>
      <c r="JN90" s="49"/>
      <c r="JO90" s="49"/>
      <c r="JP90" s="49"/>
      <c r="JQ90" s="49"/>
      <c r="JR90" s="49"/>
      <c r="JS90" s="49"/>
      <c r="JT90" s="49"/>
      <c r="JU90" s="49"/>
      <c r="JV90" s="49"/>
      <c r="JW90" s="49"/>
      <c r="JX90" s="49"/>
      <c r="JY90" s="49"/>
      <c r="JZ90" s="49"/>
      <c r="KA90" s="49"/>
      <c r="KB90" s="49"/>
      <c r="KC90" s="49"/>
      <c r="KD90" s="49"/>
      <c r="KE90" s="49"/>
      <c r="KF90" s="49"/>
      <c r="KG90" s="49"/>
      <c r="KH90" s="49"/>
      <c r="KI90" s="49"/>
      <c r="KJ90" s="49"/>
      <c r="KK90" s="49"/>
      <c r="KL90" s="49"/>
      <c r="KM90" s="49"/>
      <c r="KN90" s="49"/>
      <c r="KO90" s="49"/>
      <c r="KP90" s="49"/>
      <c r="KQ90" s="49"/>
      <c r="KR90" s="49"/>
      <c r="KS90" s="49"/>
      <c r="KT90" s="49"/>
      <c r="KU90" s="49"/>
      <c r="KV90" s="49"/>
      <c r="KW90" s="49"/>
      <c r="KX90" s="49"/>
      <c r="KY90" s="49"/>
      <c r="KZ90" s="49"/>
      <c r="LA90" s="49"/>
      <c r="LB90" s="49"/>
      <c r="LC90" s="49"/>
      <c r="LD90" s="49"/>
      <c r="LE90" s="49"/>
      <c r="LF90" s="49"/>
      <c r="LG90" s="49"/>
      <c r="LH90" s="49"/>
      <c r="LI90" s="49"/>
      <c r="LJ90" s="49"/>
      <c r="LK90" s="49"/>
      <c r="LL90" s="49"/>
      <c r="LM90" s="49"/>
      <c r="LN90" s="49"/>
      <c r="LO90" s="49"/>
      <c r="LP90" s="49"/>
      <c r="LQ90" s="49"/>
      <c r="LR90" s="49"/>
      <c r="LS90" s="49"/>
      <c r="LT90" s="49"/>
      <c r="LU90" s="49"/>
      <c r="LV90" s="49"/>
      <c r="LW90" s="49"/>
      <c r="LX90" s="49"/>
      <c r="LY90" s="49"/>
      <c r="LZ90" s="49"/>
      <c r="MA90" s="49"/>
      <c r="MB90" s="49"/>
      <c r="MC90" s="49"/>
      <c r="MD90" s="49"/>
      <c r="ME90" s="49"/>
      <c r="MF90" s="49"/>
      <c r="MG90" s="49"/>
      <c r="MH90" s="49"/>
      <c r="MI90" s="49"/>
      <c r="MJ90" s="49"/>
      <c r="MK90" s="49"/>
      <c r="ML90" s="49"/>
      <c r="MM90" s="49"/>
      <c r="MN90" s="49"/>
      <c r="MO90" s="49"/>
      <c r="MP90" s="49"/>
      <c r="MQ90" s="49"/>
      <c r="MR90" s="49"/>
      <c r="MS90" s="49"/>
      <c r="MT90" s="49"/>
      <c r="MU90" s="49"/>
      <c r="MV90" s="49"/>
      <c r="MW90" s="49"/>
      <c r="MX90" s="49"/>
      <c r="MY90" s="49"/>
      <c r="MZ90" s="49"/>
      <c r="NA90" s="49"/>
      <c r="NB90" s="49"/>
      <c r="NC90" s="49"/>
      <c r="ND90" s="49"/>
      <c r="NE90" s="49"/>
      <c r="NF90" s="49"/>
      <c r="NG90" s="49"/>
      <c r="NH90" s="49"/>
      <c r="NI90" s="49"/>
      <c r="NJ90" s="49"/>
      <c r="NK90" s="49"/>
      <c r="NL90" s="49"/>
      <c r="NM90" s="49"/>
      <c r="NN90" s="49"/>
      <c r="NO90" s="49"/>
      <c r="NP90" s="49"/>
      <c r="NQ90" s="49"/>
      <c r="NR90" s="49"/>
      <c r="NS90" s="49"/>
      <c r="NT90" s="49"/>
      <c r="NU90" s="49"/>
      <c r="NV90" s="49"/>
      <c r="NW90" s="49"/>
      <c r="NX90" s="49"/>
      <c r="NY90" s="49"/>
      <c r="NZ90" s="49"/>
      <c r="OA90" s="49"/>
      <c r="OB90" s="49"/>
      <c r="OC90" s="49"/>
      <c r="OD90" s="49"/>
      <c r="OE90" s="49"/>
      <c r="OF90" s="49"/>
      <c r="OG90" s="49"/>
      <c r="OH90" s="49"/>
      <c r="OI90" s="49"/>
      <c r="OJ90" s="49"/>
      <c r="OK90" s="49"/>
      <c r="OL90" s="49"/>
      <c r="OM90" s="49"/>
      <c r="ON90" s="49"/>
      <c r="OO90" s="49"/>
      <c r="OP90" s="49"/>
      <c r="OQ90" s="49"/>
      <c r="OR90" s="49"/>
      <c r="OS90" s="49"/>
      <c r="OT90" s="49"/>
      <c r="OU90" s="49"/>
      <c r="OV90" s="49"/>
      <c r="OW90" s="49"/>
      <c r="OX90" s="49"/>
      <c r="OY90" s="49"/>
      <c r="OZ90" s="49"/>
      <c r="PA90" s="49"/>
      <c r="PB90" s="49"/>
      <c r="PC90" s="49"/>
      <c r="PD90" s="49"/>
      <c r="PE90" s="49"/>
      <c r="PF90" s="49"/>
      <c r="PG90" s="49"/>
      <c r="PH90" s="49"/>
      <c r="PI90" s="49"/>
      <c r="PJ90" s="49"/>
      <c r="PK90" s="49"/>
      <c r="PL90" s="49"/>
      <c r="PM90" s="49"/>
      <c r="PN90" s="49"/>
      <c r="PO90" s="49"/>
      <c r="PP90" s="49"/>
      <c r="PQ90" s="49"/>
      <c r="PR90" s="49"/>
      <c r="PS90" s="49"/>
      <c r="PT90" s="49"/>
      <c r="PU90" s="49"/>
      <c r="PV90" s="49"/>
      <c r="PW90" s="49"/>
      <c r="PX90" s="49"/>
      <c r="PY90" s="49"/>
      <c r="PZ90" s="49"/>
      <c r="QA90" s="49"/>
      <c r="QB90" s="49"/>
      <c r="QC90" s="49"/>
      <c r="QD90" s="49"/>
      <c r="QE90" s="49"/>
      <c r="QF90" s="49"/>
      <c r="QG90" s="49"/>
      <c r="QH90" s="49"/>
      <c r="QI90" s="49"/>
      <c r="QJ90" s="49"/>
      <c r="QK90" s="49"/>
      <c r="QL90" s="49"/>
      <c r="QM90" s="49"/>
      <c r="QN90" s="49"/>
      <c r="QO90" s="49"/>
      <c r="QP90" s="49"/>
      <c r="QQ90" s="49"/>
      <c r="QR90" s="49"/>
      <c r="QS90" s="49"/>
      <c r="QT90" s="49"/>
      <c r="QU90" s="49"/>
      <c r="QV90" s="49"/>
      <c r="QW90" s="49"/>
      <c r="QX90" s="49"/>
      <c r="QY90" s="49"/>
      <c r="QZ90" s="49"/>
      <c r="RA90" s="49"/>
      <c r="RB90" s="49"/>
      <c r="RC90" s="49"/>
      <c r="RD90" s="49"/>
      <c r="RE90" s="49"/>
      <c r="RF90" s="49"/>
      <c r="RG90" s="49"/>
      <c r="RH90" s="49"/>
      <c r="RI90" s="49"/>
      <c r="RJ90" s="49"/>
      <c r="RK90" s="49"/>
      <c r="RL90" s="49"/>
      <c r="RM90" s="49"/>
      <c r="RN90" s="49"/>
      <c r="RO90" s="49"/>
      <c r="RP90" s="49"/>
      <c r="RQ90" s="49"/>
      <c r="RR90" s="49"/>
      <c r="RS90" s="49"/>
      <c r="RT90" s="49"/>
      <c r="RU90" s="49"/>
      <c r="RV90" s="49"/>
      <c r="RW90" s="49"/>
      <c r="RX90" s="49"/>
      <c r="RY90" s="49"/>
      <c r="RZ90" s="49"/>
      <c r="SA90" s="49"/>
      <c r="SB90" s="49"/>
      <c r="SC90" s="49"/>
      <c r="SD90" s="49"/>
      <c r="SE90" s="49"/>
      <c r="SF90" s="49"/>
      <c r="SG90" s="49"/>
      <c r="SH90" s="49"/>
      <c r="SI90" s="49"/>
      <c r="SJ90" s="49"/>
      <c r="SK90" s="49"/>
      <c r="SL90" s="49"/>
      <c r="SM90" s="49"/>
      <c r="SN90" s="49"/>
      <c r="SO90" s="49"/>
      <c r="SP90" s="49"/>
      <c r="SQ90" s="49"/>
      <c r="SR90" s="49"/>
      <c r="SS90" s="49"/>
      <c r="ST90" s="49"/>
      <c r="SU90" s="49"/>
      <c r="SV90" s="49"/>
      <c r="SW90" s="49"/>
      <c r="SX90" s="49"/>
      <c r="SY90" s="49"/>
      <c r="SZ90" s="49"/>
      <c r="TA90" s="49"/>
      <c r="TB90" s="49"/>
      <c r="TC90" s="49"/>
      <c r="TD90" s="49"/>
      <c r="TE90" s="49"/>
      <c r="TF90" s="49"/>
      <c r="TG90" s="49"/>
      <c r="TH90" s="49"/>
      <c r="TI90" s="49"/>
      <c r="TJ90" s="49"/>
      <c r="TK90" s="49"/>
      <c r="TL90" s="49"/>
      <c r="TM90" s="49"/>
      <c r="TN90" s="49"/>
      <c r="TO90" s="49"/>
      <c r="TP90" s="49"/>
      <c r="TQ90" s="49"/>
      <c r="TR90" s="49"/>
      <c r="TS90" s="49"/>
      <c r="TT90" s="49"/>
      <c r="TU90" s="49"/>
      <c r="TV90" s="49"/>
      <c r="TW90" s="49"/>
      <c r="TX90" s="49"/>
      <c r="TY90" s="49"/>
      <c r="TZ90" s="49"/>
      <c r="UA90" s="49"/>
      <c r="UB90" s="49"/>
      <c r="UC90" s="49"/>
      <c r="UD90" s="49"/>
      <c r="UE90" s="49"/>
      <c r="UF90" s="49"/>
      <c r="UG90" s="49"/>
      <c r="UH90" s="49"/>
      <c r="UI90" s="49"/>
      <c r="UJ90" s="49"/>
      <c r="UK90" s="49"/>
      <c r="UL90" s="49"/>
      <c r="UM90" s="49"/>
      <c r="UN90" s="49"/>
      <c r="UO90" s="49"/>
      <c r="UP90" s="49"/>
      <c r="UQ90" s="49"/>
      <c r="UR90" s="49"/>
      <c r="US90" s="49"/>
      <c r="UT90" s="49"/>
      <c r="UU90" s="49"/>
      <c r="UV90" s="49"/>
      <c r="UW90" s="49"/>
      <c r="UX90" s="49"/>
      <c r="UY90" s="49"/>
      <c r="UZ90" s="49"/>
      <c r="VA90" s="49"/>
      <c r="VB90" s="49"/>
      <c r="VC90" s="49"/>
      <c r="VD90" s="49"/>
      <c r="VE90" s="49"/>
      <c r="VF90" s="49"/>
      <c r="VG90" s="49"/>
      <c r="VH90" s="49"/>
      <c r="VI90" s="49"/>
      <c r="VJ90" s="49"/>
      <c r="VK90" s="49"/>
      <c r="VL90" s="49"/>
      <c r="VM90" s="49"/>
      <c r="VN90" s="49"/>
      <c r="VO90" s="49"/>
      <c r="VP90" s="49"/>
      <c r="VQ90" s="49"/>
      <c r="VR90" s="49"/>
      <c r="VS90" s="49"/>
      <c r="VT90" s="49"/>
      <c r="VU90" s="49"/>
      <c r="VV90" s="49"/>
      <c r="VW90" s="49"/>
      <c r="VX90" s="49"/>
      <c r="VY90" s="49"/>
      <c r="VZ90" s="49"/>
      <c r="WA90" s="49"/>
      <c r="WB90" s="49"/>
      <c r="WC90" s="49"/>
      <c r="WD90" s="49"/>
      <c r="WE90" s="49"/>
      <c r="WF90" s="49"/>
      <c r="WG90" s="49"/>
      <c r="WH90" s="49"/>
      <c r="WI90" s="49"/>
      <c r="WJ90" s="49"/>
      <c r="WK90" s="49"/>
      <c r="WL90" s="49"/>
      <c r="WM90" s="49"/>
      <c r="WN90" s="49"/>
      <c r="WO90" s="49"/>
      <c r="WP90" s="49"/>
      <c r="WQ90" s="49"/>
      <c r="WR90" s="49"/>
      <c r="WS90" s="49"/>
      <c r="WT90" s="49"/>
      <c r="WU90" s="49"/>
      <c r="WV90" s="49"/>
      <c r="WW90" s="49"/>
      <c r="WX90" s="49"/>
      <c r="WY90" s="49"/>
      <c r="WZ90" s="49"/>
      <c r="XA90" s="49"/>
      <c r="XB90" s="49"/>
      <c r="XC90" s="49"/>
      <c r="XD90" s="49"/>
      <c r="XE90" s="49"/>
      <c r="XF90" s="49"/>
      <c r="XG90" s="49"/>
      <c r="XH90" s="49"/>
      <c r="XI90" s="49"/>
      <c r="XJ90" s="49"/>
      <c r="XK90" s="49"/>
      <c r="XL90" s="49"/>
      <c r="XM90" s="49"/>
      <c r="XN90" s="49"/>
      <c r="XO90" s="49"/>
      <c r="XP90" s="49"/>
      <c r="XQ90" s="49"/>
      <c r="XR90" s="49"/>
      <c r="XS90" s="49"/>
      <c r="XT90" s="49"/>
      <c r="XU90" s="49"/>
      <c r="XV90" s="49"/>
      <c r="XW90" s="49"/>
      <c r="XX90" s="49"/>
      <c r="XY90" s="49"/>
      <c r="XZ90" s="49"/>
      <c r="YA90" s="49"/>
      <c r="YB90" s="49"/>
      <c r="YC90" s="49"/>
      <c r="YD90" s="49"/>
      <c r="YE90" s="49"/>
      <c r="YF90" s="49"/>
      <c r="YG90" s="49"/>
      <c r="YH90" s="49"/>
      <c r="YI90" s="49"/>
      <c r="YJ90" s="49"/>
      <c r="YK90" s="49"/>
      <c r="YL90" s="49"/>
      <c r="YM90" s="49"/>
      <c r="YN90" s="49"/>
      <c r="YO90" s="49"/>
      <c r="YP90" s="49"/>
      <c r="YQ90" s="49"/>
      <c r="YR90" s="49"/>
      <c r="YS90" s="49"/>
      <c r="YT90" s="49"/>
      <c r="YU90" s="49"/>
      <c r="YV90" s="49"/>
      <c r="YW90" s="49"/>
      <c r="YX90" s="49"/>
      <c r="YY90" s="49"/>
      <c r="YZ90" s="49"/>
      <c r="ZA90" s="49"/>
      <c r="ZB90" s="49"/>
      <c r="ZC90" s="49"/>
      <c r="ZD90" s="49"/>
      <c r="ZE90" s="49"/>
      <c r="ZF90" s="49"/>
      <c r="ZG90" s="49"/>
      <c r="ZH90" s="49"/>
      <c r="ZI90" s="49"/>
      <c r="ZJ90" s="49"/>
      <c r="ZK90" s="49"/>
      <c r="ZL90" s="49"/>
      <c r="ZM90" s="49"/>
      <c r="ZN90" s="49"/>
      <c r="ZO90" s="49"/>
      <c r="ZP90" s="49"/>
      <c r="ZQ90" s="49"/>
      <c r="ZR90" s="49"/>
      <c r="ZS90" s="49"/>
      <c r="ZT90" s="49"/>
      <c r="ZU90" s="49"/>
      <c r="ZV90" s="49"/>
      <c r="ZW90" s="49"/>
      <c r="ZX90" s="49"/>
      <c r="ZY90" s="49"/>
      <c r="ZZ90" s="49"/>
      <c r="AAA90" s="49"/>
      <c r="AAB90" s="49"/>
      <c r="AAC90" s="49"/>
      <c r="AAD90" s="49"/>
      <c r="AAE90" s="49"/>
      <c r="AAF90" s="49"/>
      <c r="AAG90" s="49"/>
      <c r="AAH90" s="49"/>
      <c r="AAI90" s="49"/>
      <c r="AAJ90" s="49"/>
      <c r="AAK90" s="49"/>
      <c r="AAL90" s="49"/>
      <c r="AAM90" s="49"/>
      <c r="AAN90" s="49"/>
      <c r="AAO90" s="49"/>
      <c r="AAP90" s="49"/>
      <c r="AAQ90" s="49"/>
      <c r="AAR90" s="49"/>
      <c r="AAS90" s="49"/>
      <c r="AAT90" s="49"/>
      <c r="AAU90" s="49"/>
      <c r="AAV90" s="49"/>
      <c r="AAW90" s="49"/>
      <c r="AAX90" s="49"/>
      <c r="AAY90" s="49"/>
      <c r="AAZ90" s="49"/>
      <c r="ABA90" s="49"/>
      <c r="ABB90" s="49"/>
      <c r="ABC90" s="49"/>
      <c r="ABD90" s="49"/>
      <c r="ABE90" s="49"/>
      <c r="ABF90" s="49"/>
      <c r="ABG90" s="49"/>
      <c r="ABH90" s="49"/>
      <c r="ABI90" s="49"/>
      <c r="ABJ90" s="49"/>
      <c r="ABK90" s="49"/>
      <c r="ABL90" s="49"/>
      <c r="ABM90" s="49"/>
      <c r="ABN90" s="49"/>
      <c r="ABO90" s="49"/>
      <c r="ABP90" s="49"/>
      <c r="ABQ90" s="49"/>
      <c r="ABR90" s="49"/>
      <c r="ABS90" s="49"/>
      <c r="ABT90" s="49"/>
      <c r="ABU90" s="49"/>
      <c r="ABV90" s="49"/>
      <c r="ABW90" s="49"/>
      <c r="ABX90" s="49"/>
      <c r="ABY90" s="49"/>
      <c r="ABZ90" s="49"/>
      <c r="ACA90" s="49"/>
      <c r="ACB90" s="49"/>
      <c r="ACC90" s="49"/>
      <c r="ACD90" s="49"/>
      <c r="ACE90" s="49"/>
      <c r="ACF90" s="49"/>
      <c r="ACG90" s="49"/>
      <c r="ACH90" s="49"/>
      <c r="ACI90" s="49"/>
      <c r="ACJ90" s="49"/>
      <c r="ACK90" s="49"/>
      <c r="ACL90" s="49"/>
      <c r="ACM90" s="49"/>
      <c r="ACN90" s="49"/>
      <c r="ACO90" s="49"/>
      <c r="ACP90" s="49"/>
      <c r="ACQ90" s="49"/>
      <c r="ACR90" s="49"/>
      <c r="ACS90" s="49"/>
      <c r="ACT90" s="49"/>
      <c r="ACU90" s="49"/>
      <c r="ACV90" s="49"/>
      <c r="ACW90" s="49"/>
    </row>
    <row r="91" spans="1:777" x14ac:dyDescent="0.15">
      <c r="A91" s="25" t="s">
        <v>251</v>
      </c>
      <c r="B91" s="26" t="s">
        <v>14</v>
      </c>
      <c r="C91" s="27" t="s">
        <v>15</v>
      </c>
      <c r="D91" s="33">
        <f t="shared" si="160"/>
        <v>1.8355651321791067E-2</v>
      </c>
      <c r="E91" s="33">
        <f t="shared" si="161"/>
        <v>1.568872695093404E-2</v>
      </c>
      <c r="F91" s="33">
        <f t="shared" si="162"/>
        <v>8.1087592748243509E-3</v>
      </c>
      <c r="G91" s="33">
        <f t="shared" si="163"/>
        <v>2.6515193371805523E-2</v>
      </c>
      <c r="H91" s="33">
        <f t="shared" si="164"/>
        <v>3.7400382836598078E-2</v>
      </c>
      <c r="I91" s="33">
        <f t="shared" si="165"/>
        <v>3.3519265645941099E-2</v>
      </c>
      <c r="J91" s="33">
        <f t="shared" si="166"/>
        <v>2.4143329082437548E-2</v>
      </c>
      <c r="K91" s="33">
        <f t="shared" si="167"/>
        <v>1.7726814123850465E-2</v>
      </c>
      <c r="L91" s="33">
        <f t="shared" si="168"/>
        <v>2.1293036296776258E-2</v>
      </c>
      <c r="M91" s="33">
        <f t="shared" si="169"/>
        <v>1.4403367558658564E-2</v>
      </c>
      <c r="N91" s="33">
        <f t="shared" si="170"/>
        <v>2.1664219086363401E-2</v>
      </c>
      <c r="O91" s="33">
        <f t="shared" si="171"/>
        <v>1.7139891796917883E-2</v>
      </c>
      <c r="P91" s="33">
        <f t="shared" si="172"/>
        <v>2.3838571636710881E-2</v>
      </c>
      <c r="Q91" s="33">
        <f t="shared" si="173"/>
        <v>1.6951444830216378E-2</v>
      </c>
      <c r="R91" s="33">
        <f t="shared" si="174"/>
        <v>2.4776682088203161E-2</v>
      </c>
      <c r="S91" s="33">
        <f t="shared" si="175"/>
        <v>1.7619433080802827E-2</v>
      </c>
      <c r="T91" s="32">
        <f t="shared" si="176"/>
        <v>2.7002817927163969E-2</v>
      </c>
      <c r="U91" s="49"/>
      <c r="V91" s="50"/>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9"/>
      <c r="FK91" s="49"/>
      <c r="FL91" s="49"/>
      <c r="FM91" s="49"/>
      <c r="FN91" s="49"/>
      <c r="FO91" s="49"/>
      <c r="FP91" s="49"/>
      <c r="FQ91" s="49"/>
      <c r="FR91" s="49"/>
      <c r="FS91" s="49"/>
      <c r="FT91" s="49"/>
      <c r="FU91" s="49"/>
      <c r="FV91" s="49"/>
      <c r="FW91" s="49"/>
      <c r="FX91" s="49"/>
      <c r="FY91" s="49"/>
      <c r="FZ91" s="49"/>
      <c r="GA91" s="49"/>
      <c r="GB91" s="49"/>
      <c r="GC91" s="49"/>
      <c r="GD91" s="49"/>
      <c r="GE91" s="49"/>
      <c r="GF91" s="49"/>
      <c r="GG91" s="49"/>
      <c r="GH91" s="49"/>
      <c r="GI91" s="49"/>
      <c r="GJ91" s="49"/>
      <c r="GK91" s="49"/>
      <c r="GL91" s="49"/>
      <c r="GM91" s="49"/>
      <c r="GN91" s="49"/>
      <c r="GO91" s="49"/>
      <c r="GP91" s="49"/>
      <c r="GQ91" s="49"/>
      <c r="GR91" s="49"/>
      <c r="GS91" s="49"/>
      <c r="GT91" s="49"/>
      <c r="GU91" s="49"/>
      <c r="GV91" s="49"/>
      <c r="GW91" s="49"/>
      <c r="GX91" s="49"/>
      <c r="GY91" s="49"/>
      <c r="GZ91" s="49"/>
      <c r="HA91" s="49"/>
      <c r="HB91" s="49"/>
      <c r="HC91" s="49"/>
      <c r="HD91" s="49"/>
      <c r="HE91" s="49"/>
      <c r="HF91" s="49"/>
      <c r="HG91" s="49"/>
      <c r="HH91" s="49"/>
      <c r="HI91" s="49"/>
      <c r="HJ91" s="49"/>
      <c r="HK91" s="49"/>
      <c r="HL91" s="49"/>
      <c r="HM91" s="49"/>
      <c r="HN91" s="49"/>
      <c r="HO91" s="49"/>
      <c r="HP91" s="49"/>
      <c r="HQ91" s="49"/>
      <c r="HR91" s="49"/>
      <c r="HS91" s="49"/>
      <c r="HT91" s="49"/>
      <c r="HU91" s="49"/>
      <c r="HV91" s="49"/>
      <c r="HW91" s="49"/>
      <c r="HX91" s="49"/>
      <c r="HY91" s="49"/>
      <c r="HZ91" s="49"/>
      <c r="IA91" s="49"/>
      <c r="IB91" s="49"/>
      <c r="IC91" s="49"/>
      <c r="ID91" s="49"/>
      <c r="IE91" s="49"/>
      <c r="IF91" s="49"/>
      <c r="IG91" s="49"/>
      <c r="IH91" s="49"/>
      <c r="II91" s="49"/>
      <c r="IJ91" s="49"/>
      <c r="IK91" s="49"/>
      <c r="IL91" s="49"/>
      <c r="IM91" s="49"/>
      <c r="IN91" s="49"/>
      <c r="IO91" s="49"/>
      <c r="IP91" s="49"/>
      <c r="IQ91" s="49"/>
      <c r="IR91" s="49"/>
      <c r="IS91" s="49"/>
      <c r="IT91" s="49"/>
      <c r="IU91" s="49"/>
      <c r="IV91" s="49"/>
      <c r="IW91" s="49"/>
      <c r="IX91" s="49"/>
      <c r="IY91" s="49"/>
      <c r="IZ91" s="49"/>
      <c r="JA91" s="49"/>
      <c r="JB91" s="49"/>
      <c r="JC91" s="49"/>
      <c r="JD91" s="49"/>
      <c r="JE91" s="49"/>
      <c r="JF91" s="49"/>
      <c r="JG91" s="49"/>
      <c r="JH91" s="49"/>
      <c r="JI91" s="49"/>
      <c r="JJ91" s="49"/>
      <c r="JK91" s="49"/>
      <c r="JL91" s="49"/>
      <c r="JM91" s="49"/>
      <c r="JN91" s="49"/>
      <c r="JO91" s="49"/>
      <c r="JP91" s="49"/>
      <c r="JQ91" s="49"/>
      <c r="JR91" s="49"/>
      <c r="JS91" s="49"/>
      <c r="JT91" s="49"/>
      <c r="JU91" s="49"/>
      <c r="JV91" s="49"/>
      <c r="JW91" s="49"/>
      <c r="JX91" s="49"/>
      <c r="JY91" s="49"/>
      <c r="JZ91" s="49"/>
      <c r="KA91" s="49"/>
      <c r="KB91" s="49"/>
      <c r="KC91" s="49"/>
      <c r="KD91" s="49"/>
      <c r="KE91" s="49"/>
      <c r="KF91" s="49"/>
      <c r="KG91" s="49"/>
      <c r="KH91" s="49"/>
      <c r="KI91" s="49"/>
      <c r="KJ91" s="49"/>
      <c r="KK91" s="49"/>
      <c r="KL91" s="49"/>
      <c r="KM91" s="49"/>
      <c r="KN91" s="49"/>
      <c r="KO91" s="49"/>
      <c r="KP91" s="49"/>
      <c r="KQ91" s="49"/>
      <c r="KR91" s="49"/>
      <c r="KS91" s="49"/>
      <c r="KT91" s="49"/>
      <c r="KU91" s="49"/>
      <c r="KV91" s="49"/>
      <c r="KW91" s="49"/>
      <c r="KX91" s="49"/>
      <c r="KY91" s="49"/>
      <c r="KZ91" s="49"/>
      <c r="LA91" s="49"/>
      <c r="LB91" s="49"/>
      <c r="LC91" s="49"/>
      <c r="LD91" s="49"/>
      <c r="LE91" s="49"/>
      <c r="LF91" s="49"/>
      <c r="LG91" s="49"/>
      <c r="LH91" s="49"/>
      <c r="LI91" s="49"/>
      <c r="LJ91" s="49"/>
      <c r="LK91" s="49"/>
      <c r="LL91" s="49"/>
      <c r="LM91" s="49"/>
      <c r="LN91" s="49"/>
      <c r="LO91" s="49"/>
      <c r="LP91" s="49"/>
      <c r="LQ91" s="49"/>
      <c r="LR91" s="49"/>
      <c r="LS91" s="49"/>
      <c r="LT91" s="49"/>
      <c r="LU91" s="49"/>
      <c r="LV91" s="49"/>
      <c r="LW91" s="49"/>
      <c r="LX91" s="49"/>
      <c r="LY91" s="49"/>
      <c r="LZ91" s="49"/>
      <c r="MA91" s="49"/>
      <c r="MB91" s="49"/>
      <c r="MC91" s="49"/>
      <c r="MD91" s="49"/>
      <c r="ME91" s="49"/>
      <c r="MF91" s="49"/>
      <c r="MG91" s="49"/>
      <c r="MH91" s="49"/>
      <c r="MI91" s="49"/>
      <c r="MJ91" s="49"/>
      <c r="MK91" s="49"/>
      <c r="ML91" s="49"/>
      <c r="MM91" s="49"/>
      <c r="MN91" s="49"/>
      <c r="MO91" s="49"/>
      <c r="MP91" s="49"/>
      <c r="MQ91" s="49"/>
      <c r="MR91" s="49"/>
      <c r="MS91" s="49"/>
      <c r="MT91" s="49"/>
      <c r="MU91" s="49"/>
      <c r="MV91" s="49"/>
      <c r="MW91" s="49"/>
      <c r="MX91" s="49"/>
      <c r="MY91" s="49"/>
      <c r="MZ91" s="49"/>
      <c r="NA91" s="49"/>
      <c r="NB91" s="49"/>
      <c r="NC91" s="49"/>
      <c r="ND91" s="49"/>
      <c r="NE91" s="49"/>
      <c r="NF91" s="49"/>
      <c r="NG91" s="49"/>
      <c r="NH91" s="49"/>
      <c r="NI91" s="49"/>
      <c r="NJ91" s="49"/>
      <c r="NK91" s="49"/>
      <c r="NL91" s="49"/>
      <c r="NM91" s="49"/>
      <c r="NN91" s="49"/>
      <c r="NO91" s="49"/>
      <c r="NP91" s="49"/>
      <c r="NQ91" s="49"/>
      <c r="NR91" s="49"/>
      <c r="NS91" s="49"/>
      <c r="NT91" s="49"/>
      <c r="NU91" s="49"/>
      <c r="NV91" s="49"/>
      <c r="NW91" s="49"/>
      <c r="NX91" s="49"/>
      <c r="NY91" s="49"/>
      <c r="NZ91" s="49"/>
      <c r="OA91" s="49"/>
      <c r="OB91" s="49"/>
      <c r="OC91" s="49"/>
      <c r="OD91" s="49"/>
      <c r="OE91" s="49"/>
      <c r="OF91" s="49"/>
      <c r="OG91" s="49"/>
      <c r="OH91" s="49"/>
      <c r="OI91" s="49"/>
      <c r="OJ91" s="49"/>
      <c r="OK91" s="49"/>
      <c r="OL91" s="49"/>
      <c r="OM91" s="49"/>
      <c r="ON91" s="49"/>
      <c r="OO91" s="49"/>
      <c r="OP91" s="49"/>
      <c r="OQ91" s="49"/>
      <c r="OR91" s="49"/>
      <c r="OS91" s="49"/>
      <c r="OT91" s="49"/>
      <c r="OU91" s="49"/>
      <c r="OV91" s="49"/>
      <c r="OW91" s="49"/>
      <c r="OX91" s="49"/>
      <c r="OY91" s="49"/>
      <c r="OZ91" s="49"/>
      <c r="PA91" s="49"/>
      <c r="PB91" s="49"/>
      <c r="PC91" s="49"/>
      <c r="PD91" s="49"/>
      <c r="PE91" s="49"/>
      <c r="PF91" s="49"/>
      <c r="PG91" s="49"/>
      <c r="PH91" s="49"/>
      <c r="PI91" s="49"/>
      <c r="PJ91" s="49"/>
      <c r="PK91" s="49"/>
      <c r="PL91" s="49"/>
      <c r="PM91" s="49"/>
      <c r="PN91" s="49"/>
      <c r="PO91" s="49"/>
      <c r="PP91" s="49"/>
      <c r="PQ91" s="49"/>
      <c r="PR91" s="49"/>
      <c r="PS91" s="49"/>
      <c r="PT91" s="49"/>
      <c r="PU91" s="49"/>
      <c r="PV91" s="49"/>
      <c r="PW91" s="49"/>
      <c r="PX91" s="49"/>
      <c r="PY91" s="49"/>
      <c r="PZ91" s="49"/>
      <c r="QA91" s="49"/>
      <c r="QB91" s="49"/>
      <c r="QC91" s="49"/>
      <c r="QD91" s="49"/>
      <c r="QE91" s="49"/>
      <c r="QF91" s="49"/>
      <c r="QG91" s="49"/>
      <c r="QH91" s="49"/>
      <c r="QI91" s="49"/>
      <c r="QJ91" s="49"/>
      <c r="QK91" s="49"/>
      <c r="QL91" s="49"/>
      <c r="QM91" s="49"/>
      <c r="QN91" s="49"/>
      <c r="QO91" s="49"/>
      <c r="QP91" s="49"/>
      <c r="QQ91" s="49"/>
      <c r="QR91" s="49"/>
      <c r="QS91" s="49"/>
      <c r="QT91" s="49"/>
      <c r="QU91" s="49"/>
      <c r="QV91" s="49"/>
      <c r="QW91" s="49"/>
      <c r="QX91" s="49"/>
      <c r="QY91" s="49"/>
      <c r="QZ91" s="49"/>
      <c r="RA91" s="49"/>
      <c r="RB91" s="49"/>
      <c r="RC91" s="49"/>
      <c r="RD91" s="49"/>
      <c r="RE91" s="49"/>
      <c r="RF91" s="49"/>
      <c r="RG91" s="49"/>
      <c r="RH91" s="49"/>
      <c r="RI91" s="49"/>
      <c r="RJ91" s="49"/>
      <c r="RK91" s="49"/>
      <c r="RL91" s="49"/>
      <c r="RM91" s="49"/>
      <c r="RN91" s="49"/>
      <c r="RO91" s="49"/>
      <c r="RP91" s="49"/>
      <c r="RQ91" s="49"/>
      <c r="RR91" s="49"/>
      <c r="RS91" s="49"/>
      <c r="RT91" s="49"/>
      <c r="RU91" s="49"/>
      <c r="RV91" s="49"/>
      <c r="RW91" s="49"/>
      <c r="RX91" s="49"/>
      <c r="RY91" s="49"/>
      <c r="RZ91" s="49"/>
      <c r="SA91" s="49"/>
      <c r="SB91" s="49"/>
      <c r="SC91" s="49"/>
      <c r="SD91" s="49"/>
      <c r="SE91" s="49"/>
      <c r="SF91" s="49"/>
      <c r="SG91" s="49"/>
      <c r="SH91" s="49"/>
      <c r="SI91" s="49"/>
      <c r="SJ91" s="49"/>
      <c r="SK91" s="49"/>
      <c r="SL91" s="49"/>
      <c r="SM91" s="49"/>
      <c r="SN91" s="49"/>
      <c r="SO91" s="49"/>
      <c r="SP91" s="49"/>
      <c r="SQ91" s="49"/>
      <c r="SR91" s="49"/>
      <c r="SS91" s="49"/>
      <c r="ST91" s="49"/>
      <c r="SU91" s="49"/>
      <c r="SV91" s="49"/>
      <c r="SW91" s="49"/>
      <c r="SX91" s="49"/>
      <c r="SY91" s="49"/>
      <c r="SZ91" s="49"/>
      <c r="TA91" s="49"/>
      <c r="TB91" s="49"/>
      <c r="TC91" s="49"/>
      <c r="TD91" s="49"/>
      <c r="TE91" s="49"/>
      <c r="TF91" s="49"/>
      <c r="TG91" s="49"/>
      <c r="TH91" s="49"/>
      <c r="TI91" s="49"/>
      <c r="TJ91" s="49"/>
      <c r="TK91" s="49"/>
      <c r="TL91" s="49"/>
      <c r="TM91" s="49"/>
      <c r="TN91" s="49"/>
      <c r="TO91" s="49"/>
      <c r="TP91" s="49"/>
      <c r="TQ91" s="49"/>
      <c r="TR91" s="49"/>
      <c r="TS91" s="49"/>
      <c r="TT91" s="49"/>
      <c r="TU91" s="49"/>
      <c r="TV91" s="49"/>
      <c r="TW91" s="49"/>
      <c r="TX91" s="49"/>
      <c r="TY91" s="49"/>
      <c r="TZ91" s="49"/>
      <c r="UA91" s="49"/>
      <c r="UB91" s="49"/>
      <c r="UC91" s="49"/>
      <c r="UD91" s="49"/>
      <c r="UE91" s="49"/>
      <c r="UF91" s="49"/>
      <c r="UG91" s="49"/>
      <c r="UH91" s="49"/>
      <c r="UI91" s="49"/>
      <c r="UJ91" s="49"/>
      <c r="UK91" s="49"/>
      <c r="UL91" s="49"/>
      <c r="UM91" s="49"/>
      <c r="UN91" s="49"/>
      <c r="UO91" s="49"/>
      <c r="UP91" s="49"/>
      <c r="UQ91" s="49"/>
      <c r="UR91" s="49"/>
      <c r="US91" s="49"/>
      <c r="UT91" s="49"/>
      <c r="UU91" s="49"/>
      <c r="UV91" s="49"/>
      <c r="UW91" s="49"/>
      <c r="UX91" s="49"/>
      <c r="UY91" s="49"/>
      <c r="UZ91" s="49"/>
      <c r="VA91" s="49"/>
      <c r="VB91" s="49"/>
      <c r="VC91" s="49"/>
      <c r="VD91" s="49"/>
      <c r="VE91" s="49"/>
      <c r="VF91" s="49"/>
      <c r="VG91" s="49"/>
      <c r="VH91" s="49"/>
      <c r="VI91" s="49"/>
      <c r="VJ91" s="49"/>
      <c r="VK91" s="49"/>
      <c r="VL91" s="49"/>
      <c r="VM91" s="49"/>
      <c r="VN91" s="49"/>
      <c r="VO91" s="49"/>
      <c r="VP91" s="49"/>
      <c r="VQ91" s="49"/>
      <c r="VR91" s="49"/>
      <c r="VS91" s="49"/>
      <c r="VT91" s="49"/>
      <c r="VU91" s="49"/>
      <c r="VV91" s="49"/>
      <c r="VW91" s="49"/>
      <c r="VX91" s="49"/>
      <c r="VY91" s="49"/>
      <c r="VZ91" s="49"/>
      <c r="WA91" s="49"/>
      <c r="WB91" s="49"/>
      <c r="WC91" s="49"/>
      <c r="WD91" s="49"/>
      <c r="WE91" s="49"/>
      <c r="WF91" s="49"/>
      <c r="WG91" s="49"/>
      <c r="WH91" s="49"/>
      <c r="WI91" s="49"/>
      <c r="WJ91" s="49"/>
      <c r="WK91" s="49"/>
      <c r="WL91" s="49"/>
      <c r="WM91" s="49"/>
      <c r="WN91" s="49"/>
      <c r="WO91" s="49"/>
      <c r="WP91" s="49"/>
      <c r="WQ91" s="49"/>
      <c r="WR91" s="49"/>
      <c r="WS91" s="49"/>
      <c r="WT91" s="49"/>
      <c r="WU91" s="49"/>
      <c r="WV91" s="49"/>
      <c r="WW91" s="49"/>
      <c r="WX91" s="49"/>
      <c r="WY91" s="49"/>
      <c r="WZ91" s="49"/>
      <c r="XA91" s="49"/>
      <c r="XB91" s="49"/>
      <c r="XC91" s="49"/>
      <c r="XD91" s="49"/>
      <c r="XE91" s="49"/>
      <c r="XF91" s="49"/>
      <c r="XG91" s="49"/>
      <c r="XH91" s="49"/>
      <c r="XI91" s="49"/>
      <c r="XJ91" s="49"/>
      <c r="XK91" s="49"/>
      <c r="XL91" s="49"/>
      <c r="XM91" s="49"/>
      <c r="XN91" s="49"/>
      <c r="XO91" s="49"/>
      <c r="XP91" s="49"/>
      <c r="XQ91" s="49"/>
      <c r="XR91" s="49"/>
      <c r="XS91" s="49"/>
      <c r="XT91" s="49"/>
      <c r="XU91" s="49"/>
      <c r="XV91" s="49"/>
      <c r="XW91" s="49"/>
      <c r="XX91" s="49"/>
      <c r="XY91" s="49"/>
      <c r="XZ91" s="49"/>
      <c r="YA91" s="49"/>
      <c r="YB91" s="49"/>
      <c r="YC91" s="49"/>
      <c r="YD91" s="49"/>
      <c r="YE91" s="49"/>
      <c r="YF91" s="49"/>
      <c r="YG91" s="49"/>
      <c r="YH91" s="49"/>
      <c r="YI91" s="49"/>
      <c r="YJ91" s="49"/>
      <c r="YK91" s="49"/>
      <c r="YL91" s="49"/>
      <c r="YM91" s="49"/>
      <c r="YN91" s="49"/>
      <c r="YO91" s="49"/>
      <c r="YP91" s="49"/>
      <c r="YQ91" s="49"/>
      <c r="YR91" s="49"/>
      <c r="YS91" s="49"/>
      <c r="YT91" s="49"/>
      <c r="YU91" s="49"/>
      <c r="YV91" s="49"/>
      <c r="YW91" s="49"/>
      <c r="YX91" s="49"/>
      <c r="YY91" s="49"/>
      <c r="YZ91" s="49"/>
      <c r="ZA91" s="49"/>
      <c r="ZB91" s="49"/>
      <c r="ZC91" s="49"/>
      <c r="ZD91" s="49"/>
      <c r="ZE91" s="49"/>
      <c r="ZF91" s="49"/>
      <c r="ZG91" s="49"/>
      <c r="ZH91" s="49"/>
      <c r="ZI91" s="49"/>
      <c r="ZJ91" s="49"/>
      <c r="ZK91" s="49"/>
      <c r="ZL91" s="49"/>
      <c r="ZM91" s="49"/>
      <c r="ZN91" s="49"/>
      <c r="ZO91" s="49"/>
      <c r="ZP91" s="49"/>
      <c r="ZQ91" s="49"/>
      <c r="ZR91" s="49"/>
      <c r="ZS91" s="49"/>
      <c r="ZT91" s="49"/>
      <c r="ZU91" s="49"/>
      <c r="ZV91" s="49"/>
      <c r="ZW91" s="49"/>
      <c r="ZX91" s="49"/>
      <c r="ZY91" s="49"/>
      <c r="ZZ91" s="49"/>
      <c r="AAA91" s="49"/>
      <c r="AAB91" s="49"/>
      <c r="AAC91" s="49"/>
      <c r="AAD91" s="49"/>
      <c r="AAE91" s="49"/>
      <c r="AAF91" s="49"/>
      <c r="AAG91" s="49"/>
      <c r="AAH91" s="49"/>
      <c r="AAI91" s="49"/>
      <c r="AAJ91" s="49"/>
      <c r="AAK91" s="49"/>
      <c r="AAL91" s="49"/>
      <c r="AAM91" s="49"/>
      <c r="AAN91" s="49"/>
      <c r="AAO91" s="49"/>
      <c r="AAP91" s="49"/>
      <c r="AAQ91" s="49"/>
      <c r="AAR91" s="49"/>
      <c r="AAS91" s="49"/>
      <c r="AAT91" s="49"/>
      <c r="AAU91" s="49"/>
      <c r="AAV91" s="49"/>
      <c r="AAW91" s="49"/>
      <c r="AAX91" s="49"/>
      <c r="AAY91" s="49"/>
      <c r="AAZ91" s="49"/>
      <c r="ABA91" s="49"/>
      <c r="ABB91" s="49"/>
      <c r="ABC91" s="49"/>
      <c r="ABD91" s="49"/>
      <c r="ABE91" s="49"/>
      <c r="ABF91" s="49"/>
      <c r="ABG91" s="49"/>
      <c r="ABH91" s="49"/>
      <c r="ABI91" s="49"/>
      <c r="ABJ91" s="49"/>
      <c r="ABK91" s="49"/>
      <c r="ABL91" s="49"/>
      <c r="ABM91" s="49"/>
      <c r="ABN91" s="49"/>
      <c r="ABO91" s="49"/>
      <c r="ABP91" s="49"/>
      <c r="ABQ91" s="49"/>
      <c r="ABR91" s="49"/>
      <c r="ABS91" s="49"/>
      <c r="ABT91" s="49"/>
      <c r="ABU91" s="49"/>
      <c r="ABV91" s="49"/>
      <c r="ABW91" s="49"/>
      <c r="ABX91" s="49"/>
      <c r="ABY91" s="49"/>
      <c r="ABZ91" s="49"/>
      <c r="ACA91" s="49"/>
      <c r="ACB91" s="49"/>
      <c r="ACC91" s="49"/>
      <c r="ACD91" s="49"/>
      <c r="ACE91" s="49"/>
      <c r="ACF91" s="49"/>
      <c r="ACG91" s="49"/>
      <c r="ACH91" s="49"/>
      <c r="ACI91" s="49"/>
      <c r="ACJ91" s="49"/>
      <c r="ACK91" s="49"/>
      <c r="ACL91" s="49"/>
      <c r="ACM91" s="49"/>
      <c r="ACN91" s="49"/>
      <c r="ACO91" s="49"/>
      <c r="ACP91" s="49"/>
      <c r="ACQ91" s="49"/>
      <c r="ACR91" s="49"/>
      <c r="ACS91" s="49"/>
      <c r="ACT91" s="49"/>
      <c r="ACU91" s="49"/>
      <c r="ACV91" s="49"/>
      <c r="ACW91" s="49"/>
    </row>
    <row r="92" spans="1:777" x14ac:dyDescent="0.15">
      <c r="A92" s="25" t="s">
        <v>251</v>
      </c>
      <c r="B92" s="26" t="s">
        <v>22</v>
      </c>
      <c r="C92" s="27" t="s">
        <v>23</v>
      </c>
      <c r="D92" s="33">
        <f t="shared" si="160"/>
        <v>1.8372538269640248E-2</v>
      </c>
      <c r="E92" s="33">
        <f t="shared" si="161"/>
        <v>1.6060090155742834E-2</v>
      </c>
      <c r="F92" s="33">
        <f t="shared" si="162"/>
        <v>6.6767392781148516E-3</v>
      </c>
      <c r="G92" s="33">
        <f t="shared" si="163"/>
        <v>2.8716020805052755E-2</v>
      </c>
      <c r="H92" s="33">
        <f t="shared" si="164"/>
        <v>3.5660711736469342E-2</v>
      </c>
      <c r="I92" s="33">
        <f t="shared" si="165"/>
        <v>3.3246006723549826E-2</v>
      </c>
      <c r="J92" s="33">
        <f t="shared" si="166"/>
        <v>2.4572891728843693E-2</v>
      </c>
      <c r="K92" s="33">
        <f t="shared" si="167"/>
        <v>1.9638576817299302E-2</v>
      </c>
      <c r="L92" s="33">
        <f t="shared" si="168"/>
        <v>2.3180261130170354E-2</v>
      </c>
      <c r="M92" s="33">
        <f t="shared" si="169"/>
        <v>1.3943604652300046E-2</v>
      </c>
      <c r="N92" s="33">
        <f t="shared" si="170"/>
        <v>2.0852089543158092E-2</v>
      </c>
      <c r="O92" s="33">
        <f t="shared" si="171"/>
        <v>1.730653484118494E-2</v>
      </c>
      <c r="P92" s="33">
        <f t="shared" si="172"/>
        <v>2.3014536515131967E-2</v>
      </c>
      <c r="Q92" s="33">
        <f t="shared" si="173"/>
        <v>1.7408174087328643E-2</v>
      </c>
      <c r="R92" s="33">
        <f t="shared" si="174"/>
        <v>2.6930970697800483E-2</v>
      </c>
      <c r="S92" s="33">
        <f t="shared" si="175"/>
        <v>1.863521793789813E-2</v>
      </c>
      <c r="T92" s="32">
        <f t="shared" si="176"/>
        <v>2.154491146141746E-2</v>
      </c>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c r="DB92" s="49"/>
      <c r="DC92" s="49"/>
      <c r="DD92" s="49"/>
      <c r="DE92" s="49"/>
      <c r="DF92" s="49"/>
      <c r="DG92" s="49"/>
      <c r="DH92" s="49"/>
      <c r="DI92" s="49"/>
      <c r="DJ92" s="49"/>
      <c r="DK92" s="49"/>
      <c r="DL92" s="49"/>
      <c r="DM92" s="49"/>
      <c r="DN92" s="49"/>
      <c r="DO92" s="49"/>
      <c r="DP92" s="49"/>
      <c r="DQ92" s="49"/>
      <c r="DR92" s="49"/>
      <c r="DS92" s="49"/>
      <c r="DT92" s="49"/>
      <c r="DU92" s="49"/>
      <c r="DV92" s="49"/>
      <c r="DW92" s="49"/>
      <c r="DX92" s="49"/>
      <c r="DY92" s="49"/>
      <c r="DZ92" s="49"/>
      <c r="EA92" s="49"/>
      <c r="EB92" s="49"/>
      <c r="EC92" s="49"/>
      <c r="ED92" s="49"/>
      <c r="EE92" s="49"/>
      <c r="EF92" s="49"/>
      <c r="EG92" s="49"/>
      <c r="EH92" s="49"/>
      <c r="EI92" s="49"/>
      <c r="EJ92" s="49"/>
      <c r="EK92" s="49"/>
      <c r="EL92" s="49"/>
      <c r="EM92" s="49"/>
      <c r="EN92" s="49"/>
      <c r="EO92" s="49"/>
      <c r="EP92" s="49"/>
      <c r="EQ92" s="49"/>
      <c r="ER92" s="49"/>
      <c r="ES92" s="49"/>
      <c r="ET92" s="49"/>
      <c r="EU92" s="49"/>
      <c r="EV92" s="49"/>
      <c r="EW92" s="49"/>
      <c r="EX92" s="49"/>
      <c r="EY92" s="49"/>
      <c r="EZ92" s="49"/>
      <c r="FA92" s="49"/>
      <c r="FB92" s="49"/>
      <c r="FC92" s="49"/>
      <c r="FD92" s="49"/>
      <c r="FE92" s="49"/>
      <c r="FF92" s="49"/>
      <c r="FG92" s="49"/>
      <c r="FH92" s="49"/>
      <c r="FI92" s="49"/>
      <c r="FJ92" s="49"/>
      <c r="FK92" s="49"/>
      <c r="FL92" s="49"/>
      <c r="FM92" s="49"/>
      <c r="FN92" s="49"/>
      <c r="FO92" s="49"/>
      <c r="FP92" s="49"/>
      <c r="FQ92" s="49"/>
      <c r="FR92" s="49"/>
      <c r="FS92" s="49"/>
      <c r="FT92" s="49"/>
      <c r="FU92" s="49"/>
      <c r="FV92" s="49"/>
      <c r="FW92" s="49"/>
      <c r="FX92" s="49"/>
      <c r="FY92" s="49"/>
      <c r="FZ92" s="49"/>
      <c r="GA92" s="49"/>
      <c r="GB92" s="49"/>
      <c r="GC92" s="49"/>
      <c r="GD92" s="49"/>
      <c r="GE92" s="49"/>
      <c r="GF92" s="49"/>
      <c r="GG92" s="49"/>
      <c r="GH92" s="49"/>
      <c r="GI92" s="49"/>
      <c r="GJ92" s="49"/>
      <c r="GK92" s="49"/>
      <c r="GL92" s="49"/>
      <c r="GM92" s="49"/>
      <c r="GN92" s="49"/>
      <c r="GO92" s="49"/>
      <c r="GP92" s="49"/>
      <c r="GQ92" s="49"/>
      <c r="GR92" s="49"/>
      <c r="GS92" s="49"/>
      <c r="GT92" s="49"/>
      <c r="GU92" s="49"/>
      <c r="GV92" s="49"/>
      <c r="GW92" s="49"/>
      <c r="GX92" s="49"/>
      <c r="GY92" s="49"/>
      <c r="GZ92" s="49"/>
      <c r="HA92" s="49"/>
      <c r="HB92" s="49"/>
      <c r="HC92" s="49"/>
      <c r="HD92" s="49"/>
      <c r="HE92" s="49"/>
      <c r="HF92" s="49"/>
      <c r="HG92" s="49"/>
      <c r="HH92" s="49"/>
      <c r="HI92" s="49"/>
      <c r="HJ92" s="49"/>
      <c r="HK92" s="49"/>
      <c r="HL92" s="49"/>
      <c r="HM92" s="49"/>
      <c r="HN92" s="49"/>
      <c r="HO92" s="49"/>
      <c r="HP92" s="49"/>
      <c r="HQ92" s="49"/>
      <c r="HR92" s="49"/>
      <c r="HS92" s="49"/>
      <c r="HT92" s="49"/>
      <c r="HU92" s="49"/>
      <c r="HV92" s="49"/>
      <c r="HW92" s="49"/>
      <c r="HX92" s="49"/>
      <c r="HY92" s="49"/>
      <c r="HZ92" s="49"/>
      <c r="IA92" s="49"/>
      <c r="IB92" s="49"/>
      <c r="IC92" s="49"/>
      <c r="ID92" s="49"/>
      <c r="IE92" s="49"/>
      <c r="IF92" s="49"/>
      <c r="IG92" s="49"/>
      <c r="IH92" s="49"/>
      <c r="II92" s="49"/>
      <c r="IJ92" s="49"/>
      <c r="IK92" s="49"/>
      <c r="IL92" s="49"/>
      <c r="IM92" s="49"/>
      <c r="IN92" s="49"/>
      <c r="IO92" s="49"/>
      <c r="IP92" s="49"/>
      <c r="IQ92" s="49"/>
      <c r="IR92" s="49"/>
      <c r="IS92" s="49"/>
      <c r="IT92" s="49"/>
      <c r="IU92" s="49"/>
      <c r="IV92" s="49"/>
      <c r="IW92" s="49"/>
      <c r="IX92" s="49"/>
      <c r="IY92" s="49"/>
      <c r="IZ92" s="49"/>
      <c r="JA92" s="49"/>
      <c r="JB92" s="49"/>
      <c r="JC92" s="49"/>
      <c r="JD92" s="49"/>
      <c r="JE92" s="49"/>
      <c r="JF92" s="49"/>
      <c r="JG92" s="49"/>
      <c r="JH92" s="49"/>
      <c r="JI92" s="49"/>
      <c r="JJ92" s="49"/>
      <c r="JK92" s="49"/>
      <c r="JL92" s="49"/>
      <c r="JM92" s="49"/>
      <c r="JN92" s="49"/>
      <c r="JO92" s="49"/>
      <c r="JP92" s="49"/>
      <c r="JQ92" s="49"/>
      <c r="JR92" s="49"/>
      <c r="JS92" s="49"/>
      <c r="JT92" s="49"/>
      <c r="JU92" s="49"/>
      <c r="JV92" s="49"/>
      <c r="JW92" s="49"/>
      <c r="JX92" s="49"/>
      <c r="JY92" s="49"/>
      <c r="JZ92" s="49"/>
      <c r="KA92" s="49"/>
      <c r="KB92" s="49"/>
      <c r="KC92" s="49"/>
      <c r="KD92" s="49"/>
      <c r="KE92" s="49"/>
      <c r="KF92" s="49"/>
      <c r="KG92" s="49"/>
      <c r="KH92" s="49"/>
      <c r="KI92" s="49"/>
      <c r="KJ92" s="49"/>
      <c r="KK92" s="49"/>
      <c r="KL92" s="49"/>
      <c r="KM92" s="49"/>
      <c r="KN92" s="49"/>
      <c r="KO92" s="49"/>
      <c r="KP92" s="49"/>
      <c r="KQ92" s="49"/>
      <c r="KR92" s="49"/>
      <c r="KS92" s="49"/>
      <c r="KT92" s="49"/>
      <c r="KU92" s="49"/>
      <c r="KV92" s="49"/>
      <c r="KW92" s="49"/>
      <c r="KX92" s="49"/>
      <c r="KY92" s="49"/>
      <c r="KZ92" s="49"/>
      <c r="LA92" s="49"/>
      <c r="LB92" s="49"/>
      <c r="LC92" s="49"/>
      <c r="LD92" s="49"/>
      <c r="LE92" s="49"/>
      <c r="LF92" s="49"/>
      <c r="LG92" s="49"/>
      <c r="LH92" s="49"/>
      <c r="LI92" s="49"/>
      <c r="LJ92" s="49"/>
      <c r="LK92" s="49"/>
      <c r="LL92" s="49"/>
      <c r="LM92" s="49"/>
      <c r="LN92" s="49"/>
      <c r="LO92" s="49"/>
      <c r="LP92" s="49"/>
      <c r="LQ92" s="49"/>
      <c r="LR92" s="49"/>
      <c r="LS92" s="49"/>
      <c r="LT92" s="49"/>
      <c r="LU92" s="49"/>
      <c r="LV92" s="49"/>
      <c r="LW92" s="49"/>
      <c r="LX92" s="49"/>
      <c r="LY92" s="49"/>
      <c r="LZ92" s="49"/>
      <c r="MA92" s="49"/>
      <c r="MB92" s="49"/>
      <c r="MC92" s="49"/>
      <c r="MD92" s="49"/>
      <c r="ME92" s="49"/>
      <c r="MF92" s="49"/>
      <c r="MG92" s="49"/>
      <c r="MH92" s="49"/>
      <c r="MI92" s="49"/>
      <c r="MJ92" s="49"/>
      <c r="MK92" s="49"/>
      <c r="ML92" s="49"/>
      <c r="MM92" s="49"/>
      <c r="MN92" s="49"/>
      <c r="MO92" s="49"/>
      <c r="MP92" s="49"/>
      <c r="MQ92" s="49"/>
      <c r="MR92" s="49"/>
      <c r="MS92" s="49"/>
      <c r="MT92" s="49"/>
      <c r="MU92" s="49"/>
      <c r="MV92" s="49"/>
      <c r="MW92" s="49"/>
      <c r="MX92" s="49"/>
      <c r="MY92" s="49"/>
      <c r="MZ92" s="49"/>
      <c r="NA92" s="49"/>
      <c r="NB92" s="49"/>
      <c r="NC92" s="49"/>
      <c r="ND92" s="49"/>
      <c r="NE92" s="49"/>
      <c r="NF92" s="49"/>
      <c r="NG92" s="49"/>
      <c r="NH92" s="49"/>
      <c r="NI92" s="49"/>
      <c r="NJ92" s="49"/>
      <c r="NK92" s="49"/>
      <c r="NL92" s="49"/>
      <c r="NM92" s="49"/>
      <c r="NN92" s="49"/>
      <c r="NO92" s="49"/>
      <c r="NP92" s="49"/>
      <c r="NQ92" s="49"/>
      <c r="NR92" s="49"/>
      <c r="NS92" s="49"/>
      <c r="NT92" s="49"/>
      <c r="NU92" s="49"/>
      <c r="NV92" s="49"/>
      <c r="NW92" s="49"/>
      <c r="NX92" s="49"/>
      <c r="NY92" s="49"/>
      <c r="NZ92" s="49"/>
      <c r="OA92" s="49"/>
      <c r="OB92" s="49"/>
      <c r="OC92" s="49"/>
      <c r="OD92" s="49"/>
      <c r="OE92" s="49"/>
      <c r="OF92" s="49"/>
      <c r="OG92" s="49"/>
      <c r="OH92" s="49"/>
      <c r="OI92" s="49"/>
      <c r="OJ92" s="49"/>
      <c r="OK92" s="49"/>
      <c r="OL92" s="49"/>
      <c r="OM92" s="49"/>
      <c r="ON92" s="49"/>
      <c r="OO92" s="49"/>
      <c r="OP92" s="49"/>
      <c r="OQ92" s="49"/>
      <c r="OR92" s="49"/>
      <c r="OS92" s="49"/>
      <c r="OT92" s="49"/>
      <c r="OU92" s="49"/>
      <c r="OV92" s="49"/>
      <c r="OW92" s="49"/>
      <c r="OX92" s="49"/>
      <c r="OY92" s="49"/>
      <c r="OZ92" s="49"/>
      <c r="PA92" s="49"/>
      <c r="PB92" s="49"/>
      <c r="PC92" s="49"/>
      <c r="PD92" s="49"/>
      <c r="PE92" s="49"/>
      <c r="PF92" s="49"/>
      <c r="PG92" s="49"/>
      <c r="PH92" s="49"/>
      <c r="PI92" s="49"/>
      <c r="PJ92" s="49"/>
      <c r="PK92" s="49"/>
      <c r="PL92" s="49"/>
      <c r="PM92" s="49"/>
      <c r="PN92" s="49"/>
      <c r="PO92" s="49"/>
      <c r="PP92" s="49"/>
      <c r="PQ92" s="49"/>
      <c r="PR92" s="49"/>
      <c r="PS92" s="49"/>
      <c r="PT92" s="49"/>
      <c r="PU92" s="49"/>
      <c r="PV92" s="49"/>
      <c r="PW92" s="49"/>
      <c r="PX92" s="49"/>
      <c r="PY92" s="49"/>
      <c r="PZ92" s="49"/>
      <c r="QA92" s="49"/>
      <c r="QB92" s="49"/>
      <c r="QC92" s="49"/>
      <c r="QD92" s="49"/>
      <c r="QE92" s="49"/>
      <c r="QF92" s="49"/>
      <c r="QG92" s="49"/>
      <c r="QH92" s="49"/>
      <c r="QI92" s="49"/>
      <c r="QJ92" s="49"/>
      <c r="QK92" s="49"/>
      <c r="QL92" s="49"/>
      <c r="QM92" s="49"/>
      <c r="QN92" s="49"/>
      <c r="QO92" s="49"/>
      <c r="QP92" s="49"/>
      <c r="QQ92" s="49"/>
      <c r="QR92" s="49"/>
      <c r="QS92" s="49"/>
      <c r="QT92" s="49"/>
      <c r="QU92" s="49"/>
      <c r="QV92" s="49"/>
      <c r="QW92" s="49"/>
      <c r="QX92" s="49"/>
      <c r="QY92" s="49"/>
      <c r="QZ92" s="49"/>
      <c r="RA92" s="49"/>
      <c r="RB92" s="49"/>
      <c r="RC92" s="49"/>
      <c r="RD92" s="49"/>
      <c r="RE92" s="49"/>
      <c r="RF92" s="49"/>
      <c r="RG92" s="49"/>
      <c r="RH92" s="49"/>
      <c r="RI92" s="49"/>
      <c r="RJ92" s="49"/>
      <c r="RK92" s="49"/>
      <c r="RL92" s="49"/>
      <c r="RM92" s="49"/>
      <c r="RN92" s="49"/>
      <c r="RO92" s="49"/>
      <c r="RP92" s="49"/>
      <c r="RQ92" s="49"/>
      <c r="RR92" s="49"/>
      <c r="RS92" s="49"/>
      <c r="RT92" s="49"/>
      <c r="RU92" s="49"/>
      <c r="RV92" s="49"/>
      <c r="RW92" s="49"/>
      <c r="RX92" s="49"/>
      <c r="RY92" s="49"/>
      <c r="RZ92" s="49"/>
      <c r="SA92" s="49"/>
      <c r="SB92" s="49"/>
      <c r="SC92" s="49"/>
      <c r="SD92" s="49"/>
      <c r="SE92" s="49"/>
      <c r="SF92" s="49"/>
      <c r="SG92" s="49"/>
      <c r="SH92" s="49"/>
      <c r="SI92" s="49"/>
      <c r="SJ92" s="49"/>
      <c r="SK92" s="49"/>
      <c r="SL92" s="49"/>
      <c r="SM92" s="49"/>
      <c r="SN92" s="49"/>
      <c r="SO92" s="49"/>
      <c r="SP92" s="49"/>
      <c r="SQ92" s="49"/>
      <c r="SR92" s="49"/>
      <c r="SS92" s="49"/>
      <c r="ST92" s="49"/>
      <c r="SU92" s="49"/>
      <c r="SV92" s="49"/>
      <c r="SW92" s="49"/>
      <c r="SX92" s="49"/>
      <c r="SY92" s="49"/>
      <c r="SZ92" s="49"/>
      <c r="TA92" s="49"/>
      <c r="TB92" s="49"/>
      <c r="TC92" s="49"/>
      <c r="TD92" s="49"/>
      <c r="TE92" s="49"/>
      <c r="TF92" s="49"/>
      <c r="TG92" s="49"/>
      <c r="TH92" s="49"/>
      <c r="TI92" s="49"/>
      <c r="TJ92" s="49"/>
      <c r="TK92" s="49"/>
      <c r="TL92" s="49"/>
      <c r="TM92" s="49"/>
      <c r="TN92" s="49"/>
      <c r="TO92" s="49"/>
      <c r="TP92" s="49"/>
      <c r="TQ92" s="49"/>
      <c r="TR92" s="49"/>
      <c r="TS92" s="49"/>
      <c r="TT92" s="49"/>
      <c r="TU92" s="49"/>
      <c r="TV92" s="49"/>
      <c r="TW92" s="49"/>
      <c r="TX92" s="49"/>
      <c r="TY92" s="49"/>
      <c r="TZ92" s="49"/>
      <c r="UA92" s="49"/>
      <c r="UB92" s="49"/>
      <c r="UC92" s="49"/>
      <c r="UD92" s="49"/>
      <c r="UE92" s="49"/>
      <c r="UF92" s="49"/>
      <c r="UG92" s="49"/>
      <c r="UH92" s="49"/>
      <c r="UI92" s="49"/>
      <c r="UJ92" s="49"/>
      <c r="UK92" s="49"/>
      <c r="UL92" s="49"/>
      <c r="UM92" s="49"/>
      <c r="UN92" s="49"/>
      <c r="UO92" s="49"/>
      <c r="UP92" s="49"/>
      <c r="UQ92" s="49"/>
      <c r="UR92" s="49"/>
      <c r="US92" s="49"/>
      <c r="UT92" s="49"/>
      <c r="UU92" s="49"/>
      <c r="UV92" s="49"/>
      <c r="UW92" s="49"/>
      <c r="UX92" s="49"/>
      <c r="UY92" s="49"/>
      <c r="UZ92" s="49"/>
      <c r="VA92" s="49"/>
      <c r="VB92" s="49"/>
      <c r="VC92" s="49"/>
      <c r="VD92" s="49"/>
      <c r="VE92" s="49"/>
      <c r="VF92" s="49"/>
      <c r="VG92" s="49"/>
      <c r="VH92" s="49"/>
      <c r="VI92" s="49"/>
      <c r="VJ92" s="49"/>
      <c r="VK92" s="49"/>
      <c r="VL92" s="49"/>
      <c r="VM92" s="49"/>
      <c r="VN92" s="49"/>
      <c r="VO92" s="49"/>
      <c r="VP92" s="49"/>
      <c r="VQ92" s="49"/>
      <c r="VR92" s="49"/>
      <c r="VS92" s="49"/>
      <c r="VT92" s="49"/>
      <c r="VU92" s="49"/>
      <c r="VV92" s="49"/>
      <c r="VW92" s="49"/>
      <c r="VX92" s="49"/>
      <c r="VY92" s="49"/>
      <c r="VZ92" s="49"/>
      <c r="WA92" s="49"/>
      <c r="WB92" s="49"/>
      <c r="WC92" s="49"/>
      <c r="WD92" s="49"/>
      <c r="WE92" s="49"/>
      <c r="WF92" s="49"/>
      <c r="WG92" s="49"/>
      <c r="WH92" s="49"/>
      <c r="WI92" s="49"/>
      <c r="WJ92" s="49"/>
      <c r="WK92" s="49"/>
      <c r="WL92" s="49"/>
      <c r="WM92" s="49"/>
      <c r="WN92" s="49"/>
      <c r="WO92" s="49"/>
      <c r="WP92" s="49"/>
      <c r="WQ92" s="49"/>
      <c r="WR92" s="49"/>
      <c r="WS92" s="49"/>
      <c r="WT92" s="49"/>
      <c r="WU92" s="49"/>
      <c r="WV92" s="49"/>
      <c r="WW92" s="49"/>
      <c r="WX92" s="49"/>
      <c r="WY92" s="49"/>
      <c r="WZ92" s="49"/>
      <c r="XA92" s="49"/>
      <c r="XB92" s="49"/>
      <c r="XC92" s="49"/>
      <c r="XD92" s="49"/>
      <c r="XE92" s="49"/>
      <c r="XF92" s="49"/>
      <c r="XG92" s="49"/>
      <c r="XH92" s="49"/>
      <c r="XI92" s="49"/>
      <c r="XJ92" s="49"/>
      <c r="XK92" s="49"/>
      <c r="XL92" s="49"/>
      <c r="XM92" s="49"/>
      <c r="XN92" s="49"/>
      <c r="XO92" s="49"/>
      <c r="XP92" s="49"/>
      <c r="XQ92" s="49"/>
      <c r="XR92" s="49"/>
      <c r="XS92" s="49"/>
      <c r="XT92" s="49"/>
      <c r="XU92" s="49"/>
      <c r="XV92" s="49"/>
      <c r="XW92" s="49"/>
      <c r="XX92" s="49"/>
      <c r="XY92" s="49"/>
      <c r="XZ92" s="49"/>
      <c r="YA92" s="49"/>
      <c r="YB92" s="49"/>
      <c r="YC92" s="49"/>
      <c r="YD92" s="49"/>
      <c r="YE92" s="49"/>
      <c r="YF92" s="49"/>
      <c r="YG92" s="49"/>
      <c r="YH92" s="49"/>
      <c r="YI92" s="49"/>
      <c r="YJ92" s="49"/>
      <c r="YK92" s="49"/>
      <c r="YL92" s="49"/>
      <c r="YM92" s="49"/>
      <c r="YN92" s="49"/>
      <c r="YO92" s="49"/>
      <c r="YP92" s="49"/>
      <c r="YQ92" s="49"/>
      <c r="YR92" s="49"/>
      <c r="YS92" s="49"/>
      <c r="YT92" s="49"/>
      <c r="YU92" s="49"/>
      <c r="YV92" s="49"/>
      <c r="YW92" s="49"/>
      <c r="YX92" s="49"/>
      <c r="YY92" s="49"/>
      <c r="YZ92" s="49"/>
      <c r="ZA92" s="49"/>
      <c r="ZB92" s="49"/>
      <c r="ZC92" s="49"/>
      <c r="ZD92" s="49"/>
      <c r="ZE92" s="49"/>
      <c r="ZF92" s="49"/>
      <c r="ZG92" s="49"/>
      <c r="ZH92" s="49"/>
      <c r="ZI92" s="49"/>
      <c r="ZJ92" s="49"/>
      <c r="ZK92" s="49"/>
      <c r="ZL92" s="49"/>
      <c r="ZM92" s="49"/>
      <c r="ZN92" s="49"/>
      <c r="ZO92" s="49"/>
      <c r="ZP92" s="49"/>
      <c r="ZQ92" s="49"/>
      <c r="ZR92" s="49"/>
      <c r="ZS92" s="49"/>
      <c r="ZT92" s="49"/>
      <c r="ZU92" s="49"/>
      <c r="ZV92" s="49"/>
      <c r="ZW92" s="49"/>
      <c r="ZX92" s="49"/>
      <c r="ZY92" s="49"/>
      <c r="ZZ92" s="49"/>
      <c r="AAA92" s="49"/>
      <c r="AAB92" s="49"/>
      <c r="AAC92" s="49"/>
      <c r="AAD92" s="49"/>
      <c r="AAE92" s="49"/>
      <c r="AAF92" s="49"/>
      <c r="AAG92" s="49"/>
      <c r="AAH92" s="49"/>
      <c r="AAI92" s="49"/>
      <c r="AAJ92" s="49"/>
      <c r="AAK92" s="49"/>
      <c r="AAL92" s="49"/>
      <c r="AAM92" s="49"/>
      <c r="AAN92" s="49"/>
      <c r="AAO92" s="49"/>
      <c r="AAP92" s="49"/>
      <c r="AAQ92" s="49"/>
      <c r="AAR92" s="49"/>
      <c r="AAS92" s="49"/>
      <c r="AAT92" s="49"/>
      <c r="AAU92" s="49"/>
      <c r="AAV92" s="49"/>
      <c r="AAW92" s="49"/>
      <c r="AAX92" s="49"/>
      <c r="AAY92" s="49"/>
      <c r="AAZ92" s="49"/>
      <c r="ABA92" s="49"/>
      <c r="ABB92" s="49"/>
      <c r="ABC92" s="49"/>
      <c r="ABD92" s="49"/>
      <c r="ABE92" s="49"/>
      <c r="ABF92" s="49"/>
      <c r="ABG92" s="49"/>
      <c r="ABH92" s="49"/>
      <c r="ABI92" s="49"/>
      <c r="ABJ92" s="49"/>
      <c r="ABK92" s="49"/>
      <c r="ABL92" s="49"/>
      <c r="ABM92" s="49"/>
      <c r="ABN92" s="49"/>
      <c r="ABO92" s="49"/>
      <c r="ABP92" s="49"/>
      <c r="ABQ92" s="49"/>
      <c r="ABR92" s="49"/>
      <c r="ABS92" s="49"/>
      <c r="ABT92" s="49"/>
      <c r="ABU92" s="49"/>
      <c r="ABV92" s="49"/>
      <c r="ABW92" s="49"/>
      <c r="ABX92" s="49"/>
      <c r="ABY92" s="49"/>
      <c r="ABZ92" s="49"/>
      <c r="ACA92" s="49"/>
      <c r="ACB92" s="49"/>
      <c r="ACC92" s="49"/>
      <c r="ACD92" s="49"/>
      <c r="ACE92" s="49"/>
      <c r="ACF92" s="49"/>
      <c r="ACG92" s="49"/>
      <c r="ACH92" s="49"/>
      <c r="ACI92" s="49"/>
      <c r="ACJ92" s="49"/>
      <c r="ACK92" s="49"/>
      <c r="ACL92" s="49"/>
      <c r="ACM92" s="49"/>
      <c r="ACN92" s="49"/>
      <c r="ACO92" s="49"/>
      <c r="ACP92" s="49"/>
      <c r="ACQ92" s="49"/>
      <c r="ACR92" s="49"/>
      <c r="ACS92" s="49"/>
      <c r="ACT92" s="49"/>
      <c r="ACU92" s="49"/>
      <c r="ACV92" s="49"/>
      <c r="ACW92" s="49"/>
    </row>
    <row r="93" spans="1:777" x14ac:dyDescent="0.15">
      <c r="A93" s="25" t="s">
        <v>251</v>
      </c>
      <c r="B93" s="26" t="s">
        <v>54</v>
      </c>
      <c r="C93" s="27" t="s">
        <v>55</v>
      </c>
      <c r="D93" s="33">
        <f t="shared" si="160"/>
        <v>2.0538024299050273E-2</v>
      </c>
      <c r="E93" s="33">
        <f t="shared" si="161"/>
        <v>1.781364238141836E-2</v>
      </c>
      <c r="F93" s="33">
        <f t="shared" si="162"/>
        <v>1.8364681189129373E-2</v>
      </c>
      <c r="G93" s="33">
        <f t="shared" si="163"/>
        <v>3.0717174993372343E-2</v>
      </c>
      <c r="H93" s="33">
        <f t="shared" si="164"/>
        <v>3.6856418459741969E-2</v>
      </c>
      <c r="I93" s="33">
        <f t="shared" si="165"/>
        <v>3.4377830994489544E-2</v>
      </c>
      <c r="J93" s="33">
        <f t="shared" si="166"/>
        <v>2.2968527019672891E-2</v>
      </c>
      <c r="K93" s="33">
        <f t="shared" si="167"/>
        <v>1.7071177057620401E-2</v>
      </c>
      <c r="L93" s="33">
        <f t="shared" si="168"/>
        <v>2.1046133316003246E-2</v>
      </c>
      <c r="M93" s="33">
        <f t="shared" si="169"/>
        <v>1.2465095025413042E-2</v>
      </c>
      <c r="N93" s="33">
        <f t="shared" si="170"/>
        <v>2.1354627036797025E-2</v>
      </c>
      <c r="O93" s="33">
        <f t="shared" si="171"/>
        <v>1.6348894307108841E-2</v>
      </c>
      <c r="P93" s="33">
        <f t="shared" si="172"/>
        <v>2.3456196687718256E-2</v>
      </c>
      <c r="Q93" s="33">
        <f t="shared" si="173"/>
        <v>1.5975318166256303E-2</v>
      </c>
      <c r="R93" s="33">
        <f t="shared" si="174"/>
        <v>3.3848098040710539E-2</v>
      </c>
      <c r="S93" s="33">
        <f t="shared" si="175"/>
        <v>1.5870517775642634E-2</v>
      </c>
      <c r="T93" s="32">
        <f t="shared" si="176"/>
        <v>1.8578936961732628E-2</v>
      </c>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c r="DB93" s="49"/>
      <c r="DC93" s="49"/>
      <c r="DD93" s="49"/>
      <c r="DE93" s="49"/>
      <c r="DF93" s="49"/>
      <c r="DG93" s="49"/>
      <c r="DH93" s="49"/>
      <c r="DI93" s="49"/>
      <c r="DJ93" s="49"/>
      <c r="DK93" s="49"/>
      <c r="DL93" s="49"/>
      <c r="DM93" s="49"/>
      <c r="DN93" s="49"/>
      <c r="DO93" s="49"/>
      <c r="DP93" s="49"/>
      <c r="DQ93" s="49"/>
      <c r="DR93" s="49"/>
      <c r="DS93" s="49"/>
      <c r="DT93" s="49"/>
      <c r="DU93" s="49"/>
      <c r="DV93" s="49"/>
      <c r="DW93" s="49"/>
      <c r="DX93" s="49"/>
      <c r="DY93" s="49"/>
      <c r="DZ93" s="49"/>
      <c r="EA93" s="49"/>
      <c r="EB93" s="49"/>
      <c r="EC93" s="49"/>
      <c r="ED93" s="49"/>
      <c r="EE93" s="49"/>
      <c r="EF93" s="49"/>
      <c r="EG93" s="49"/>
      <c r="EH93" s="49"/>
      <c r="EI93" s="49"/>
      <c r="EJ93" s="49"/>
      <c r="EK93" s="49"/>
      <c r="EL93" s="49"/>
      <c r="EM93" s="49"/>
      <c r="EN93" s="49"/>
      <c r="EO93" s="49"/>
      <c r="EP93" s="49"/>
      <c r="EQ93" s="49"/>
      <c r="ER93" s="49"/>
      <c r="ES93" s="49"/>
      <c r="ET93" s="49"/>
      <c r="EU93" s="49"/>
      <c r="EV93" s="49"/>
      <c r="EW93" s="49"/>
      <c r="EX93" s="49"/>
      <c r="EY93" s="49"/>
      <c r="EZ93" s="49"/>
      <c r="FA93" s="49"/>
      <c r="FB93" s="49"/>
      <c r="FC93" s="49"/>
      <c r="FD93" s="49"/>
      <c r="FE93" s="49"/>
      <c r="FF93" s="49"/>
      <c r="FG93" s="49"/>
      <c r="FH93" s="49"/>
      <c r="FI93" s="49"/>
      <c r="FJ93" s="49"/>
      <c r="FK93" s="49"/>
      <c r="FL93" s="49"/>
      <c r="FM93" s="49"/>
      <c r="FN93" s="49"/>
      <c r="FO93" s="49"/>
      <c r="FP93" s="49"/>
      <c r="FQ93" s="49"/>
      <c r="FR93" s="49"/>
      <c r="FS93" s="49"/>
      <c r="FT93" s="49"/>
      <c r="FU93" s="49"/>
      <c r="FV93" s="49"/>
      <c r="FW93" s="49"/>
      <c r="FX93" s="49"/>
      <c r="FY93" s="49"/>
      <c r="FZ93" s="49"/>
      <c r="GA93" s="49"/>
      <c r="GB93" s="49"/>
      <c r="GC93" s="49"/>
      <c r="GD93" s="49"/>
      <c r="GE93" s="49"/>
      <c r="GF93" s="49"/>
      <c r="GG93" s="49"/>
      <c r="GH93" s="49"/>
      <c r="GI93" s="49"/>
      <c r="GJ93" s="49"/>
      <c r="GK93" s="49"/>
      <c r="GL93" s="49"/>
      <c r="GM93" s="49"/>
      <c r="GN93" s="49"/>
      <c r="GO93" s="49"/>
      <c r="GP93" s="49"/>
      <c r="GQ93" s="49"/>
      <c r="GR93" s="49"/>
      <c r="GS93" s="49"/>
      <c r="GT93" s="49"/>
      <c r="GU93" s="49"/>
      <c r="GV93" s="49"/>
      <c r="GW93" s="49"/>
      <c r="GX93" s="49"/>
      <c r="GY93" s="49"/>
      <c r="GZ93" s="49"/>
      <c r="HA93" s="49"/>
      <c r="HB93" s="49"/>
      <c r="HC93" s="49"/>
      <c r="HD93" s="49"/>
      <c r="HE93" s="49"/>
      <c r="HF93" s="49"/>
      <c r="HG93" s="49"/>
      <c r="HH93" s="49"/>
      <c r="HI93" s="49"/>
      <c r="HJ93" s="49"/>
      <c r="HK93" s="49"/>
      <c r="HL93" s="49"/>
      <c r="HM93" s="49"/>
      <c r="HN93" s="49"/>
      <c r="HO93" s="49"/>
      <c r="HP93" s="49"/>
      <c r="HQ93" s="49"/>
      <c r="HR93" s="49"/>
      <c r="HS93" s="49"/>
      <c r="HT93" s="49"/>
      <c r="HU93" s="49"/>
      <c r="HV93" s="49"/>
      <c r="HW93" s="49"/>
      <c r="HX93" s="49"/>
      <c r="HY93" s="49"/>
      <c r="HZ93" s="49"/>
      <c r="IA93" s="49"/>
      <c r="IB93" s="49"/>
      <c r="IC93" s="49"/>
      <c r="ID93" s="49"/>
      <c r="IE93" s="49"/>
      <c r="IF93" s="49"/>
      <c r="IG93" s="49"/>
      <c r="IH93" s="49"/>
      <c r="II93" s="49"/>
      <c r="IJ93" s="49"/>
      <c r="IK93" s="49"/>
      <c r="IL93" s="49"/>
      <c r="IM93" s="49"/>
      <c r="IN93" s="49"/>
      <c r="IO93" s="49"/>
      <c r="IP93" s="49"/>
      <c r="IQ93" s="49"/>
      <c r="IR93" s="49"/>
      <c r="IS93" s="49"/>
      <c r="IT93" s="49"/>
      <c r="IU93" s="49"/>
      <c r="IV93" s="49"/>
      <c r="IW93" s="49"/>
      <c r="IX93" s="49"/>
      <c r="IY93" s="49"/>
      <c r="IZ93" s="49"/>
      <c r="JA93" s="49"/>
      <c r="JB93" s="49"/>
      <c r="JC93" s="49"/>
      <c r="JD93" s="49"/>
      <c r="JE93" s="49"/>
      <c r="JF93" s="49"/>
      <c r="JG93" s="49"/>
      <c r="JH93" s="49"/>
      <c r="JI93" s="49"/>
      <c r="JJ93" s="49"/>
      <c r="JK93" s="49"/>
      <c r="JL93" s="49"/>
      <c r="JM93" s="49"/>
      <c r="JN93" s="49"/>
      <c r="JO93" s="49"/>
      <c r="JP93" s="49"/>
      <c r="JQ93" s="49"/>
      <c r="JR93" s="49"/>
      <c r="JS93" s="49"/>
      <c r="JT93" s="49"/>
      <c r="JU93" s="49"/>
      <c r="JV93" s="49"/>
      <c r="JW93" s="49"/>
      <c r="JX93" s="49"/>
      <c r="JY93" s="49"/>
      <c r="JZ93" s="49"/>
      <c r="KA93" s="49"/>
      <c r="KB93" s="49"/>
      <c r="KC93" s="49"/>
      <c r="KD93" s="49"/>
      <c r="KE93" s="49"/>
      <c r="KF93" s="49"/>
      <c r="KG93" s="49"/>
      <c r="KH93" s="49"/>
      <c r="KI93" s="49"/>
      <c r="KJ93" s="49"/>
      <c r="KK93" s="49"/>
      <c r="KL93" s="49"/>
      <c r="KM93" s="49"/>
      <c r="KN93" s="49"/>
      <c r="KO93" s="49"/>
      <c r="KP93" s="49"/>
      <c r="KQ93" s="49"/>
      <c r="KR93" s="49"/>
      <c r="KS93" s="49"/>
      <c r="KT93" s="49"/>
      <c r="KU93" s="49"/>
      <c r="KV93" s="49"/>
      <c r="KW93" s="49"/>
      <c r="KX93" s="49"/>
      <c r="KY93" s="49"/>
      <c r="KZ93" s="49"/>
      <c r="LA93" s="49"/>
      <c r="LB93" s="49"/>
      <c r="LC93" s="49"/>
      <c r="LD93" s="49"/>
      <c r="LE93" s="49"/>
      <c r="LF93" s="49"/>
      <c r="LG93" s="49"/>
      <c r="LH93" s="49"/>
      <c r="LI93" s="49"/>
      <c r="LJ93" s="49"/>
      <c r="LK93" s="49"/>
      <c r="LL93" s="49"/>
      <c r="LM93" s="49"/>
      <c r="LN93" s="49"/>
      <c r="LO93" s="49"/>
      <c r="LP93" s="49"/>
      <c r="LQ93" s="49"/>
      <c r="LR93" s="49"/>
      <c r="LS93" s="49"/>
      <c r="LT93" s="49"/>
      <c r="LU93" s="49"/>
      <c r="LV93" s="49"/>
      <c r="LW93" s="49"/>
      <c r="LX93" s="49"/>
      <c r="LY93" s="49"/>
      <c r="LZ93" s="49"/>
      <c r="MA93" s="49"/>
      <c r="MB93" s="49"/>
      <c r="MC93" s="49"/>
      <c r="MD93" s="49"/>
      <c r="ME93" s="49"/>
      <c r="MF93" s="49"/>
      <c r="MG93" s="49"/>
      <c r="MH93" s="49"/>
      <c r="MI93" s="49"/>
      <c r="MJ93" s="49"/>
      <c r="MK93" s="49"/>
      <c r="ML93" s="49"/>
      <c r="MM93" s="49"/>
      <c r="MN93" s="49"/>
      <c r="MO93" s="49"/>
      <c r="MP93" s="49"/>
      <c r="MQ93" s="49"/>
      <c r="MR93" s="49"/>
      <c r="MS93" s="49"/>
      <c r="MT93" s="49"/>
      <c r="MU93" s="49"/>
      <c r="MV93" s="49"/>
      <c r="MW93" s="49"/>
      <c r="MX93" s="49"/>
      <c r="MY93" s="49"/>
      <c r="MZ93" s="49"/>
      <c r="NA93" s="49"/>
      <c r="NB93" s="49"/>
      <c r="NC93" s="49"/>
      <c r="ND93" s="49"/>
      <c r="NE93" s="49"/>
      <c r="NF93" s="49"/>
      <c r="NG93" s="49"/>
      <c r="NH93" s="49"/>
      <c r="NI93" s="49"/>
      <c r="NJ93" s="49"/>
      <c r="NK93" s="49"/>
      <c r="NL93" s="49"/>
      <c r="NM93" s="49"/>
      <c r="NN93" s="49"/>
      <c r="NO93" s="49"/>
      <c r="NP93" s="49"/>
      <c r="NQ93" s="49"/>
      <c r="NR93" s="49"/>
      <c r="NS93" s="49"/>
      <c r="NT93" s="49"/>
      <c r="NU93" s="49"/>
      <c r="NV93" s="49"/>
      <c r="NW93" s="49"/>
      <c r="NX93" s="49"/>
      <c r="NY93" s="49"/>
      <c r="NZ93" s="49"/>
      <c r="OA93" s="49"/>
      <c r="OB93" s="49"/>
      <c r="OC93" s="49"/>
      <c r="OD93" s="49"/>
      <c r="OE93" s="49"/>
      <c r="OF93" s="49"/>
      <c r="OG93" s="49"/>
      <c r="OH93" s="49"/>
      <c r="OI93" s="49"/>
      <c r="OJ93" s="49"/>
      <c r="OK93" s="49"/>
      <c r="OL93" s="49"/>
      <c r="OM93" s="49"/>
      <c r="ON93" s="49"/>
      <c r="OO93" s="49"/>
      <c r="OP93" s="49"/>
      <c r="OQ93" s="49"/>
      <c r="OR93" s="49"/>
      <c r="OS93" s="49"/>
      <c r="OT93" s="49"/>
      <c r="OU93" s="49"/>
      <c r="OV93" s="49"/>
      <c r="OW93" s="49"/>
      <c r="OX93" s="49"/>
      <c r="OY93" s="49"/>
      <c r="OZ93" s="49"/>
      <c r="PA93" s="49"/>
      <c r="PB93" s="49"/>
      <c r="PC93" s="49"/>
      <c r="PD93" s="49"/>
      <c r="PE93" s="49"/>
      <c r="PF93" s="49"/>
      <c r="PG93" s="49"/>
      <c r="PH93" s="49"/>
      <c r="PI93" s="49"/>
      <c r="PJ93" s="49"/>
      <c r="PK93" s="49"/>
      <c r="PL93" s="49"/>
      <c r="PM93" s="49"/>
      <c r="PN93" s="49"/>
      <c r="PO93" s="49"/>
      <c r="PP93" s="49"/>
      <c r="PQ93" s="49"/>
      <c r="PR93" s="49"/>
      <c r="PS93" s="49"/>
      <c r="PT93" s="49"/>
      <c r="PU93" s="49"/>
      <c r="PV93" s="49"/>
      <c r="PW93" s="49"/>
      <c r="PX93" s="49"/>
      <c r="PY93" s="49"/>
      <c r="PZ93" s="49"/>
      <c r="QA93" s="49"/>
      <c r="QB93" s="49"/>
      <c r="QC93" s="49"/>
      <c r="QD93" s="49"/>
      <c r="QE93" s="49"/>
      <c r="QF93" s="49"/>
      <c r="QG93" s="49"/>
      <c r="QH93" s="49"/>
      <c r="QI93" s="49"/>
      <c r="QJ93" s="49"/>
      <c r="QK93" s="49"/>
      <c r="QL93" s="49"/>
      <c r="QM93" s="49"/>
      <c r="QN93" s="49"/>
      <c r="QO93" s="49"/>
      <c r="QP93" s="49"/>
      <c r="QQ93" s="49"/>
      <c r="QR93" s="49"/>
      <c r="QS93" s="49"/>
      <c r="QT93" s="49"/>
      <c r="QU93" s="49"/>
      <c r="QV93" s="49"/>
      <c r="QW93" s="49"/>
      <c r="QX93" s="49"/>
      <c r="QY93" s="49"/>
      <c r="QZ93" s="49"/>
      <c r="RA93" s="49"/>
      <c r="RB93" s="49"/>
      <c r="RC93" s="49"/>
      <c r="RD93" s="49"/>
      <c r="RE93" s="49"/>
      <c r="RF93" s="49"/>
      <c r="RG93" s="49"/>
      <c r="RH93" s="49"/>
      <c r="RI93" s="49"/>
      <c r="RJ93" s="49"/>
      <c r="RK93" s="49"/>
      <c r="RL93" s="49"/>
      <c r="RM93" s="49"/>
      <c r="RN93" s="49"/>
      <c r="RO93" s="49"/>
      <c r="RP93" s="49"/>
      <c r="RQ93" s="49"/>
      <c r="RR93" s="49"/>
      <c r="RS93" s="49"/>
      <c r="RT93" s="49"/>
      <c r="RU93" s="49"/>
      <c r="RV93" s="49"/>
      <c r="RW93" s="49"/>
      <c r="RX93" s="49"/>
      <c r="RY93" s="49"/>
      <c r="RZ93" s="49"/>
      <c r="SA93" s="49"/>
      <c r="SB93" s="49"/>
      <c r="SC93" s="49"/>
      <c r="SD93" s="49"/>
      <c r="SE93" s="49"/>
      <c r="SF93" s="49"/>
      <c r="SG93" s="49"/>
      <c r="SH93" s="49"/>
      <c r="SI93" s="49"/>
      <c r="SJ93" s="49"/>
      <c r="SK93" s="49"/>
      <c r="SL93" s="49"/>
      <c r="SM93" s="49"/>
      <c r="SN93" s="49"/>
      <c r="SO93" s="49"/>
      <c r="SP93" s="49"/>
      <c r="SQ93" s="49"/>
      <c r="SR93" s="49"/>
      <c r="SS93" s="49"/>
      <c r="ST93" s="49"/>
      <c r="SU93" s="49"/>
      <c r="SV93" s="49"/>
      <c r="SW93" s="49"/>
      <c r="SX93" s="49"/>
      <c r="SY93" s="49"/>
      <c r="SZ93" s="49"/>
      <c r="TA93" s="49"/>
      <c r="TB93" s="49"/>
      <c r="TC93" s="49"/>
      <c r="TD93" s="49"/>
      <c r="TE93" s="49"/>
      <c r="TF93" s="49"/>
      <c r="TG93" s="49"/>
      <c r="TH93" s="49"/>
      <c r="TI93" s="49"/>
      <c r="TJ93" s="49"/>
      <c r="TK93" s="49"/>
      <c r="TL93" s="49"/>
      <c r="TM93" s="49"/>
      <c r="TN93" s="49"/>
      <c r="TO93" s="49"/>
      <c r="TP93" s="49"/>
      <c r="TQ93" s="49"/>
      <c r="TR93" s="49"/>
      <c r="TS93" s="49"/>
      <c r="TT93" s="49"/>
      <c r="TU93" s="49"/>
      <c r="TV93" s="49"/>
      <c r="TW93" s="49"/>
      <c r="TX93" s="49"/>
      <c r="TY93" s="49"/>
      <c r="TZ93" s="49"/>
      <c r="UA93" s="49"/>
      <c r="UB93" s="49"/>
      <c r="UC93" s="49"/>
      <c r="UD93" s="49"/>
      <c r="UE93" s="49"/>
      <c r="UF93" s="49"/>
      <c r="UG93" s="49"/>
      <c r="UH93" s="49"/>
      <c r="UI93" s="49"/>
      <c r="UJ93" s="49"/>
      <c r="UK93" s="49"/>
      <c r="UL93" s="49"/>
      <c r="UM93" s="49"/>
      <c r="UN93" s="49"/>
      <c r="UO93" s="49"/>
      <c r="UP93" s="49"/>
      <c r="UQ93" s="49"/>
      <c r="UR93" s="49"/>
      <c r="US93" s="49"/>
      <c r="UT93" s="49"/>
      <c r="UU93" s="49"/>
      <c r="UV93" s="49"/>
      <c r="UW93" s="49"/>
      <c r="UX93" s="49"/>
      <c r="UY93" s="49"/>
      <c r="UZ93" s="49"/>
      <c r="VA93" s="49"/>
      <c r="VB93" s="49"/>
      <c r="VC93" s="49"/>
      <c r="VD93" s="49"/>
      <c r="VE93" s="49"/>
      <c r="VF93" s="49"/>
      <c r="VG93" s="49"/>
      <c r="VH93" s="49"/>
      <c r="VI93" s="49"/>
      <c r="VJ93" s="49"/>
      <c r="VK93" s="49"/>
      <c r="VL93" s="49"/>
      <c r="VM93" s="49"/>
      <c r="VN93" s="49"/>
      <c r="VO93" s="49"/>
      <c r="VP93" s="49"/>
      <c r="VQ93" s="49"/>
      <c r="VR93" s="49"/>
      <c r="VS93" s="49"/>
      <c r="VT93" s="49"/>
      <c r="VU93" s="49"/>
      <c r="VV93" s="49"/>
      <c r="VW93" s="49"/>
      <c r="VX93" s="49"/>
      <c r="VY93" s="49"/>
      <c r="VZ93" s="49"/>
      <c r="WA93" s="49"/>
      <c r="WB93" s="49"/>
      <c r="WC93" s="49"/>
      <c r="WD93" s="49"/>
      <c r="WE93" s="49"/>
      <c r="WF93" s="49"/>
      <c r="WG93" s="49"/>
      <c r="WH93" s="49"/>
      <c r="WI93" s="49"/>
      <c r="WJ93" s="49"/>
      <c r="WK93" s="49"/>
      <c r="WL93" s="49"/>
      <c r="WM93" s="49"/>
      <c r="WN93" s="49"/>
      <c r="WO93" s="49"/>
      <c r="WP93" s="49"/>
      <c r="WQ93" s="49"/>
      <c r="WR93" s="49"/>
      <c r="WS93" s="49"/>
      <c r="WT93" s="49"/>
      <c r="WU93" s="49"/>
      <c r="WV93" s="49"/>
      <c r="WW93" s="49"/>
      <c r="WX93" s="49"/>
      <c r="WY93" s="49"/>
      <c r="WZ93" s="49"/>
      <c r="XA93" s="49"/>
      <c r="XB93" s="49"/>
      <c r="XC93" s="49"/>
      <c r="XD93" s="49"/>
      <c r="XE93" s="49"/>
      <c r="XF93" s="49"/>
      <c r="XG93" s="49"/>
      <c r="XH93" s="49"/>
      <c r="XI93" s="49"/>
      <c r="XJ93" s="49"/>
      <c r="XK93" s="49"/>
      <c r="XL93" s="49"/>
      <c r="XM93" s="49"/>
      <c r="XN93" s="49"/>
      <c r="XO93" s="49"/>
      <c r="XP93" s="49"/>
      <c r="XQ93" s="49"/>
      <c r="XR93" s="49"/>
      <c r="XS93" s="49"/>
      <c r="XT93" s="49"/>
      <c r="XU93" s="49"/>
      <c r="XV93" s="49"/>
      <c r="XW93" s="49"/>
      <c r="XX93" s="49"/>
      <c r="XY93" s="49"/>
      <c r="XZ93" s="49"/>
      <c r="YA93" s="49"/>
      <c r="YB93" s="49"/>
      <c r="YC93" s="49"/>
      <c r="YD93" s="49"/>
      <c r="YE93" s="49"/>
      <c r="YF93" s="49"/>
      <c r="YG93" s="49"/>
      <c r="YH93" s="49"/>
      <c r="YI93" s="49"/>
      <c r="YJ93" s="49"/>
      <c r="YK93" s="49"/>
      <c r="YL93" s="49"/>
      <c r="YM93" s="49"/>
      <c r="YN93" s="49"/>
      <c r="YO93" s="49"/>
      <c r="YP93" s="49"/>
      <c r="YQ93" s="49"/>
      <c r="YR93" s="49"/>
      <c r="YS93" s="49"/>
      <c r="YT93" s="49"/>
      <c r="YU93" s="49"/>
      <c r="YV93" s="49"/>
      <c r="YW93" s="49"/>
      <c r="YX93" s="49"/>
      <c r="YY93" s="49"/>
      <c r="YZ93" s="49"/>
      <c r="ZA93" s="49"/>
      <c r="ZB93" s="49"/>
      <c r="ZC93" s="49"/>
      <c r="ZD93" s="49"/>
      <c r="ZE93" s="49"/>
      <c r="ZF93" s="49"/>
      <c r="ZG93" s="49"/>
      <c r="ZH93" s="49"/>
      <c r="ZI93" s="49"/>
      <c r="ZJ93" s="49"/>
      <c r="ZK93" s="49"/>
      <c r="ZL93" s="49"/>
      <c r="ZM93" s="49"/>
      <c r="ZN93" s="49"/>
      <c r="ZO93" s="49"/>
      <c r="ZP93" s="49"/>
      <c r="ZQ93" s="49"/>
      <c r="ZR93" s="49"/>
      <c r="ZS93" s="49"/>
      <c r="ZT93" s="49"/>
      <c r="ZU93" s="49"/>
      <c r="ZV93" s="49"/>
      <c r="ZW93" s="49"/>
      <c r="ZX93" s="49"/>
      <c r="ZY93" s="49"/>
      <c r="ZZ93" s="49"/>
      <c r="AAA93" s="49"/>
      <c r="AAB93" s="49"/>
      <c r="AAC93" s="49"/>
      <c r="AAD93" s="49"/>
      <c r="AAE93" s="49"/>
      <c r="AAF93" s="49"/>
      <c r="AAG93" s="49"/>
      <c r="AAH93" s="49"/>
      <c r="AAI93" s="49"/>
      <c r="AAJ93" s="49"/>
      <c r="AAK93" s="49"/>
      <c r="AAL93" s="49"/>
      <c r="AAM93" s="49"/>
      <c r="AAN93" s="49"/>
      <c r="AAO93" s="49"/>
      <c r="AAP93" s="49"/>
      <c r="AAQ93" s="49"/>
      <c r="AAR93" s="49"/>
      <c r="AAS93" s="49"/>
      <c r="AAT93" s="49"/>
      <c r="AAU93" s="49"/>
      <c r="AAV93" s="49"/>
      <c r="AAW93" s="49"/>
      <c r="AAX93" s="49"/>
      <c r="AAY93" s="49"/>
      <c r="AAZ93" s="49"/>
      <c r="ABA93" s="49"/>
      <c r="ABB93" s="49"/>
      <c r="ABC93" s="49"/>
      <c r="ABD93" s="49"/>
      <c r="ABE93" s="49"/>
      <c r="ABF93" s="49"/>
      <c r="ABG93" s="49"/>
      <c r="ABH93" s="49"/>
      <c r="ABI93" s="49"/>
      <c r="ABJ93" s="49"/>
      <c r="ABK93" s="49"/>
      <c r="ABL93" s="49"/>
      <c r="ABM93" s="49"/>
      <c r="ABN93" s="49"/>
      <c r="ABO93" s="49"/>
      <c r="ABP93" s="49"/>
      <c r="ABQ93" s="49"/>
      <c r="ABR93" s="49"/>
      <c r="ABS93" s="49"/>
      <c r="ABT93" s="49"/>
      <c r="ABU93" s="49"/>
      <c r="ABV93" s="49"/>
      <c r="ABW93" s="49"/>
      <c r="ABX93" s="49"/>
      <c r="ABY93" s="49"/>
      <c r="ABZ93" s="49"/>
      <c r="ACA93" s="49"/>
      <c r="ACB93" s="49"/>
      <c r="ACC93" s="49"/>
      <c r="ACD93" s="49"/>
      <c r="ACE93" s="49"/>
      <c r="ACF93" s="49"/>
      <c r="ACG93" s="49"/>
      <c r="ACH93" s="49"/>
      <c r="ACI93" s="49"/>
      <c r="ACJ93" s="49"/>
      <c r="ACK93" s="49"/>
      <c r="ACL93" s="49"/>
      <c r="ACM93" s="49"/>
      <c r="ACN93" s="49"/>
      <c r="ACO93" s="49"/>
      <c r="ACP93" s="49"/>
      <c r="ACQ93" s="49"/>
      <c r="ACR93" s="49"/>
      <c r="ACS93" s="49"/>
      <c r="ACT93" s="49"/>
      <c r="ACU93" s="49"/>
      <c r="ACV93" s="49"/>
      <c r="ACW93" s="49"/>
    </row>
    <row r="94" spans="1:777" x14ac:dyDescent="0.15">
      <c r="A94" s="25" t="s">
        <v>251</v>
      </c>
      <c r="B94" s="26" t="s">
        <v>44</v>
      </c>
      <c r="C94" s="27" t="s">
        <v>45</v>
      </c>
      <c r="D94" s="33">
        <f t="shared" si="160"/>
        <v>1.9437748252888021E-2</v>
      </c>
      <c r="E94" s="33">
        <f t="shared" si="161"/>
        <v>5.7912842596343772E-3</v>
      </c>
      <c r="F94" s="33">
        <f t="shared" si="162"/>
        <v>1.1543027491286662E-2</v>
      </c>
      <c r="G94" s="33">
        <f t="shared" si="163"/>
        <v>2.0170759903307856E-2</v>
      </c>
      <c r="H94" s="33">
        <f t="shared" si="164"/>
        <v>4.5386942034623567E-2</v>
      </c>
      <c r="I94" s="33">
        <f t="shared" si="165"/>
        <v>4.3737855637692613E-2</v>
      </c>
      <c r="J94" s="33">
        <f t="shared" si="166"/>
        <v>3.0462851562402582E-2</v>
      </c>
      <c r="K94" s="33">
        <f t="shared" si="167"/>
        <v>2.471511595738396E-2</v>
      </c>
      <c r="L94" s="33">
        <f t="shared" si="168"/>
        <v>3.1125578153734734E-2</v>
      </c>
      <c r="M94" s="33">
        <f t="shared" si="169"/>
        <v>1.1765248708251574E-2</v>
      </c>
      <c r="N94" s="33">
        <f t="shared" si="170"/>
        <v>2.6270326852963821E-2</v>
      </c>
      <c r="O94" s="33">
        <f t="shared" si="171"/>
        <v>2.0090099360507319E-2</v>
      </c>
      <c r="P94" s="33">
        <f t="shared" si="172"/>
        <v>2.4314545331375115E-2</v>
      </c>
      <c r="Q94" s="33">
        <f t="shared" si="173"/>
        <v>1.716577582328771E-2</v>
      </c>
      <c r="R94" s="33">
        <f t="shared" si="174"/>
        <v>2.3574801590101613E-2</v>
      </c>
      <c r="S94" s="33">
        <f t="shared" si="175"/>
        <v>1.9947959239849489E-2</v>
      </c>
      <c r="T94" s="32">
        <f t="shared" si="176"/>
        <v>3.197155075129654E-2</v>
      </c>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c r="CG94" s="49"/>
      <c r="CH94" s="49"/>
      <c r="CI94" s="49"/>
      <c r="CJ94" s="49"/>
      <c r="CK94" s="49"/>
      <c r="CL94" s="49"/>
      <c r="CM94" s="49"/>
      <c r="CN94" s="49"/>
      <c r="CO94" s="49"/>
      <c r="CP94" s="49"/>
      <c r="CQ94" s="49"/>
      <c r="CR94" s="49"/>
      <c r="CS94" s="49"/>
      <c r="CT94" s="49"/>
      <c r="CU94" s="49"/>
      <c r="CV94" s="49"/>
      <c r="CW94" s="49"/>
      <c r="CX94" s="49"/>
      <c r="CY94" s="49"/>
      <c r="CZ94" s="49"/>
      <c r="DA94" s="49"/>
      <c r="DB94" s="49"/>
      <c r="DC94" s="49"/>
      <c r="DD94" s="49"/>
      <c r="DE94" s="49"/>
      <c r="DF94" s="49"/>
      <c r="DG94" s="49"/>
      <c r="DH94" s="49"/>
      <c r="DI94" s="49"/>
      <c r="DJ94" s="49"/>
      <c r="DK94" s="49"/>
      <c r="DL94" s="49"/>
      <c r="DM94" s="49"/>
      <c r="DN94" s="49"/>
      <c r="DO94" s="49"/>
      <c r="DP94" s="49"/>
      <c r="DQ94" s="49"/>
      <c r="DR94" s="49"/>
      <c r="DS94" s="49"/>
      <c r="DT94" s="49"/>
      <c r="DU94" s="49"/>
      <c r="DV94" s="49"/>
      <c r="DW94" s="49"/>
      <c r="DX94" s="49"/>
      <c r="DY94" s="49"/>
      <c r="DZ94" s="49"/>
      <c r="EA94" s="49"/>
      <c r="EB94" s="49"/>
      <c r="EC94" s="49"/>
      <c r="ED94" s="49"/>
      <c r="EE94" s="49"/>
      <c r="EF94" s="49"/>
      <c r="EG94" s="49"/>
      <c r="EH94" s="49"/>
      <c r="EI94" s="49"/>
      <c r="EJ94" s="49"/>
      <c r="EK94" s="49"/>
      <c r="EL94" s="49"/>
      <c r="EM94" s="49"/>
      <c r="EN94" s="49"/>
      <c r="EO94" s="49"/>
      <c r="EP94" s="49"/>
      <c r="EQ94" s="49"/>
      <c r="ER94" s="49"/>
      <c r="ES94" s="49"/>
      <c r="ET94" s="49"/>
      <c r="EU94" s="49"/>
      <c r="EV94" s="49"/>
      <c r="EW94" s="49"/>
      <c r="EX94" s="49"/>
      <c r="EY94" s="49"/>
      <c r="EZ94" s="49"/>
      <c r="FA94" s="49"/>
      <c r="FB94" s="49"/>
      <c r="FC94" s="49"/>
      <c r="FD94" s="49"/>
      <c r="FE94" s="49"/>
      <c r="FF94" s="49"/>
      <c r="FG94" s="49"/>
      <c r="FH94" s="49"/>
      <c r="FI94" s="49"/>
      <c r="FJ94" s="49"/>
      <c r="FK94" s="49"/>
      <c r="FL94" s="49"/>
      <c r="FM94" s="49"/>
      <c r="FN94" s="49"/>
      <c r="FO94" s="49"/>
      <c r="FP94" s="49"/>
      <c r="FQ94" s="49"/>
      <c r="FR94" s="49"/>
      <c r="FS94" s="49"/>
      <c r="FT94" s="49"/>
      <c r="FU94" s="49"/>
      <c r="FV94" s="49"/>
      <c r="FW94" s="49"/>
      <c r="FX94" s="49"/>
      <c r="FY94" s="49"/>
      <c r="FZ94" s="49"/>
      <c r="GA94" s="49"/>
      <c r="GB94" s="49"/>
      <c r="GC94" s="49"/>
      <c r="GD94" s="49"/>
      <c r="GE94" s="49"/>
      <c r="GF94" s="49"/>
      <c r="GG94" s="49"/>
      <c r="GH94" s="49"/>
      <c r="GI94" s="49"/>
      <c r="GJ94" s="49"/>
      <c r="GK94" s="49"/>
      <c r="GL94" s="49"/>
      <c r="GM94" s="49"/>
      <c r="GN94" s="49"/>
      <c r="GO94" s="49"/>
      <c r="GP94" s="49"/>
      <c r="GQ94" s="49"/>
      <c r="GR94" s="49"/>
      <c r="GS94" s="49"/>
      <c r="GT94" s="49"/>
      <c r="GU94" s="49"/>
      <c r="GV94" s="49"/>
      <c r="GW94" s="49"/>
      <c r="GX94" s="49"/>
      <c r="GY94" s="49"/>
      <c r="GZ94" s="49"/>
      <c r="HA94" s="49"/>
      <c r="HB94" s="49"/>
      <c r="HC94" s="49"/>
      <c r="HD94" s="49"/>
      <c r="HE94" s="49"/>
      <c r="HF94" s="49"/>
      <c r="HG94" s="49"/>
      <c r="HH94" s="49"/>
      <c r="HI94" s="49"/>
      <c r="HJ94" s="49"/>
      <c r="HK94" s="49"/>
      <c r="HL94" s="49"/>
      <c r="HM94" s="49"/>
      <c r="HN94" s="49"/>
      <c r="HO94" s="49"/>
      <c r="HP94" s="49"/>
      <c r="HQ94" s="49"/>
      <c r="HR94" s="49"/>
      <c r="HS94" s="49"/>
      <c r="HT94" s="49"/>
      <c r="HU94" s="49"/>
      <c r="HV94" s="49"/>
      <c r="HW94" s="49"/>
      <c r="HX94" s="49"/>
      <c r="HY94" s="49"/>
      <c r="HZ94" s="49"/>
      <c r="IA94" s="49"/>
      <c r="IB94" s="49"/>
      <c r="IC94" s="49"/>
      <c r="ID94" s="49"/>
      <c r="IE94" s="49"/>
      <c r="IF94" s="49"/>
      <c r="IG94" s="49"/>
      <c r="IH94" s="49"/>
      <c r="II94" s="49"/>
      <c r="IJ94" s="49"/>
      <c r="IK94" s="49"/>
      <c r="IL94" s="49"/>
      <c r="IM94" s="49"/>
      <c r="IN94" s="49"/>
      <c r="IO94" s="49"/>
      <c r="IP94" s="49"/>
      <c r="IQ94" s="49"/>
      <c r="IR94" s="49"/>
      <c r="IS94" s="49"/>
      <c r="IT94" s="49"/>
      <c r="IU94" s="49"/>
      <c r="IV94" s="49"/>
      <c r="IW94" s="49"/>
      <c r="IX94" s="49"/>
      <c r="IY94" s="49"/>
      <c r="IZ94" s="49"/>
      <c r="JA94" s="49"/>
      <c r="JB94" s="49"/>
      <c r="JC94" s="49"/>
      <c r="JD94" s="49"/>
      <c r="JE94" s="49"/>
      <c r="JF94" s="49"/>
      <c r="JG94" s="49"/>
      <c r="JH94" s="49"/>
      <c r="JI94" s="49"/>
      <c r="JJ94" s="49"/>
      <c r="JK94" s="49"/>
      <c r="JL94" s="49"/>
      <c r="JM94" s="49"/>
      <c r="JN94" s="49"/>
      <c r="JO94" s="49"/>
      <c r="JP94" s="49"/>
      <c r="JQ94" s="49"/>
      <c r="JR94" s="49"/>
      <c r="JS94" s="49"/>
      <c r="JT94" s="49"/>
      <c r="JU94" s="49"/>
      <c r="JV94" s="49"/>
      <c r="JW94" s="49"/>
      <c r="JX94" s="49"/>
      <c r="JY94" s="49"/>
      <c r="JZ94" s="49"/>
      <c r="KA94" s="49"/>
      <c r="KB94" s="49"/>
      <c r="KC94" s="49"/>
      <c r="KD94" s="49"/>
      <c r="KE94" s="49"/>
      <c r="KF94" s="49"/>
      <c r="KG94" s="49"/>
      <c r="KH94" s="49"/>
      <c r="KI94" s="49"/>
      <c r="KJ94" s="49"/>
      <c r="KK94" s="49"/>
      <c r="KL94" s="49"/>
      <c r="KM94" s="49"/>
      <c r="KN94" s="49"/>
      <c r="KO94" s="49"/>
      <c r="KP94" s="49"/>
      <c r="KQ94" s="49"/>
      <c r="KR94" s="49"/>
      <c r="KS94" s="49"/>
      <c r="KT94" s="49"/>
      <c r="KU94" s="49"/>
      <c r="KV94" s="49"/>
      <c r="KW94" s="49"/>
      <c r="KX94" s="49"/>
      <c r="KY94" s="49"/>
      <c r="KZ94" s="49"/>
      <c r="LA94" s="49"/>
      <c r="LB94" s="49"/>
      <c r="LC94" s="49"/>
      <c r="LD94" s="49"/>
      <c r="LE94" s="49"/>
      <c r="LF94" s="49"/>
      <c r="LG94" s="49"/>
      <c r="LH94" s="49"/>
      <c r="LI94" s="49"/>
      <c r="LJ94" s="49"/>
      <c r="LK94" s="49"/>
      <c r="LL94" s="49"/>
      <c r="LM94" s="49"/>
      <c r="LN94" s="49"/>
      <c r="LO94" s="49"/>
      <c r="LP94" s="49"/>
      <c r="LQ94" s="49"/>
      <c r="LR94" s="49"/>
      <c r="LS94" s="49"/>
      <c r="LT94" s="49"/>
      <c r="LU94" s="49"/>
      <c r="LV94" s="49"/>
      <c r="LW94" s="49"/>
      <c r="LX94" s="49"/>
      <c r="LY94" s="49"/>
      <c r="LZ94" s="49"/>
      <c r="MA94" s="49"/>
      <c r="MB94" s="49"/>
      <c r="MC94" s="49"/>
      <c r="MD94" s="49"/>
      <c r="ME94" s="49"/>
      <c r="MF94" s="49"/>
      <c r="MG94" s="49"/>
      <c r="MH94" s="49"/>
      <c r="MI94" s="49"/>
      <c r="MJ94" s="49"/>
      <c r="MK94" s="49"/>
      <c r="ML94" s="49"/>
      <c r="MM94" s="49"/>
      <c r="MN94" s="49"/>
      <c r="MO94" s="49"/>
      <c r="MP94" s="49"/>
      <c r="MQ94" s="49"/>
      <c r="MR94" s="49"/>
      <c r="MS94" s="49"/>
      <c r="MT94" s="49"/>
      <c r="MU94" s="49"/>
      <c r="MV94" s="49"/>
      <c r="MW94" s="49"/>
      <c r="MX94" s="49"/>
      <c r="MY94" s="49"/>
      <c r="MZ94" s="49"/>
      <c r="NA94" s="49"/>
      <c r="NB94" s="49"/>
      <c r="NC94" s="49"/>
      <c r="ND94" s="49"/>
      <c r="NE94" s="49"/>
      <c r="NF94" s="49"/>
      <c r="NG94" s="49"/>
      <c r="NH94" s="49"/>
      <c r="NI94" s="49"/>
      <c r="NJ94" s="49"/>
      <c r="NK94" s="49"/>
      <c r="NL94" s="49"/>
      <c r="NM94" s="49"/>
      <c r="NN94" s="49"/>
      <c r="NO94" s="49"/>
      <c r="NP94" s="49"/>
      <c r="NQ94" s="49"/>
      <c r="NR94" s="49"/>
      <c r="NS94" s="49"/>
      <c r="NT94" s="49"/>
      <c r="NU94" s="49"/>
      <c r="NV94" s="49"/>
      <c r="NW94" s="49"/>
      <c r="NX94" s="49"/>
      <c r="NY94" s="49"/>
      <c r="NZ94" s="49"/>
      <c r="OA94" s="49"/>
      <c r="OB94" s="49"/>
      <c r="OC94" s="49"/>
      <c r="OD94" s="49"/>
      <c r="OE94" s="49"/>
      <c r="OF94" s="49"/>
      <c r="OG94" s="49"/>
      <c r="OH94" s="49"/>
      <c r="OI94" s="49"/>
      <c r="OJ94" s="49"/>
      <c r="OK94" s="49"/>
      <c r="OL94" s="49"/>
      <c r="OM94" s="49"/>
      <c r="ON94" s="49"/>
      <c r="OO94" s="49"/>
      <c r="OP94" s="49"/>
      <c r="OQ94" s="49"/>
      <c r="OR94" s="49"/>
      <c r="OS94" s="49"/>
      <c r="OT94" s="49"/>
      <c r="OU94" s="49"/>
      <c r="OV94" s="49"/>
      <c r="OW94" s="49"/>
      <c r="OX94" s="49"/>
      <c r="OY94" s="49"/>
      <c r="OZ94" s="49"/>
      <c r="PA94" s="49"/>
      <c r="PB94" s="49"/>
      <c r="PC94" s="49"/>
      <c r="PD94" s="49"/>
      <c r="PE94" s="49"/>
      <c r="PF94" s="49"/>
      <c r="PG94" s="49"/>
      <c r="PH94" s="49"/>
      <c r="PI94" s="49"/>
      <c r="PJ94" s="49"/>
      <c r="PK94" s="49"/>
      <c r="PL94" s="49"/>
      <c r="PM94" s="49"/>
      <c r="PN94" s="49"/>
      <c r="PO94" s="49"/>
      <c r="PP94" s="49"/>
      <c r="PQ94" s="49"/>
      <c r="PR94" s="49"/>
      <c r="PS94" s="49"/>
      <c r="PT94" s="49"/>
      <c r="PU94" s="49"/>
      <c r="PV94" s="49"/>
      <c r="PW94" s="49"/>
      <c r="PX94" s="49"/>
      <c r="PY94" s="49"/>
      <c r="PZ94" s="49"/>
      <c r="QA94" s="49"/>
      <c r="QB94" s="49"/>
      <c r="QC94" s="49"/>
      <c r="QD94" s="49"/>
      <c r="QE94" s="49"/>
      <c r="QF94" s="49"/>
      <c r="QG94" s="49"/>
      <c r="QH94" s="49"/>
      <c r="QI94" s="49"/>
      <c r="QJ94" s="49"/>
      <c r="QK94" s="49"/>
      <c r="QL94" s="49"/>
      <c r="QM94" s="49"/>
      <c r="QN94" s="49"/>
      <c r="QO94" s="49"/>
      <c r="QP94" s="49"/>
      <c r="QQ94" s="49"/>
      <c r="QR94" s="49"/>
      <c r="QS94" s="49"/>
      <c r="QT94" s="49"/>
      <c r="QU94" s="49"/>
      <c r="QV94" s="49"/>
      <c r="QW94" s="49"/>
      <c r="QX94" s="49"/>
      <c r="QY94" s="49"/>
      <c r="QZ94" s="49"/>
      <c r="RA94" s="49"/>
      <c r="RB94" s="49"/>
      <c r="RC94" s="49"/>
      <c r="RD94" s="49"/>
      <c r="RE94" s="49"/>
      <c r="RF94" s="49"/>
      <c r="RG94" s="49"/>
      <c r="RH94" s="49"/>
      <c r="RI94" s="49"/>
      <c r="RJ94" s="49"/>
      <c r="RK94" s="49"/>
      <c r="RL94" s="49"/>
      <c r="RM94" s="49"/>
      <c r="RN94" s="49"/>
      <c r="RO94" s="49"/>
      <c r="RP94" s="49"/>
      <c r="RQ94" s="49"/>
      <c r="RR94" s="49"/>
      <c r="RS94" s="49"/>
      <c r="RT94" s="49"/>
      <c r="RU94" s="49"/>
      <c r="RV94" s="49"/>
      <c r="RW94" s="49"/>
      <c r="RX94" s="49"/>
      <c r="RY94" s="49"/>
      <c r="RZ94" s="49"/>
      <c r="SA94" s="49"/>
      <c r="SB94" s="49"/>
      <c r="SC94" s="49"/>
      <c r="SD94" s="49"/>
      <c r="SE94" s="49"/>
      <c r="SF94" s="49"/>
      <c r="SG94" s="49"/>
      <c r="SH94" s="49"/>
      <c r="SI94" s="49"/>
      <c r="SJ94" s="49"/>
      <c r="SK94" s="49"/>
      <c r="SL94" s="49"/>
      <c r="SM94" s="49"/>
      <c r="SN94" s="49"/>
      <c r="SO94" s="49"/>
      <c r="SP94" s="49"/>
      <c r="SQ94" s="49"/>
      <c r="SR94" s="49"/>
      <c r="SS94" s="49"/>
      <c r="ST94" s="49"/>
      <c r="SU94" s="49"/>
      <c r="SV94" s="49"/>
      <c r="SW94" s="49"/>
      <c r="SX94" s="49"/>
      <c r="SY94" s="49"/>
      <c r="SZ94" s="49"/>
      <c r="TA94" s="49"/>
      <c r="TB94" s="49"/>
      <c r="TC94" s="49"/>
      <c r="TD94" s="49"/>
      <c r="TE94" s="49"/>
      <c r="TF94" s="49"/>
      <c r="TG94" s="49"/>
      <c r="TH94" s="49"/>
      <c r="TI94" s="49"/>
      <c r="TJ94" s="49"/>
      <c r="TK94" s="49"/>
      <c r="TL94" s="49"/>
      <c r="TM94" s="49"/>
      <c r="TN94" s="49"/>
      <c r="TO94" s="49"/>
      <c r="TP94" s="49"/>
      <c r="TQ94" s="49"/>
      <c r="TR94" s="49"/>
      <c r="TS94" s="49"/>
      <c r="TT94" s="49"/>
      <c r="TU94" s="49"/>
      <c r="TV94" s="49"/>
      <c r="TW94" s="49"/>
      <c r="TX94" s="49"/>
      <c r="TY94" s="49"/>
      <c r="TZ94" s="49"/>
      <c r="UA94" s="49"/>
      <c r="UB94" s="49"/>
      <c r="UC94" s="49"/>
      <c r="UD94" s="49"/>
      <c r="UE94" s="49"/>
      <c r="UF94" s="49"/>
      <c r="UG94" s="49"/>
      <c r="UH94" s="49"/>
      <c r="UI94" s="49"/>
      <c r="UJ94" s="49"/>
      <c r="UK94" s="49"/>
      <c r="UL94" s="49"/>
      <c r="UM94" s="49"/>
      <c r="UN94" s="49"/>
      <c r="UO94" s="49"/>
      <c r="UP94" s="49"/>
      <c r="UQ94" s="49"/>
      <c r="UR94" s="49"/>
      <c r="US94" s="49"/>
      <c r="UT94" s="49"/>
      <c r="UU94" s="49"/>
      <c r="UV94" s="49"/>
      <c r="UW94" s="49"/>
      <c r="UX94" s="49"/>
      <c r="UY94" s="49"/>
      <c r="UZ94" s="49"/>
      <c r="VA94" s="49"/>
      <c r="VB94" s="49"/>
      <c r="VC94" s="49"/>
      <c r="VD94" s="49"/>
      <c r="VE94" s="49"/>
      <c r="VF94" s="49"/>
      <c r="VG94" s="49"/>
      <c r="VH94" s="49"/>
      <c r="VI94" s="49"/>
      <c r="VJ94" s="49"/>
      <c r="VK94" s="49"/>
      <c r="VL94" s="49"/>
      <c r="VM94" s="49"/>
      <c r="VN94" s="49"/>
      <c r="VO94" s="49"/>
      <c r="VP94" s="49"/>
      <c r="VQ94" s="49"/>
      <c r="VR94" s="49"/>
      <c r="VS94" s="49"/>
      <c r="VT94" s="49"/>
      <c r="VU94" s="49"/>
      <c r="VV94" s="49"/>
      <c r="VW94" s="49"/>
      <c r="VX94" s="49"/>
      <c r="VY94" s="49"/>
      <c r="VZ94" s="49"/>
      <c r="WA94" s="49"/>
      <c r="WB94" s="49"/>
      <c r="WC94" s="49"/>
      <c r="WD94" s="49"/>
      <c r="WE94" s="49"/>
      <c r="WF94" s="49"/>
      <c r="WG94" s="49"/>
      <c r="WH94" s="49"/>
      <c r="WI94" s="49"/>
      <c r="WJ94" s="49"/>
      <c r="WK94" s="49"/>
      <c r="WL94" s="49"/>
      <c r="WM94" s="49"/>
      <c r="WN94" s="49"/>
      <c r="WO94" s="49"/>
      <c r="WP94" s="49"/>
      <c r="WQ94" s="49"/>
      <c r="WR94" s="49"/>
      <c r="WS94" s="49"/>
      <c r="WT94" s="49"/>
      <c r="WU94" s="49"/>
      <c r="WV94" s="49"/>
      <c r="WW94" s="49"/>
      <c r="WX94" s="49"/>
      <c r="WY94" s="49"/>
      <c r="WZ94" s="49"/>
      <c r="XA94" s="49"/>
      <c r="XB94" s="49"/>
      <c r="XC94" s="49"/>
      <c r="XD94" s="49"/>
      <c r="XE94" s="49"/>
      <c r="XF94" s="49"/>
      <c r="XG94" s="49"/>
      <c r="XH94" s="49"/>
      <c r="XI94" s="49"/>
      <c r="XJ94" s="49"/>
      <c r="XK94" s="49"/>
      <c r="XL94" s="49"/>
      <c r="XM94" s="49"/>
      <c r="XN94" s="49"/>
      <c r="XO94" s="49"/>
      <c r="XP94" s="49"/>
      <c r="XQ94" s="49"/>
      <c r="XR94" s="49"/>
      <c r="XS94" s="49"/>
      <c r="XT94" s="49"/>
      <c r="XU94" s="49"/>
      <c r="XV94" s="49"/>
      <c r="XW94" s="49"/>
      <c r="XX94" s="49"/>
      <c r="XY94" s="49"/>
      <c r="XZ94" s="49"/>
      <c r="YA94" s="49"/>
      <c r="YB94" s="49"/>
      <c r="YC94" s="49"/>
      <c r="YD94" s="49"/>
      <c r="YE94" s="49"/>
      <c r="YF94" s="49"/>
      <c r="YG94" s="49"/>
      <c r="YH94" s="49"/>
      <c r="YI94" s="49"/>
      <c r="YJ94" s="49"/>
      <c r="YK94" s="49"/>
      <c r="YL94" s="49"/>
      <c r="YM94" s="49"/>
      <c r="YN94" s="49"/>
      <c r="YO94" s="49"/>
      <c r="YP94" s="49"/>
      <c r="YQ94" s="49"/>
      <c r="YR94" s="49"/>
      <c r="YS94" s="49"/>
      <c r="YT94" s="49"/>
      <c r="YU94" s="49"/>
      <c r="YV94" s="49"/>
      <c r="YW94" s="49"/>
      <c r="YX94" s="49"/>
      <c r="YY94" s="49"/>
      <c r="YZ94" s="49"/>
      <c r="ZA94" s="49"/>
      <c r="ZB94" s="49"/>
      <c r="ZC94" s="49"/>
      <c r="ZD94" s="49"/>
      <c r="ZE94" s="49"/>
      <c r="ZF94" s="49"/>
      <c r="ZG94" s="49"/>
      <c r="ZH94" s="49"/>
      <c r="ZI94" s="49"/>
      <c r="ZJ94" s="49"/>
      <c r="ZK94" s="49"/>
      <c r="ZL94" s="49"/>
      <c r="ZM94" s="49"/>
      <c r="ZN94" s="49"/>
      <c r="ZO94" s="49"/>
      <c r="ZP94" s="49"/>
      <c r="ZQ94" s="49"/>
      <c r="ZR94" s="49"/>
      <c r="ZS94" s="49"/>
      <c r="ZT94" s="49"/>
      <c r="ZU94" s="49"/>
      <c r="ZV94" s="49"/>
      <c r="ZW94" s="49"/>
      <c r="ZX94" s="49"/>
      <c r="ZY94" s="49"/>
      <c r="ZZ94" s="49"/>
      <c r="AAA94" s="49"/>
      <c r="AAB94" s="49"/>
      <c r="AAC94" s="49"/>
      <c r="AAD94" s="49"/>
      <c r="AAE94" s="49"/>
      <c r="AAF94" s="49"/>
      <c r="AAG94" s="49"/>
      <c r="AAH94" s="49"/>
      <c r="AAI94" s="49"/>
      <c r="AAJ94" s="49"/>
      <c r="AAK94" s="49"/>
      <c r="AAL94" s="49"/>
      <c r="AAM94" s="49"/>
      <c r="AAN94" s="49"/>
      <c r="AAO94" s="49"/>
      <c r="AAP94" s="49"/>
      <c r="AAQ94" s="49"/>
      <c r="AAR94" s="49"/>
      <c r="AAS94" s="49"/>
      <c r="AAT94" s="49"/>
      <c r="AAU94" s="49"/>
      <c r="AAV94" s="49"/>
      <c r="AAW94" s="49"/>
      <c r="AAX94" s="49"/>
      <c r="AAY94" s="49"/>
      <c r="AAZ94" s="49"/>
      <c r="ABA94" s="49"/>
      <c r="ABB94" s="49"/>
      <c r="ABC94" s="49"/>
      <c r="ABD94" s="49"/>
      <c r="ABE94" s="49"/>
      <c r="ABF94" s="49"/>
      <c r="ABG94" s="49"/>
      <c r="ABH94" s="49"/>
      <c r="ABI94" s="49"/>
      <c r="ABJ94" s="49"/>
      <c r="ABK94" s="49"/>
      <c r="ABL94" s="49"/>
      <c r="ABM94" s="49"/>
      <c r="ABN94" s="49"/>
      <c r="ABO94" s="49"/>
      <c r="ABP94" s="49"/>
      <c r="ABQ94" s="49"/>
      <c r="ABR94" s="49"/>
      <c r="ABS94" s="49"/>
      <c r="ABT94" s="49"/>
      <c r="ABU94" s="49"/>
      <c r="ABV94" s="49"/>
      <c r="ABW94" s="49"/>
      <c r="ABX94" s="49"/>
      <c r="ABY94" s="49"/>
      <c r="ABZ94" s="49"/>
      <c r="ACA94" s="49"/>
      <c r="ACB94" s="49"/>
      <c r="ACC94" s="49"/>
      <c r="ACD94" s="49"/>
      <c r="ACE94" s="49"/>
      <c r="ACF94" s="49"/>
      <c r="ACG94" s="49"/>
      <c r="ACH94" s="49"/>
      <c r="ACI94" s="49"/>
      <c r="ACJ94" s="49"/>
      <c r="ACK94" s="49"/>
      <c r="ACL94" s="49"/>
      <c r="ACM94" s="49"/>
      <c r="ACN94" s="49"/>
      <c r="ACO94" s="49"/>
      <c r="ACP94" s="49"/>
      <c r="ACQ94" s="49"/>
      <c r="ACR94" s="49"/>
      <c r="ACS94" s="49"/>
      <c r="ACT94" s="49"/>
      <c r="ACU94" s="49"/>
      <c r="ACV94" s="49"/>
      <c r="ACW94" s="49"/>
    </row>
    <row r="95" spans="1:777" x14ac:dyDescent="0.15">
      <c r="A95" s="25" t="s">
        <v>251</v>
      </c>
      <c r="B95" s="26" t="s">
        <v>40</v>
      </c>
      <c r="C95" s="27" t="s">
        <v>41</v>
      </c>
      <c r="D95" s="33">
        <f t="shared" si="160"/>
        <v>1.6040489056802665E-2</v>
      </c>
      <c r="E95" s="33">
        <f t="shared" si="161"/>
        <v>8.8319833953547366E-3</v>
      </c>
      <c r="F95" s="33">
        <f t="shared" si="162"/>
        <v>-1.2746610776497413E-2</v>
      </c>
      <c r="G95" s="33">
        <f t="shared" si="163"/>
        <v>2.4249354879682716E-2</v>
      </c>
      <c r="H95" s="33">
        <f t="shared" si="164"/>
        <v>6.1589887208825189E-2</v>
      </c>
      <c r="I95" s="33">
        <f t="shared" si="165"/>
        <v>5.4969832750741743E-2</v>
      </c>
      <c r="J95" s="33">
        <f t="shared" si="166"/>
        <v>3.2346038826033929E-2</v>
      </c>
      <c r="K95" s="33">
        <f t="shared" si="167"/>
        <v>1.9049703538974505E-2</v>
      </c>
      <c r="L95" s="33">
        <f t="shared" si="168"/>
        <v>2.3404638883890883E-2</v>
      </c>
      <c r="M95" s="33">
        <f t="shared" si="169"/>
        <v>1.0831749343477082E-2</v>
      </c>
      <c r="N95" s="33">
        <f t="shared" si="170"/>
        <v>2.2898229219796118E-2</v>
      </c>
      <c r="O95" s="33">
        <f t="shared" si="171"/>
        <v>1.7711532001828845E-2</v>
      </c>
      <c r="P95" s="33">
        <f t="shared" si="172"/>
        <v>2.8340051771039043E-2</v>
      </c>
      <c r="Q95" s="33">
        <f t="shared" si="173"/>
        <v>1.9090118157324421E-2</v>
      </c>
      <c r="R95" s="33">
        <f t="shared" si="174"/>
        <v>3.0637972536885272E-2</v>
      </c>
      <c r="S95" s="33">
        <f t="shared" si="175"/>
        <v>1.7583945630681885E-2</v>
      </c>
      <c r="T95" s="32">
        <f t="shared" si="176"/>
        <v>3.2666531890008343E-2</v>
      </c>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c r="DB95" s="49"/>
      <c r="DC95" s="49"/>
      <c r="DD95" s="49"/>
      <c r="DE95" s="49"/>
      <c r="DF95" s="49"/>
      <c r="DG95" s="49"/>
      <c r="DH95" s="49"/>
      <c r="DI95" s="49"/>
      <c r="DJ95" s="49"/>
      <c r="DK95" s="49"/>
      <c r="DL95" s="49"/>
      <c r="DM95" s="49"/>
      <c r="DN95" s="49"/>
      <c r="DO95" s="49"/>
      <c r="DP95" s="49"/>
      <c r="DQ95" s="49"/>
      <c r="DR95" s="49"/>
      <c r="DS95" s="49"/>
      <c r="DT95" s="49"/>
      <c r="DU95" s="49"/>
      <c r="DV95" s="49"/>
      <c r="DW95" s="49"/>
      <c r="DX95" s="49"/>
      <c r="DY95" s="49"/>
      <c r="DZ95" s="49"/>
      <c r="EA95" s="49"/>
      <c r="EB95" s="49"/>
      <c r="EC95" s="49"/>
      <c r="ED95" s="49"/>
      <c r="EE95" s="49"/>
      <c r="EF95" s="49"/>
      <c r="EG95" s="49"/>
      <c r="EH95" s="49"/>
      <c r="EI95" s="49"/>
      <c r="EJ95" s="49"/>
      <c r="EK95" s="49"/>
      <c r="EL95" s="49"/>
      <c r="EM95" s="49"/>
      <c r="EN95" s="49"/>
      <c r="EO95" s="49"/>
      <c r="EP95" s="49"/>
      <c r="EQ95" s="49"/>
      <c r="ER95" s="49"/>
      <c r="ES95" s="49"/>
      <c r="ET95" s="49"/>
      <c r="EU95" s="49"/>
      <c r="EV95" s="49"/>
      <c r="EW95" s="49"/>
      <c r="EX95" s="49"/>
      <c r="EY95" s="49"/>
      <c r="EZ95" s="49"/>
      <c r="FA95" s="49"/>
      <c r="FB95" s="49"/>
      <c r="FC95" s="49"/>
      <c r="FD95" s="49"/>
      <c r="FE95" s="49"/>
      <c r="FF95" s="49"/>
      <c r="FG95" s="49"/>
      <c r="FH95" s="49"/>
      <c r="FI95" s="49"/>
      <c r="FJ95" s="49"/>
      <c r="FK95" s="49"/>
      <c r="FL95" s="49"/>
      <c r="FM95" s="49"/>
      <c r="FN95" s="49"/>
      <c r="FO95" s="49"/>
      <c r="FP95" s="49"/>
      <c r="FQ95" s="49"/>
      <c r="FR95" s="49"/>
      <c r="FS95" s="49"/>
      <c r="FT95" s="49"/>
      <c r="FU95" s="49"/>
      <c r="FV95" s="49"/>
      <c r="FW95" s="49"/>
      <c r="FX95" s="49"/>
      <c r="FY95" s="49"/>
      <c r="FZ95" s="49"/>
      <c r="GA95" s="49"/>
      <c r="GB95" s="49"/>
      <c r="GC95" s="49"/>
      <c r="GD95" s="49"/>
      <c r="GE95" s="49"/>
      <c r="GF95" s="49"/>
      <c r="GG95" s="49"/>
      <c r="GH95" s="49"/>
      <c r="GI95" s="49"/>
      <c r="GJ95" s="49"/>
      <c r="GK95" s="49"/>
      <c r="GL95" s="49"/>
      <c r="GM95" s="49"/>
      <c r="GN95" s="49"/>
      <c r="GO95" s="49"/>
      <c r="GP95" s="49"/>
      <c r="GQ95" s="49"/>
      <c r="GR95" s="49"/>
      <c r="GS95" s="49"/>
      <c r="GT95" s="49"/>
      <c r="GU95" s="49"/>
      <c r="GV95" s="49"/>
      <c r="GW95" s="49"/>
      <c r="GX95" s="49"/>
      <c r="GY95" s="49"/>
      <c r="GZ95" s="49"/>
      <c r="HA95" s="49"/>
      <c r="HB95" s="49"/>
      <c r="HC95" s="49"/>
      <c r="HD95" s="49"/>
      <c r="HE95" s="49"/>
      <c r="HF95" s="49"/>
      <c r="HG95" s="49"/>
      <c r="HH95" s="49"/>
      <c r="HI95" s="49"/>
      <c r="HJ95" s="49"/>
      <c r="HK95" s="49"/>
      <c r="HL95" s="49"/>
      <c r="HM95" s="49"/>
      <c r="HN95" s="49"/>
      <c r="HO95" s="49"/>
      <c r="HP95" s="49"/>
      <c r="HQ95" s="49"/>
      <c r="HR95" s="49"/>
      <c r="HS95" s="49"/>
      <c r="HT95" s="49"/>
      <c r="HU95" s="49"/>
      <c r="HV95" s="49"/>
      <c r="HW95" s="49"/>
      <c r="HX95" s="49"/>
      <c r="HY95" s="49"/>
      <c r="HZ95" s="49"/>
      <c r="IA95" s="49"/>
      <c r="IB95" s="49"/>
      <c r="IC95" s="49"/>
      <c r="ID95" s="49"/>
      <c r="IE95" s="49"/>
      <c r="IF95" s="49"/>
      <c r="IG95" s="49"/>
      <c r="IH95" s="49"/>
      <c r="II95" s="49"/>
      <c r="IJ95" s="49"/>
      <c r="IK95" s="49"/>
      <c r="IL95" s="49"/>
      <c r="IM95" s="49"/>
      <c r="IN95" s="49"/>
      <c r="IO95" s="49"/>
      <c r="IP95" s="49"/>
      <c r="IQ95" s="49"/>
      <c r="IR95" s="49"/>
      <c r="IS95" s="49"/>
      <c r="IT95" s="49"/>
      <c r="IU95" s="49"/>
      <c r="IV95" s="49"/>
      <c r="IW95" s="49"/>
      <c r="IX95" s="49"/>
      <c r="IY95" s="49"/>
      <c r="IZ95" s="49"/>
      <c r="JA95" s="49"/>
      <c r="JB95" s="49"/>
      <c r="JC95" s="49"/>
      <c r="JD95" s="49"/>
      <c r="JE95" s="49"/>
      <c r="JF95" s="49"/>
      <c r="JG95" s="49"/>
      <c r="JH95" s="49"/>
      <c r="JI95" s="49"/>
      <c r="JJ95" s="49"/>
      <c r="JK95" s="49"/>
      <c r="JL95" s="49"/>
      <c r="JM95" s="49"/>
      <c r="JN95" s="49"/>
      <c r="JO95" s="49"/>
      <c r="JP95" s="49"/>
      <c r="JQ95" s="49"/>
      <c r="JR95" s="49"/>
      <c r="JS95" s="49"/>
      <c r="JT95" s="49"/>
      <c r="JU95" s="49"/>
      <c r="JV95" s="49"/>
      <c r="JW95" s="49"/>
      <c r="JX95" s="49"/>
      <c r="JY95" s="49"/>
      <c r="JZ95" s="49"/>
      <c r="KA95" s="49"/>
      <c r="KB95" s="49"/>
      <c r="KC95" s="49"/>
      <c r="KD95" s="49"/>
      <c r="KE95" s="49"/>
      <c r="KF95" s="49"/>
      <c r="KG95" s="49"/>
      <c r="KH95" s="49"/>
      <c r="KI95" s="49"/>
      <c r="KJ95" s="49"/>
      <c r="KK95" s="49"/>
      <c r="KL95" s="49"/>
      <c r="KM95" s="49"/>
      <c r="KN95" s="49"/>
      <c r="KO95" s="49"/>
      <c r="KP95" s="49"/>
      <c r="KQ95" s="49"/>
      <c r="KR95" s="49"/>
      <c r="KS95" s="49"/>
      <c r="KT95" s="49"/>
      <c r="KU95" s="49"/>
      <c r="KV95" s="49"/>
      <c r="KW95" s="49"/>
      <c r="KX95" s="49"/>
      <c r="KY95" s="49"/>
      <c r="KZ95" s="49"/>
      <c r="LA95" s="49"/>
      <c r="LB95" s="49"/>
      <c r="LC95" s="49"/>
      <c r="LD95" s="49"/>
      <c r="LE95" s="49"/>
      <c r="LF95" s="49"/>
      <c r="LG95" s="49"/>
      <c r="LH95" s="49"/>
      <c r="LI95" s="49"/>
      <c r="LJ95" s="49"/>
      <c r="LK95" s="49"/>
      <c r="LL95" s="49"/>
      <c r="LM95" s="49"/>
      <c r="LN95" s="49"/>
      <c r="LO95" s="49"/>
      <c r="LP95" s="49"/>
      <c r="LQ95" s="49"/>
      <c r="LR95" s="49"/>
      <c r="LS95" s="49"/>
      <c r="LT95" s="49"/>
      <c r="LU95" s="49"/>
      <c r="LV95" s="49"/>
      <c r="LW95" s="49"/>
      <c r="LX95" s="49"/>
      <c r="LY95" s="49"/>
      <c r="LZ95" s="49"/>
      <c r="MA95" s="49"/>
      <c r="MB95" s="49"/>
      <c r="MC95" s="49"/>
      <c r="MD95" s="49"/>
      <c r="ME95" s="49"/>
      <c r="MF95" s="49"/>
      <c r="MG95" s="49"/>
      <c r="MH95" s="49"/>
      <c r="MI95" s="49"/>
      <c r="MJ95" s="49"/>
      <c r="MK95" s="49"/>
      <c r="ML95" s="49"/>
      <c r="MM95" s="49"/>
      <c r="MN95" s="49"/>
      <c r="MO95" s="49"/>
      <c r="MP95" s="49"/>
      <c r="MQ95" s="49"/>
      <c r="MR95" s="49"/>
      <c r="MS95" s="49"/>
      <c r="MT95" s="49"/>
      <c r="MU95" s="49"/>
      <c r="MV95" s="49"/>
      <c r="MW95" s="49"/>
      <c r="MX95" s="49"/>
      <c r="MY95" s="49"/>
      <c r="MZ95" s="49"/>
      <c r="NA95" s="49"/>
      <c r="NB95" s="49"/>
      <c r="NC95" s="49"/>
      <c r="ND95" s="49"/>
      <c r="NE95" s="49"/>
      <c r="NF95" s="49"/>
      <c r="NG95" s="49"/>
      <c r="NH95" s="49"/>
      <c r="NI95" s="49"/>
      <c r="NJ95" s="49"/>
      <c r="NK95" s="49"/>
      <c r="NL95" s="49"/>
      <c r="NM95" s="49"/>
      <c r="NN95" s="49"/>
      <c r="NO95" s="49"/>
      <c r="NP95" s="49"/>
      <c r="NQ95" s="49"/>
      <c r="NR95" s="49"/>
      <c r="NS95" s="49"/>
      <c r="NT95" s="49"/>
      <c r="NU95" s="49"/>
      <c r="NV95" s="49"/>
      <c r="NW95" s="49"/>
      <c r="NX95" s="49"/>
      <c r="NY95" s="49"/>
      <c r="NZ95" s="49"/>
      <c r="OA95" s="49"/>
      <c r="OB95" s="49"/>
      <c r="OC95" s="49"/>
      <c r="OD95" s="49"/>
      <c r="OE95" s="49"/>
      <c r="OF95" s="49"/>
      <c r="OG95" s="49"/>
      <c r="OH95" s="49"/>
      <c r="OI95" s="49"/>
      <c r="OJ95" s="49"/>
      <c r="OK95" s="49"/>
      <c r="OL95" s="49"/>
      <c r="OM95" s="49"/>
      <c r="ON95" s="49"/>
      <c r="OO95" s="49"/>
      <c r="OP95" s="49"/>
      <c r="OQ95" s="49"/>
      <c r="OR95" s="49"/>
      <c r="OS95" s="49"/>
      <c r="OT95" s="49"/>
      <c r="OU95" s="49"/>
      <c r="OV95" s="49"/>
      <c r="OW95" s="49"/>
      <c r="OX95" s="49"/>
      <c r="OY95" s="49"/>
      <c r="OZ95" s="49"/>
      <c r="PA95" s="49"/>
      <c r="PB95" s="49"/>
      <c r="PC95" s="49"/>
      <c r="PD95" s="49"/>
      <c r="PE95" s="49"/>
      <c r="PF95" s="49"/>
      <c r="PG95" s="49"/>
      <c r="PH95" s="49"/>
      <c r="PI95" s="49"/>
      <c r="PJ95" s="49"/>
      <c r="PK95" s="49"/>
      <c r="PL95" s="49"/>
      <c r="PM95" s="49"/>
      <c r="PN95" s="49"/>
      <c r="PO95" s="49"/>
      <c r="PP95" s="49"/>
      <c r="PQ95" s="49"/>
      <c r="PR95" s="49"/>
      <c r="PS95" s="49"/>
      <c r="PT95" s="49"/>
      <c r="PU95" s="49"/>
      <c r="PV95" s="49"/>
      <c r="PW95" s="49"/>
      <c r="PX95" s="49"/>
      <c r="PY95" s="49"/>
      <c r="PZ95" s="49"/>
      <c r="QA95" s="49"/>
      <c r="QB95" s="49"/>
      <c r="QC95" s="49"/>
      <c r="QD95" s="49"/>
      <c r="QE95" s="49"/>
      <c r="QF95" s="49"/>
      <c r="QG95" s="49"/>
      <c r="QH95" s="49"/>
      <c r="QI95" s="49"/>
      <c r="QJ95" s="49"/>
      <c r="QK95" s="49"/>
      <c r="QL95" s="49"/>
      <c r="QM95" s="49"/>
      <c r="QN95" s="49"/>
      <c r="QO95" s="49"/>
      <c r="QP95" s="49"/>
      <c r="QQ95" s="49"/>
      <c r="QR95" s="49"/>
      <c r="QS95" s="49"/>
      <c r="QT95" s="49"/>
      <c r="QU95" s="49"/>
      <c r="QV95" s="49"/>
      <c r="QW95" s="49"/>
      <c r="QX95" s="49"/>
      <c r="QY95" s="49"/>
      <c r="QZ95" s="49"/>
      <c r="RA95" s="49"/>
      <c r="RB95" s="49"/>
      <c r="RC95" s="49"/>
      <c r="RD95" s="49"/>
      <c r="RE95" s="49"/>
      <c r="RF95" s="49"/>
      <c r="RG95" s="49"/>
      <c r="RH95" s="49"/>
      <c r="RI95" s="49"/>
      <c r="RJ95" s="49"/>
      <c r="RK95" s="49"/>
      <c r="RL95" s="49"/>
      <c r="RM95" s="49"/>
      <c r="RN95" s="49"/>
      <c r="RO95" s="49"/>
      <c r="RP95" s="49"/>
      <c r="RQ95" s="49"/>
      <c r="RR95" s="49"/>
      <c r="RS95" s="49"/>
      <c r="RT95" s="49"/>
      <c r="RU95" s="49"/>
      <c r="RV95" s="49"/>
      <c r="RW95" s="49"/>
      <c r="RX95" s="49"/>
      <c r="RY95" s="49"/>
      <c r="RZ95" s="49"/>
      <c r="SA95" s="49"/>
      <c r="SB95" s="49"/>
      <c r="SC95" s="49"/>
      <c r="SD95" s="49"/>
      <c r="SE95" s="49"/>
      <c r="SF95" s="49"/>
      <c r="SG95" s="49"/>
      <c r="SH95" s="49"/>
      <c r="SI95" s="49"/>
      <c r="SJ95" s="49"/>
      <c r="SK95" s="49"/>
      <c r="SL95" s="49"/>
      <c r="SM95" s="49"/>
      <c r="SN95" s="49"/>
      <c r="SO95" s="49"/>
      <c r="SP95" s="49"/>
      <c r="SQ95" s="49"/>
      <c r="SR95" s="49"/>
      <c r="SS95" s="49"/>
      <c r="ST95" s="49"/>
      <c r="SU95" s="49"/>
      <c r="SV95" s="49"/>
      <c r="SW95" s="49"/>
      <c r="SX95" s="49"/>
      <c r="SY95" s="49"/>
      <c r="SZ95" s="49"/>
      <c r="TA95" s="49"/>
      <c r="TB95" s="49"/>
      <c r="TC95" s="49"/>
      <c r="TD95" s="49"/>
      <c r="TE95" s="49"/>
      <c r="TF95" s="49"/>
      <c r="TG95" s="49"/>
      <c r="TH95" s="49"/>
      <c r="TI95" s="49"/>
      <c r="TJ95" s="49"/>
      <c r="TK95" s="49"/>
      <c r="TL95" s="49"/>
      <c r="TM95" s="49"/>
      <c r="TN95" s="49"/>
      <c r="TO95" s="49"/>
      <c r="TP95" s="49"/>
      <c r="TQ95" s="49"/>
      <c r="TR95" s="49"/>
      <c r="TS95" s="49"/>
      <c r="TT95" s="49"/>
      <c r="TU95" s="49"/>
      <c r="TV95" s="49"/>
      <c r="TW95" s="49"/>
      <c r="TX95" s="49"/>
      <c r="TY95" s="49"/>
      <c r="TZ95" s="49"/>
      <c r="UA95" s="49"/>
      <c r="UB95" s="49"/>
      <c r="UC95" s="49"/>
      <c r="UD95" s="49"/>
      <c r="UE95" s="49"/>
      <c r="UF95" s="49"/>
      <c r="UG95" s="49"/>
      <c r="UH95" s="49"/>
      <c r="UI95" s="49"/>
      <c r="UJ95" s="49"/>
      <c r="UK95" s="49"/>
      <c r="UL95" s="49"/>
      <c r="UM95" s="49"/>
      <c r="UN95" s="49"/>
      <c r="UO95" s="49"/>
      <c r="UP95" s="49"/>
      <c r="UQ95" s="49"/>
      <c r="UR95" s="49"/>
      <c r="US95" s="49"/>
      <c r="UT95" s="49"/>
      <c r="UU95" s="49"/>
      <c r="UV95" s="49"/>
      <c r="UW95" s="49"/>
      <c r="UX95" s="49"/>
      <c r="UY95" s="49"/>
      <c r="UZ95" s="49"/>
      <c r="VA95" s="49"/>
      <c r="VB95" s="49"/>
      <c r="VC95" s="49"/>
      <c r="VD95" s="49"/>
      <c r="VE95" s="49"/>
      <c r="VF95" s="49"/>
      <c r="VG95" s="49"/>
      <c r="VH95" s="49"/>
      <c r="VI95" s="49"/>
      <c r="VJ95" s="49"/>
      <c r="VK95" s="49"/>
      <c r="VL95" s="49"/>
      <c r="VM95" s="49"/>
      <c r="VN95" s="49"/>
      <c r="VO95" s="49"/>
      <c r="VP95" s="49"/>
      <c r="VQ95" s="49"/>
      <c r="VR95" s="49"/>
      <c r="VS95" s="49"/>
      <c r="VT95" s="49"/>
      <c r="VU95" s="49"/>
      <c r="VV95" s="49"/>
      <c r="VW95" s="49"/>
      <c r="VX95" s="49"/>
      <c r="VY95" s="49"/>
      <c r="VZ95" s="49"/>
      <c r="WA95" s="49"/>
      <c r="WB95" s="49"/>
      <c r="WC95" s="49"/>
      <c r="WD95" s="49"/>
      <c r="WE95" s="49"/>
      <c r="WF95" s="49"/>
      <c r="WG95" s="49"/>
      <c r="WH95" s="49"/>
      <c r="WI95" s="49"/>
      <c r="WJ95" s="49"/>
      <c r="WK95" s="49"/>
      <c r="WL95" s="49"/>
      <c r="WM95" s="49"/>
      <c r="WN95" s="49"/>
      <c r="WO95" s="49"/>
      <c r="WP95" s="49"/>
      <c r="WQ95" s="49"/>
      <c r="WR95" s="49"/>
      <c r="WS95" s="49"/>
      <c r="WT95" s="49"/>
      <c r="WU95" s="49"/>
      <c r="WV95" s="49"/>
      <c r="WW95" s="49"/>
      <c r="WX95" s="49"/>
      <c r="WY95" s="49"/>
      <c r="WZ95" s="49"/>
      <c r="XA95" s="49"/>
      <c r="XB95" s="49"/>
      <c r="XC95" s="49"/>
      <c r="XD95" s="49"/>
      <c r="XE95" s="49"/>
      <c r="XF95" s="49"/>
      <c r="XG95" s="49"/>
      <c r="XH95" s="49"/>
      <c r="XI95" s="49"/>
      <c r="XJ95" s="49"/>
      <c r="XK95" s="49"/>
      <c r="XL95" s="49"/>
      <c r="XM95" s="49"/>
      <c r="XN95" s="49"/>
      <c r="XO95" s="49"/>
      <c r="XP95" s="49"/>
      <c r="XQ95" s="49"/>
      <c r="XR95" s="49"/>
      <c r="XS95" s="49"/>
      <c r="XT95" s="49"/>
      <c r="XU95" s="49"/>
      <c r="XV95" s="49"/>
      <c r="XW95" s="49"/>
      <c r="XX95" s="49"/>
      <c r="XY95" s="49"/>
      <c r="XZ95" s="49"/>
      <c r="YA95" s="49"/>
      <c r="YB95" s="49"/>
      <c r="YC95" s="49"/>
      <c r="YD95" s="49"/>
      <c r="YE95" s="49"/>
      <c r="YF95" s="49"/>
      <c r="YG95" s="49"/>
      <c r="YH95" s="49"/>
      <c r="YI95" s="49"/>
      <c r="YJ95" s="49"/>
      <c r="YK95" s="49"/>
      <c r="YL95" s="49"/>
      <c r="YM95" s="49"/>
      <c r="YN95" s="49"/>
      <c r="YO95" s="49"/>
      <c r="YP95" s="49"/>
      <c r="YQ95" s="49"/>
      <c r="YR95" s="49"/>
      <c r="YS95" s="49"/>
      <c r="YT95" s="49"/>
      <c r="YU95" s="49"/>
      <c r="YV95" s="49"/>
      <c r="YW95" s="49"/>
      <c r="YX95" s="49"/>
      <c r="YY95" s="49"/>
      <c r="YZ95" s="49"/>
      <c r="ZA95" s="49"/>
      <c r="ZB95" s="49"/>
      <c r="ZC95" s="49"/>
      <c r="ZD95" s="49"/>
      <c r="ZE95" s="49"/>
      <c r="ZF95" s="49"/>
      <c r="ZG95" s="49"/>
      <c r="ZH95" s="49"/>
      <c r="ZI95" s="49"/>
      <c r="ZJ95" s="49"/>
      <c r="ZK95" s="49"/>
      <c r="ZL95" s="49"/>
      <c r="ZM95" s="49"/>
      <c r="ZN95" s="49"/>
      <c r="ZO95" s="49"/>
      <c r="ZP95" s="49"/>
      <c r="ZQ95" s="49"/>
      <c r="ZR95" s="49"/>
      <c r="ZS95" s="49"/>
      <c r="ZT95" s="49"/>
      <c r="ZU95" s="49"/>
      <c r="ZV95" s="49"/>
      <c r="ZW95" s="49"/>
      <c r="ZX95" s="49"/>
      <c r="ZY95" s="49"/>
      <c r="ZZ95" s="49"/>
      <c r="AAA95" s="49"/>
      <c r="AAB95" s="49"/>
      <c r="AAC95" s="49"/>
      <c r="AAD95" s="49"/>
      <c r="AAE95" s="49"/>
      <c r="AAF95" s="49"/>
      <c r="AAG95" s="49"/>
      <c r="AAH95" s="49"/>
      <c r="AAI95" s="49"/>
      <c r="AAJ95" s="49"/>
      <c r="AAK95" s="49"/>
      <c r="AAL95" s="49"/>
      <c r="AAM95" s="49"/>
      <c r="AAN95" s="49"/>
      <c r="AAO95" s="49"/>
      <c r="AAP95" s="49"/>
      <c r="AAQ95" s="49"/>
      <c r="AAR95" s="49"/>
      <c r="AAS95" s="49"/>
      <c r="AAT95" s="49"/>
      <c r="AAU95" s="49"/>
      <c r="AAV95" s="49"/>
      <c r="AAW95" s="49"/>
      <c r="AAX95" s="49"/>
      <c r="AAY95" s="49"/>
      <c r="AAZ95" s="49"/>
      <c r="ABA95" s="49"/>
      <c r="ABB95" s="49"/>
      <c r="ABC95" s="49"/>
      <c r="ABD95" s="49"/>
      <c r="ABE95" s="49"/>
      <c r="ABF95" s="49"/>
      <c r="ABG95" s="49"/>
      <c r="ABH95" s="49"/>
      <c r="ABI95" s="49"/>
      <c r="ABJ95" s="49"/>
      <c r="ABK95" s="49"/>
      <c r="ABL95" s="49"/>
      <c r="ABM95" s="49"/>
      <c r="ABN95" s="49"/>
      <c r="ABO95" s="49"/>
      <c r="ABP95" s="49"/>
      <c r="ABQ95" s="49"/>
      <c r="ABR95" s="49"/>
      <c r="ABS95" s="49"/>
      <c r="ABT95" s="49"/>
      <c r="ABU95" s="49"/>
      <c r="ABV95" s="49"/>
      <c r="ABW95" s="49"/>
      <c r="ABX95" s="49"/>
      <c r="ABY95" s="49"/>
      <c r="ABZ95" s="49"/>
      <c r="ACA95" s="49"/>
      <c r="ACB95" s="49"/>
      <c r="ACC95" s="49"/>
      <c r="ACD95" s="49"/>
      <c r="ACE95" s="49"/>
      <c r="ACF95" s="49"/>
      <c r="ACG95" s="49"/>
      <c r="ACH95" s="49"/>
      <c r="ACI95" s="49"/>
      <c r="ACJ95" s="49"/>
      <c r="ACK95" s="49"/>
      <c r="ACL95" s="49"/>
      <c r="ACM95" s="49"/>
      <c r="ACN95" s="49"/>
      <c r="ACO95" s="49"/>
      <c r="ACP95" s="49"/>
      <c r="ACQ95" s="49"/>
      <c r="ACR95" s="49"/>
      <c r="ACS95" s="49"/>
      <c r="ACT95" s="49"/>
      <c r="ACU95" s="49"/>
      <c r="ACV95" s="49"/>
      <c r="ACW95" s="49"/>
    </row>
    <row r="96" spans="1:777" x14ac:dyDescent="0.15">
      <c r="A96" s="25" t="s">
        <v>251</v>
      </c>
      <c r="B96" s="26" t="s">
        <v>4</v>
      </c>
      <c r="C96" s="27" t="s">
        <v>5</v>
      </c>
      <c r="D96" s="33">
        <f t="shared" si="160"/>
        <v>1.5100422351087328E-2</v>
      </c>
      <c r="E96" s="33">
        <f t="shared" si="161"/>
        <v>1.0510889605891416E-2</v>
      </c>
      <c r="F96" s="33">
        <f t="shared" si="162"/>
        <v>8.2553153446962568E-4</v>
      </c>
      <c r="G96" s="33">
        <f t="shared" si="163"/>
        <v>2.8391203066722603E-2</v>
      </c>
      <c r="H96" s="33">
        <f t="shared" si="164"/>
        <v>3.6473671945424391E-2</v>
      </c>
      <c r="I96" s="33">
        <f t="shared" si="165"/>
        <v>3.5782347686610372E-2</v>
      </c>
      <c r="J96" s="33">
        <f t="shared" si="166"/>
        <v>2.3679801913470522E-2</v>
      </c>
      <c r="K96" s="33">
        <f t="shared" si="167"/>
        <v>1.8354667193554386E-2</v>
      </c>
      <c r="L96" s="33">
        <f t="shared" si="168"/>
        <v>2.3135014173578439E-2</v>
      </c>
      <c r="M96" s="33">
        <f t="shared" si="169"/>
        <v>9.5643219333783058E-3</v>
      </c>
      <c r="N96" s="33">
        <f t="shared" si="170"/>
        <v>1.9635235400049966E-2</v>
      </c>
      <c r="O96" s="33">
        <f t="shared" si="171"/>
        <v>1.4979000659723463E-2</v>
      </c>
      <c r="P96" s="33">
        <f t="shared" si="172"/>
        <v>1.9944947058012641E-2</v>
      </c>
      <c r="Q96" s="33">
        <f t="shared" si="173"/>
        <v>1.3740140348363239E-2</v>
      </c>
      <c r="R96" s="33">
        <f t="shared" si="174"/>
        <v>2.1979696591847064E-2</v>
      </c>
      <c r="S96" s="33">
        <f t="shared" si="175"/>
        <v>1.5351509230504323E-2</v>
      </c>
      <c r="T96" s="32">
        <f t="shared" si="176"/>
        <v>2.148160023772272E-2</v>
      </c>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c r="DB96" s="49"/>
      <c r="DC96" s="49"/>
      <c r="DD96" s="49"/>
      <c r="DE96" s="49"/>
      <c r="DF96" s="49"/>
      <c r="DG96" s="49"/>
      <c r="DH96" s="49"/>
      <c r="DI96" s="49"/>
      <c r="DJ96" s="49"/>
      <c r="DK96" s="49"/>
      <c r="DL96" s="49"/>
      <c r="DM96" s="49"/>
      <c r="DN96" s="49"/>
      <c r="DO96" s="49"/>
      <c r="DP96" s="49"/>
      <c r="DQ96" s="49"/>
      <c r="DR96" s="49"/>
      <c r="DS96" s="49"/>
      <c r="DT96" s="49"/>
      <c r="DU96" s="49"/>
      <c r="DV96" s="49"/>
      <c r="DW96" s="49"/>
      <c r="DX96" s="49"/>
      <c r="DY96" s="49"/>
      <c r="DZ96" s="49"/>
      <c r="EA96" s="49"/>
      <c r="EB96" s="49"/>
      <c r="EC96" s="49"/>
      <c r="ED96" s="49"/>
      <c r="EE96" s="49"/>
      <c r="EF96" s="49"/>
      <c r="EG96" s="49"/>
      <c r="EH96" s="49"/>
      <c r="EI96" s="49"/>
      <c r="EJ96" s="49"/>
      <c r="EK96" s="49"/>
      <c r="EL96" s="49"/>
      <c r="EM96" s="49"/>
      <c r="EN96" s="49"/>
      <c r="EO96" s="49"/>
      <c r="EP96" s="49"/>
      <c r="EQ96" s="49"/>
      <c r="ER96" s="49"/>
      <c r="ES96" s="49"/>
      <c r="ET96" s="49"/>
      <c r="EU96" s="49"/>
      <c r="EV96" s="49"/>
      <c r="EW96" s="49"/>
      <c r="EX96" s="49"/>
      <c r="EY96" s="49"/>
      <c r="EZ96" s="49"/>
      <c r="FA96" s="49"/>
      <c r="FB96" s="49"/>
      <c r="FC96" s="49"/>
      <c r="FD96" s="49"/>
      <c r="FE96" s="49"/>
      <c r="FF96" s="49"/>
      <c r="FG96" s="49"/>
      <c r="FH96" s="49"/>
      <c r="FI96" s="49"/>
      <c r="FJ96" s="49"/>
      <c r="FK96" s="49"/>
      <c r="FL96" s="49"/>
      <c r="FM96" s="49"/>
      <c r="FN96" s="49"/>
      <c r="FO96" s="49"/>
      <c r="FP96" s="49"/>
      <c r="FQ96" s="49"/>
      <c r="FR96" s="49"/>
      <c r="FS96" s="49"/>
      <c r="FT96" s="49"/>
      <c r="FU96" s="49"/>
      <c r="FV96" s="49"/>
      <c r="FW96" s="49"/>
      <c r="FX96" s="49"/>
      <c r="FY96" s="49"/>
      <c r="FZ96" s="49"/>
      <c r="GA96" s="49"/>
      <c r="GB96" s="49"/>
      <c r="GC96" s="49"/>
      <c r="GD96" s="49"/>
      <c r="GE96" s="49"/>
      <c r="GF96" s="49"/>
      <c r="GG96" s="49"/>
      <c r="GH96" s="49"/>
      <c r="GI96" s="49"/>
      <c r="GJ96" s="49"/>
      <c r="GK96" s="49"/>
      <c r="GL96" s="49"/>
      <c r="GM96" s="49"/>
      <c r="GN96" s="49"/>
      <c r="GO96" s="49"/>
      <c r="GP96" s="49"/>
      <c r="GQ96" s="49"/>
      <c r="GR96" s="49"/>
      <c r="GS96" s="49"/>
      <c r="GT96" s="49"/>
      <c r="GU96" s="49"/>
      <c r="GV96" s="49"/>
      <c r="GW96" s="49"/>
      <c r="GX96" s="49"/>
      <c r="GY96" s="49"/>
      <c r="GZ96" s="49"/>
      <c r="HA96" s="49"/>
      <c r="HB96" s="49"/>
      <c r="HC96" s="49"/>
      <c r="HD96" s="49"/>
      <c r="HE96" s="49"/>
      <c r="HF96" s="49"/>
      <c r="HG96" s="49"/>
      <c r="HH96" s="49"/>
      <c r="HI96" s="49"/>
      <c r="HJ96" s="49"/>
      <c r="HK96" s="49"/>
      <c r="HL96" s="49"/>
      <c r="HM96" s="49"/>
      <c r="HN96" s="49"/>
      <c r="HO96" s="49"/>
      <c r="HP96" s="49"/>
      <c r="HQ96" s="49"/>
      <c r="HR96" s="49"/>
      <c r="HS96" s="49"/>
      <c r="HT96" s="49"/>
      <c r="HU96" s="49"/>
      <c r="HV96" s="49"/>
      <c r="HW96" s="49"/>
      <c r="HX96" s="49"/>
      <c r="HY96" s="49"/>
      <c r="HZ96" s="49"/>
      <c r="IA96" s="49"/>
      <c r="IB96" s="49"/>
      <c r="IC96" s="49"/>
      <c r="ID96" s="49"/>
      <c r="IE96" s="49"/>
      <c r="IF96" s="49"/>
      <c r="IG96" s="49"/>
      <c r="IH96" s="49"/>
      <c r="II96" s="49"/>
      <c r="IJ96" s="49"/>
      <c r="IK96" s="49"/>
      <c r="IL96" s="49"/>
      <c r="IM96" s="49"/>
      <c r="IN96" s="49"/>
      <c r="IO96" s="49"/>
      <c r="IP96" s="49"/>
      <c r="IQ96" s="49"/>
      <c r="IR96" s="49"/>
      <c r="IS96" s="49"/>
      <c r="IT96" s="49"/>
      <c r="IU96" s="49"/>
      <c r="IV96" s="49"/>
      <c r="IW96" s="49"/>
      <c r="IX96" s="49"/>
      <c r="IY96" s="49"/>
      <c r="IZ96" s="49"/>
      <c r="JA96" s="49"/>
      <c r="JB96" s="49"/>
      <c r="JC96" s="49"/>
      <c r="JD96" s="49"/>
      <c r="JE96" s="49"/>
      <c r="JF96" s="49"/>
      <c r="JG96" s="49"/>
      <c r="JH96" s="49"/>
      <c r="JI96" s="49"/>
      <c r="JJ96" s="49"/>
      <c r="JK96" s="49"/>
      <c r="JL96" s="49"/>
      <c r="JM96" s="49"/>
      <c r="JN96" s="49"/>
      <c r="JO96" s="49"/>
      <c r="JP96" s="49"/>
      <c r="JQ96" s="49"/>
      <c r="JR96" s="49"/>
      <c r="JS96" s="49"/>
      <c r="JT96" s="49"/>
      <c r="JU96" s="49"/>
      <c r="JV96" s="49"/>
      <c r="JW96" s="49"/>
      <c r="JX96" s="49"/>
      <c r="JY96" s="49"/>
      <c r="JZ96" s="49"/>
      <c r="KA96" s="49"/>
      <c r="KB96" s="49"/>
      <c r="KC96" s="49"/>
      <c r="KD96" s="49"/>
      <c r="KE96" s="49"/>
      <c r="KF96" s="49"/>
      <c r="KG96" s="49"/>
      <c r="KH96" s="49"/>
      <c r="KI96" s="49"/>
      <c r="KJ96" s="49"/>
      <c r="KK96" s="49"/>
      <c r="KL96" s="49"/>
      <c r="KM96" s="49"/>
      <c r="KN96" s="49"/>
      <c r="KO96" s="49"/>
      <c r="KP96" s="49"/>
      <c r="KQ96" s="49"/>
      <c r="KR96" s="49"/>
      <c r="KS96" s="49"/>
      <c r="KT96" s="49"/>
      <c r="KU96" s="49"/>
      <c r="KV96" s="49"/>
      <c r="KW96" s="49"/>
      <c r="KX96" s="49"/>
      <c r="KY96" s="49"/>
      <c r="KZ96" s="49"/>
      <c r="LA96" s="49"/>
      <c r="LB96" s="49"/>
      <c r="LC96" s="49"/>
      <c r="LD96" s="49"/>
      <c r="LE96" s="49"/>
      <c r="LF96" s="49"/>
      <c r="LG96" s="49"/>
      <c r="LH96" s="49"/>
      <c r="LI96" s="49"/>
      <c r="LJ96" s="49"/>
      <c r="LK96" s="49"/>
      <c r="LL96" s="49"/>
      <c r="LM96" s="49"/>
      <c r="LN96" s="49"/>
      <c r="LO96" s="49"/>
      <c r="LP96" s="49"/>
      <c r="LQ96" s="49"/>
      <c r="LR96" s="49"/>
      <c r="LS96" s="49"/>
      <c r="LT96" s="49"/>
      <c r="LU96" s="49"/>
      <c r="LV96" s="49"/>
      <c r="LW96" s="49"/>
      <c r="LX96" s="49"/>
      <c r="LY96" s="49"/>
      <c r="LZ96" s="49"/>
      <c r="MA96" s="49"/>
      <c r="MB96" s="49"/>
      <c r="MC96" s="49"/>
      <c r="MD96" s="49"/>
      <c r="ME96" s="49"/>
      <c r="MF96" s="49"/>
      <c r="MG96" s="49"/>
      <c r="MH96" s="49"/>
      <c r="MI96" s="49"/>
      <c r="MJ96" s="49"/>
      <c r="MK96" s="49"/>
      <c r="ML96" s="49"/>
      <c r="MM96" s="49"/>
      <c r="MN96" s="49"/>
      <c r="MO96" s="49"/>
      <c r="MP96" s="49"/>
      <c r="MQ96" s="49"/>
      <c r="MR96" s="49"/>
      <c r="MS96" s="49"/>
      <c r="MT96" s="49"/>
      <c r="MU96" s="49"/>
      <c r="MV96" s="49"/>
      <c r="MW96" s="49"/>
      <c r="MX96" s="49"/>
      <c r="MY96" s="49"/>
      <c r="MZ96" s="49"/>
      <c r="NA96" s="49"/>
      <c r="NB96" s="49"/>
      <c r="NC96" s="49"/>
      <c r="ND96" s="49"/>
      <c r="NE96" s="49"/>
      <c r="NF96" s="49"/>
      <c r="NG96" s="49"/>
      <c r="NH96" s="49"/>
      <c r="NI96" s="49"/>
      <c r="NJ96" s="49"/>
      <c r="NK96" s="49"/>
      <c r="NL96" s="49"/>
      <c r="NM96" s="49"/>
      <c r="NN96" s="49"/>
      <c r="NO96" s="49"/>
      <c r="NP96" s="49"/>
      <c r="NQ96" s="49"/>
      <c r="NR96" s="49"/>
      <c r="NS96" s="49"/>
      <c r="NT96" s="49"/>
      <c r="NU96" s="49"/>
      <c r="NV96" s="49"/>
      <c r="NW96" s="49"/>
      <c r="NX96" s="49"/>
      <c r="NY96" s="49"/>
      <c r="NZ96" s="49"/>
      <c r="OA96" s="49"/>
      <c r="OB96" s="49"/>
      <c r="OC96" s="49"/>
      <c r="OD96" s="49"/>
      <c r="OE96" s="49"/>
      <c r="OF96" s="49"/>
      <c r="OG96" s="49"/>
      <c r="OH96" s="49"/>
      <c r="OI96" s="49"/>
      <c r="OJ96" s="49"/>
      <c r="OK96" s="49"/>
      <c r="OL96" s="49"/>
      <c r="OM96" s="49"/>
      <c r="ON96" s="49"/>
      <c r="OO96" s="49"/>
      <c r="OP96" s="49"/>
      <c r="OQ96" s="49"/>
      <c r="OR96" s="49"/>
      <c r="OS96" s="49"/>
      <c r="OT96" s="49"/>
      <c r="OU96" s="49"/>
      <c r="OV96" s="49"/>
      <c r="OW96" s="49"/>
      <c r="OX96" s="49"/>
      <c r="OY96" s="49"/>
      <c r="OZ96" s="49"/>
      <c r="PA96" s="49"/>
      <c r="PB96" s="49"/>
      <c r="PC96" s="49"/>
      <c r="PD96" s="49"/>
      <c r="PE96" s="49"/>
      <c r="PF96" s="49"/>
      <c r="PG96" s="49"/>
      <c r="PH96" s="49"/>
      <c r="PI96" s="49"/>
      <c r="PJ96" s="49"/>
      <c r="PK96" s="49"/>
      <c r="PL96" s="49"/>
      <c r="PM96" s="49"/>
      <c r="PN96" s="49"/>
      <c r="PO96" s="49"/>
      <c r="PP96" s="49"/>
      <c r="PQ96" s="49"/>
      <c r="PR96" s="49"/>
      <c r="PS96" s="49"/>
      <c r="PT96" s="49"/>
      <c r="PU96" s="49"/>
      <c r="PV96" s="49"/>
      <c r="PW96" s="49"/>
      <c r="PX96" s="49"/>
      <c r="PY96" s="49"/>
      <c r="PZ96" s="49"/>
      <c r="QA96" s="49"/>
      <c r="QB96" s="49"/>
      <c r="QC96" s="49"/>
      <c r="QD96" s="49"/>
      <c r="QE96" s="49"/>
      <c r="QF96" s="49"/>
      <c r="QG96" s="49"/>
      <c r="QH96" s="49"/>
      <c r="QI96" s="49"/>
      <c r="QJ96" s="49"/>
      <c r="QK96" s="49"/>
      <c r="QL96" s="49"/>
      <c r="QM96" s="49"/>
      <c r="QN96" s="49"/>
      <c r="QO96" s="49"/>
      <c r="QP96" s="49"/>
      <c r="QQ96" s="49"/>
      <c r="QR96" s="49"/>
      <c r="QS96" s="49"/>
      <c r="QT96" s="49"/>
      <c r="QU96" s="49"/>
      <c r="QV96" s="49"/>
      <c r="QW96" s="49"/>
      <c r="QX96" s="49"/>
      <c r="QY96" s="49"/>
      <c r="QZ96" s="49"/>
      <c r="RA96" s="49"/>
      <c r="RB96" s="49"/>
      <c r="RC96" s="49"/>
      <c r="RD96" s="49"/>
      <c r="RE96" s="49"/>
      <c r="RF96" s="49"/>
      <c r="RG96" s="49"/>
      <c r="RH96" s="49"/>
      <c r="RI96" s="49"/>
      <c r="RJ96" s="49"/>
      <c r="RK96" s="49"/>
      <c r="RL96" s="49"/>
      <c r="RM96" s="49"/>
      <c r="RN96" s="49"/>
      <c r="RO96" s="49"/>
      <c r="RP96" s="49"/>
      <c r="RQ96" s="49"/>
      <c r="RR96" s="49"/>
      <c r="RS96" s="49"/>
      <c r="RT96" s="49"/>
      <c r="RU96" s="49"/>
      <c r="RV96" s="49"/>
      <c r="RW96" s="49"/>
      <c r="RX96" s="49"/>
      <c r="RY96" s="49"/>
      <c r="RZ96" s="49"/>
      <c r="SA96" s="49"/>
      <c r="SB96" s="49"/>
      <c r="SC96" s="49"/>
      <c r="SD96" s="49"/>
      <c r="SE96" s="49"/>
      <c r="SF96" s="49"/>
      <c r="SG96" s="49"/>
      <c r="SH96" s="49"/>
      <c r="SI96" s="49"/>
      <c r="SJ96" s="49"/>
      <c r="SK96" s="49"/>
      <c r="SL96" s="49"/>
      <c r="SM96" s="49"/>
      <c r="SN96" s="49"/>
      <c r="SO96" s="49"/>
      <c r="SP96" s="49"/>
      <c r="SQ96" s="49"/>
      <c r="SR96" s="49"/>
      <c r="SS96" s="49"/>
      <c r="ST96" s="49"/>
      <c r="SU96" s="49"/>
      <c r="SV96" s="49"/>
      <c r="SW96" s="49"/>
      <c r="SX96" s="49"/>
      <c r="SY96" s="49"/>
      <c r="SZ96" s="49"/>
      <c r="TA96" s="49"/>
      <c r="TB96" s="49"/>
      <c r="TC96" s="49"/>
      <c r="TD96" s="49"/>
      <c r="TE96" s="49"/>
      <c r="TF96" s="49"/>
      <c r="TG96" s="49"/>
      <c r="TH96" s="49"/>
      <c r="TI96" s="49"/>
      <c r="TJ96" s="49"/>
      <c r="TK96" s="49"/>
      <c r="TL96" s="49"/>
      <c r="TM96" s="49"/>
      <c r="TN96" s="49"/>
      <c r="TO96" s="49"/>
      <c r="TP96" s="49"/>
      <c r="TQ96" s="49"/>
      <c r="TR96" s="49"/>
      <c r="TS96" s="49"/>
      <c r="TT96" s="49"/>
      <c r="TU96" s="49"/>
      <c r="TV96" s="49"/>
      <c r="TW96" s="49"/>
      <c r="TX96" s="49"/>
      <c r="TY96" s="49"/>
      <c r="TZ96" s="49"/>
      <c r="UA96" s="49"/>
      <c r="UB96" s="49"/>
      <c r="UC96" s="49"/>
      <c r="UD96" s="49"/>
      <c r="UE96" s="49"/>
      <c r="UF96" s="49"/>
      <c r="UG96" s="49"/>
      <c r="UH96" s="49"/>
      <c r="UI96" s="49"/>
      <c r="UJ96" s="49"/>
      <c r="UK96" s="49"/>
      <c r="UL96" s="49"/>
      <c r="UM96" s="49"/>
      <c r="UN96" s="49"/>
      <c r="UO96" s="49"/>
      <c r="UP96" s="49"/>
      <c r="UQ96" s="49"/>
      <c r="UR96" s="49"/>
      <c r="US96" s="49"/>
      <c r="UT96" s="49"/>
      <c r="UU96" s="49"/>
      <c r="UV96" s="49"/>
      <c r="UW96" s="49"/>
      <c r="UX96" s="49"/>
      <c r="UY96" s="49"/>
      <c r="UZ96" s="49"/>
      <c r="VA96" s="49"/>
      <c r="VB96" s="49"/>
      <c r="VC96" s="49"/>
      <c r="VD96" s="49"/>
      <c r="VE96" s="49"/>
      <c r="VF96" s="49"/>
      <c r="VG96" s="49"/>
      <c r="VH96" s="49"/>
      <c r="VI96" s="49"/>
      <c r="VJ96" s="49"/>
      <c r="VK96" s="49"/>
      <c r="VL96" s="49"/>
      <c r="VM96" s="49"/>
      <c r="VN96" s="49"/>
      <c r="VO96" s="49"/>
      <c r="VP96" s="49"/>
      <c r="VQ96" s="49"/>
      <c r="VR96" s="49"/>
      <c r="VS96" s="49"/>
      <c r="VT96" s="49"/>
      <c r="VU96" s="49"/>
      <c r="VV96" s="49"/>
      <c r="VW96" s="49"/>
      <c r="VX96" s="49"/>
      <c r="VY96" s="49"/>
      <c r="VZ96" s="49"/>
      <c r="WA96" s="49"/>
      <c r="WB96" s="49"/>
      <c r="WC96" s="49"/>
      <c r="WD96" s="49"/>
      <c r="WE96" s="49"/>
      <c r="WF96" s="49"/>
      <c r="WG96" s="49"/>
      <c r="WH96" s="49"/>
      <c r="WI96" s="49"/>
      <c r="WJ96" s="49"/>
      <c r="WK96" s="49"/>
      <c r="WL96" s="49"/>
      <c r="WM96" s="49"/>
      <c r="WN96" s="49"/>
      <c r="WO96" s="49"/>
      <c r="WP96" s="49"/>
      <c r="WQ96" s="49"/>
      <c r="WR96" s="49"/>
      <c r="WS96" s="49"/>
      <c r="WT96" s="49"/>
      <c r="WU96" s="49"/>
      <c r="WV96" s="49"/>
      <c r="WW96" s="49"/>
      <c r="WX96" s="49"/>
      <c r="WY96" s="49"/>
      <c r="WZ96" s="49"/>
      <c r="XA96" s="49"/>
      <c r="XB96" s="49"/>
      <c r="XC96" s="49"/>
      <c r="XD96" s="49"/>
      <c r="XE96" s="49"/>
      <c r="XF96" s="49"/>
      <c r="XG96" s="49"/>
      <c r="XH96" s="49"/>
      <c r="XI96" s="49"/>
      <c r="XJ96" s="49"/>
      <c r="XK96" s="49"/>
      <c r="XL96" s="49"/>
      <c r="XM96" s="49"/>
      <c r="XN96" s="49"/>
      <c r="XO96" s="49"/>
      <c r="XP96" s="49"/>
      <c r="XQ96" s="49"/>
      <c r="XR96" s="49"/>
      <c r="XS96" s="49"/>
      <c r="XT96" s="49"/>
      <c r="XU96" s="49"/>
      <c r="XV96" s="49"/>
      <c r="XW96" s="49"/>
      <c r="XX96" s="49"/>
      <c r="XY96" s="49"/>
      <c r="XZ96" s="49"/>
      <c r="YA96" s="49"/>
      <c r="YB96" s="49"/>
      <c r="YC96" s="49"/>
      <c r="YD96" s="49"/>
      <c r="YE96" s="49"/>
      <c r="YF96" s="49"/>
      <c r="YG96" s="49"/>
      <c r="YH96" s="49"/>
      <c r="YI96" s="49"/>
      <c r="YJ96" s="49"/>
      <c r="YK96" s="49"/>
      <c r="YL96" s="49"/>
      <c r="YM96" s="49"/>
      <c r="YN96" s="49"/>
      <c r="YO96" s="49"/>
      <c r="YP96" s="49"/>
      <c r="YQ96" s="49"/>
      <c r="YR96" s="49"/>
      <c r="YS96" s="49"/>
      <c r="YT96" s="49"/>
      <c r="YU96" s="49"/>
      <c r="YV96" s="49"/>
      <c r="YW96" s="49"/>
      <c r="YX96" s="49"/>
      <c r="YY96" s="49"/>
      <c r="YZ96" s="49"/>
      <c r="ZA96" s="49"/>
      <c r="ZB96" s="49"/>
      <c r="ZC96" s="49"/>
      <c r="ZD96" s="49"/>
      <c r="ZE96" s="49"/>
      <c r="ZF96" s="49"/>
      <c r="ZG96" s="49"/>
      <c r="ZH96" s="49"/>
      <c r="ZI96" s="49"/>
      <c r="ZJ96" s="49"/>
      <c r="ZK96" s="49"/>
      <c r="ZL96" s="49"/>
      <c r="ZM96" s="49"/>
      <c r="ZN96" s="49"/>
      <c r="ZO96" s="49"/>
      <c r="ZP96" s="49"/>
      <c r="ZQ96" s="49"/>
      <c r="ZR96" s="49"/>
      <c r="ZS96" s="49"/>
      <c r="ZT96" s="49"/>
      <c r="ZU96" s="49"/>
      <c r="ZV96" s="49"/>
      <c r="ZW96" s="49"/>
      <c r="ZX96" s="49"/>
      <c r="ZY96" s="49"/>
      <c r="ZZ96" s="49"/>
      <c r="AAA96" s="49"/>
      <c r="AAB96" s="49"/>
      <c r="AAC96" s="49"/>
      <c r="AAD96" s="49"/>
      <c r="AAE96" s="49"/>
      <c r="AAF96" s="49"/>
      <c r="AAG96" s="49"/>
      <c r="AAH96" s="49"/>
      <c r="AAI96" s="49"/>
      <c r="AAJ96" s="49"/>
      <c r="AAK96" s="49"/>
      <c r="AAL96" s="49"/>
      <c r="AAM96" s="49"/>
      <c r="AAN96" s="49"/>
      <c r="AAO96" s="49"/>
      <c r="AAP96" s="49"/>
      <c r="AAQ96" s="49"/>
      <c r="AAR96" s="49"/>
      <c r="AAS96" s="49"/>
      <c r="AAT96" s="49"/>
      <c r="AAU96" s="49"/>
      <c r="AAV96" s="49"/>
      <c r="AAW96" s="49"/>
      <c r="AAX96" s="49"/>
      <c r="AAY96" s="49"/>
      <c r="AAZ96" s="49"/>
      <c r="ABA96" s="49"/>
      <c r="ABB96" s="49"/>
      <c r="ABC96" s="49"/>
      <c r="ABD96" s="49"/>
      <c r="ABE96" s="49"/>
      <c r="ABF96" s="49"/>
      <c r="ABG96" s="49"/>
      <c r="ABH96" s="49"/>
      <c r="ABI96" s="49"/>
      <c r="ABJ96" s="49"/>
      <c r="ABK96" s="49"/>
      <c r="ABL96" s="49"/>
      <c r="ABM96" s="49"/>
      <c r="ABN96" s="49"/>
      <c r="ABO96" s="49"/>
      <c r="ABP96" s="49"/>
      <c r="ABQ96" s="49"/>
      <c r="ABR96" s="49"/>
      <c r="ABS96" s="49"/>
      <c r="ABT96" s="49"/>
      <c r="ABU96" s="49"/>
      <c r="ABV96" s="49"/>
      <c r="ABW96" s="49"/>
      <c r="ABX96" s="49"/>
      <c r="ABY96" s="49"/>
      <c r="ABZ96" s="49"/>
      <c r="ACA96" s="49"/>
      <c r="ACB96" s="49"/>
      <c r="ACC96" s="49"/>
      <c r="ACD96" s="49"/>
      <c r="ACE96" s="49"/>
      <c r="ACF96" s="49"/>
      <c r="ACG96" s="49"/>
      <c r="ACH96" s="49"/>
      <c r="ACI96" s="49"/>
      <c r="ACJ96" s="49"/>
      <c r="ACK96" s="49"/>
      <c r="ACL96" s="49"/>
      <c r="ACM96" s="49"/>
      <c r="ACN96" s="49"/>
      <c r="ACO96" s="49"/>
      <c r="ACP96" s="49"/>
      <c r="ACQ96" s="49"/>
      <c r="ACR96" s="49"/>
      <c r="ACS96" s="49"/>
      <c r="ACT96" s="49"/>
      <c r="ACU96" s="49"/>
      <c r="ACV96" s="49"/>
      <c r="ACW96" s="49"/>
    </row>
    <row r="97" spans="1:777" x14ac:dyDescent="0.15">
      <c r="A97" s="25" t="s">
        <v>251</v>
      </c>
      <c r="B97" s="26" t="s">
        <v>256</v>
      </c>
      <c r="C97" s="27" t="s">
        <v>256</v>
      </c>
      <c r="D97" s="33">
        <f t="shared" si="160"/>
        <v>1.9170151711047634E-2</v>
      </c>
      <c r="E97" s="33">
        <f t="shared" si="161"/>
        <v>1.2685380333616658E-2</v>
      </c>
      <c r="F97" s="33">
        <f t="shared" si="162"/>
        <v>7.8216044151622199E-3</v>
      </c>
      <c r="G97" s="33">
        <f t="shared" si="163"/>
        <v>2.6287252943314243E-2</v>
      </c>
      <c r="H97" s="33">
        <f t="shared" si="164"/>
        <v>4.6402336653748488E-2</v>
      </c>
      <c r="I97" s="33">
        <f t="shared" si="165"/>
        <v>4.3212211662801536E-2</v>
      </c>
      <c r="J97" s="33">
        <f t="shared" si="166"/>
        <v>2.7580332339799618E-2</v>
      </c>
      <c r="K97" s="33">
        <f t="shared" si="167"/>
        <v>1.9107487986696592E-2</v>
      </c>
      <c r="L97" s="33">
        <f t="shared" si="168"/>
        <v>2.5016715155918412E-2</v>
      </c>
      <c r="M97" s="33">
        <f t="shared" si="169"/>
        <v>8.6719498739149525E-3</v>
      </c>
      <c r="N97" s="33">
        <f t="shared" si="170"/>
        <v>2.3442836151818192E-2</v>
      </c>
      <c r="O97" s="33">
        <f t="shared" si="171"/>
        <v>1.6720292046254359E-2</v>
      </c>
      <c r="P97" s="33">
        <f t="shared" si="172"/>
        <v>2.401156407372107E-2</v>
      </c>
      <c r="Q97" s="33">
        <f t="shared" si="173"/>
        <v>1.4999412660194E-2</v>
      </c>
      <c r="R97" s="33">
        <f t="shared" si="174"/>
        <v>2.7945472354891754E-2</v>
      </c>
      <c r="S97" s="33">
        <f t="shared" si="175"/>
        <v>1.7142184197252552E-2</v>
      </c>
      <c r="T97" s="32">
        <f t="shared" si="176"/>
        <v>2.4743656206051234E-2</v>
      </c>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c r="DB97" s="49"/>
      <c r="DC97" s="49"/>
      <c r="DD97" s="49"/>
      <c r="DE97" s="49"/>
      <c r="DF97" s="49"/>
      <c r="DG97" s="49"/>
      <c r="DH97" s="49"/>
      <c r="DI97" s="49"/>
      <c r="DJ97" s="49"/>
      <c r="DK97" s="49"/>
      <c r="DL97" s="49"/>
      <c r="DM97" s="49"/>
      <c r="DN97" s="49"/>
      <c r="DO97" s="49"/>
      <c r="DP97" s="49"/>
      <c r="DQ97" s="49"/>
      <c r="DR97" s="49"/>
      <c r="DS97" s="49"/>
      <c r="DT97" s="49"/>
      <c r="DU97" s="49"/>
      <c r="DV97" s="49"/>
      <c r="DW97" s="49"/>
      <c r="DX97" s="49"/>
      <c r="DY97" s="49"/>
      <c r="DZ97" s="49"/>
      <c r="EA97" s="49"/>
      <c r="EB97" s="49"/>
      <c r="EC97" s="49"/>
      <c r="ED97" s="49"/>
      <c r="EE97" s="49"/>
      <c r="EF97" s="49"/>
      <c r="EG97" s="49"/>
      <c r="EH97" s="49"/>
      <c r="EI97" s="49"/>
      <c r="EJ97" s="49"/>
      <c r="EK97" s="49"/>
      <c r="EL97" s="49"/>
      <c r="EM97" s="49"/>
      <c r="EN97" s="49"/>
      <c r="EO97" s="49"/>
      <c r="EP97" s="49"/>
      <c r="EQ97" s="49"/>
      <c r="ER97" s="49"/>
      <c r="ES97" s="49"/>
      <c r="ET97" s="49"/>
      <c r="EU97" s="49"/>
      <c r="EV97" s="49"/>
      <c r="EW97" s="49"/>
      <c r="EX97" s="49"/>
      <c r="EY97" s="49"/>
      <c r="EZ97" s="49"/>
      <c r="FA97" s="49"/>
      <c r="FB97" s="49"/>
      <c r="FC97" s="49"/>
      <c r="FD97" s="49"/>
      <c r="FE97" s="49"/>
      <c r="FF97" s="49"/>
      <c r="FG97" s="49"/>
      <c r="FH97" s="49"/>
      <c r="FI97" s="49"/>
      <c r="FJ97" s="49"/>
      <c r="FK97" s="49"/>
      <c r="FL97" s="49"/>
      <c r="FM97" s="49"/>
      <c r="FN97" s="49"/>
      <c r="FO97" s="49"/>
      <c r="FP97" s="49"/>
      <c r="FQ97" s="49"/>
      <c r="FR97" s="49"/>
      <c r="FS97" s="49"/>
      <c r="FT97" s="49"/>
      <c r="FU97" s="49"/>
      <c r="FV97" s="49"/>
      <c r="FW97" s="49"/>
      <c r="FX97" s="49"/>
      <c r="FY97" s="49"/>
      <c r="FZ97" s="49"/>
      <c r="GA97" s="49"/>
      <c r="GB97" s="49"/>
      <c r="GC97" s="49"/>
      <c r="GD97" s="49"/>
      <c r="GE97" s="49"/>
      <c r="GF97" s="49"/>
      <c r="GG97" s="49"/>
      <c r="GH97" s="49"/>
      <c r="GI97" s="49"/>
      <c r="GJ97" s="49"/>
      <c r="GK97" s="49"/>
      <c r="GL97" s="49"/>
      <c r="GM97" s="49"/>
      <c r="GN97" s="49"/>
      <c r="GO97" s="49"/>
      <c r="GP97" s="49"/>
      <c r="GQ97" s="49"/>
      <c r="GR97" s="49"/>
      <c r="GS97" s="49"/>
      <c r="GT97" s="49"/>
      <c r="GU97" s="49"/>
      <c r="GV97" s="49"/>
      <c r="GW97" s="49"/>
      <c r="GX97" s="49"/>
      <c r="GY97" s="49"/>
      <c r="GZ97" s="49"/>
      <c r="HA97" s="49"/>
      <c r="HB97" s="49"/>
      <c r="HC97" s="49"/>
      <c r="HD97" s="49"/>
      <c r="HE97" s="49"/>
      <c r="HF97" s="49"/>
      <c r="HG97" s="49"/>
      <c r="HH97" s="49"/>
      <c r="HI97" s="49"/>
      <c r="HJ97" s="49"/>
      <c r="HK97" s="49"/>
      <c r="HL97" s="49"/>
      <c r="HM97" s="49"/>
      <c r="HN97" s="49"/>
      <c r="HO97" s="49"/>
      <c r="HP97" s="49"/>
      <c r="HQ97" s="49"/>
      <c r="HR97" s="49"/>
      <c r="HS97" s="49"/>
      <c r="HT97" s="49"/>
      <c r="HU97" s="49"/>
      <c r="HV97" s="49"/>
      <c r="HW97" s="49"/>
      <c r="HX97" s="49"/>
      <c r="HY97" s="49"/>
      <c r="HZ97" s="49"/>
      <c r="IA97" s="49"/>
      <c r="IB97" s="49"/>
      <c r="IC97" s="49"/>
      <c r="ID97" s="49"/>
      <c r="IE97" s="49"/>
      <c r="IF97" s="49"/>
      <c r="IG97" s="49"/>
      <c r="IH97" s="49"/>
      <c r="II97" s="49"/>
      <c r="IJ97" s="49"/>
      <c r="IK97" s="49"/>
      <c r="IL97" s="49"/>
      <c r="IM97" s="49"/>
      <c r="IN97" s="49"/>
      <c r="IO97" s="49"/>
      <c r="IP97" s="49"/>
      <c r="IQ97" s="49"/>
      <c r="IR97" s="49"/>
      <c r="IS97" s="49"/>
      <c r="IT97" s="49"/>
      <c r="IU97" s="49"/>
      <c r="IV97" s="49"/>
      <c r="IW97" s="49"/>
      <c r="IX97" s="49"/>
      <c r="IY97" s="49"/>
      <c r="IZ97" s="49"/>
      <c r="JA97" s="49"/>
      <c r="JB97" s="49"/>
      <c r="JC97" s="49"/>
      <c r="JD97" s="49"/>
      <c r="JE97" s="49"/>
      <c r="JF97" s="49"/>
      <c r="JG97" s="49"/>
      <c r="JH97" s="49"/>
      <c r="JI97" s="49"/>
      <c r="JJ97" s="49"/>
      <c r="JK97" s="49"/>
      <c r="JL97" s="49"/>
      <c r="JM97" s="49"/>
      <c r="JN97" s="49"/>
      <c r="JO97" s="49"/>
      <c r="JP97" s="49"/>
      <c r="JQ97" s="49"/>
      <c r="JR97" s="49"/>
      <c r="JS97" s="49"/>
      <c r="JT97" s="49"/>
      <c r="JU97" s="49"/>
      <c r="JV97" s="49"/>
      <c r="JW97" s="49"/>
      <c r="JX97" s="49"/>
      <c r="JY97" s="49"/>
      <c r="JZ97" s="49"/>
      <c r="KA97" s="49"/>
      <c r="KB97" s="49"/>
      <c r="KC97" s="49"/>
      <c r="KD97" s="49"/>
      <c r="KE97" s="49"/>
      <c r="KF97" s="49"/>
      <c r="KG97" s="49"/>
      <c r="KH97" s="49"/>
      <c r="KI97" s="49"/>
      <c r="KJ97" s="49"/>
      <c r="KK97" s="49"/>
      <c r="KL97" s="49"/>
      <c r="KM97" s="49"/>
      <c r="KN97" s="49"/>
      <c r="KO97" s="49"/>
      <c r="KP97" s="49"/>
      <c r="KQ97" s="49"/>
      <c r="KR97" s="49"/>
      <c r="KS97" s="49"/>
      <c r="KT97" s="49"/>
      <c r="KU97" s="49"/>
      <c r="KV97" s="49"/>
      <c r="KW97" s="49"/>
      <c r="KX97" s="49"/>
      <c r="KY97" s="49"/>
      <c r="KZ97" s="49"/>
      <c r="LA97" s="49"/>
      <c r="LB97" s="49"/>
      <c r="LC97" s="49"/>
      <c r="LD97" s="49"/>
      <c r="LE97" s="49"/>
      <c r="LF97" s="49"/>
      <c r="LG97" s="49"/>
      <c r="LH97" s="49"/>
      <c r="LI97" s="49"/>
      <c r="LJ97" s="49"/>
      <c r="LK97" s="49"/>
      <c r="LL97" s="49"/>
      <c r="LM97" s="49"/>
      <c r="LN97" s="49"/>
      <c r="LO97" s="49"/>
      <c r="LP97" s="49"/>
      <c r="LQ97" s="49"/>
      <c r="LR97" s="49"/>
      <c r="LS97" s="49"/>
      <c r="LT97" s="49"/>
      <c r="LU97" s="49"/>
      <c r="LV97" s="49"/>
      <c r="LW97" s="49"/>
      <c r="LX97" s="49"/>
      <c r="LY97" s="49"/>
      <c r="LZ97" s="49"/>
      <c r="MA97" s="49"/>
      <c r="MB97" s="49"/>
      <c r="MC97" s="49"/>
      <c r="MD97" s="49"/>
      <c r="ME97" s="49"/>
      <c r="MF97" s="49"/>
      <c r="MG97" s="49"/>
      <c r="MH97" s="49"/>
      <c r="MI97" s="49"/>
      <c r="MJ97" s="49"/>
      <c r="MK97" s="49"/>
      <c r="ML97" s="49"/>
      <c r="MM97" s="49"/>
      <c r="MN97" s="49"/>
      <c r="MO97" s="49"/>
      <c r="MP97" s="49"/>
      <c r="MQ97" s="49"/>
      <c r="MR97" s="49"/>
      <c r="MS97" s="49"/>
      <c r="MT97" s="49"/>
      <c r="MU97" s="49"/>
      <c r="MV97" s="49"/>
      <c r="MW97" s="49"/>
      <c r="MX97" s="49"/>
      <c r="MY97" s="49"/>
      <c r="MZ97" s="49"/>
      <c r="NA97" s="49"/>
      <c r="NB97" s="49"/>
      <c r="NC97" s="49"/>
      <c r="ND97" s="49"/>
      <c r="NE97" s="49"/>
      <c r="NF97" s="49"/>
      <c r="NG97" s="49"/>
      <c r="NH97" s="49"/>
      <c r="NI97" s="49"/>
      <c r="NJ97" s="49"/>
      <c r="NK97" s="49"/>
      <c r="NL97" s="49"/>
      <c r="NM97" s="49"/>
      <c r="NN97" s="49"/>
      <c r="NO97" s="49"/>
      <c r="NP97" s="49"/>
      <c r="NQ97" s="49"/>
      <c r="NR97" s="49"/>
      <c r="NS97" s="49"/>
      <c r="NT97" s="49"/>
      <c r="NU97" s="49"/>
      <c r="NV97" s="49"/>
      <c r="NW97" s="49"/>
      <c r="NX97" s="49"/>
      <c r="NY97" s="49"/>
      <c r="NZ97" s="49"/>
      <c r="OA97" s="49"/>
      <c r="OB97" s="49"/>
      <c r="OC97" s="49"/>
      <c r="OD97" s="49"/>
      <c r="OE97" s="49"/>
      <c r="OF97" s="49"/>
      <c r="OG97" s="49"/>
      <c r="OH97" s="49"/>
      <c r="OI97" s="49"/>
      <c r="OJ97" s="49"/>
      <c r="OK97" s="49"/>
      <c r="OL97" s="49"/>
      <c r="OM97" s="49"/>
      <c r="ON97" s="49"/>
      <c r="OO97" s="49"/>
      <c r="OP97" s="49"/>
      <c r="OQ97" s="49"/>
      <c r="OR97" s="49"/>
      <c r="OS97" s="49"/>
      <c r="OT97" s="49"/>
      <c r="OU97" s="49"/>
      <c r="OV97" s="49"/>
      <c r="OW97" s="49"/>
      <c r="OX97" s="49"/>
      <c r="OY97" s="49"/>
      <c r="OZ97" s="49"/>
      <c r="PA97" s="49"/>
      <c r="PB97" s="49"/>
      <c r="PC97" s="49"/>
      <c r="PD97" s="49"/>
      <c r="PE97" s="49"/>
      <c r="PF97" s="49"/>
      <c r="PG97" s="49"/>
      <c r="PH97" s="49"/>
      <c r="PI97" s="49"/>
      <c r="PJ97" s="49"/>
      <c r="PK97" s="49"/>
      <c r="PL97" s="49"/>
      <c r="PM97" s="49"/>
      <c r="PN97" s="49"/>
      <c r="PO97" s="49"/>
      <c r="PP97" s="49"/>
      <c r="PQ97" s="49"/>
      <c r="PR97" s="49"/>
      <c r="PS97" s="49"/>
      <c r="PT97" s="49"/>
      <c r="PU97" s="49"/>
      <c r="PV97" s="49"/>
      <c r="PW97" s="49"/>
      <c r="PX97" s="49"/>
      <c r="PY97" s="49"/>
      <c r="PZ97" s="49"/>
      <c r="QA97" s="49"/>
      <c r="QB97" s="49"/>
      <c r="QC97" s="49"/>
      <c r="QD97" s="49"/>
      <c r="QE97" s="49"/>
      <c r="QF97" s="49"/>
      <c r="QG97" s="49"/>
      <c r="QH97" s="49"/>
      <c r="QI97" s="49"/>
      <c r="QJ97" s="49"/>
      <c r="QK97" s="49"/>
      <c r="QL97" s="49"/>
      <c r="QM97" s="49"/>
      <c r="QN97" s="49"/>
      <c r="QO97" s="49"/>
      <c r="QP97" s="49"/>
      <c r="QQ97" s="49"/>
      <c r="QR97" s="49"/>
      <c r="QS97" s="49"/>
      <c r="QT97" s="49"/>
      <c r="QU97" s="49"/>
      <c r="QV97" s="49"/>
      <c r="QW97" s="49"/>
      <c r="QX97" s="49"/>
      <c r="QY97" s="49"/>
      <c r="QZ97" s="49"/>
      <c r="RA97" s="49"/>
      <c r="RB97" s="49"/>
      <c r="RC97" s="49"/>
      <c r="RD97" s="49"/>
      <c r="RE97" s="49"/>
      <c r="RF97" s="49"/>
      <c r="RG97" s="49"/>
      <c r="RH97" s="49"/>
      <c r="RI97" s="49"/>
      <c r="RJ97" s="49"/>
      <c r="RK97" s="49"/>
      <c r="RL97" s="49"/>
      <c r="RM97" s="49"/>
      <c r="RN97" s="49"/>
      <c r="RO97" s="49"/>
      <c r="RP97" s="49"/>
      <c r="RQ97" s="49"/>
      <c r="RR97" s="49"/>
      <c r="RS97" s="49"/>
      <c r="RT97" s="49"/>
      <c r="RU97" s="49"/>
      <c r="RV97" s="49"/>
      <c r="RW97" s="49"/>
      <c r="RX97" s="49"/>
      <c r="RY97" s="49"/>
      <c r="RZ97" s="49"/>
      <c r="SA97" s="49"/>
      <c r="SB97" s="49"/>
      <c r="SC97" s="49"/>
      <c r="SD97" s="49"/>
      <c r="SE97" s="49"/>
      <c r="SF97" s="49"/>
      <c r="SG97" s="49"/>
      <c r="SH97" s="49"/>
      <c r="SI97" s="49"/>
      <c r="SJ97" s="49"/>
      <c r="SK97" s="49"/>
      <c r="SL97" s="49"/>
      <c r="SM97" s="49"/>
      <c r="SN97" s="49"/>
      <c r="SO97" s="49"/>
      <c r="SP97" s="49"/>
      <c r="SQ97" s="49"/>
      <c r="SR97" s="49"/>
      <c r="SS97" s="49"/>
      <c r="ST97" s="49"/>
      <c r="SU97" s="49"/>
      <c r="SV97" s="49"/>
      <c r="SW97" s="49"/>
      <c r="SX97" s="49"/>
      <c r="SY97" s="49"/>
      <c r="SZ97" s="49"/>
      <c r="TA97" s="49"/>
      <c r="TB97" s="49"/>
      <c r="TC97" s="49"/>
      <c r="TD97" s="49"/>
      <c r="TE97" s="49"/>
      <c r="TF97" s="49"/>
      <c r="TG97" s="49"/>
      <c r="TH97" s="49"/>
      <c r="TI97" s="49"/>
      <c r="TJ97" s="49"/>
      <c r="TK97" s="49"/>
      <c r="TL97" s="49"/>
      <c r="TM97" s="49"/>
      <c r="TN97" s="49"/>
      <c r="TO97" s="49"/>
      <c r="TP97" s="49"/>
      <c r="TQ97" s="49"/>
      <c r="TR97" s="49"/>
      <c r="TS97" s="49"/>
      <c r="TT97" s="49"/>
      <c r="TU97" s="49"/>
      <c r="TV97" s="49"/>
      <c r="TW97" s="49"/>
      <c r="TX97" s="49"/>
      <c r="TY97" s="49"/>
      <c r="TZ97" s="49"/>
      <c r="UA97" s="49"/>
      <c r="UB97" s="49"/>
      <c r="UC97" s="49"/>
      <c r="UD97" s="49"/>
      <c r="UE97" s="49"/>
      <c r="UF97" s="49"/>
      <c r="UG97" s="49"/>
      <c r="UH97" s="49"/>
      <c r="UI97" s="49"/>
      <c r="UJ97" s="49"/>
      <c r="UK97" s="49"/>
      <c r="UL97" s="49"/>
      <c r="UM97" s="49"/>
      <c r="UN97" s="49"/>
      <c r="UO97" s="49"/>
      <c r="UP97" s="49"/>
      <c r="UQ97" s="49"/>
      <c r="UR97" s="49"/>
      <c r="US97" s="49"/>
      <c r="UT97" s="49"/>
      <c r="UU97" s="49"/>
      <c r="UV97" s="49"/>
      <c r="UW97" s="49"/>
      <c r="UX97" s="49"/>
      <c r="UY97" s="49"/>
      <c r="UZ97" s="49"/>
      <c r="VA97" s="49"/>
      <c r="VB97" s="49"/>
      <c r="VC97" s="49"/>
      <c r="VD97" s="49"/>
      <c r="VE97" s="49"/>
      <c r="VF97" s="49"/>
      <c r="VG97" s="49"/>
      <c r="VH97" s="49"/>
      <c r="VI97" s="49"/>
      <c r="VJ97" s="49"/>
      <c r="VK97" s="49"/>
      <c r="VL97" s="49"/>
      <c r="VM97" s="49"/>
      <c r="VN97" s="49"/>
      <c r="VO97" s="49"/>
      <c r="VP97" s="49"/>
      <c r="VQ97" s="49"/>
      <c r="VR97" s="49"/>
      <c r="VS97" s="49"/>
      <c r="VT97" s="49"/>
      <c r="VU97" s="49"/>
      <c r="VV97" s="49"/>
      <c r="VW97" s="49"/>
      <c r="VX97" s="49"/>
      <c r="VY97" s="49"/>
      <c r="VZ97" s="49"/>
      <c r="WA97" s="49"/>
      <c r="WB97" s="49"/>
      <c r="WC97" s="49"/>
      <c r="WD97" s="49"/>
      <c r="WE97" s="49"/>
      <c r="WF97" s="49"/>
      <c r="WG97" s="49"/>
      <c r="WH97" s="49"/>
      <c r="WI97" s="49"/>
      <c r="WJ97" s="49"/>
      <c r="WK97" s="49"/>
      <c r="WL97" s="49"/>
      <c r="WM97" s="49"/>
      <c r="WN97" s="49"/>
      <c r="WO97" s="49"/>
      <c r="WP97" s="49"/>
      <c r="WQ97" s="49"/>
      <c r="WR97" s="49"/>
      <c r="WS97" s="49"/>
      <c r="WT97" s="49"/>
      <c r="WU97" s="49"/>
      <c r="WV97" s="49"/>
      <c r="WW97" s="49"/>
      <c r="WX97" s="49"/>
      <c r="WY97" s="49"/>
      <c r="WZ97" s="49"/>
      <c r="XA97" s="49"/>
      <c r="XB97" s="49"/>
      <c r="XC97" s="49"/>
      <c r="XD97" s="49"/>
      <c r="XE97" s="49"/>
      <c r="XF97" s="49"/>
      <c r="XG97" s="49"/>
      <c r="XH97" s="49"/>
      <c r="XI97" s="49"/>
      <c r="XJ97" s="49"/>
      <c r="XK97" s="49"/>
      <c r="XL97" s="49"/>
      <c r="XM97" s="49"/>
      <c r="XN97" s="49"/>
      <c r="XO97" s="49"/>
      <c r="XP97" s="49"/>
      <c r="XQ97" s="49"/>
      <c r="XR97" s="49"/>
      <c r="XS97" s="49"/>
      <c r="XT97" s="49"/>
      <c r="XU97" s="49"/>
      <c r="XV97" s="49"/>
      <c r="XW97" s="49"/>
      <c r="XX97" s="49"/>
      <c r="XY97" s="49"/>
      <c r="XZ97" s="49"/>
      <c r="YA97" s="49"/>
      <c r="YB97" s="49"/>
      <c r="YC97" s="49"/>
      <c r="YD97" s="49"/>
      <c r="YE97" s="49"/>
      <c r="YF97" s="49"/>
      <c r="YG97" s="49"/>
      <c r="YH97" s="49"/>
      <c r="YI97" s="49"/>
      <c r="YJ97" s="49"/>
      <c r="YK97" s="49"/>
      <c r="YL97" s="49"/>
      <c r="YM97" s="49"/>
      <c r="YN97" s="49"/>
      <c r="YO97" s="49"/>
      <c r="YP97" s="49"/>
      <c r="YQ97" s="49"/>
      <c r="YR97" s="49"/>
      <c r="YS97" s="49"/>
      <c r="YT97" s="49"/>
      <c r="YU97" s="49"/>
      <c r="YV97" s="49"/>
      <c r="YW97" s="49"/>
      <c r="YX97" s="49"/>
      <c r="YY97" s="49"/>
      <c r="YZ97" s="49"/>
      <c r="ZA97" s="49"/>
      <c r="ZB97" s="49"/>
      <c r="ZC97" s="49"/>
      <c r="ZD97" s="49"/>
      <c r="ZE97" s="49"/>
      <c r="ZF97" s="49"/>
      <c r="ZG97" s="49"/>
      <c r="ZH97" s="49"/>
      <c r="ZI97" s="49"/>
      <c r="ZJ97" s="49"/>
      <c r="ZK97" s="49"/>
      <c r="ZL97" s="49"/>
      <c r="ZM97" s="49"/>
      <c r="ZN97" s="49"/>
      <c r="ZO97" s="49"/>
      <c r="ZP97" s="49"/>
      <c r="ZQ97" s="49"/>
      <c r="ZR97" s="49"/>
      <c r="ZS97" s="49"/>
      <c r="ZT97" s="49"/>
      <c r="ZU97" s="49"/>
      <c r="ZV97" s="49"/>
      <c r="ZW97" s="49"/>
      <c r="ZX97" s="49"/>
      <c r="ZY97" s="49"/>
      <c r="ZZ97" s="49"/>
      <c r="AAA97" s="49"/>
      <c r="AAB97" s="49"/>
      <c r="AAC97" s="49"/>
      <c r="AAD97" s="49"/>
      <c r="AAE97" s="49"/>
      <c r="AAF97" s="49"/>
      <c r="AAG97" s="49"/>
      <c r="AAH97" s="49"/>
      <c r="AAI97" s="49"/>
      <c r="AAJ97" s="49"/>
      <c r="AAK97" s="49"/>
      <c r="AAL97" s="49"/>
      <c r="AAM97" s="49"/>
      <c r="AAN97" s="49"/>
      <c r="AAO97" s="49"/>
      <c r="AAP97" s="49"/>
      <c r="AAQ97" s="49"/>
      <c r="AAR97" s="49"/>
      <c r="AAS97" s="49"/>
      <c r="AAT97" s="49"/>
      <c r="AAU97" s="49"/>
      <c r="AAV97" s="49"/>
      <c r="AAW97" s="49"/>
      <c r="AAX97" s="49"/>
      <c r="AAY97" s="49"/>
      <c r="AAZ97" s="49"/>
      <c r="ABA97" s="49"/>
      <c r="ABB97" s="49"/>
      <c r="ABC97" s="49"/>
      <c r="ABD97" s="49"/>
      <c r="ABE97" s="49"/>
      <c r="ABF97" s="49"/>
      <c r="ABG97" s="49"/>
      <c r="ABH97" s="49"/>
      <c r="ABI97" s="49"/>
      <c r="ABJ97" s="49"/>
      <c r="ABK97" s="49"/>
      <c r="ABL97" s="49"/>
      <c r="ABM97" s="49"/>
      <c r="ABN97" s="49"/>
      <c r="ABO97" s="49"/>
      <c r="ABP97" s="49"/>
      <c r="ABQ97" s="49"/>
      <c r="ABR97" s="49"/>
      <c r="ABS97" s="49"/>
      <c r="ABT97" s="49"/>
      <c r="ABU97" s="49"/>
      <c r="ABV97" s="49"/>
      <c r="ABW97" s="49"/>
      <c r="ABX97" s="49"/>
      <c r="ABY97" s="49"/>
      <c r="ABZ97" s="49"/>
      <c r="ACA97" s="49"/>
      <c r="ACB97" s="49"/>
      <c r="ACC97" s="49"/>
      <c r="ACD97" s="49"/>
      <c r="ACE97" s="49"/>
      <c r="ACF97" s="49"/>
      <c r="ACG97" s="49"/>
      <c r="ACH97" s="49"/>
      <c r="ACI97" s="49"/>
      <c r="ACJ97" s="49"/>
      <c r="ACK97" s="49"/>
      <c r="ACL97" s="49"/>
      <c r="ACM97" s="49"/>
      <c r="ACN97" s="49"/>
      <c r="ACO97" s="49"/>
      <c r="ACP97" s="49"/>
      <c r="ACQ97" s="49"/>
      <c r="ACR97" s="49"/>
      <c r="ACS97" s="49"/>
      <c r="ACT97" s="49"/>
      <c r="ACU97" s="49"/>
      <c r="ACV97" s="49"/>
      <c r="ACW97" s="49"/>
    </row>
    <row r="98" spans="1:777" x14ac:dyDescent="0.15">
      <c r="A98" s="25" t="s">
        <v>251</v>
      </c>
      <c r="B98" s="26" t="s">
        <v>58</v>
      </c>
      <c r="C98" s="27" t="s">
        <v>59</v>
      </c>
      <c r="D98" s="33">
        <f t="shared" si="160"/>
        <v>1.2481075741693548E-2</v>
      </c>
      <c r="E98" s="33">
        <f t="shared" si="161"/>
        <v>8.0028070536781737E-3</v>
      </c>
      <c r="F98" s="33">
        <f t="shared" si="162"/>
        <v>9.8767351276154436E-3</v>
      </c>
      <c r="G98" s="33">
        <f t="shared" si="163"/>
        <v>6.9544979342233137E-3</v>
      </c>
      <c r="H98" s="33">
        <f t="shared" si="164"/>
        <v>1.7047526915914935E-2</v>
      </c>
      <c r="I98" s="33">
        <f t="shared" si="165"/>
        <v>1.7423840473155483E-2</v>
      </c>
      <c r="J98" s="33">
        <f t="shared" si="166"/>
        <v>1.607756447665043E-2</v>
      </c>
      <c r="K98" s="33">
        <f t="shared" si="167"/>
        <v>1.5700445655128625E-2</v>
      </c>
      <c r="L98" s="33">
        <f t="shared" si="168"/>
        <v>2.0829285642028239E-2</v>
      </c>
      <c r="M98" s="33">
        <f t="shared" si="169"/>
        <v>8.5053769627849718E-3</v>
      </c>
      <c r="N98" s="33">
        <f t="shared" si="170"/>
        <v>2.0274215934836137E-2</v>
      </c>
      <c r="O98" s="33">
        <f t="shared" si="171"/>
        <v>1.4152152189455425E-2</v>
      </c>
      <c r="P98" s="33">
        <f t="shared" si="172"/>
        <v>1.9157102183875674E-2</v>
      </c>
      <c r="Q98" s="33">
        <f t="shared" si="173"/>
        <v>1.169951860077223E-2</v>
      </c>
      <c r="R98" s="33">
        <f t="shared" si="174"/>
        <v>2.333637056494009E-2</v>
      </c>
      <c r="S98" s="33">
        <f t="shared" si="175"/>
        <v>1.4878491851936015E-2</v>
      </c>
      <c r="T98" s="32">
        <f t="shared" si="176"/>
        <v>1.831698199024534E-2</v>
      </c>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c r="DB98" s="49"/>
      <c r="DC98" s="49"/>
      <c r="DD98" s="49"/>
      <c r="DE98" s="49"/>
      <c r="DF98" s="49"/>
      <c r="DG98" s="49"/>
      <c r="DH98" s="49"/>
      <c r="DI98" s="49"/>
      <c r="DJ98" s="49"/>
      <c r="DK98" s="49"/>
      <c r="DL98" s="49"/>
      <c r="DM98" s="49"/>
      <c r="DN98" s="49"/>
      <c r="DO98" s="49"/>
      <c r="DP98" s="49"/>
      <c r="DQ98" s="49"/>
      <c r="DR98" s="49"/>
      <c r="DS98" s="49"/>
      <c r="DT98" s="49"/>
      <c r="DU98" s="49"/>
      <c r="DV98" s="49"/>
      <c r="DW98" s="49"/>
      <c r="DX98" s="49"/>
      <c r="DY98" s="49"/>
      <c r="DZ98" s="49"/>
      <c r="EA98" s="49"/>
      <c r="EB98" s="49"/>
      <c r="EC98" s="49"/>
      <c r="ED98" s="49"/>
      <c r="EE98" s="49"/>
      <c r="EF98" s="49"/>
      <c r="EG98" s="49"/>
      <c r="EH98" s="49"/>
      <c r="EI98" s="49"/>
      <c r="EJ98" s="49"/>
      <c r="EK98" s="49"/>
      <c r="EL98" s="49"/>
      <c r="EM98" s="49"/>
      <c r="EN98" s="49"/>
      <c r="EO98" s="49"/>
      <c r="EP98" s="49"/>
      <c r="EQ98" s="49"/>
      <c r="ER98" s="49"/>
      <c r="ES98" s="49"/>
      <c r="ET98" s="49"/>
      <c r="EU98" s="49"/>
      <c r="EV98" s="49"/>
      <c r="EW98" s="49"/>
      <c r="EX98" s="49"/>
      <c r="EY98" s="49"/>
      <c r="EZ98" s="49"/>
      <c r="FA98" s="49"/>
      <c r="FB98" s="49"/>
      <c r="FC98" s="49"/>
      <c r="FD98" s="49"/>
      <c r="FE98" s="49"/>
      <c r="FF98" s="49"/>
      <c r="FG98" s="49"/>
      <c r="FH98" s="49"/>
      <c r="FI98" s="49"/>
      <c r="FJ98" s="49"/>
      <c r="FK98" s="49"/>
      <c r="FL98" s="49"/>
      <c r="FM98" s="49"/>
      <c r="FN98" s="49"/>
      <c r="FO98" s="49"/>
      <c r="FP98" s="49"/>
      <c r="FQ98" s="49"/>
      <c r="FR98" s="49"/>
      <c r="FS98" s="49"/>
      <c r="FT98" s="49"/>
      <c r="FU98" s="49"/>
      <c r="FV98" s="49"/>
      <c r="FW98" s="49"/>
      <c r="FX98" s="49"/>
      <c r="FY98" s="49"/>
      <c r="FZ98" s="49"/>
      <c r="GA98" s="49"/>
      <c r="GB98" s="49"/>
      <c r="GC98" s="49"/>
      <c r="GD98" s="49"/>
      <c r="GE98" s="49"/>
      <c r="GF98" s="49"/>
      <c r="GG98" s="49"/>
      <c r="GH98" s="49"/>
      <c r="GI98" s="49"/>
      <c r="GJ98" s="49"/>
      <c r="GK98" s="49"/>
      <c r="GL98" s="49"/>
      <c r="GM98" s="49"/>
      <c r="GN98" s="49"/>
      <c r="GO98" s="49"/>
      <c r="GP98" s="49"/>
      <c r="GQ98" s="49"/>
      <c r="GR98" s="49"/>
      <c r="GS98" s="49"/>
      <c r="GT98" s="49"/>
      <c r="GU98" s="49"/>
      <c r="GV98" s="49"/>
      <c r="GW98" s="49"/>
      <c r="GX98" s="49"/>
      <c r="GY98" s="49"/>
      <c r="GZ98" s="49"/>
      <c r="HA98" s="49"/>
      <c r="HB98" s="49"/>
      <c r="HC98" s="49"/>
      <c r="HD98" s="49"/>
      <c r="HE98" s="49"/>
      <c r="HF98" s="49"/>
      <c r="HG98" s="49"/>
      <c r="HH98" s="49"/>
      <c r="HI98" s="49"/>
      <c r="HJ98" s="49"/>
      <c r="HK98" s="49"/>
      <c r="HL98" s="49"/>
      <c r="HM98" s="49"/>
      <c r="HN98" s="49"/>
      <c r="HO98" s="49"/>
      <c r="HP98" s="49"/>
      <c r="HQ98" s="49"/>
      <c r="HR98" s="49"/>
      <c r="HS98" s="49"/>
      <c r="HT98" s="49"/>
      <c r="HU98" s="49"/>
      <c r="HV98" s="49"/>
      <c r="HW98" s="49"/>
      <c r="HX98" s="49"/>
      <c r="HY98" s="49"/>
      <c r="HZ98" s="49"/>
      <c r="IA98" s="49"/>
      <c r="IB98" s="49"/>
      <c r="IC98" s="49"/>
      <c r="ID98" s="49"/>
      <c r="IE98" s="49"/>
      <c r="IF98" s="49"/>
      <c r="IG98" s="49"/>
      <c r="IH98" s="49"/>
      <c r="II98" s="49"/>
      <c r="IJ98" s="49"/>
      <c r="IK98" s="49"/>
      <c r="IL98" s="49"/>
      <c r="IM98" s="49"/>
      <c r="IN98" s="49"/>
      <c r="IO98" s="49"/>
      <c r="IP98" s="49"/>
      <c r="IQ98" s="49"/>
      <c r="IR98" s="49"/>
      <c r="IS98" s="49"/>
      <c r="IT98" s="49"/>
      <c r="IU98" s="49"/>
      <c r="IV98" s="49"/>
      <c r="IW98" s="49"/>
      <c r="IX98" s="49"/>
      <c r="IY98" s="49"/>
      <c r="IZ98" s="49"/>
      <c r="JA98" s="49"/>
      <c r="JB98" s="49"/>
      <c r="JC98" s="49"/>
      <c r="JD98" s="49"/>
      <c r="JE98" s="49"/>
      <c r="JF98" s="49"/>
      <c r="JG98" s="49"/>
      <c r="JH98" s="49"/>
      <c r="JI98" s="49"/>
      <c r="JJ98" s="49"/>
      <c r="JK98" s="49"/>
      <c r="JL98" s="49"/>
      <c r="JM98" s="49"/>
      <c r="JN98" s="49"/>
      <c r="JO98" s="49"/>
      <c r="JP98" s="49"/>
      <c r="JQ98" s="49"/>
      <c r="JR98" s="49"/>
      <c r="JS98" s="49"/>
      <c r="JT98" s="49"/>
      <c r="JU98" s="49"/>
      <c r="JV98" s="49"/>
      <c r="JW98" s="49"/>
      <c r="JX98" s="49"/>
      <c r="JY98" s="49"/>
      <c r="JZ98" s="49"/>
      <c r="KA98" s="49"/>
      <c r="KB98" s="49"/>
      <c r="KC98" s="49"/>
      <c r="KD98" s="49"/>
      <c r="KE98" s="49"/>
      <c r="KF98" s="49"/>
      <c r="KG98" s="49"/>
      <c r="KH98" s="49"/>
      <c r="KI98" s="49"/>
      <c r="KJ98" s="49"/>
      <c r="KK98" s="49"/>
      <c r="KL98" s="49"/>
      <c r="KM98" s="49"/>
      <c r="KN98" s="49"/>
      <c r="KO98" s="49"/>
      <c r="KP98" s="49"/>
      <c r="KQ98" s="49"/>
      <c r="KR98" s="49"/>
      <c r="KS98" s="49"/>
      <c r="KT98" s="49"/>
      <c r="KU98" s="49"/>
      <c r="KV98" s="49"/>
      <c r="KW98" s="49"/>
      <c r="KX98" s="49"/>
      <c r="KY98" s="49"/>
      <c r="KZ98" s="49"/>
      <c r="LA98" s="49"/>
      <c r="LB98" s="49"/>
      <c r="LC98" s="49"/>
      <c r="LD98" s="49"/>
      <c r="LE98" s="49"/>
      <c r="LF98" s="49"/>
      <c r="LG98" s="49"/>
      <c r="LH98" s="49"/>
      <c r="LI98" s="49"/>
      <c r="LJ98" s="49"/>
      <c r="LK98" s="49"/>
      <c r="LL98" s="49"/>
      <c r="LM98" s="49"/>
      <c r="LN98" s="49"/>
      <c r="LO98" s="49"/>
      <c r="LP98" s="49"/>
      <c r="LQ98" s="49"/>
      <c r="LR98" s="49"/>
      <c r="LS98" s="49"/>
      <c r="LT98" s="49"/>
      <c r="LU98" s="49"/>
      <c r="LV98" s="49"/>
      <c r="LW98" s="49"/>
      <c r="LX98" s="49"/>
      <c r="LY98" s="49"/>
      <c r="LZ98" s="49"/>
      <c r="MA98" s="49"/>
      <c r="MB98" s="49"/>
      <c r="MC98" s="49"/>
      <c r="MD98" s="49"/>
      <c r="ME98" s="49"/>
      <c r="MF98" s="49"/>
      <c r="MG98" s="49"/>
      <c r="MH98" s="49"/>
      <c r="MI98" s="49"/>
      <c r="MJ98" s="49"/>
      <c r="MK98" s="49"/>
      <c r="ML98" s="49"/>
      <c r="MM98" s="49"/>
      <c r="MN98" s="49"/>
      <c r="MO98" s="49"/>
      <c r="MP98" s="49"/>
      <c r="MQ98" s="49"/>
      <c r="MR98" s="49"/>
      <c r="MS98" s="49"/>
      <c r="MT98" s="49"/>
      <c r="MU98" s="49"/>
      <c r="MV98" s="49"/>
      <c r="MW98" s="49"/>
      <c r="MX98" s="49"/>
      <c r="MY98" s="49"/>
      <c r="MZ98" s="49"/>
      <c r="NA98" s="49"/>
      <c r="NB98" s="49"/>
      <c r="NC98" s="49"/>
      <c r="ND98" s="49"/>
      <c r="NE98" s="49"/>
      <c r="NF98" s="49"/>
      <c r="NG98" s="49"/>
      <c r="NH98" s="49"/>
      <c r="NI98" s="49"/>
      <c r="NJ98" s="49"/>
      <c r="NK98" s="49"/>
      <c r="NL98" s="49"/>
      <c r="NM98" s="49"/>
      <c r="NN98" s="49"/>
      <c r="NO98" s="49"/>
      <c r="NP98" s="49"/>
      <c r="NQ98" s="49"/>
      <c r="NR98" s="49"/>
      <c r="NS98" s="49"/>
      <c r="NT98" s="49"/>
      <c r="NU98" s="49"/>
      <c r="NV98" s="49"/>
      <c r="NW98" s="49"/>
      <c r="NX98" s="49"/>
      <c r="NY98" s="49"/>
      <c r="NZ98" s="49"/>
      <c r="OA98" s="49"/>
      <c r="OB98" s="49"/>
      <c r="OC98" s="49"/>
      <c r="OD98" s="49"/>
      <c r="OE98" s="49"/>
      <c r="OF98" s="49"/>
      <c r="OG98" s="49"/>
      <c r="OH98" s="49"/>
      <c r="OI98" s="49"/>
      <c r="OJ98" s="49"/>
      <c r="OK98" s="49"/>
      <c r="OL98" s="49"/>
      <c r="OM98" s="49"/>
      <c r="ON98" s="49"/>
      <c r="OO98" s="49"/>
      <c r="OP98" s="49"/>
      <c r="OQ98" s="49"/>
      <c r="OR98" s="49"/>
      <c r="OS98" s="49"/>
      <c r="OT98" s="49"/>
      <c r="OU98" s="49"/>
      <c r="OV98" s="49"/>
      <c r="OW98" s="49"/>
      <c r="OX98" s="49"/>
      <c r="OY98" s="49"/>
      <c r="OZ98" s="49"/>
      <c r="PA98" s="49"/>
      <c r="PB98" s="49"/>
      <c r="PC98" s="49"/>
      <c r="PD98" s="49"/>
      <c r="PE98" s="49"/>
      <c r="PF98" s="49"/>
      <c r="PG98" s="49"/>
      <c r="PH98" s="49"/>
      <c r="PI98" s="49"/>
      <c r="PJ98" s="49"/>
      <c r="PK98" s="49"/>
      <c r="PL98" s="49"/>
      <c r="PM98" s="49"/>
      <c r="PN98" s="49"/>
      <c r="PO98" s="49"/>
      <c r="PP98" s="49"/>
      <c r="PQ98" s="49"/>
      <c r="PR98" s="49"/>
      <c r="PS98" s="49"/>
      <c r="PT98" s="49"/>
      <c r="PU98" s="49"/>
      <c r="PV98" s="49"/>
      <c r="PW98" s="49"/>
      <c r="PX98" s="49"/>
      <c r="PY98" s="49"/>
      <c r="PZ98" s="49"/>
      <c r="QA98" s="49"/>
      <c r="QB98" s="49"/>
      <c r="QC98" s="49"/>
      <c r="QD98" s="49"/>
      <c r="QE98" s="49"/>
      <c r="QF98" s="49"/>
      <c r="QG98" s="49"/>
      <c r="QH98" s="49"/>
      <c r="QI98" s="49"/>
      <c r="QJ98" s="49"/>
      <c r="QK98" s="49"/>
      <c r="QL98" s="49"/>
      <c r="QM98" s="49"/>
      <c r="QN98" s="49"/>
      <c r="QO98" s="49"/>
      <c r="QP98" s="49"/>
      <c r="QQ98" s="49"/>
      <c r="QR98" s="49"/>
      <c r="QS98" s="49"/>
      <c r="QT98" s="49"/>
      <c r="QU98" s="49"/>
      <c r="QV98" s="49"/>
      <c r="QW98" s="49"/>
      <c r="QX98" s="49"/>
      <c r="QY98" s="49"/>
      <c r="QZ98" s="49"/>
      <c r="RA98" s="49"/>
      <c r="RB98" s="49"/>
      <c r="RC98" s="49"/>
      <c r="RD98" s="49"/>
      <c r="RE98" s="49"/>
      <c r="RF98" s="49"/>
      <c r="RG98" s="49"/>
      <c r="RH98" s="49"/>
      <c r="RI98" s="49"/>
      <c r="RJ98" s="49"/>
      <c r="RK98" s="49"/>
      <c r="RL98" s="49"/>
      <c r="RM98" s="49"/>
      <c r="RN98" s="49"/>
      <c r="RO98" s="49"/>
      <c r="RP98" s="49"/>
      <c r="RQ98" s="49"/>
      <c r="RR98" s="49"/>
      <c r="RS98" s="49"/>
      <c r="RT98" s="49"/>
      <c r="RU98" s="49"/>
      <c r="RV98" s="49"/>
      <c r="RW98" s="49"/>
      <c r="RX98" s="49"/>
      <c r="RY98" s="49"/>
      <c r="RZ98" s="49"/>
      <c r="SA98" s="49"/>
      <c r="SB98" s="49"/>
      <c r="SC98" s="49"/>
      <c r="SD98" s="49"/>
      <c r="SE98" s="49"/>
      <c r="SF98" s="49"/>
      <c r="SG98" s="49"/>
      <c r="SH98" s="49"/>
      <c r="SI98" s="49"/>
      <c r="SJ98" s="49"/>
      <c r="SK98" s="49"/>
      <c r="SL98" s="49"/>
      <c r="SM98" s="49"/>
      <c r="SN98" s="49"/>
      <c r="SO98" s="49"/>
      <c r="SP98" s="49"/>
      <c r="SQ98" s="49"/>
      <c r="SR98" s="49"/>
      <c r="SS98" s="49"/>
      <c r="ST98" s="49"/>
      <c r="SU98" s="49"/>
      <c r="SV98" s="49"/>
      <c r="SW98" s="49"/>
      <c r="SX98" s="49"/>
      <c r="SY98" s="49"/>
      <c r="SZ98" s="49"/>
      <c r="TA98" s="49"/>
      <c r="TB98" s="49"/>
      <c r="TC98" s="49"/>
      <c r="TD98" s="49"/>
      <c r="TE98" s="49"/>
      <c r="TF98" s="49"/>
      <c r="TG98" s="49"/>
      <c r="TH98" s="49"/>
      <c r="TI98" s="49"/>
      <c r="TJ98" s="49"/>
      <c r="TK98" s="49"/>
      <c r="TL98" s="49"/>
      <c r="TM98" s="49"/>
      <c r="TN98" s="49"/>
      <c r="TO98" s="49"/>
      <c r="TP98" s="49"/>
      <c r="TQ98" s="49"/>
      <c r="TR98" s="49"/>
      <c r="TS98" s="49"/>
      <c r="TT98" s="49"/>
      <c r="TU98" s="49"/>
      <c r="TV98" s="49"/>
      <c r="TW98" s="49"/>
      <c r="TX98" s="49"/>
      <c r="TY98" s="49"/>
      <c r="TZ98" s="49"/>
      <c r="UA98" s="49"/>
      <c r="UB98" s="49"/>
      <c r="UC98" s="49"/>
      <c r="UD98" s="49"/>
      <c r="UE98" s="49"/>
      <c r="UF98" s="49"/>
      <c r="UG98" s="49"/>
      <c r="UH98" s="49"/>
      <c r="UI98" s="49"/>
      <c r="UJ98" s="49"/>
      <c r="UK98" s="49"/>
      <c r="UL98" s="49"/>
      <c r="UM98" s="49"/>
      <c r="UN98" s="49"/>
      <c r="UO98" s="49"/>
      <c r="UP98" s="49"/>
      <c r="UQ98" s="49"/>
      <c r="UR98" s="49"/>
      <c r="US98" s="49"/>
      <c r="UT98" s="49"/>
      <c r="UU98" s="49"/>
      <c r="UV98" s="49"/>
      <c r="UW98" s="49"/>
      <c r="UX98" s="49"/>
      <c r="UY98" s="49"/>
      <c r="UZ98" s="49"/>
      <c r="VA98" s="49"/>
      <c r="VB98" s="49"/>
      <c r="VC98" s="49"/>
      <c r="VD98" s="49"/>
      <c r="VE98" s="49"/>
      <c r="VF98" s="49"/>
      <c r="VG98" s="49"/>
      <c r="VH98" s="49"/>
      <c r="VI98" s="49"/>
      <c r="VJ98" s="49"/>
      <c r="VK98" s="49"/>
      <c r="VL98" s="49"/>
      <c r="VM98" s="49"/>
      <c r="VN98" s="49"/>
      <c r="VO98" s="49"/>
      <c r="VP98" s="49"/>
      <c r="VQ98" s="49"/>
      <c r="VR98" s="49"/>
      <c r="VS98" s="49"/>
      <c r="VT98" s="49"/>
      <c r="VU98" s="49"/>
      <c r="VV98" s="49"/>
      <c r="VW98" s="49"/>
      <c r="VX98" s="49"/>
      <c r="VY98" s="49"/>
      <c r="VZ98" s="49"/>
      <c r="WA98" s="49"/>
      <c r="WB98" s="49"/>
      <c r="WC98" s="49"/>
      <c r="WD98" s="49"/>
      <c r="WE98" s="49"/>
      <c r="WF98" s="49"/>
      <c r="WG98" s="49"/>
      <c r="WH98" s="49"/>
      <c r="WI98" s="49"/>
      <c r="WJ98" s="49"/>
      <c r="WK98" s="49"/>
      <c r="WL98" s="49"/>
      <c r="WM98" s="49"/>
      <c r="WN98" s="49"/>
      <c r="WO98" s="49"/>
      <c r="WP98" s="49"/>
      <c r="WQ98" s="49"/>
      <c r="WR98" s="49"/>
      <c r="WS98" s="49"/>
      <c r="WT98" s="49"/>
      <c r="WU98" s="49"/>
      <c r="WV98" s="49"/>
      <c r="WW98" s="49"/>
      <c r="WX98" s="49"/>
      <c r="WY98" s="49"/>
      <c r="WZ98" s="49"/>
      <c r="XA98" s="49"/>
      <c r="XB98" s="49"/>
      <c r="XC98" s="49"/>
      <c r="XD98" s="49"/>
      <c r="XE98" s="49"/>
      <c r="XF98" s="49"/>
      <c r="XG98" s="49"/>
      <c r="XH98" s="49"/>
      <c r="XI98" s="49"/>
      <c r="XJ98" s="49"/>
      <c r="XK98" s="49"/>
      <c r="XL98" s="49"/>
      <c r="XM98" s="49"/>
      <c r="XN98" s="49"/>
      <c r="XO98" s="49"/>
      <c r="XP98" s="49"/>
      <c r="XQ98" s="49"/>
      <c r="XR98" s="49"/>
      <c r="XS98" s="49"/>
      <c r="XT98" s="49"/>
      <c r="XU98" s="49"/>
      <c r="XV98" s="49"/>
      <c r="XW98" s="49"/>
      <c r="XX98" s="49"/>
      <c r="XY98" s="49"/>
      <c r="XZ98" s="49"/>
      <c r="YA98" s="49"/>
      <c r="YB98" s="49"/>
      <c r="YC98" s="49"/>
      <c r="YD98" s="49"/>
      <c r="YE98" s="49"/>
      <c r="YF98" s="49"/>
      <c r="YG98" s="49"/>
      <c r="YH98" s="49"/>
      <c r="YI98" s="49"/>
      <c r="YJ98" s="49"/>
      <c r="YK98" s="49"/>
      <c r="YL98" s="49"/>
      <c r="YM98" s="49"/>
      <c r="YN98" s="49"/>
      <c r="YO98" s="49"/>
      <c r="YP98" s="49"/>
      <c r="YQ98" s="49"/>
      <c r="YR98" s="49"/>
      <c r="YS98" s="49"/>
      <c r="YT98" s="49"/>
      <c r="YU98" s="49"/>
      <c r="YV98" s="49"/>
      <c r="YW98" s="49"/>
      <c r="YX98" s="49"/>
      <c r="YY98" s="49"/>
      <c r="YZ98" s="49"/>
      <c r="ZA98" s="49"/>
      <c r="ZB98" s="49"/>
      <c r="ZC98" s="49"/>
      <c r="ZD98" s="49"/>
      <c r="ZE98" s="49"/>
      <c r="ZF98" s="49"/>
      <c r="ZG98" s="49"/>
      <c r="ZH98" s="49"/>
      <c r="ZI98" s="49"/>
      <c r="ZJ98" s="49"/>
      <c r="ZK98" s="49"/>
      <c r="ZL98" s="49"/>
      <c r="ZM98" s="49"/>
      <c r="ZN98" s="49"/>
      <c r="ZO98" s="49"/>
      <c r="ZP98" s="49"/>
      <c r="ZQ98" s="49"/>
      <c r="ZR98" s="49"/>
      <c r="ZS98" s="49"/>
      <c r="ZT98" s="49"/>
      <c r="ZU98" s="49"/>
      <c r="ZV98" s="49"/>
      <c r="ZW98" s="49"/>
      <c r="ZX98" s="49"/>
      <c r="ZY98" s="49"/>
      <c r="ZZ98" s="49"/>
      <c r="AAA98" s="49"/>
      <c r="AAB98" s="49"/>
      <c r="AAC98" s="49"/>
      <c r="AAD98" s="49"/>
      <c r="AAE98" s="49"/>
      <c r="AAF98" s="49"/>
      <c r="AAG98" s="49"/>
      <c r="AAH98" s="49"/>
      <c r="AAI98" s="49"/>
      <c r="AAJ98" s="49"/>
      <c r="AAK98" s="49"/>
      <c r="AAL98" s="49"/>
      <c r="AAM98" s="49"/>
      <c r="AAN98" s="49"/>
      <c r="AAO98" s="49"/>
      <c r="AAP98" s="49"/>
      <c r="AAQ98" s="49"/>
      <c r="AAR98" s="49"/>
      <c r="AAS98" s="49"/>
      <c r="AAT98" s="49"/>
      <c r="AAU98" s="49"/>
      <c r="AAV98" s="49"/>
      <c r="AAW98" s="49"/>
      <c r="AAX98" s="49"/>
      <c r="AAY98" s="49"/>
      <c r="AAZ98" s="49"/>
      <c r="ABA98" s="49"/>
      <c r="ABB98" s="49"/>
      <c r="ABC98" s="49"/>
      <c r="ABD98" s="49"/>
      <c r="ABE98" s="49"/>
      <c r="ABF98" s="49"/>
      <c r="ABG98" s="49"/>
      <c r="ABH98" s="49"/>
      <c r="ABI98" s="49"/>
      <c r="ABJ98" s="49"/>
      <c r="ABK98" s="49"/>
      <c r="ABL98" s="49"/>
      <c r="ABM98" s="49"/>
      <c r="ABN98" s="49"/>
      <c r="ABO98" s="49"/>
      <c r="ABP98" s="49"/>
      <c r="ABQ98" s="49"/>
      <c r="ABR98" s="49"/>
      <c r="ABS98" s="49"/>
      <c r="ABT98" s="49"/>
      <c r="ABU98" s="49"/>
      <c r="ABV98" s="49"/>
      <c r="ABW98" s="49"/>
      <c r="ABX98" s="49"/>
      <c r="ABY98" s="49"/>
      <c r="ABZ98" s="49"/>
      <c r="ACA98" s="49"/>
      <c r="ACB98" s="49"/>
      <c r="ACC98" s="49"/>
      <c r="ACD98" s="49"/>
      <c r="ACE98" s="49"/>
      <c r="ACF98" s="49"/>
      <c r="ACG98" s="49"/>
      <c r="ACH98" s="49"/>
      <c r="ACI98" s="49"/>
      <c r="ACJ98" s="49"/>
      <c r="ACK98" s="49"/>
      <c r="ACL98" s="49"/>
      <c r="ACM98" s="49"/>
      <c r="ACN98" s="49"/>
      <c r="ACO98" s="49"/>
      <c r="ACP98" s="49"/>
      <c r="ACQ98" s="49"/>
      <c r="ACR98" s="49"/>
      <c r="ACS98" s="49"/>
      <c r="ACT98" s="49"/>
      <c r="ACU98" s="49"/>
      <c r="ACV98" s="49"/>
      <c r="ACW98" s="49"/>
    </row>
    <row r="99" spans="1:777" x14ac:dyDescent="0.15">
      <c r="A99" s="25" t="s">
        <v>251</v>
      </c>
      <c r="B99" s="26" t="s">
        <v>18</v>
      </c>
      <c r="C99" s="27" t="s">
        <v>19</v>
      </c>
      <c r="D99" s="33">
        <f t="shared" si="160"/>
        <v>2.066508191657257E-2</v>
      </c>
      <c r="E99" s="33">
        <f t="shared" si="161"/>
        <v>1.4434373916743626E-2</v>
      </c>
      <c r="F99" s="33">
        <f t="shared" si="162"/>
        <v>1.5466458246324644E-2</v>
      </c>
      <c r="G99" s="33">
        <f t="shared" si="163"/>
        <v>4.434308760304595E-2</v>
      </c>
      <c r="H99" s="33">
        <f t="shared" si="164"/>
        <v>4.1688000753641763E-2</v>
      </c>
      <c r="I99" s="33">
        <f t="shared" si="165"/>
        <v>4.0772134459563958E-2</v>
      </c>
      <c r="J99" s="33">
        <f t="shared" si="166"/>
        <v>2.6336920817706444E-2</v>
      </c>
      <c r="K99" s="33">
        <f t="shared" si="167"/>
        <v>2.0133562294040841E-2</v>
      </c>
      <c r="L99" s="33">
        <f t="shared" si="168"/>
        <v>2.7720878770673307E-2</v>
      </c>
      <c r="M99" s="33">
        <f t="shared" si="169"/>
        <v>8.0713662108558015E-3</v>
      </c>
      <c r="N99" s="33">
        <f t="shared" si="170"/>
        <v>2.5696352990277394E-2</v>
      </c>
      <c r="O99" s="33">
        <f t="shared" si="171"/>
        <v>1.7070353859022003E-2</v>
      </c>
      <c r="P99" s="33">
        <f t="shared" si="172"/>
        <v>2.2048515755669795E-2</v>
      </c>
      <c r="Q99" s="33">
        <f t="shared" si="173"/>
        <v>1.2501218535946101E-2</v>
      </c>
      <c r="R99" s="33">
        <f t="shared" si="174"/>
        <v>3.7461021374897374E-2</v>
      </c>
      <c r="S99" s="33">
        <f t="shared" si="175"/>
        <v>1.7015115601948683E-2</v>
      </c>
      <c r="T99" s="32">
        <f t="shared" si="176"/>
        <v>1.7495000528554794E-2</v>
      </c>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c r="DB99" s="49"/>
      <c r="DC99" s="49"/>
      <c r="DD99" s="49"/>
      <c r="DE99" s="49"/>
      <c r="DF99" s="49"/>
      <c r="DG99" s="49"/>
      <c r="DH99" s="49"/>
      <c r="DI99" s="49"/>
      <c r="DJ99" s="49"/>
      <c r="DK99" s="49"/>
      <c r="DL99" s="49"/>
      <c r="DM99" s="49"/>
      <c r="DN99" s="49"/>
      <c r="DO99" s="49"/>
      <c r="DP99" s="49"/>
      <c r="DQ99" s="49"/>
      <c r="DR99" s="49"/>
      <c r="DS99" s="49"/>
      <c r="DT99" s="49"/>
      <c r="DU99" s="49"/>
      <c r="DV99" s="49"/>
      <c r="DW99" s="49"/>
      <c r="DX99" s="49"/>
      <c r="DY99" s="49"/>
      <c r="DZ99" s="49"/>
      <c r="EA99" s="49"/>
      <c r="EB99" s="49"/>
      <c r="EC99" s="49"/>
      <c r="ED99" s="49"/>
      <c r="EE99" s="49"/>
      <c r="EF99" s="49"/>
      <c r="EG99" s="49"/>
      <c r="EH99" s="49"/>
      <c r="EI99" s="49"/>
      <c r="EJ99" s="49"/>
      <c r="EK99" s="49"/>
      <c r="EL99" s="49"/>
      <c r="EM99" s="49"/>
      <c r="EN99" s="49"/>
      <c r="EO99" s="49"/>
      <c r="EP99" s="49"/>
      <c r="EQ99" s="49"/>
      <c r="ER99" s="49"/>
      <c r="ES99" s="49"/>
      <c r="ET99" s="49"/>
      <c r="EU99" s="49"/>
      <c r="EV99" s="49"/>
      <c r="EW99" s="49"/>
      <c r="EX99" s="49"/>
      <c r="EY99" s="49"/>
      <c r="EZ99" s="49"/>
      <c r="FA99" s="49"/>
      <c r="FB99" s="49"/>
      <c r="FC99" s="49"/>
      <c r="FD99" s="49"/>
      <c r="FE99" s="49"/>
      <c r="FF99" s="49"/>
      <c r="FG99" s="49"/>
      <c r="FH99" s="49"/>
      <c r="FI99" s="49"/>
      <c r="FJ99" s="49"/>
      <c r="FK99" s="49"/>
      <c r="FL99" s="49"/>
      <c r="FM99" s="49"/>
      <c r="FN99" s="49"/>
      <c r="FO99" s="49"/>
      <c r="FP99" s="49"/>
      <c r="FQ99" s="49"/>
      <c r="FR99" s="49"/>
      <c r="FS99" s="49"/>
      <c r="FT99" s="49"/>
      <c r="FU99" s="49"/>
      <c r="FV99" s="49"/>
      <c r="FW99" s="49"/>
      <c r="FX99" s="49"/>
      <c r="FY99" s="49"/>
      <c r="FZ99" s="49"/>
      <c r="GA99" s="49"/>
      <c r="GB99" s="49"/>
      <c r="GC99" s="49"/>
      <c r="GD99" s="49"/>
      <c r="GE99" s="49"/>
      <c r="GF99" s="49"/>
      <c r="GG99" s="49"/>
      <c r="GH99" s="49"/>
      <c r="GI99" s="49"/>
      <c r="GJ99" s="49"/>
      <c r="GK99" s="49"/>
      <c r="GL99" s="49"/>
      <c r="GM99" s="49"/>
      <c r="GN99" s="49"/>
      <c r="GO99" s="49"/>
      <c r="GP99" s="49"/>
      <c r="GQ99" s="49"/>
      <c r="GR99" s="49"/>
      <c r="GS99" s="49"/>
      <c r="GT99" s="49"/>
      <c r="GU99" s="49"/>
      <c r="GV99" s="49"/>
      <c r="GW99" s="49"/>
      <c r="GX99" s="49"/>
      <c r="GY99" s="49"/>
      <c r="GZ99" s="49"/>
      <c r="HA99" s="49"/>
      <c r="HB99" s="49"/>
      <c r="HC99" s="49"/>
      <c r="HD99" s="49"/>
      <c r="HE99" s="49"/>
      <c r="HF99" s="49"/>
      <c r="HG99" s="49"/>
      <c r="HH99" s="49"/>
      <c r="HI99" s="49"/>
      <c r="HJ99" s="49"/>
      <c r="HK99" s="49"/>
      <c r="HL99" s="49"/>
      <c r="HM99" s="49"/>
      <c r="HN99" s="49"/>
      <c r="HO99" s="49"/>
      <c r="HP99" s="49"/>
      <c r="HQ99" s="49"/>
      <c r="HR99" s="49"/>
      <c r="HS99" s="49"/>
      <c r="HT99" s="49"/>
      <c r="HU99" s="49"/>
      <c r="HV99" s="49"/>
      <c r="HW99" s="49"/>
      <c r="HX99" s="49"/>
      <c r="HY99" s="49"/>
      <c r="HZ99" s="49"/>
      <c r="IA99" s="49"/>
      <c r="IB99" s="49"/>
      <c r="IC99" s="49"/>
      <c r="ID99" s="49"/>
      <c r="IE99" s="49"/>
      <c r="IF99" s="49"/>
      <c r="IG99" s="49"/>
      <c r="IH99" s="49"/>
      <c r="II99" s="49"/>
      <c r="IJ99" s="49"/>
      <c r="IK99" s="49"/>
      <c r="IL99" s="49"/>
      <c r="IM99" s="49"/>
      <c r="IN99" s="49"/>
      <c r="IO99" s="49"/>
      <c r="IP99" s="49"/>
      <c r="IQ99" s="49"/>
      <c r="IR99" s="49"/>
      <c r="IS99" s="49"/>
      <c r="IT99" s="49"/>
      <c r="IU99" s="49"/>
      <c r="IV99" s="49"/>
      <c r="IW99" s="49"/>
      <c r="IX99" s="49"/>
      <c r="IY99" s="49"/>
      <c r="IZ99" s="49"/>
      <c r="JA99" s="49"/>
      <c r="JB99" s="49"/>
      <c r="JC99" s="49"/>
      <c r="JD99" s="49"/>
      <c r="JE99" s="49"/>
      <c r="JF99" s="49"/>
      <c r="JG99" s="49"/>
      <c r="JH99" s="49"/>
      <c r="JI99" s="49"/>
      <c r="JJ99" s="49"/>
      <c r="JK99" s="49"/>
      <c r="JL99" s="49"/>
      <c r="JM99" s="49"/>
      <c r="JN99" s="49"/>
      <c r="JO99" s="49"/>
      <c r="JP99" s="49"/>
      <c r="JQ99" s="49"/>
      <c r="JR99" s="49"/>
      <c r="JS99" s="49"/>
      <c r="JT99" s="49"/>
      <c r="JU99" s="49"/>
      <c r="JV99" s="49"/>
      <c r="JW99" s="49"/>
      <c r="JX99" s="49"/>
      <c r="JY99" s="49"/>
      <c r="JZ99" s="49"/>
      <c r="KA99" s="49"/>
      <c r="KB99" s="49"/>
      <c r="KC99" s="49"/>
      <c r="KD99" s="49"/>
      <c r="KE99" s="49"/>
      <c r="KF99" s="49"/>
      <c r="KG99" s="49"/>
      <c r="KH99" s="49"/>
      <c r="KI99" s="49"/>
      <c r="KJ99" s="49"/>
      <c r="KK99" s="49"/>
      <c r="KL99" s="49"/>
      <c r="KM99" s="49"/>
      <c r="KN99" s="49"/>
      <c r="KO99" s="49"/>
      <c r="KP99" s="49"/>
      <c r="KQ99" s="49"/>
      <c r="KR99" s="49"/>
      <c r="KS99" s="49"/>
      <c r="KT99" s="49"/>
      <c r="KU99" s="49"/>
      <c r="KV99" s="49"/>
      <c r="KW99" s="49"/>
      <c r="KX99" s="49"/>
      <c r="KY99" s="49"/>
      <c r="KZ99" s="49"/>
      <c r="LA99" s="49"/>
      <c r="LB99" s="49"/>
      <c r="LC99" s="49"/>
      <c r="LD99" s="49"/>
      <c r="LE99" s="49"/>
      <c r="LF99" s="49"/>
      <c r="LG99" s="49"/>
      <c r="LH99" s="49"/>
      <c r="LI99" s="49"/>
      <c r="LJ99" s="49"/>
      <c r="LK99" s="49"/>
      <c r="LL99" s="49"/>
      <c r="LM99" s="49"/>
      <c r="LN99" s="49"/>
      <c r="LO99" s="49"/>
      <c r="LP99" s="49"/>
      <c r="LQ99" s="49"/>
      <c r="LR99" s="49"/>
      <c r="LS99" s="49"/>
      <c r="LT99" s="49"/>
      <c r="LU99" s="49"/>
      <c r="LV99" s="49"/>
      <c r="LW99" s="49"/>
      <c r="LX99" s="49"/>
      <c r="LY99" s="49"/>
      <c r="LZ99" s="49"/>
      <c r="MA99" s="49"/>
      <c r="MB99" s="49"/>
      <c r="MC99" s="49"/>
      <c r="MD99" s="49"/>
      <c r="ME99" s="49"/>
      <c r="MF99" s="49"/>
      <c r="MG99" s="49"/>
      <c r="MH99" s="49"/>
      <c r="MI99" s="49"/>
      <c r="MJ99" s="49"/>
      <c r="MK99" s="49"/>
      <c r="ML99" s="49"/>
      <c r="MM99" s="49"/>
      <c r="MN99" s="49"/>
      <c r="MO99" s="49"/>
      <c r="MP99" s="49"/>
      <c r="MQ99" s="49"/>
      <c r="MR99" s="49"/>
      <c r="MS99" s="49"/>
      <c r="MT99" s="49"/>
      <c r="MU99" s="49"/>
      <c r="MV99" s="49"/>
      <c r="MW99" s="49"/>
      <c r="MX99" s="49"/>
      <c r="MY99" s="49"/>
      <c r="MZ99" s="49"/>
      <c r="NA99" s="49"/>
      <c r="NB99" s="49"/>
      <c r="NC99" s="49"/>
      <c r="ND99" s="49"/>
      <c r="NE99" s="49"/>
      <c r="NF99" s="49"/>
      <c r="NG99" s="49"/>
      <c r="NH99" s="49"/>
      <c r="NI99" s="49"/>
      <c r="NJ99" s="49"/>
      <c r="NK99" s="49"/>
      <c r="NL99" s="49"/>
      <c r="NM99" s="49"/>
      <c r="NN99" s="49"/>
      <c r="NO99" s="49"/>
      <c r="NP99" s="49"/>
      <c r="NQ99" s="49"/>
      <c r="NR99" s="49"/>
      <c r="NS99" s="49"/>
      <c r="NT99" s="49"/>
      <c r="NU99" s="49"/>
      <c r="NV99" s="49"/>
      <c r="NW99" s="49"/>
      <c r="NX99" s="49"/>
      <c r="NY99" s="49"/>
      <c r="NZ99" s="49"/>
      <c r="OA99" s="49"/>
      <c r="OB99" s="49"/>
      <c r="OC99" s="49"/>
      <c r="OD99" s="49"/>
      <c r="OE99" s="49"/>
      <c r="OF99" s="49"/>
      <c r="OG99" s="49"/>
      <c r="OH99" s="49"/>
      <c r="OI99" s="49"/>
      <c r="OJ99" s="49"/>
      <c r="OK99" s="49"/>
      <c r="OL99" s="49"/>
      <c r="OM99" s="49"/>
      <c r="ON99" s="49"/>
      <c r="OO99" s="49"/>
      <c r="OP99" s="49"/>
      <c r="OQ99" s="49"/>
      <c r="OR99" s="49"/>
      <c r="OS99" s="49"/>
      <c r="OT99" s="49"/>
      <c r="OU99" s="49"/>
      <c r="OV99" s="49"/>
      <c r="OW99" s="49"/>
      <c r="OX99" s="49"/>
      <c r="OY99" s="49"/>
      <c r="OZ99" s="49"/>
      <c r="PA99" s="49"/>
      <c r="PB99" s="49"/>
      <c r="PC99" s="49"/>
      <c r="PD99" s="49"/>
      <c r="PE99" s="49"/>
      <c r="PF99" s="49"/>
      <c r="PG99" s="49"/>
      <c r="PH99" s="49"/>
      <c r="PI99" s="49"/>
      <c r="PJ99" s="49"/>
      <c r="PK99" s="49"/>
      <c r="PL99" s="49"/>
      <c r="PM99" s="49"/>
      <c r="PN99" s="49"/>
      <c r="PO99" s="49"/>
      <c r="PP99" s="49"/>
      <c r="PQ99" s="49"/>
      <c r="PR99" s="49"/>
      <c r="PS99" s="49"/>
      <c r="PT99" s="49"/>
      <c r="PU99" s="49"/>
      <c r="PV99" s="49"/>
      <c r="PW99" s="49"/>
      <c r="PX99" s="49"/>
      <c r="PY99" s="49"/>
      <c r="PZ99" s="49"/>
      <c r="QA99" s="49"/>
      <c r="QB99" s="49"/>
      <c r="QC99" s="49"/>
      <c r="QD99" s="49"/>
      <c r="QE99" s="49"/>
      <c r="QF99" s="49"/>
      <c r="QG99" s="49"/>
      <c r="QH99" s="49"/>
      <c r="QI99" s="49"/>
      <c r="QJ99" s="49"/>
      <c r="QK99" s="49"/>
      <c r="QL99" s="49"/>
      <c r="QM99" s="49"/>
      <c r="QN99" s="49"/>
      <c r="QO99" s="49"/>
      <c r="QP99" s="49"/>
      <c r="QQ99" s="49"/>
      <c r="QR99" s="49"/>
      <c r="QS99" s="49"/>
      <c r="QT99" s="49"/>
      <c r="QU99" s="49"/>
      <c r="QV99" s="49"/>
      <c r="QW99" s="49"/>
      <c r="QX99" s="49"/>
      <c r="QY99" s="49"/>
      <c r="QZ99" s="49"/>
      <c r="RA99" s="49"/>
      <c r="RB99" s="49"/>
      <c r="RC99" s="49"/>
      <c r="RD99" s="49"/>
      <c r="RE99" s="49"/>
      <c r="RF99" s="49"/>
      <c r="RG99" s="49"/>
      <c r="RH99" s="49"/>
      <c r="RI99" s="49"/>
      <c r="RJ99" s="49"/>
      <c r="RK99" s="49"/>
      <c r="RL99" s="49"/>
      <c r="RM99" s="49"/>
      <c r="RN99" s="49"/>
      <c r="RO99" s="49"/>
      <c r="RP99" s="49"/>
      <c r="RQ99" s="49"/>
      <c r="RR99" s="49"/>
      <c r="RS99" s="49"/>
      <c r="RT99" s="49"/>
      <c r="RU99" s="49"/>
      <c r="RV99" s="49"/>
      <c r="RW99" s="49"/>
      <c r="RX99" s="49"/>
      <c r="RY99" s="49"/>
      <c r="RZ99" s="49"/>
      <c r="SA99" s="49"/>
      <c r="SB99" s="49"/>
      <c r="SC99" s="49"/>
      <c r="SD99" s="49"/>
      <c r="SE99" s="49"/>
      <c r="SF99" s="49"/>
      <c r="SG99" s="49"/>
      <c r="SH99" s="49"/>
      <c r="SI99" s="49"/>
      <c r="SJ99" s="49"/>
      <c r="SK99" s="49"/>
      <c r="SL99" s="49"/>
      <c r="SM99" s="49"/>
      <c r="SN99" s="49"/>
      <c r="SO99" s="49"/>
      <c r="SP99" s="49"/>
      <c r="SQ99" s="49"/>
      <c r="SR99" s="49"/>
      <c r="SS99" s="49"/>
      <c r="ST99" s="49"/>
      <c r="SU99" s="49"/>
      <c r="SV99" s="49"/>
      <c r="SW99" s="49"/>
      <c r="SX99" s="49"/>
      <c r="SY99" s="49"/>
      <c r="SZ99" s="49"/>
      <c r="TA99" s="49"/>
      <c r="TB99" s="49"/>
      <c r="TC99" s="49"/>
      <c r="TD99" s="49"/>
      <c r="TE99" s="49"/>
      <c r="TF99" s="49"/>
      <c r="TG99" s="49"/>
      <c r="TH99" s="49"/>
      <c r="TI99" s="49"/>
      <c r="TJ99" s="49"/>
      <c r="TK99" s="49"/>
      <c r="TL99" s="49"/>
      <c r="TM99" s="49"/>
      <c r="TN99" s="49"/>
      <c r="TO99" s="49"/>
      <c r="TP99" s="49"/>
      <c r="TQ99" s="49"/>
      <c r="TR99" s="49"/>
      <c r="TS99" s="49"/>
      <c r="TT99" s="49"/>
      <c r="TU99" s="49"/>
      <c r="TV99" s="49"/>
      <c r="TW99" s="49"/>
      <c r="TX99" s="49"/>
      <c r="TY99" s="49"/>
      <c r="TZ99" s="49"/>
      <c r="UA99" s="49"/>
      <c r="UB99" s="49"/>
      <c r="UC99" s="49"/>
      <c r="UD99" s="49"/>
      <c r="UE99" s="49"/>
      <c r="UF99" s="49"/>
      <c r="UG99" s="49"/>
      <c r="UH99" s="49"/>
      <c r="UI99" s="49"/>
      <c r="UJ99" s="49"/>
      <c r="UK99" s="49"/>
      <c r="UL99" s="49"/>
      <c r="UM99" s="49"/>
      <c r="UN99" s="49"/>
      <c r="UO99" s="49"/>
      <c r="UP99" s="49"/>
      <c r="UQ99" s="49"/>
      <c r="UR99" s="49"/>
      <c r="US99" s="49"/>
      <c r="UT99" s="49"/>
      <c r="UU99" s="49"/>
      <c r="UV99" s="49"/>
      <c r="UW99" s="49"/>
      <c r="UX99" s="49"/>
      <c r="UY99" s="49"/>
      <c r="UZ99" s="49"/>
      <c r="VA99" s="49"/>
      <c r="VB99" s="49"/>
      <c r="VC99" s="49"/>
      <c r="VD99" s="49"/>
      <c r="VE99" s="49"/>
      <c r="VF99" s="49"/>
      <c r="VG99" s="49"/>
      <c r="VH99" s="49"/>
      <c r="VI99" s="49"/>
      <c r="VJ99" s="49"/>
      <c r="VK99" s="49"/>
      <c r="VL99" s="49"/>
      <c r="VM99" s="49"/>
      <c r="VN99" s="49"/>
      <c r="VO99" s="49"/>
      <c r="VP99" s="49"/>
      <c r="VQ99" s="49"/>
      <c r="VR99" s="49"/>
      <c r="VS99" s="49"/>
      <c r="VT99" s="49"/>
      <c r="VU99" s="49"/>
      <c r="VV99" s="49"/>
      <c r="VW99" s="49"/>
      <c r="VX99" s="49"/>
      <c r="VY99" s="49"/>
      <c r="VZ99" s="49"/>
      <c r="WA99" s="49"/>
      <c r="WB99" s="49"/>
      <c r="WC99" s="49"/>
      <c r="WD99" s="49"/>
      <c r="WE99" s="49"/>
      <c r="WF99" s="49"/>
      <c r="WG99" s="49"/>
      <c r="WH99" s="49"/>
      <c r="WI99" s="49"/>
      <c r="WJ99" s="49"/>
      <c r="WK99" s="49"/>
      <c r="WL99" s="49"/>
      <c r="WM99" s="49"/>
      <c r="WN99" s="49"/>
      <c r="WO99" s="49"/>
      <c r="WP99" s="49"/>
      <c r="WQ99" s="49"/>
      <c r="WR99" s="49"/>
      <c r="WS99" s="49"/>
      <c r="WT99" s="49"/>
      <c r="WU99" s="49"/>
      <c r="WV99" s="49"/>
      <c r="WW99" s="49"/>
      <c r="WX99" s="49"/>
      <c r="WY99" s="49"/>
      <c r="WZ99" s="49"/>
      <c r="XA99" s="49"/>
      <c r="XB99" s="49"/>
      <c r="XC99" s="49"/>
      <c r="XD99" s="49"/>
      <c r="XE99" s="49"/>
      <c r="XF99" s="49"/>
      <c r="XG99" s="49"/>
      <c r="XH99" s="49"/>
      <c r="XI99" s="49"/>
      <c r="XJ99" s="49"/>
      <c r="XK99" s="49"/>
      <c r="XL99" s="49"/>
      <c r="XM99" s="49"/>
      <c r="XN99" s="49"/>
      <c r="XO99" s="49"/>
      <c r="XP99" s="49"/>
      <c r="XQ99" s="49"/>
      <c r="XR99" s="49"/>
      <c r="XS99" s="49"/>
      <c r="XT99" s="49"/>
      <c r="XU99" s="49"/>
      <c r="XV99" s="49"/>
      <c r="XW99" s="49"/>
      <c r="XX99" s="49"/>
      <c r="XY99" s="49"/>
      <c r="XZ99" s="49"/>
      <c r="YA99" s="49"/>
      <c r="YB99" s="49"/>
      <c r="YC99" s="49"/>
      <c r="YD99" s="49"/>
      <c r="YE99" s="49"/>
      <c r="YF99" s="49"/>
      <c r="YG99" s="49"/>
      <c r="YH99" s="49"/>
      <c r="YI99" s="49"/>
      <c r="YJ99" s="49"/>
      <c r="YK99" s="49"/>
      <c r="YL99" s="49"/>
      <c r="YM99" s="49"/>
      <c r="YN99" s="49"/>
      <c r="YO99" s="49"/>
      <c r="YP99" s="49"/>
      <c r="YQ99" s="49"/>
      <c r="YR99" s="49"/>
      <c r="YS99" s="49"/>
      <c r="YT99" s="49"/>
      <c r="YU99" s="49"/>
      <c r="YV99" s="49"/>
      <c r="YW99" s="49"/>
      <c r="YX99" s="49"/>
      <c r="YY99" s="49"/>
      <c r="YZ99" s="49"/>
      <c r="ZA99" s="49"/>
      <c r="ZB99" s="49"/>
      <c r="ZC99" s="49"/>
      <c r="ZD99" s="49"/>
      <c r="ZE99" s="49"/>
      <c r="ZF99" s="49"/>
      <c r="ZG99" s="49"/>
      <c r="ZH99" s="49"/>
      <c r="ZI99" s="49"/>
      <c r="ZJ99" s="49"/>
      <c r="ZK99" s="49"/>
      <c r="ZL99" s="49"/>
      <c r="ZM99" s="49"/>
      <c r="ZN99" s="49"/>
      <c r="ZO99" s="49"/>
      <c r="ZP99" s="49"/>
      <c r="ZQ99" s="49"/>
      <c r="ZR99" s="49"/>
      <c r="ZS99" s="49"/>
      <c r="ZT99" s="49"/>
      <c r="ZU99" s="49"/>
      <c r="ZV99" s="49"/>
      <c r="ZW99" s="49"/>
      <c r="ZX99" s="49"/>
      <c r="ZY99" s="49"/>
      <c r="ZZ99" s="49"/>
      <c r="AAA99" s="49"/>
      <c r="AAB99" s="49"/>
      <c r="AAC99" s="49"/>
      <c r="AAD99" s="49"/>
      <c r="AAE99" s="49"/>
      <c r="AAF99" s="49"/>
      <c r="AAG99" s="49"/>
      <c r="AAH99" s="49"/>
      <c r="AAI99" s="49"/>
      <c r="AAJ99" s="49"/>
      <c r="AAK99" s="49"/>
      <c r="AAL99" s="49"/>
      <c r="AAM99" s="49"/>
      <c r="AAN99" s="49"/>
      <c r="AAO99" s="49"/>
      <c r="AAP99" s="49"/>
      <c r="AAQ99" s="49"/>
      <c r="AAR99" s="49"/>
      <c r="AAS99" s="49"/>
      <c r="AAT99" s="49"/>
      <c r="AAU99" s="49"/>
      <c r="AAV99" s="49"/>
      <c r="AAW99" s="49"/>
      <c r="AAX99" s="49"/>
      <c r="AAY99" s="49"/>
      <c r="AAZ99" s="49"/>
      <c r="ABA99" s="49"/>
      <c r="ABB99" s="49"/>
      <c r="ABC99" s="49"/>
      <c r="ABD99" s="49"/>
      <c r="ABE99" s="49"/>
      <c r="ABF99" s="49"/>
      <c r="ABG99" s="49"/>
      <c r="ABH99" s="49"/>
      <c r="ABI99" s="49"/>
      <c r="ABJ99" s="49"/>
      <c r="ABK99" s="49"/>
      <c r="ABL99" s="49"/>
      <c r="ABM99" s="49"/>
      <c r="ABN99" s="49"/>
      <c r="ABO99" s="49"/>
      <c r="ABP99" s="49"/>
      <c r="ABQ99" s="49"/>
      <c r="ABR99" s="49"/>
      <c r="ABS99" s="49"/>
      <c r="ABT99" s="49"/>
      <c r="ABU99" s="49"/>
      <c r="ABV99" s="49"/>
      <c r="ABW99" s="49"/>
      <c r="ABX99" s="49"/>
      <c r="ABY99" s="49"/>
      <c r="ABZ99" s="49"/>
      <c r="ACA99" s="49"/>
      <c r="ACB99" s="49"/>
      <c r="ACC99" s="49"/>
      <c r="ACD99" s="49"/>
      <c r="ACE99" s="49"/>
      <c r="ACF99" s="49"/>
      <c r="ACG99" s="49"/>
      <c r="ACH99" s="49"/>
      <c r="ACI99" s="49"/>
      <c r="ACJ99" s="49"/>
      <c r="ACK99" s="49"/>
      <c r="ACL99" s="49"/>
      <c r="ACM99" s="49"/>
      <c r="ACN99" s="49"/>
      <c r="ACO99" s="49"/>
      <c r="ACP99" s="49"/>
      <c r="ACQ99" s="49"/>
      <c r="ACR99" s="49"/>
      <c r="ACS99" s="49"/>
      <c r="ACT99" s="49"/>
      <c r="ACU99" s="49"/>
      <c r="ACV99" s="49"/>
      <c r="ACW99" s="49"/>
    </row>
    <row r="100" spans="1:777" x14ac:dyDescent="0.15">
      <c r="A100" s="25" t="s">
        <v>251</v>
      </c>
      <c r="B100" s="26" t="s">
        <v>2</v>
      </c>
      <c r="C100" s="27" t="s">
        <v>3</v>
      </c>
      <c r="D100" s="33">
        <f t="shared" si="160"/>
        <v>1.7860979946729083E-2</v>
      </c>
      <c r="E100" s="33">
        <f t="shared" si="161"/>
        <v>1.4531529873662574E-2</v>
      </c>
      <c r="F100" s="33">
        <f t="shared" si="162"/>
        <v>-2.1555544522234849E-2</v>
      </c>
      <c r="G100" s="33">
        <f t="shared" si="163"/>
        <v>2.272454500258192E-2</v>
      </c>
      <c r="H100" s="33">
        <f t="shared" si="164"/>
        <v>7.172010725302469E-2</v>
      </c>
      <c r="I100" s="33">
        <f t="shared" si="165"/>
        <v>6.5723712172535143E-2</v>
      </c>
      <c r="J100" s="33">
        <f t="shared" si="166"/>
        <v>3.6600242362306412E-2</v>
      </c>
      <c r="K100" s="33">
        <f t="shared" si="167"/>
        <v>2.1001185176527049E-2</v>
      </c>
      <c r="L100" s="33">
        <f t="shared" si="168"/>
        <v>2.716634290081843E-2</v>
      </c>
      <c r="M100" s="33">
        <f t="shared" si="169"/>
        <v>8.0391052418851139E-3</v>
      </c>
      <c r="N100" s="33">
        <f t="shared" si="170"/>
        <v>2.280655866232828E-2</v>
      </c>
      <c r="O100" s="33">
        <f t="shared" si="171"/>
        <v>1.6752707277007284E-2</v>
      </c>
      <c r="P100" s="33">
        <f t="shared" si="172"/>
        <v>2.4483258698152488E-2</v>
      </c>
      <c r="Q100" s="33">
        <f t="shared" si="173"/>
        <v>1.5832469473636257E-2</v>
      </c>
      <c r="R100" s="33">
        <f t="shared" si="174"/>
        <v>2.6244255584030762E-2</v>
      </c>
      <c r="S100" s="33">
        <f t="shared" si="175"/>
        <v>1.801924508528896E-2</v>
      </c>
      <c r="T100" s="32">
        <f t="shared" si="176"/>
        <v>2.6566563499107243E-2</v>
      </c>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c r="AY100" s="49"/>
      <c r="AZ100" s="49"/>
      <c r="BA100" s="49"/>
      <c r="BB100" s="49"/>
      <c r="BC100" s="49"/>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c r="DB100" s="49"/>
      <c r="DC100" s="49"/>
      <c r="DD100" s="49"/>
      <c r="DE100" s="49"/>
      <c r="DF100" s="49"/>
      <c r="DG100" s="49"/>
      <c r="DH100" s="49"/>
      <c r="DI100" s="49"/>
      <c r="DJ100" s="49"/>
      <c r="DK100" s="49"/>
      <c r="DL100" s="49"/>
      <c r="DM100" s="49"/>
      <c r="DN100" s="49"/>
      <c r="DO100" s="49"/>
      <c r="DP100" s="49"/>
      <c r="DQ100" s="49"/>
      <c r="DR100" s="49"/>
      <c r="DS100" s="49"/>
      <c r="DT100" s="49"/>
      <c r="DU100" s="49"/>
      <c r="DV100" s="49"/>
      <c r="DW100" s="49"/>
      <c r="DX100" s="49"/>
      <c r="DY100" s="49"/>
      <c r="DZ100" s="49"/>
      <c r="EA100" s="49"/>
      <c r="EB100" s="49"/>
      <c r="EC100" s="49"/>
      <c r="ED100" s="49"/>
      <c r="EE100" s="49"/>
      <c r="EF100" s="49"/>
      <c r="EG100" s="49"/>
      <c r="EH100" s="49"/>
      <c r="EI100" s="49"/>
      <c r="EJ100" s="49"/>
      <c r="EK100" s="49"/>
      <c r="EL100" s="49"/>
      <c r="EM100" s="49"/>
      <c r="EN100" s="49"/>
      <c r="EO100" s="49"/>
      <c r="EP100" s="49"/>
      <c r="EQ100" s="49"/>
      <c r="ER100" s="49"/>
      <c r="ES100" s="49"/>
      <c r="ET100" s="49"/>
      <c r="EU100" s="49"/>
      <c r="EV100" s="49"/>
      <c r="EW100" s="49"/>
      <c r="EX100" s="49"/>
      <c r="EY100" s="49"/>
      <c r="EZ100" s="49"/>
      <c r="FA100" s="49"/>
      <c r="FB100" s="49"/>
      <c r="FC100" s="49"/>
      <c r="FD100" s="49"/>
      <c r="FE100" s="49"/>
      <c r="FF100" s="49"/>
      <c r="FG100" s="49"/>
      <c r="FH100" s="49"/>
      <c r="FI100" s="49"/>
      <c r="FJ100" s="49"/>
      <c r="FK100" s="49"/>
      <c r="FL100" s="49"/>
      <c r="FM100" s="49"/>
      <c r="FN100" s="49"/>
      <c r="FO100" s="49"/>
      <c r="FP100" s="49"/>
      <c r="FQ100" s="49"/>
      <c r="FR100" s="49"/>
      <c r="FS100" s="49"/>
      <c r="FT100" s="49"/>
      <c r="FU100" s="49"/>
      <c r="FV100" s="49"/>
      <c r="FW100" s="49"/>
      <c r="FX100" s="49"/>
      <c r="FY100" s="49"/>
      <c r="FZ100" s="49"/>
      <c r="GA100" s="49"/>
      <c r="GB100" s="49"/>
      <c r="GC100" s="49"/>
      <c r="GD100" s="49"/>
      <c r="GE100" s="49"/>
      <c r="GF100" s="49"/>
      <c r="GG100" s="49"/>
      <c r="GH100" s="49"/>
      <c r="GI100" s="49"/>
      <c r="GJ100" s="49"/>
      <c r="GK100" s="49"/>
      <c r="GL100" s="49"/>
      <c r="GM100" s="49"/>
      <c r="GN100" s="49"/>
      <c r="GO100" s="49"/>
      <c r="GP100" s="49"/>
      <c r="GQ100" s="49"/>
      <c r="GR100" s="49"/>
      <c r="GS100" s="49"/>
      <c r="GT100" s="49"/>
      <c r="GU100" s="49"/>
      <c r="GV100" s="49"/>
      <c r="GW100" s="49"/>
      <c r="GX100" s="49"/>
      <c r="GY100" s="49"/>
      <c r="GZ100" s="49"/>
      <c r="HA100" s="49"/>
      <c r="HB100" s="49"/>
      <c r="HC100" s="49"/>
      <c r="HD100" s="49"/>
      <c r="HE100" s="49"/>
      <c r="HF100" s="49"/>
      <c r="HG100" s="49"/>
      <c r="HH100" s="49"/>
      <c r="HI100" s="49"/>
      <c r="HJ100" s="49"/>
      <c r="HK100" s="49"/>
      <c r="HL100" s="49"/>
      <c r="HM100" s="49"/>
      <c r="HN100" s="49"/>
      <c r="HO100" s="49"/>
      <c r="HP100" s="49"/>
      <c r="HQ100" s="49"/>
      <c r="HR100" s="49"/>
      <c r="HS100" s="49"/>
      <c r="HT100" s="49"/>
      <c r="HU100" s="49"/>
      <c r="HV100" s="49"/>
      <c r="HW100" s="49"/>
      <c r="HX100" s="49"/>
      <c r="HY100" s="49"/>
      <c r="HZ100" s="49"/>
      <c r="IA100" s="49"/>
      <c r="IB100" s="49"/>
      <c r="IC100" s="49"/>
      <c r="ID100" s="49"/>
      <c r="IE100" s="49"/>
      <c r="IF100" s="49"/>
      <c r="IG100" s="49"/>
      <c r="IH100" s="49"/>
      <c r="II100" s="49"/>
      <c r="IJ100" s="49"/>
      <c r="IK100" s="49"/>
      <c r="IL100" s="49"/>
      <c r="IM100" s="49"/>
      <c r="IN100" s="49"/>
      <c r="IO100" s="49"/>
      <c r="IP100" s="49"/>
      <c r="IQ100" s="49"/>
      <c r="IR100" s="49"/>
      <c r="IS100" s="49"/>
      <c r="IT100" s="49"/>
      <c r="IU100" s="49"/>
      <c r="IV100" s="49"/>
      <c r="IW100" s="49"/>
      <c r="IX100" s="49"/>
      <c r="IY100" s="49"/>
      <c r="IZ100" s="49"/>
      <c r="JA100" s="49"/>
      <c r="JB100" s="49"/>
      <c r="JC100" s="49"/>
      <c r="JD100" s="49"/>
      <c r="JE100" s="49"/>
      <c r="JF100" s="49"/>
      <c r="JG100" s="49"/>
      <c r="JH100" s="49"/>
      <c r="JI100" s="49"/>
      <c r="JJ100" s="49"/>
      <c r="JK100" s="49"/>
      <c r="JL100" s="49"/>
      <c r="JM100" s="49"/>
      <c r="JN100" s="49"/>
      <c r="JO100" s="49"/>
      <c r="JP100" s="49"/>
      <c r="JQ100" s="49"/>
      <c r="JR100" s="49"/>
      <c r="JS100" s="49"/>
      <c r="JT100" s="49"/>
      <c r="JU100" s="49"/>
      <c r="JV100" s="49"/>
      <c r="JW100" s="49"/>
      <c r="JX100" s="49"/>
      <c r="JY100" s="49"/>
      <c r="JZ100" s="49"/>
      <c r="KA100" s="49"/>
      <c r="KB100" s="49"/>
      <c r="KC100" s="49"/>
      <c r="KD100" s="49"/>
      <c r="KE100" s="49"/>
      <c r="KF100" s="49"/>
      <c r="KG100" s="49"/>
      <c r="KH100" s="49"/>
      <c r="KI100" s="49"/>
      <c r="KJ100" s="49"/>
      <c r="KK100" s="49"/>
      <c r="KL100" s="49"/>
      <c r="KM100" s="49"/>
      <c r="KN100" s="49"/>
      <c r="KO100" s="49"/>
      <c r="KP100" s="49"/>
      <c r="KQ100" s="49"/>
      <c r="KR100" s="49"/>
      <c r="KS100" s="49"/>
      <c r="KT100" s="49"/>
      <c r="KU100" s="49"/>
      <c r="KV100" s="49"/>
      <c r="KW100" s="49"/>
      <c r="KX100" s="49"/>
      <c r="KY100" s="49"/>
      <c r="KZ100" s="49"/>
      <c r="LA100" s="49"/>
      <c r="LB100" s="49"/>
      <c r="LC100" s="49"/>
      <c r="LD100" s="49"/>
      <c r="LE100" s="49"/>
      <c r="LF100" s="49"/>
      <c r="LG100" s="49"/>
      <c r="LH100" s="49"/>
      <c r="LI100" s="49"/>
      <c r="LJ100" s="49"/>
      <c r="LK100" s="49"/>
      <c r="LL100" s="49"/>
      <c r="LM100" s="49"/>
      <c r="LN100" s="49"/>
      <c r="LO100" s="49"/>
      <c r="LP100" s="49"/>
      <c r="LQ100" s="49"/>
      <c r="LR100" s="49"/>
      <c r="LS100" s="49"/>
      <c r="LT100" s="49"/>
      <c r="LU100" s="49"/>
      <c r="LV100" s="49"/>
      <c r="LW100" s="49"/>
      <c r="LX100" s="49"/>
      <c r="LY100" s="49"/>
      <c r="LZ100" s="49"/>
      <c r="MA100" s="49"/>
      <c r="MB100" s="49"/>
      <c r="MC100" s="49"/>
      <c r="MD100" s="49"/>
      <c r="ME100" s="49"/>
      <c r="MF100" s="49"/>
      <c r="MG100" s="49"/>
      <c r="MH100" s="49"/>
      <c r="MI100" s="49"/>
      <c r="MJ100" s="49"/>
      <c r="MK100" s="49"/>
      <c r="ML100" s="49"/>
      <c r="MM100" s="49"/>
      <c r="MN100" s="49"/>
      <c r="MO100" s="49"/>
      <c r="MP100" s="49"/>
      <c r="MQ100" s="49"/>
      <c r="MR100" s="49"/>
      <c r="MS100" s="49"/>
      <c r="MT100" s="49"/>
      <c r="MU100" s="49"/>
      <c r="MV100" s="49"/>
      <c r="MW100" s="49"/>
      <c r="MX100" s="49"/>
      <c r="MY100" s="49"/>
      <c r="MZ100" s="49"/>
      <c r="NA100" s="49"/>
      <c r="NB100" s="49"/>
      <c r="NC100" s="49"/>
      <c r="ND100" s="49"/>
      <c r="NE100" s="49"/>
      <c r="NF100" s="49"/>
      <c r="NG100" s="49"/>
      <c r="NH100" s="49"/>
      <c r="NI100" s="49"/>
      <c r="NJ100" s="49"/>
      <c r="NK100" s="49"/>
      <c r="NL100" s="49"/>
      <c r="NM100" s="49"/>
      <c r="NN100" s="49"/>
      <c r="NO100" s="49"/>
      <c r="NP100" s="49"/>
      <c r="NQ100" s="49"/>
      <c r="NR100" s="49"/>
      <c r="NS100" s="49"/>
      <c r="NT100" s="49"/>
      <c r="NU100" s="49"/>
      <c r="NV100" s="49"/>
      <c r="NW100" s="49"/>
      <c r="NX100" s="49"/>
      <c r="NY100" s="49"/>
      <c r="NZ100" s="49"/>
      <c r="OA100" s="49"/>
      <c r="OB100" s="49"/>
      <c r="OC100" s="49"/>
      <c r="OD100" s="49"/>
      <c r="OE100" s="49"/>
      <c r="OF100" s="49"/>
      <c r="OG100" s="49"/>
      <c r="OH100" s="49"/>
      <c r="OI100" s="49"/>
      <c r="OJ100" s="49"/>
      <c r="OK100" s="49"/>
      <c r="OL100" s="49"/>
      <c r="OM100" s="49"/>
      <c r="ON100" s="49"/>
      <c r="OO100" s="49"/>
      <c r="OP100" s="49"/>
      <c r="OQ100" s="49"/>
      <c r="OR100" s="49"/>
      <c r="OS100" s="49"/>
      <c r="OT100" s="49"/>
      <c r="OU100" s="49"/>
      <c r="OV100" s="49"/>
      <c r="OW100" s="49"/>
      <c r="OX100" s="49"/>
      <c r="OY100" s="49"/>
      <c r="OZ100" s="49"/>
      <c r="PA100" s="49"/>
      <c r="PB100" s="49"/>
      <c r="PC100" s="49"/>
      <c r="PD100" s="49"/>
      <c r="PE100" s="49"/>
      <c r="PF100" s="49"/>
      <c r="PG100" s="49"/>
      <c r="PH100" s="49"/>
      <c r="PI100" s="49"/>
      <c r="PJ100" s="49"/>
      <c r="PK100" s="49"/>
      <c r="PL100" s="49"/>
      <c r="PM100" s="49"/>
      <c r="PN100" s="49"/>
      <c r="PO100" s="49"/>
      <c r="PP100" s="49"/>
      <c r="PQ100" s="49"/>
      <c r="PR100" s="49"/>
      <c r="PS100" s="49"/>
      <c r="PT100" s="49"/>
      <c r="PU100" s="49"/>
      <c r="PV100" s="49"/>
      <c r="PW100" s="49"/>
      <c r="PX100" s="49"/>
      <c r="PY100" s="49"/>
      <c r="PZ100" s="49"/>
      <c r="QA100" s="49"/>
      <c r="QB100" s="49"/>
      <c r="QC100" s="49"/>
      <c r="QD100" s="49"/>
      <c r="QE100" s="49"/>
      <c r="QF100" s="49"/>
      <c r="QG100" s="49"/>
      <c r="QH100" s="49"/>
      <c r="QI100" s="49"/>
      <c r="QJ100" s="49"/>
      <c r="QK100" s="49"/>
      <c r="QL100" s="49"/>
      <c r="QM100" s="49"/>
      <c r="QN100" s="49"/>
      <c r="QO100" s="49"/>
      <c r="QP100" s="49"/>
      <c r="QQ100" s="49"/>
      <c r="QR100" s="49"/>
      <c r="QS100" s="49"/>
      <c r="QT100" s="49"/>
      <c r="QU100" s="49"/>
      <c r="QV100" s="49"/>
      <c r="QW100" s="49"/>
      <c r="QX100" s="49"/>
      <c r="QY100" s="49"/>
      <c r="QZ100" s="49"/>
      <c r="RA100" s="49"/>
      <c r="RB100" s="49"/>
      <c r="RC100" s="49"/>
      <c r="RD100" s="49"/>
      <c r="RE100" s="49"/>
      <c r="RF100" s="49"/>
      <c r="RG100" s="49"/>
      <c r="RH100" s="49"/>
      <c r="RI100" s="49"/>
      <c r="RJ100" s="49"/>
      <c r="RK100" s="49"/>
      <c r="RL100" s="49"/>
      <c r="RM100" s="49"/>
      <c r="RN100" s="49"/>
      <c r="RO100" s="49"/>
      <c r="RP100" s="49"/>
      <c r="RQ100" s="49"/>
      <c r="RR100" s="49"/>
      <c r="RS100" s="49"/>
      <c r="RT100" s="49"/>
      <c r="RU100" s="49"/>
      <c r="RV100" s="49"/>
      <c r="RW100" s="49"/>
      <c r="RX100" s="49"/>
      <c r="RY100" s="49"/>
      <c r="RZ100" s="49"/>
      <c r="SA100" s="49"/>
      <c r="SB100" s="49"/>
      <c r="SC100" s="49"/>
      <c r="SD100" s="49"/>
      <c r="SE100" s="49"/>
      <c r="SF100" s="49"/>
      <c r="SG100" s="49"/>
      <c r="SH100" s="49"/>
      <c r="SI100" s="49"/>
      <c r="SJ100" s="49"/>
      <c r="SK100" s="49"/>
      <c r="SL100" s="49"/>
      <c r="SM100" s="49"/>
      <c r="SN100" s="49"/>
      <c r="SO100" s="49"/>
      <c r="SP100" s="49"/>
      <c r="SQ100" s="49"/>
      <c r="SR100" s="49"/>
      <c r="SS100" s="49"/>
      <c r="ST100" s="49"/>
      <c r="SU100" s="49"/>
      <c r="SV100" s="49"/>
      <c r="SW100" s="49"/>
      <c r="SX100" s="49"/>
      <c r="SY100" s="49"/>
      <c r="SZ100" s="49"/>
      <c r="TA100" s="49"/>
      <c r="TB100" s="49"/>
      <c r="TC100" s="49"/>
      <c r="TD100" s="49"/>
      <c r="TE100" s="49"/>
      <c r="TF100" s="49"/>
      <c r="TG100" s="49"/>
      <c r="TH100" s="49"/>
      <c r="TI100" s="49"/>
      <c r="TJ100" s="49"/>
      <c r="TK100" s="49"/>
      <c r="TL100" s="49"/>
      <c r="TM100" s="49"/>
      <c r="TN100" s="49"/>
      <c r="TO100" s="49"/>
      <c r="TP100" s="49"/>
      <c r="TQ100" s="49"/>
      <c r="TR100" s="49"/>
      <c r="TS100" s="49"/>
      <c r="TT100" s="49"/>
      <c r="TU100" s="49"/>
      <c r="TV100" s="49"/>
      <c r="TW100" s="49"/>
      <c r="TX100" s="49"/>
      <c r="TY100" s="49"/>
      <c r="TZ100" s="49"/>
      <c r="UA100" s="49"/>
      <c r="UB100" s="49"/>
      <c r="UC100" s="49"/>
      <c r="UD100" s="49"/>
      <c r="UE100" s="49"/>
      <c r="UF100" s="49"/>
      <c r="UG100" s="49"/>
      <c r="UH100" s="49"/>
      <c r="UI100" s="49"/>
      <c r="UJ100" s="49"/>
      <c r="UK100" s="49"/>
      <c r="UL100" s="49"/>
      <c r="UM100" s="49"/>
      <c r="UN100" s="49"/>
      <c r="UO100" s="49"/>
      <c r="UP100" s="49"/>
      <c r="UQ100" s="49"/>
      <c r="UR100" s="49"/>
      <c r="US100" s="49"/>
      <c r="UT100" s="49"/>
      <c r="UU100" s="49"/>
      <c r="UV100" s="49"/>
      <c r="UW100" s="49"/>
      <c r="UX100" s="49"/>
      <c r="UY100" s="49"/>
      <c r="UZ100" s="49"/>
      <c r="VA100" s="49"/>
      <c r="VB100" s="49"/>
      <c r="VC100" s="49"/>
      <c r="VD100" s="49"/>
      <c r="VE100" s="49"/>
      <c r="VF100" s="49"/>
      <c r="VG100" s="49"/>
      <c r="VH100" s="49"/>
      <c r="VI100" s="49"/>
      <c r="VJ100" s="49"/>
      <c r="VK100" s="49"/>
      <c r="VL100" s="49"/>
      <c r="VM100" s="49"/>
      <c r="VN100" s="49"/>
      <c r="VO100" s="49"/>
      <c r="VP100" s="49"/>
      <c r="VQ100" s="49"/>
      <c r="VR100" s="49"/>
      <c r="VS100" s="49"/>
      <c r="VT100" s="49"/>
      <c r="VU100" s="49"/>
      <c r="VV100" s="49"/>
      <c r="VW100" s="49"/>
      <c r="VX100" s="49"/>
      <c r="VY100" s="49"/>
      <c r="VZ100" s="49"/>
      <c r="WA100" s="49"/>
      <c r="WB100" s="49"/>
      <c r="WC100" s="49"/>
      <c r="WD100" s="49"/>
      <c r="WE100" s="49"/>
      <c r="WF100" s="49"/>
      <c r="WG100" s="49"/>
      <c r="WH100" s="49"/>
      <c r="WI100" s="49"/>
      <c r="WJ100" s="49"/>
      <c r="WK100" s="49"/>
      <c r="WL100" s="49"/>
      <c r="WM100" s="49"/>
      <c r="WN100" s="49"/>
      <c r="WO100" s="49"/>
      <c r="WP100" s="49"/>
      <c r="WQ100" s="49"/>
      <c r="WR100" s="49"/>
      <c r="WS100" s="49"/>
      <c r="WT100" s="49"/>
      <c r="WU100" s="49"/>
      <c r="WV100" s="49"/>
      <c r="WW100" s="49"/>
      <c r="WX100" s="49"/>
      <c r="WY100" s="49"/>
      <c r="WZ100" s="49"/>
      <c r="XA100" s="49"/>
      <c r="XB100" s="49"/>
      <c r="XC100" s="49"/>
      <c r="XD100" s="49"/>
      <c r="XE100" s="49"/>
      <c r="XF100" s="49"/>
      <c r="XG100" s="49"/>
      <c r="XH100" s="49"/>
      <c r="XI100" s="49"/>
      <c r="XJ100" s="49"/>
      <c r="XK100" s="49"/>
      <c r="XL100" s="49"/>
      <c r="XM100" s="49"/>
      <c r="XN100" s="49"/>
      <c r="XO100" s="49"/>
      <c r="XP100" s="49"/>
      <c r="XQ100" s="49"/>
      <c r="XR100" s="49"/>
      <c r="XS100" s="49"/>
      <c r="XT100" s="49"/>
      <c r="XU100" s="49"/>
      <c r="XV100" s="49"/>
      <c r="XW100" s="49"/>
      <c r="XX100" s="49"/>
      <c r="XY100" s="49"/>
      <c r="XZ100" s="49"/>
      <c r="YA100" s="49"/>
      <c r="YB100" s="49"/>
      <c r="YC100" s="49"/>
      <c r="YD100" s="49"/>
      <c r="YE100" s="49"/>
      <c r="YF100" s="49"/>
      <c r="YG100" s="49"/>
      <c r="YH100" s="49"/>
      <c r="YI100" s="49"/>
      <c r="YJ100" s="49"/>
      <c r="YK100" s="49"/>
      <c r="YL100" s="49"/>
      <c r="YM100" s="49"/>
      <c r="YN100" s="49"/>
      <c r="YO100" s="49"/>
      <c r="YP100" s="49"/>
      <c r="YQ100" s="49"/>
      <c r="YR100" s="49"/>
      <c r="YS100" s="49"/>
      <c r="YT100" s="49"/>
      <c r="YU100" s="49"/>
      <c r="YV100" s="49"/>
      <c r="YW100" s="49"/>
      <c r="YX100" s="49"/>
      <c r="YY100" s="49"/>
      <c r="YZ100" s="49"/>
      <c r="ZA100" s="49"/>
      <c r="ZB100" s="49"/>
      <c r="ZC100" s="49"/>
      <c r="ZD100" s="49"/>
      <c r="ZE100" s="49"/>
      <c r="ZF100" s="49"/>
      <c r="ZG100" s="49"/>
      <c r="ZH100" s="49"/>
      <c r="ZI100" s="49"/>
      <c r="ZJ100" s="49"/>
      <c r="ZK100" s="49"/>
      <c r="ZL100" s="49"/>
      <c r="ZM100" s="49"/>
      <c r="ZN100" s="49"/>
      <c r="ZO100" s="49"/>
      <c r="ZP100" s="49"/>
      <c r="ZQ100" s="49"/>
      <c r="ZR100" s="49"/>
      <c r="ZS100" s="49"/>
      <c r="ZT100" s="49"/>
      <c r="ZU100" s="49"/>
      <c r="ZV100" s="49"/>
      <c r="ZW100" s="49"/>
      <c r="ZX100" s="49"/>
      <c r="ZY100" s="49"/>
      <c r="ZZ100" s="49"/>
      <c r="AAA100" s="49"/>
      <c r="AAB100" s="49"/>
      <c r="AAC100" s="49"/>
      <c r="AAD100" s="49"/>
      <c r="AAE100" s="49"/>
      <c r="AAF100" s="49"/>
      <c r="AAG100" s="49"/>
      <c r="AAH100" s="49"/>
      <c r="AAI100" s="49"/>
      <c r="AAJ100" s="49"/>
      <c r="AAK100" s="49"/>
      <c r="AAL100" s="49"/>
      <c r="AAM100" s="49"/>
      <c r="AAN100" s="49"/>
      <c r="AAO100" s="49"/>
      <c r="AAP100" s="49"/>
      <c r="AAQ100" s="49"/>
      <c r="AAR100" s="49"/>
      <c r="AAS100" s="49"/>
      <c r="AAT100" s="49"/>
      <c r="AAU100" s="49"/>
      <c r="AAV100" s="49"/>
      <c r="AAW100" s="49"/>
      <c r="AAX100" s="49"/>
      <c r="AAY100" s="49"/>
      <c r="AAZ100" s="49"/>
      <c r="ABA100" s="49"/>
      <c r="ABB100" s="49"/>
      <c r="ABC100" s="49"/>
      <c r="ABD100" s="49"/>
      <c r="ABE100" s="49"/>
      <c r="ABF100" s="49"/>
      <c r="ABG100" s="49"/>
      <c r="ABH100" s="49"/>
      <c r="ABI100" s="49"/>
      <c r="ABJ100" s="49"/>
      <c r="ABK100" s="49"/>
      <c r="ABL100" s="49"/>
      <c r="ABM100" s="49"/>
      <c r="ABN100" s="49"/>
      <c r="ABO100" s="49"/>
      <c r="ABP100" s="49"/>
      <c r="ABQ100" s="49"/>
      <c r="ABR100" s="49"/>
      <c r="ABS100" s="49"/>
      <c r="ABT100" s="49"/>
      <c r="ABU100" s="49"/>
      <c r="ABV100" s="49"/>
      <c r="ABW100" s="49"/>
      <c r="ABX100" s="49"/>
      <c r="ABY100" s="49"/>
      <c r="ABZ100" s="49"/>
      <c r="ACA100" s="49"/>
      <c r="ACB100" s="49"/>
      <c r="ACC100" s="49"/>
      <c r="ACD100" s="49"/>
      <c r="ACE100" s="49"/>
      <c r="ACF100" s="49"/>
      <c r="ACG100" s="49"/>
      <c r="ACH100" s="49"/>
      <c r="ACI100" s="49"/>
      <c r="ACJ100" s="49"/>
      <c r="ACK100" s="49"/>
      <c r="ACL100" s="49"/>
      <c r="ACM100" s="49"/>
      <c r="ACN100" s="49"/>
      <c r="ACO100" s="49"/>
      <c r="ACP100" s="49"/>
      <c r="ACQ100" s="49"/>
      <c r="ACR100" s="49"/>
      <c r="ACS100" s="49"/>
      <c r="ACT100" s="49"/>
      <c r="ACU100" s="49"/>
      <c r="ACV100" s="49"/>
      <c r="ACW100" s="49"/>
    </row>
    <row r="101" spans="1:777" x14ac:dyDescent="0.15">
      <c r="A101" s="25" t="s">
        <v>251</v>
      </c>
      <c r="B101" s="26" t="s">
        <v>20</v>
      </c>
      <c r="C101" s="27" t="s">
        <v>21</v>
      </c>
      <c r="D101" s="33">
        <f t="shared" si="160"/>
        <v>1.7051452928097399E-2</v>
      </c>
      <c r="E101" s="33">
        <f t="shared" si="161"/>
        <v>1.4509488768772005E-2</v>
      </c>
      <c r="F101" s="33">
        <f t="shared" si="162"/>
        <v>-9.4385365060388748E-3</v>
      </c>
      <c r="G101" s="33">
        <f t="shared" si="163"/>
        <v>3.3570668815215088E-2</v>
      </c>
      <c r="H101" s="33">
        <f t="shared" si="164"/>
        <v>6.1389658679184667E-2</v>
      </c>
      <c r="I101" s="33">
        <f t="shared" si="165"/>
        <v>5.536603359565162E-2</v>
      </c>
      <c r="J101" s="33">
        <f t="shared" si="166"/>
        <v>2.9705575537123607E-2</v>
      </c>
      <c r="K101" s="33">
        <f t="shared" si="167"/>
        <v>1.5429854720920622E-2</v>
      </c>
      <c r="L101" s="33">
        <f t="shared" si="168"/>
        <v>2.0014249969890985E-2</v>
      </c>
      <c r="M101" s="33">
        <f t="shared" si="169"/>
        <v>7.3134641834966541E-3</v>
      </c>
      <c r="N101" s="33">
        <f t="shared" si="170"/>
        <v>1.6461517331519682E-2</v>
      </c>
      <c r="O101" s="33">
        <f t="shared" si="171"/>
        <v>1.2064674388837515E-2</v>
      </c>
      <c r="P101" s="33">
        <f t="shared" si="172"/>
        <v>1.6229888907894896E-2</v>
      </c>
      <c r="Q101" s="33">
        <f t="shared" si="173"/>
        <v>1.061041881935898E-2</v>
      </c>
      <c r="R101" s="33">
        <f t="shared" si="174"/>
        <v>1.8838391999827175E-2</v>
      </c>
      <c r="S101" s="33">
        <f t="shared" si="175"/>
        <v>1.3114421417111721E-2</v>
      </c>
      <c r="T101" s="32">
        <f t="shared" si="176"/>
        <v>1.7598501307265257E-2</v>
      </c>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c r="DB101" s="49"/>
      <c r="DC101" s="49"/>
      <c r="DD101" s="49"/>
      <c r="DE101" s="49"/>
      <c r="DF101" s="49"/>
      <c r="DG101" s="49"/>
      <c r="DH101" s="49"/>
      <c r="DI101" s="49"/>
      <c r="DJ101" s="49"/>
      <c r="DK101" s="49"/>
      <c r="DL101" s="49"/>
      <c r="DM101" s="49"/>
      <c r="DN101" s="49"/>
      <c r="DO101" s="49"/>
      <c r="DP101" s="49"/>
      <c r="DQ101" s="49"/>
      <c r="DR101" s="49"/>
      <c r="DS101" s="49"/>
      <c r="DT101" s="49"/>
      <c r="DU101" s="49"/>
      <c r="DV101" s="49"/>
      <c r="DW101" s="49"/>
      <c r="DX101" s="49"/>
      <c r="DY101" s="49"/>
      <c r="DZ101" s="49"/>
      <c r="EA101" s="49"/>
      <c r="EB101" s="49"/>
      <c r="EC101" s="49"/>
      <c r="ED101" s="49"/>
      <c r="EE101" s="49"/>
      <c r="EF101" s="49"/>
      <c r="EG101" s="49"/>
      <c r="EH101" s="49"/>
      <c r="EI101" s="49"/>
      <c r="EJ101" s="49"/>
      <c r="EK101" s="49"/>
      <c r="EL101" s="49"/>
      <c r="EM101" s="49"/>
      <c r="EN101" s="49"/>
      <c r="EO101" s="49"/>
      <c r="EP101" s="49"/>
      <c r="EQ101" s="49"/>
      <c r="ER101" s="49"/>
      <c r="ES101" s="49"/>
      <c r="ET101" s="49"/>
      <c r="EU101" s="49"/>
      <c r="EV101" s="49"/>
      <c r="EW101" s="49"/>
      <c r="EX101" s="49"/>
      <c r="EY101" s="49"/>
      <c r="EZ101" s="49"/>
      <c r="FA101" s="49"/>
      <c r="FB101" s="49"/>
      <c r="FC101" s="49"/>
      <c r="FD101" s="49"/>
      <c r="FE101" s="49"/>
      <c r="FF101" s="49"/>
      <c r="FG101" s="49"/>
      <c r="FH101" s="49"/>
      <c r="FI101" s="49"/>
      <c r="FJ101" s="49"/>
      <c r="FK101" s="49"/>
      <c r="FL101" s="49"/>
      <c r="FM101" s="49"/>
      <c r="FN101" s="49"/>
      <c r="FO101" s="49"/>
      <c r="FP101" s="49"/>
      <c r="FQ101" s="49"/>
      <c r="FR101" s="49"/>
      <c r="FS101" s="49"/>
      <c r="FT101" s="49"/>
      <c r="FU101" s="49"/>
      <c r="FV101" s="49"/>
      <c r="FW101" s="49"/>
      <c r="FX101" s="49"/>
      <c r="FY101" s="49"/>
      <c r="FZ101" s="49"/>
      <c r="GA101" s="49"/>
      <c r="GB101" s="49"/>
      <c r="GC101" s="49"/>
      <c r="GD101" s="49"/>
      <c r="GE101" s="49"/>
      <c r="GF101" s="49"/>
      <c r="GG101" s="49"/>
      <c r="GH101" s="49"/>
      <c r="GI101" s="49"/>
      <c r="GJ101" s="49"/>
      <c r="GK101" s="49"/>
      <c r="GL101" s="49"/>
      <c r="GM101" s="49"/>
      <c r="GN101" s="49"/>
      <c r="GO101" s="49"/>
      <c r="GP101" s="49"/>
      <c r="GQ101" s="49"/>
      <c r="GR101" s="49"/>
      <c r="GS101" s="49"/>
      <c r="GT101" s="49"/>
      <c r="GU101" s="49"/>
      <c r="GV101" s="49"/>
      <c r="GW101" s="49"/>
      <c r="GX101" s="49"/>
      <c r="GY101" s="49"/>
      <c r="GZ101" s="49"/>
      <c r="HA101" s="49"/>
      <c r="HB101" s="49"/>
      <c r="HC101" s="49"/>
      <c r="HD101" s="49"/>
      <c r="HE101" s="49"/>
      <c r="HF101" s="49"/>
      <c r="HG101" s="49"/>
      <c r="HH101" s="49"/>
      <c r="HI101" s="49"/>
      <c r="HJ101" s="49"/>
      <c r="HK101" s="49"/>
      <c r="HL101" s="49"/>
      <c r="HM101" s="49"/>
      <c r="HN101" s="49"/>
      <c r="HO101" s="49"/>
      <c r="HP101" s="49"/>
      <c r="HQ101" s="49"/>
      <c r="HR101" s="49"/>
      <c r="HS101" s="49"/>
      <c r="HT101" s="49"/>
      <c r="HU101" s="49"/>
      <c r="HV101" s="49"/>
      <c r="HW101" s="49"/>
      <c r="HX101" s="49"/>
      <c r="HY101" s="49"/>
      <c r="HZ101" s="49"/>
      <c r="IA101" s="49"/>
      <c r="IB101" s="49"/>
      <c r="IC101" s="49"/>
      <c r="ID101" s="49"/>
      <c r="IE101" s="49"/>
      <c r="IF101" s="49"/>
      <c r="IG101" s="49"/>
      <c r="IH101" s="49"/>
      <c r="II101" s="49"/>
      <c r="IJ101" s="49"/>
      <c r="IK101" s="49"/>
      <c r="IL101" s="49"/>
      <c r="IM101" s="49"/>
      <c r="IN101" s="49"/>
      <c r="IO101" s="49"/>
      <c r="IP101" s="49"/>
      <c r="IQ101" s="49"/>
      <c r="IR101" s="49"/>
      <c r="IS101" s="49"/>
      <c r="IT101" s="49"/>
      <c r="IU101" s="49"/>
      <c r="IV101" s="49"/>
      <c r="IW101" s="49"/>
      <c r="IX101" s="49"/>
      <c r="IY101" s="49"/>
      <c r="IZ101" s="49"/>
      <c r="JA101" s="49"/>
      <c r="JB101" s="49"/>
      <c r="JC101" s="49"/>
      <c r="JD101" s="49"/>
      <c r="JE101" s="49"/>
      <c r="JF101" s="49"/>
      <c r="JG101" s="49"/>
      <c r="JH101" s="49"/>
      <c r="JI101" s="49"/>
      <c r="JJ101" s="49"/>
      <c r="JK101" s="49"/>
      <c r="JL101" s="49"/>
      <c r="JM101" s="49"/>
      <c r="JN101" s="49"/>
      <c r="JO101" s="49"/>
      <c r="JP101" s="49"/>
      <c r="JQ101" s="49"/>
      <c r="JR101" s="49"/>
      <c r="JS101" s="49"/>
      <c r="JT101" s="49"/>
      <c r="JU101" s="49"/>
      <c r="JV101" s="49"/>
      <c r="JW101" s="49"/>
      <c r="JX101" s="49"/>
      <c r="JY101" s="49"/>
      <c r="JZ101" s="49"/>
      <c r="KA101" s="49"/>
      <c r="KB101" s="49"/>
      <c r="KC101" s="49"/>
      <c r="KD101" s="49"/>
      <c r="KE101" s="49"/>
      <c r="KF101" s="49"/>
      <c r="KG101" s="49"/>
      <c r="KH101" s="49"/>
      <c r="KI101" s="49"/>
      <c r="KJ101" s="49"/>
      <c r="KK101" s="49"/>
      <c r="KL101" s="49"/>
      <c r="KM101" s="49"/>
      <c r="KN101" s="49"/>
      <c r="KO101" s="49"/>
      <c r="KP101" s="49"/>
      <c r="KQ101" s="49"/>
      <c r="KR101" s="49"/>
      <c r="KS101" s="49"/>
      <c r="KT101" s="49"/>
      <c r="KU101" s="49"/>
      <c r="KV101" s="49"/>
      <c r="KW101" s="49"/>
      <c r="KX101" s="49"/>
      <c r="KY101" s="49"/>
      <c r="KZ101" s="49"/>
      <c r="LA101" s="49"/>
      <c r="LB101" s="49"/>
      <c r="LC101" s="49"/>
      <c r="LD101" s="49"/>
      <c r="LE101" s="49"/>
      <c r="LF101" s="49"/>
      <c r="LG101" s="49"/>
      <c r="LH101" s="49"/>
      <c r="LI101" s="49"/>
      <c r="LJ101" s="49"/>
      <c r="LK101" s="49"/>
      <c r="LL101" s="49"/>
      <c r="LM101" s="49"/>
      <c r="LN101" s="49"/>
      <c r="LO101" s="49"/>
      <c r="LP101" s="49"/>
      <c r="LQ101" s="49"/>
      <c r="LR101" s="49"/>
      <c r="LS101" s="49"/>
      <c r="LT101" s="49"/>
      <c r="LU101" s="49"/>
      <c r="LV101" s="49"/>
      <c r="LW101" s="49"/>
      <c r="LX101" s="49"/>
      <c r="LY101" s="49"/>
      <c r="LZ101" s="49"/>
      <c r="MA101" s="49"/>
      <c r="MB101" s="49"/>
      <c r="MC101" s="49"/>
      <c r="MD101" s="49"/>
      <c r="ME101" s="49"/>
      <c r="MF101" s="49"/>
      <c r="MG101" s="49"/>
      <c r="MH101" s="49"/>
      <c r="MI101" s="49"/>
      <c r="MJ101" s="49"/>
      <c r="MK101" s="49"/>
      <c r="ML101" s="49"/>
      <c r="MM101" s="49"/>
      <c r="MN101" s="49"/>
      <c r="MO101" s="49"/>
      <c r="MP101" s="49"/>
      <c r="MQ101" s="49"/>
      <c r="MR101" s="49"/>
      <c r="MS101" s="49"/>
      <c r="MT101" s="49"/>
      <c r="MU101" s="49"/>
      <c r="MV101" s="49"/>
      <c r="MW101" s="49"/>
      <c r="MX101" s="49"/>
      <c r="MY101" s="49"/>
      <c r="MZ101" s="49"/>
      <c r="NA101" s="49"/>
      <c r="NB101" s="49"/>
      <c r="NC101" s="49"/>
      <c r="ND101" s="49"/>
      <c r="NE101" s="49"/>
      <c r="NF101" s="49"/>
      <c r="NG101" s="49"/>
      <c r="NH101" s="49"/>
      <c r="NI101" s="49"/>
      <c r="NJ101" s="49"/>
      <c r="NK101" s="49"/>
      <c r="NL101" s="49"/>
      <c r="NM101" s="49"/>
      <c r="NN101" s="49"/>
      <c r="NO101" s="49"/>
      <c r="NP101" s="49"/>
      <c r="NQ101" s="49"/>
      <c r="NR101" s="49"/>
      <c r="NS101" s="49"/>
      <c r="NT101" s="49"/>
      <c r="NU101" s="49"/>
      <c r="NV101" s="49"/>
      <c r="NW101" s="49"/>
      <c r="NX101" s="49"/>
      <c r="NY101" s="49"/>
      <c r="NZ101" s="49"/>
      <c r="OA101" s="49"/>
      <c r="OB101" s="49"/>
      <c r="OC101" s="49"/>
      <c r="OD101" s="49"/>
      <c r="OE101" s="49"/>
      <c r="OF101" s="49"/>
      <c r="OG101" s="49"/>
      <c r="OH101" s="49"/>
      <c r="OI101" s="49"/>
      <c r="OJ101" s="49"/>
      <c r="OK101" s="49"/>
      <c r="OL101" s="49"/>
      <c r="OM101" s="49"/>
      <c r="ON101" s="49"/>
      <c r="OO101" s="49"/>
      <c r="OP101" s="49"/>
      <c r="OQ101" s="49"/>
      <c r="OR101" s="49"/>
      <c r="OS101" s="49"/>
      <c r="OT101" s="49"/>
      <c r="OU101" s="49"/>
      <c r="OV101" s="49"/>
      <c r="OW101" s="49"/>
      <c r="OX101" s="49"/>
      <c r="OY101" s="49"/>
      <c r="OZ101" s="49"/>
      <c r="PA101" s="49"/>
      <c r="PB101" s="49"/>
      <c r="PC101" s="49"/>
      <c r="PD101" s="49"/>
      <c r="PE101" s="49"/>
      <c r="PF101" s="49"/>
      <c r="PG101" s="49"/>
      <c r="PH101" s="49"/>
      <c r="PI101" s="49"/>
      <c r="PJ101" s="49"/>
      <c r="PK101" s="49"/>
      <c r="PL101" s="49"/>
      <c r="PM101" s="49"/>
      <c r="PN101" s="49"/>
      <c r="PO101" s="49"/>
      <c r="PP101" s="49"/>
      <c r="PQ101" s="49"/>
      <c r="PR101" s="49"/>
      <c r="PS101" s="49"/>
      <c r="PT101" s="49"/>
      <c r="PU101" s="49"/>
      <c r="PV101" s="49"/>
      <c r="PW101" s="49"/>
      <c r="PX101" s="49"/>
      <c r="PY101" s="49"/>
      <c r="PZ101" s="49"/>
      <c r="QA101" s="49"/>
      <c r="QB101" s="49"/>
      <c r="QC101" s="49"/>
      <c r="QD101" s="49"/>
      <c r="QE101" s="49"/>
      <c r="QF101" s="49"/>
      <c r="QG101" s="49"/>
      <c r="QH101" s="49"/>
      <c r="QI101" s="49"/>
      <c r="QJ101" s="49"/>
      <c r="QK101" s="49"/>
      <c r="QL101" s="49"/>
      <c r="QM101" s="49"/>
      <c r="QN101" s="49"/>
      <c r="QO101" s="49"/>
      <c r="QP101" s="49"/>
      <c r="QQ101" s="49"/>
      <c r="QR101" s="49"/>
      <c r="QS101" s="49"/>
      <c r="QT101" s="49"/>
      <c r="QU101" s="49"/>
      <c r="QV101" s="49"/>
      <c r="QW101" s="49"/>
      <c r="QX101" s="49"/>
      <c r="QY101" s="49"/>
      <c r="QZ101" s="49"/>
      <c r="RA101" s="49"/>
      <c r="RB101" s="49"/>
      <c r="RC101" s="49"/>
      <c r="RD101" s="49"/>
      <c r="RE101" s="49"/>
      <c r="RF101" s="49"/>
      <c r="RG101" s="49"/>
      <c r="RH101" s="49"/>
      <c r="RI101" s="49"/>
      <c r="RJ101" s="49"/>
      <c r="RK101" s="49"/>
      <c r="RL101" s="49"/>
      <c r="RM101" s="49"/>
      <c r="RN101" s="49"/>
      <c r="RO101" s="49"/>
      <c r="RP101" s="49"/>
      <c r="RQ101" s="49"/>
      <c r="RR101" s="49"/>
      <c r="RS101" s="49"/>
      <c r="RT101" s="49"/>
      <c r="RU101" s="49"/>
      <c r="RV101" s="49"/>
      <c r="RW101" s="49"/>
      <c r="RX101" s="49"/>
      <c r="RY101" s="49"/>
      <c r="RZ101" s="49"/>
      <c r="SA101" s="49"/>
      <c r="SB101" s="49"/>
      <c r="SC101" s="49"/>
      <c r="SD101" s="49"/>
      <c r="SE101" s="49"/>
      <c r="SF101" s="49"/>
      <c r="SG101" s="49"/>
      <c r="SH101" s="49"/>
      <c r="SI101" s="49"/>
      <c r="SJ101" s="49"/>
      <c r="SK101" s="49"/>
      <c r="SL101" s="49"/>
      <c r="SM101" s="49"/>
      <c r="SN101" s="49"/>
      <c r="SO101" s="49"/>
      <c r="SP101" s="49"/>
      <c r="SQ101" s="49"/>
      <c r="SR101" s="49"/>
      <c r="SS101" s="49"/>
      <c r="ST101" s="49"/>
      <c r="SU101" s="49"/>
      <c r="SV101" s="49"/>
      <c r="SW101" s="49"/>
      <c r="SX101" s="49"/>
      <c r="SY101" s="49"/>
      <c r="SZ101" s="49"/>
      <c r="TA101" s="49"/>
      <c r="TB101" s="49"/>
      <c r="TC101" s="49"/>
      <c r="TD101" s="49"/>
      <c r="TE101" s="49"/>
      <c r="TF101" s="49"/>
      <c r="TG101" s="49"/>
      <c r="TH101" s="49"/>
      <c r="TI101" s="49"/>
      <c r="TJ101" s="49"/>
      <c r="TK101" s="49"/>
      <c r="TL101" s="49"/>
      <c r="TM101" s="49"/>
      <c r="TN101" s="49"/>
      <c r="TO101" s="49"/>
      <c r="TP101" s="49"/>
      <c r="TQ101" s="49"/>
      <c r="TR101" s="49"/>
      <c r="TS101" s="49"/>
      <c r="TT101" s="49"/>
      <c r="TU101" s="49"/>
      <c r="TV101" s="49"/>
      <c r="TW101" s="49"/>
      <c r="TX101" s="49"/>
      <c r="TY101" s="49"/>
      <c r="TZ101" s="49"/>
      <c r="UA101" s="49"/>
      <c r="UB101" s="49"/>
      <c r="UC101" s="49"/>
      <c r="UD101" s="49"/>
      <c r="UE101" s="49"/>
      <c r="UF101" s="49"/>
      <c r="UG101" s="49"/>
      <c r="UH101" s="49"/>
      <c r="UI101" s="49"/>
      <c r="UJ101" s="49"/>
      <c r="UK101" s="49"/>
      <c r="UL101" s="49"/>
      <c r="UM101" s="49"/>
      <c r="UN101" s="49"/>
      <c r="UO101" s="49"/>
      <c r="UP101" s="49"/>
      <c r="UQ101" s="49"/>
      <c r="UR101" s="49"/>
      <c r="US101" s="49"/>
      <c r="UT101" s="49"/>
      <c r="UU101" s="49"/>
      <c r="UV101" s="49"/>
      <c r="UW101" s="49"/>
      <c r="UX101" s="49"/>
      <c r="UY101" s="49"/>
      <c r="UZ101" s="49"/>
      <c r="VA101" s="49"/>
      <c r="VB101" s="49"/>
      <c r="VC101" s="49"/>
      <c r="VD101" s="49"/>
      <c r="VE101" s="49"/>
      <c r="VF101" s="49"/>
      <c r="VG101" s="49"/>
      <c r="VH101" s="49"/>
      <c r="VI101" s="49"/>
      <c r="VJ101" s="49"/>
      <c r="VK101" s="49"/>
      <c r="VL101" s="49"/>
      <c r="VM101" s="49"/>
      <c r="VN101" s="49"/>
      <c r="VO101" s="49"/>
      <c r="VP101" s="49"/>
      <c r="VQ101" s="49"/>
      <c r="VR101" s="49"/>
      <c r="VS101" s="49"/>
      <c r="VT101" s="49"/>
      <c r="VU101" s="49"/>
      <c r="VV101" s="49"/>
      <c r="VW101" s="49"/>
      <c r="VX101" s="49"/>
      <c r="VY101" s="49"/>
      <c r="VZ101" s="49"/>
      <c r="WA101" s="49"/>
      <c r="WB101" s="49"/>
      <c r="WC101" s="49"/>
      <c r="WD101" s="49"/>
      <c r="WE101" s="49"/>
      <c r="WF101" s="49"/>
      <c r="WG101" s="49"/>
      <c r="WH101" s="49"/>
      <c r="WI101" s="49"/>
      <c r="WJ101" s="49"/>
      <c r="WK101" s="49"/>
      <c r="WL101" s="49"/>
      <c r="WM101" s="49"/>
      <c r="WN101" s="49"/>
      <c r="WO101" s="49"/>
      <c r="WP101" s="49"/>
      <c r="WQ101" s="49"/>
      <c r="WR101" s="49"/>
      <c r="WS101" s="49"/>
      <c r="WT101" s="49"/>
      <c r="WU101" s="49"/>
      <c r="WV101" s="49"/>
      <c r="WW101" s="49"/>
      <c r="WX101" s="49"/>
      <c r="WY101" s="49"/>
      <c r="WZ101" s="49"/>
      <c r="XA101" s="49"/>
      <c r="XB101" s="49"/>
      <c r="XC101" s="49"/>
      <c r="XD101" s="49"/>
      <c r="XE101" s="49"/>
      <c r="XF101" s="49"/>
      <c r="XG101" s="49"/>
      <c r="XH101" s="49"/>
      <c r="XI101" s="49"/>
      <c r="XJ101" s="49"/>
      <c r="XK101" s="49"/>
      <c r="XL101" s="49"/>
      <c r="XM101" s="49"/>
      <c r="XN101" s="49"/>
      <c r="XO101" s="49"/>
      <c r="XP101" s="49"/>
      <c r="XQ101" s="49"/>
      <c r="XR101" s="49"/>
      <c r="XS101" s="49"/>
      <c r="XT101" s="49"/>
      <c r="XU101" s="49"/>
      <c r="XV101" s="49"/>
      <c r="XW101" s="49"/>
      <c r="XX101" s="49"/>
      <c r="XY101" s="49"/>
      <c r="XZ101" s="49"/>
      <c r="YA101" s="49"/>
      <c r="YB101" s="49"/>
      <c r="YC101" s="49"/>
      <c r="YD101" s="49"/>
      <c r="YE101" s="49"/>
      <c r="YF101" s="49"/>
      <c r="YG101" s="49"/>
      <c r="YH101" s="49"/>
      <c r="YI101" s="49"/>
      <c r="YJ101" s="49"/>
      <c r="YK101" s="49"/>
      <c r="YL101" s="49"/>
      <c r="YM101" s="49"/>
      <c r="YN101" s="49"/>
      <c r="YO101" s="49"/>
      <c r="YP101" s="49"/>
      <c r="YQ101" s="49"/>
      <c r="YR101" s="49"/>
      <c r="YS101" s="49"/>
      <c r="YT101" s="49"/>
      <c r="YU101" s="49"/>
      <c r="YV101" s="49"/>
      <c r="YW101" s="49"/>
      <c r="YX101" s="49"/>
      <c r="YY101" s="49"/>
      <c r="YZ101" s="49"/>
      <c r="ZA101" s="49"/>
      <c r="ZB101" s="49"/>
      <c r="ZC101" s="49"/>
      <c r="ZD101" s="49"/>
      <c r="ZE101" s="49"/>
      <c r="ZF101" s="49"/>
      <c r="ZG101" s="49"/>
      <c r="ZH101" s="49"/>
      <c r="ZI101" s="49"/>
      <c r="ZJ101" s="49"/>
      <c r="ZK101" s="49"/>
      <c r="ZL101" s="49"/>
      <c r="ZM101" s="49"/>
      <c r="ZN101" s="49"/>
      <c r="ZO101" s="49"/>
      <c r="ZP101" s="49"/>
      <c r="ZQ101" s="49"/>
      <c r="ZR101" s="49"/>
      <c r="ZS101" s="49"/>
      <c r="ZT101" s="49"/>
      <c r="ZU101" s="49"/>
      <c r="ZV101" s="49"/>
      <c r="ZW101" s="49"/>
      <c r="ZX101" s="49"/>
      <c r="ZY101" s="49"/>
      <c r="ZZ101" s="49"/>
      <c r="AAA101" s="49"/>
      <c r="AAB101" s="49"/>
      <c r="AAC101" s="49"/>
      <c r="AAD101" s="49"/>
      <c r="AAE101" s="49"/>
      <c r="AAF101" s="49"/>
      <c r="AAG101" s="49"/>
      <c r="AAH101" s="49"/>
      <c r="AAI101" s="49"/>
      <c r="AAJ101" s="49"/>
      <c r="AAK101" s="49"/>
      <c r="AAL101" s="49"/>
      <c r="AAM101" s="49"/>
      <c r="AAN101" s="49"/>
      <c r="AAO101" s="49"/>
      <c r="AAP101" s="49"/>
      <c r="AAQ101" s="49"/>
      <c r="AAR101" s="49"/>
      <c r="AAS101" s="49"/>
      <c r="AAT101" s="49"/>
      <c r="AAU101" s="49"/>
      <c r="AAV101" s="49"/>
      <c r="AAW101" s="49"/>
      <c r="AAX101" s="49"/>
      <c r="AAY101" s="49"/>
      <c r="AAZ101" s="49"/>
      <c r="ABA101" s="49"/>
      <c r="ABB101" s="49"/>
      <c r="ABC101" s="49"/>
      <c r="ABD101" s="49"/>
      <c r="ABE101" s="49"/>
      <c r="ABF101" s="49"/>
      <c r="ABG101" s="49"/>
      <c r="ABH101" s="49"/>
      <c r="ABI101" s="49"/>
      <c r="ABJ101" s="49"/>
      <c r="ABK101" s="49"/>
      <c r="ABL101" s="49"/>
      <c r="ABM101" s="49"/>
      <c r="ABN101" s="49"/>
      <c r="ABO101" s="49"/>
      <c r="ABP101" s="49"/>
      <c r="ABQ101" s="49"/>
      <c r="ABR101" s="49"/>
      <c r="ABS101" s="49"/>
      <c r="ABT101" s="49"/>
      <c r="ABU101" s="49"/>
      <c r="ABV101" s="49"/>
      <c r="ABW101" s="49"/>
      <c r="ABX101" s="49"/>
      <c r="ABY101" s="49"/>
      <c r="ABZ101" s="49"/>
      <c r="ACA101" s="49"/>
      <c r="ACB101" s="49"/>
      <c r="ACC101" s="49"/>
      <c r="ACD101" s="49"/>
      <c r="ACE101" s="49"/>
      <c r="ACF101" s="49"/>
      <c r="ACG101" s="49"/>
      <c r="ACH101" s="49"/>
      <c r="ACI101" s="49"/>
      <c r="ACJ101" s="49"/>
      <c r="ACK101" s="49"/>
      <c r="ACL101" s="49"/>
      <c r="ACM101" s="49"/>
      <c r="ACN101" s="49"/>
      <c r="ACO101" s="49"/>
      <c r="ACP101" s="49"/>
      <c r="ACQ101" s="49"/>
      <c r="ACR101" s="49"/>
      <c r="ACS101" s="49"/>
      <c r="ACT101" s="49"/>
      <c r="ACU101" s="49"/>
      <c r="ACV101" s="49"/>
      <c r="ACW101" s="49"/>
    </row>
    <row r="102" spans="1:777" x14ac:dyDescent="0.15">
      <c r="A102" s="25" t="s">
        <v>251</v>
      </c>
      <c r="B102" s="26" t="s">
        <v>52</v>
      </c>
      <c r="C102" s="27" t="s">
        <v>53</v>
      </c>
      <c r="D102" s="33">
        <f t="shared" si="160"/>
        <v>1.9521091977444893E-2</v>
      </c>
      <c r="E102" s="33">
        <f t="shared" si="161"/>
        <v>1.2357799871005826E-2</v>
      </c>
      <c r="F102" s="33">
        <f t="shared" si="162"/>
        <v>2.8270652496993343E-3</v>
      </c>
      <c r="G102" s="33">
        <f t="shared" si="163"/>
        <v>-1.5312477866998853E-3</v>
      </c>
      <c r="H102" s="33">
        <f t="shared" si="164"/>
        <v>4.2551079584272733E-2</v>
      </c>
      <c r="I102" s="33">
        <f t="shared" si="165"/>
        <v>4.5153723881163899E-2</v>
      </c>
      <c r="J102" s="33">
        <f t="shared" si="166"/>
        <v>3.0590357255265266E-2</v>
      </c>
      <c r="K102" s="33">
        <f t="shared" si="167"/>
        <v>2.4832921648896278E-2</v>
      </c>
      <c r="L102" s="33">
        <f t="shared" si="168"/>
        <v>3.3674129481847892E-2</v>
      </c>
      <c r="M102" s="33">
        <f t="shared" si="169"/>
        <v>5.7567282836392675E-3</v>
      </c>
      <c r="N102" s="33">
        <f t="shared" si="170"/>
        <v>3.1657279856873499E-2</v>
      </c>
      <c r="O102" s="33">
        <f t="shared" si="171"/>
        <v>2.14877799193951E-2</v>
      </c>
      <c r="P102" s="33">
        <f t="shared" si="172"/>
        <v>3.2647412362291517E-2</v>
      </c>
      <c r="Q102" s="33">
        <f t="shared" si="173"/>
        <v>1.8958979527131659E-2</v>
      </c>
      <c r="R102" s="33">
        <f t="shared" si="174"/>
        <v>3.5984901159470617E-2</v>
      </c>
      <c r="S102" s="33">
        <f t="shared" si="175"/>
        <v>2.1347685772364899E-2</v>
      </c>
      <c r="T102" s="32">
        <f t="shared" si="176"/>
        <v>3.5662350884933858E-2</v>
      </c>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c r="DB102" s="49"/>
      <c r="DC102" s="49"/>
      <c r="DD102" s="49"/>
      <c r="DE102" s="49"/>
      <c r="DF102" s="49"/>
      <c r="DG102" s="49"/>
      <c r="DH102" s="49"/>
      <c r="DI102" s="49"/>
      <c r="DJ102" s="49"/>
      <c r="DK102" s="49"/>
      <c r="DL102" s="49"/>
      <c r="DM102" s="49"/>
      <c r="DN102" s="49"/>
      <c r="DO102" s="49"/>
      <c r="DP102" s="49"/>
      <c r="DQ102" s="49"/>
      <c r="DR102" s="49"/>
      <c r="DS102" s="49"/>
      <c r="DT102" s="49"/>
      <c r="DU102" s="49"/>
      <c r="DV102" s="49"/>
      <c r="DW102" s="49"/>
      <c r="DX102" s="49"/>
      <c r="DY102" s="49"/>
      <c r="DZ102" s="49"/>
      <c r="EA102" s="49"/>
      <c r="EB102" s="49"/>
      <c r="EC102" s="49"/>
      <c r="ED102" s="49"/>
      <c r="EE102" s="49"/>
      <c r="EF102" s="49"/>
      <c r="EG102" s="49"/>
      <c r="EH102" s="49"/>
      <c r="EI102" s="49"/>
      <c r="EJ102" s="49"/>
      <c r="EK102" s="49"/>
      <c r="EL102" s="49"/>
      <c r="EM102" s="49"/>
      <c r="EN102" s="49"/>
      <c r="EO102" s="49"/>
      <c r="EP102" s="49"/>
      <c r="EQ102" s="49"/>
      <c r="ER102" s="49"/>
      <c r="ES102" s="49"/>
      <c r="ET102" s="49"/>
      <c r="EU102" s="49"/>
      <c r="EV102" s="49"/>
      <c r="EW102" s="49"/>
      <c r="EX102" s="49"/>
      <c r="EY102" s="49"/>
      <c r="EZ102" s="49"/>
      <c r="FA102" s="49"/>
      <c r="FB102" s="49"/>
      <c r="FC102" s="49"/>
      <c r="FD102" s="49"/>
      <c r="FE102" s="49"/>
      <c r="FF102" s="49"/>
      <c r="FG102" s="49"/>
      <c r="FH102" s="49"/>
      <c r="FI102" s="49"/>
      <c r="FJ102" s="49"/>
      <c r="FK102" s="49"/>
      <c r="FL102" s="49"/>
      <c r="FM102" s="49"/>
      <c r="FN102" s="49"/>
      <c r="FO102" s="49"/>
      <c r="FP102" s="49"/>
      <c r="FQ102" s="49"/>
      <c r="FR102" s="49"/>
      <c r="FS102" s="49"/>
      <c r="FT102" s="49"/>
      <c r="FU102" s="49"/>
      <c r="FV102" s="49"/>
      <c r="FW102" s="49"/>
      <c r="FX102" s="49"/>
      <c r="FY102" s="49"/>
      <c r="FZ102" s="49"/>
      <c r="GA102" s="49"/>
      <c r="GB102" s="49"/>
      <c r="GC102" s="49"/>
      <c r="GD102" s="49"/>
      <c r="GE102" s="49"/>
      <c r="GF102" s="49"/>
      <c r="GG102" s="49"/>
      <c r="GH102" s="49"/>
      <c r="GI102" s="49"/>
      <c r="GJ102" s="49"/>
      <c r="GK102" s="49"/>
      <c r="GL102" s="49"/>
      <c r="GM102" s="49"/>
      <c r="GN102" s="49"/>
      <c r="GO102" s="49"/>
      <c r="GP102" s="49"/>
      <c r="GQ102" s="49"/>
      <c r="GR102" s="49"/>
      <c r="GS102" s="49"/>
      <c r="GT102" s="49"/>
      <c r="GU102" s="49"/>
      <c r="GV102" s="49"/>
      <c r="GW102" s="49"/>
      <c r="GX102" s="49"/>
      <c r="GY102" s="49"/>
      <c r="GZ102" s="49"/>
      <c r="HA102" s="49"/>
      <c r="HB102" s="49"/>
      <c r="HC102" s="49"/>
      <c r="HD102" s="49"/>
      <c r="HE102" s="49"/>
      <c r="HF102" s="49"/>
      <c r="HG102" s="49"/>
      <c r="HH102" s="49"/>
      <c r="HI102" s="49"/>
      <c r="HJ102" s="49"/>
      <c r="HK102" s="49"/>
      <c r="HL102" s="49"/>
      <c r="HM102" s="49"/>
      <c r="HN102" s="49"/>
      <c r="HO102" s="49"/>
      <c r="HP102" s="49"/>
      <c r="HQ102" s="49"/>
      <c r="HR102" s="49"/>
      <c r="HS102" s="49"/>
      <c r="HT102" s="49"/>
      <c r="HU102" s="49"/>
      <c r="HV102" s="49"/>
      <c r="HW102" s="49"/>
      <c r="HX102" s="49"/>
      <c r="HY102" s="49"/>
      <c r="HZ102" s="49"/>
      <c r="IA102" s="49"/>
      <c r="IB102" s="49"/>
      <c r="IC102" s="49"/>
      <c r="ID102" s="49"/>
      <c r="IE102" s="49"/>
      <c r="IF102" s="49"/>
      <c r="IG102" s="49"/>
      <c r="IH102" s="49"/>
      <c r="II102" s="49"/>
      <c r="IJ102" s="49"/>
      <c r="IK102" s="49"/>
      <c r="IL102" s="49"/>
      <c r="IM102" s="49"/>
      <c r="IN102" s="49"/>
      <c r="IO102" s="49"/>
      <c r="IP102" s="49"/>
      <c r="IQ102" s="49"/>
      <c r="IR102" s="49"/>
      <c r="IS102" s="49"/>
      <c r="IT102" s="49"/>
      <c r="IU102" s="49"/>
      <c r="IV102" s="49"/>
      <c r="IW102" s="49"/>
      <c r="IX102" s="49"/>
      <c r="IY102" s="49"/>
      <c r="IZ102" s="49"/>
      <c r="JA102" s="49"/>
      <c r="JB102" s="49"/>
      <c r="JC102" s="49"/>
      <c r="JD102" s="49"/>
      <c r="JE102" s="49"/>
      <c r="JF102" s="49"/>
      <c r="JG102" s="49"/>
      <c r="JH102" s="49"/>
      <c r="JI102" s="49"/>
      <c r="JJ102" s="49"/>
      <c r="JK102" s="49"/>
      <c r="JL102" s="49"/>
      <c r="JM102" s="49"/>
      <c r="JN102" s="49"/>
      <c r="JO102" s="49"/>
      <c r="JP102" s="49"/>
      <c r="JQ102" s="49"/>
      <c r="JR102" s="49"/>
      <c r="JS102" s="49"/>
      <c r="JT102" s="49"/>
      <c r="JU102" s="49"/>
      <c r="JV102" s="49"/>
      <c r="JW102" s="49"/>
      <c r="JX102" s="49"/>
      <c r="JY102" s="49"/>
      <c r="JZ102" s="49"/>
      <c r="KA102" s="49"/>
      <c r="KB102" s="49"/>
      <c r="KC102" s="49"/>
      <c r="KD102" s="49"/>
      <c r="KE102" s="49"/>
      <c r="KF102" s="49"/>
      <c r="KG102" s="49"/>
      <c r="KH102" s="49"/>
      <c r="KI102" s="49"/>
      <c r="KJ102" s="49"/>
      <c r="KK102" s="49"/>
      <c r="KL102" s="49"/>
      <c r="KM102" s="49"/>
      <c r="KN102" s="49"/>
      <c r="KO102" s="49"/>
      <c r="KP102" s="49"/>
      <c r="KQ102" s="49"/>
      <c r="KR102" s="49"/>
      <c r="KS102" s="49"/>
      <c r="KT102" s="49"/>
      <c r="KU102" s="49"/>
      <c r="KV102" s="49"/>
      <c r="KW102" s="49"/>
      <c r="KX102" s="49"/>
      <c r="KY102" s="49"/>
      <c r="KZ102" s="49"/>
      <c r="LA102" s="49"/>
      <c r="LB102" s="49"/>
      <c r="LC102" s="49"/>
      <c r="LD102" s="49"/>
      <c r="LE102" s="49"/>
      <c r="LF102" s="49"/>
      <c r="LG102" s="49"/>
      <c r="LH102" s="49"/>
      <c r="LI102" s="49"/>
      <c r="LJ102" s="49"/>
      <c r="LK102" s="49"/>
      <c r="LL102" s="49"/>
      <c r="LM102" s="49"/>
      <c r="LN102" s="49"/>
      <c r="LO102" s="49"/>
      <c r="LP102" s="49"/>
      <c r="LQ102" s="49"/>
      <c r="LR102" s="49"/>
      <c r="LS102" s="49"/>
      <c r="LT102" s="49"/>
      <c r="LU102" s="49"/>
      <c r="LV102" s="49"/>
      <c r="LW102" s="49"/>
      <c r="LX102" s="49"/>
      <c r="LY102" s="49"/>
      <c r="LZ102" s="49"/>
      <c r="MA102" s="49"/>
      <c r="MB102" s="49"/>
      <c r="MC102" s="49"/>
      <c r="MD102" s="49"/>
      <c r="ME102" s="49"/>
      <c r="MF102" s="49"/>
      <c r="MG102" s="49"/>
      <c r="MH102" s="49"/>
      <c r="MI102" s="49"/>
      <c r="MJ102" s="49"/>
      <c r="MK102" s="49"/>
      <c r="ML102" s="49"/>
      <c r="MM102" s="49"/>
      <c r="MN102" s="49"/>
      <c r="MO102" s="49"/>
      <c r="MP102" s="49"/>
      <c r="MQ102" s="49"/>
      <c r="MR102" s="49"/>
      <c r="MS102" s="49"/>
      <c r="MT102" s="49"/>
      <c r="MU102" s="49"/>
      <c r="MV102" s="49"/>
      <c r="MW102" s="49"/>
      <c r="MX102" s="49"/>
      <c r="MY102" s="49"/>
      <c r="MZ102" s="49"/>
      <c r="NA102" s="49"/>
      <c r="NB102" s="49"/>
      <c r="NC102" s="49"/>
      <c r="ND102" s="49"/>
      <c r="NE102" s="49"/>
      <c r="NF102" s="49"/>
      <c r="NG102" s="49"/>
      <c r="NH102" s="49"/>
      <c r="NI102" s="49"/>
      <c r="NJ102" s="49"/>
      <c r="NK102" s="49"/>
      <c r="NL102" s="49"/>
      <c r="NM102" s="49"/>
      <c r="NN102" s="49"/>
      <c r="NO102" s="49"/>
      <c r="NP102" s="49"/>
      <c r="NQ102" s="49"/>
      <c r="NR102" s="49"/>
      <c r="NS102" s="49"/>
      <c r="NT102" s="49"/>
      <c r="NU102" s="49"/>
      <c r="NV102" s="49"/>
      <c r="NW102" s="49"/>
      <c r="NX102" s="49"/>
      <c r="NY102" s="49"/>
      <c r="NZ102" s="49"/>
      <c r="OA102" s="49"/>
      <c r="OB102" s="49"/>
      <c r="OC102" s="49"/>
      <c r="OD102" s="49"/>
      <c r="OE102" s="49"/>
      <c r="OF102" s="49"/>
      <c r="OG102" s="49"/>
      <c r="OH102" s="49"/>
      <c r="OI102" s="49"/>
      <c r="OJ102" s="49"/>
      <c r="OK102" s="49"/>
      <c r="OL102" s="49"/>
      <c r="OM102" s="49"/>
      <c r="ON102" s="49"/>
      <c r="OO102" s="49"/>
      <c r="OP102" s="49"/>
      <c r="OQ102" s="49"/>
      <c r="OR102" s="49"/>
      <c r="OS102" s="49"/>
      <c r="OT102" s="49"/>
      <c r="OU102" s="49"/>
      <c r="OV102" s="49"/>
      <c r="OW102" s="49"/>
      <c r="OX102" s="49"/>
      <c r="OY102" s="49"/>
      <c r="OZ102" s="49"/>
      <c r="PA102" s="49"/>
      <c r="PB102" s="49"/>
      <c r="PC102" s="49"/>
      <c r="PD102" s="49"/>
      <c r="PE102" s="49"/>
      <c r="PF102" s="49"/>
      <c r="PG102" s="49"/>
      <c r="PH102" s="49"/>
      <c r="PI102" s="49"/>
      <c r="PJ102" s="49"/>
      <c r="PK102" s="49"/>
      <c r="PL102" s="49"/>
      <c r="PM102" s="49"/>
      <c r="PN102" s="49"/>
      <c r="PO102" s="49"/>
      <c r="PP102" s="49"/>
      <c r="PQ102" s="49"/>
      <c r="PR102" s="49"/>
      <c r="PS102" s="49"/>
      <c r="PT102" s="49"/>
      <c r="PU102" s="49"/>
      <c r="PV102" s="49"/>
      <c r="PW102" s="49"/>
      <c r="PX102" s="49"/>
      <c r="PY102" s="49"/>
      <c r="PZ102" s="49"/>
      <c r="QA102" s="49"/>
      <c r="QB102" s="49"/>
      <c r="QC102" s="49"/>
      <c r="QD102" s="49"/>
      <c r="QE102" s="49"/>
      <c r="QF102" s="49"/>
      <c r="QG102" s="49"/>
      <c r="QH102" s="49"/>
      <c r="QI102" s="49"/>
      <c r="QJ102" s="49"/>
      <c r="QK102" s="49"/>
      <c r="QL102" s="49"/>
      <c r="QM102" s="49"/>
      <c r="QN102" s="49"/>
      <c r="QO102" s="49"/>
      <c r="QP102" s="49"/>
      <c r="QQ102" s="49"/>
      <c r="QR102" s="49"/>
      <c r="QS102" s="49"/>
      <c r="QT102" s="49"/>
      <c r="QU102" s="49"/>
      <c r="QV102" s="49"/>
      <c r="QW102" s="49"/>
      <c r="QX102" s="49"/>
      <c r="QY102" s="49"/>
      <c r="QZ102" s="49"/>
      <c r="RA102" s="49"/>
      <c r="RB102" s="49"/>
      <c r="RC102" s="49"/>
      <c r="RD102" s="49"/>
      <c r="RE102" s="49"/>
      <c r="RF102" s="49"/>
      <c r="RG102" s="49"/>
      <c r="RH102" s="49"/>
      <c r="RI102" s="49"/>
      <c r="RJ102" s="49"/>
      <c r="RK102" s="49"/>
      <c r="RL102" s="49"/>
      <c r="RM102" s="49"/>
      <c r="RN102" s="49"/>
      <c r="RO102" s="49"/>
      <c r="RP102" s="49"/>
      <c r="RQ102" s="49"/>
      <c r="RR102" s="49"/>
      <c r="RS102" s="49"/>
      <c r="RT102" s="49"/>
      <c r="RU102" s="49"/>
      <c r="RV102" s="49"/>
      <c r="RW102" s="49"/>
      <c r="RX102" s="49"/>
      <c r="RY102" s="49"/>
      <c r="RZ102" s="49"/>
      <c r="SA102" s="49"/>
      <c r="SB102" s="49"/>
      <c r="SC102" s="49"/>
      <c r="SD102" s="49"/>
      <c r="SE102" s="49"/>
      <c r="SF102" s="49"/>
      <c r="SG102" s="49"/>
      <c r="SH102" s="49"/>
      <c r="SI102" s="49"/>
      <c r="SJ102" s="49"/>
      <c r="SK102" s="49"/>
      <c r="SL102" s="49"/>
      <c r="SM102" s="49"/>
      <c r="SN102" s="49"/>
      <c r="SO102" s="49"/>
      <c r="SP102" s="49"/>
      <c r="SQ102" s="49"/>
      <c r="SR102" s="49"/>
      <c r="SS102" s="49"/>
      <c r="ST102" s="49"/>
      <c r="SU102" s="49"/>
      <c r="SV102" s="49"/>
      <c r="SW102" s="49"/>
      <c r="SX102" s="49"/>
      <c r="SY102" s="49"/>
      <c r="SZ102" s="49"/>
      <c r="TA102" s="49"/>
      <c r="TB102" s="49"/>
      <c r="TC102" s="49"/>
      <c r="TD102" s="49"/>
      <c r="TE102" s="49"/>
      <c r="TF102" s="49"/>
      <c r="TG102" s="49"/>
      <c r="TH102" s="49"/>
      <c r="TI102" s="49"/>
      <c r="TJ102" s="49"/>
      <c r="TK102" s="49"/>
      <c r="TL102" s="49"/>
      <c r="TM102" s="49"/>
      <c r="TN102" s="49"/>
      <c r="TO102" s="49"/>
      <c r="TP102" s="49"/>
      <c r="TQ102" s="49"/>
      <c r="TR102" s="49"/>
      <c r="TS102" s="49"/>
      <c r="TT102" s="49"/>
      <c r="TU102" s="49"/>
      <c r="TV102" s="49"/>
      <c r="TW102" s="49"/>
      <c r="TX102" s="49"/>
      <c r="TY102" s="49"/>
      <c r="TZ102" s="49"/>
      <c r="UA102" s="49"/>
      <c r="UB102" s="49"/>
      <c r="UC102" s="49"/>
      <c r="UD102" s="49"/>
      <c r="UE102" s="49"/>
      <c r="UF102" s="49"/>
      <c r="UG102" s="49"/>
      <c r="UH102" s="49"/>
      <c r="UI102" s="49"/>
      <c r="UJ102" s="49"/>
      <c r="UK102" s="49"/>
      <c r="UL102" s="49"/>
      <c r="UM102" s="49"/>
      <c r="UN102" s="49"/>
      <c r="UO102" s="49"/>
      <c r="UP102" s="49"/>
      <c r="UQ102" s="49"/>
      <c r="UR102" s="49"/>
      <c r="US102" s="49"/>
      <c r="UT102" s="49"/>
      <c r="UU102" s="49"/>
      <c r="UV102" s="49"/>
      <c r="UW102" s="49"/>
      <c r="UX102" s="49"/>
      <c r="UY102" s="49"/>
      <c r="UZ102" s="49"/>
      <c r="VA102" s="49"/>
      <c r="VB102" s="49"/>
      <c r="VC102" s="49"/>
      <c r="VD102" s="49"/>
      <c r="VE102" s="49"/>
      <c r="VF102" s="49"/>
      <c r="VG102" s="49"/>
      <c r="VH102" s="49"/>
      <c r="VI102" s="49"/>
      <c r="VJ102" s="49"/>
      <c r="VK102" s="49"/>
      <c r="VL102" s="49"/>
      <c r="VM102" s="49"/>
      <c r="VN102" s="49"/>
      <c r="VO102" s="49"/>
      <c r="VP102" s="49"/>
      <c r="VQ102" s="49"/>
      <c r="VR102" s="49"/>
      <c r="VS102" s="49"/>
      <c r="VT102" s="49"/>
      <c r="VU102" s="49"/>
      <c r="VV102" s="49"/>
      <c r="VW102" s="49"/>
      <c r="VX102" s="49"/>
      <c r="VY102" s="49"/>
      <c r="VZ102" s="49"/>
      <c r="WA102" s="49"/>
      <c r="WB102" s="49"/>
      <c r="WC102" s="49"/>
      <c r="WD102" s="49"/>
      <c r="WE102" s="49"/>
      <c r="WF102" s="49"/>
      <c r="WG102" s="49"/>
      <c r="WH102" s="49"/>
      <c r="WI102" s="49"/>
      <c r="WJ102" s="49"/>
      <c r="WK102" s="49"/>
      <c r="WL102" s="49"/>
      <c r="WM102" s="49"/>
      <c r="WN102" s="49"/>
      <c r="WO102" s="49"/>
      <c r="WP102" s="49"/>
      <c r="WQ102" s="49"/>
      <c r="WR102" s="49"/>
      <c r="WS102" s="49"/>
      <c r="WT102" s="49"/>
      <c r="WU102" s="49"/>
      <c r="WV102" s="49"/>
      <c r="WW102" s="49"/>
      <c r="WX102" s="49"/>
      <c r="WY102" s="49"/>
      <c r="WZ102" s="49"/>
      <c r="XA102" s="49"/>
      <c r="XB102" s="49"/>
      <c r="XC102" s="49"/>
      <c r="XD102" s="49"/>
      <c r="XE102" s="49"/>
      <c r="XF102" s="49"/>
      <c r="XG102" s="49"/>
      <c r="XH102" s="49"/>
      <c r="XI102" s="49"/>
      <c r="XJ102" s="49"/>
      <c r="XK102" s="49"/>
      <c r="XL102" s="49"/>
      <c r="XM102" s="49"/>
      <c r="XN102" s="49"/>
      <c r="XO102" s="49"/>
      <c r="XP102" s="49"/>
      <c r="XQ102" s="49"/>
      <c r="XR102" s="49"/>
      <c r="XS102" s="49"/>
      <c r="XT102" s="49"/>
      <c r="XU102" s="49"/>
      <c r="XV102" s="49"/>
      <c r="XW102" s="49"/>
      <c r="XX102" s="49"/>
      <c r="XY102" s="49"/>
      <c r="XZ102" s="49"/>
      <c r="YA102" s="49"/>
      <c r="YB102" s="49"/>
      <c r="YC102" s="49"/>
      <c r="YD102" s="49"/>
      <c r="YE102" s="49"/>
      <c r="YF102" s="49"/>
      <c r="YG102" s="49"/>
      <c r="YH102" s="49"/>
      <c r="YI102" s="49"/>
      <c r="YJ102" s="49"/>
      <c r="YK102" s="49"/>
      <c r="YL102" s="49"/>
      <c r="YM102" s="49"/>
      <c r="YN102" s="49"/>
      <c r="YO102" s="49"/>
      <c r="YP102" s="49"/>
      <c r="YQ102" s="49"/>
      <c r="YR102" s="49"/>
      <c r="YS102" s="49"/>
      <c r="YT102" s="49"/>
      <c r="YU102" s="49"/>
      <c r="YV102" s="49"/>
      <c r="YW102" s="49"/>
      <c r="YX102" s="49"/>
      <c r="YY102" s="49"/>
      <c r="YZ102" s="49"/>
      <c r="ZA102" s="49"/>
      <c r="ZB102" s="49"/>
      <c r="ZC102" s="49"/>
      <c r="ZD102" s="49"/>
      <c r="ZE102" s="49"/>
      <c r="ZF102" s="49"/>
      <c r="ZG102" s="49"/>
      <c r="ZH102" s="49"/>
      <c r="ZI102" s="49"/>
      <c r="ZJ102" s="49"/>
      <c r="ZK102" s="49"/>
      <c r="ZL102" s="49"/>
      <c r="ZM102" s="49"/>
      <c r="ZN102" s="49"/>
      <c r="ZO102" s="49"/>
      <c r="ZP102" s="49"/>
      <c r="ZQ102" s="49"/>
      <c r="ZR102" s="49"/>
      <c r="ZS102" s="49"/>
      <c r="ZT102" s="49"/>
      <c r="ZU102" s="49"/>
      <c r="ZV102" s="49"/>
      <c r="ZW102" s="49"/>
      <c r="ZX102" s="49"/>
      <c r="ZY102" s="49"/>
      <c r="ZZ102" s="49"/>
      <c r="AAA102" s="49"/>
      <c r="AAB102" s="49"/>
      <c r="AAC102" s="49"/>
      <c r="AAD102" s="49"/>
      <c r="AAE102" s="49"/>
      <c r="AAF102" s="49"/>
      <c r="AAG102" s="49"/>
      <c r="AAH102" s="49"/>
      <c r="AAI102" s="49"/>
      <c r="AAJ102" s="49"/>
      <c r="AAK102" s="49"/>
      <c r="AAL102" s="49"/>
      <c r="AAM102" s="49"/>
      <c r="AAN102" s="49"/>
      <c r="AAO102" s="49"/>
      <c r="AAP102" s="49"/>
      <c r="AAQ102" s="49"/>
      <c r="AAR102" s="49"/>
      <c r="AAS102" s="49"/>
      <c r="AAT102" s="49"/>
      <c r="AAU102" s="49"/>
      <c r="AAV102" s="49"/>
      <c r="AAW102" s="49"/>
      <c r="AAX102" s="49"/>
      <c r="AAY102" s="49"/>
      <c r="AAZ102" s="49"/>
      <c r="ABA102" s="49"/>
      <c r="ABB102" s="49"/>
      <c r="ABC102" s="49"/>
      <c r="ABD102" s="49"/>
      <c r="ABE102" s="49"/>
      <c r="ABF102" s="49"/>
      <c r="ABG102" s="49"/>
      <c r="ABH102" s="49"/>
      <c r="ABI102" s="49"/>
      <c r="ABJ102" s="49"/>
      <c r="ABK102" s="49"/>
      <c r="ABL102" s="49"/>
      <c r="ABM102" s="49"/>
      <c r="ABN102" s="49"/>
      <c r="ABO102" s="49"/>
      <c r="ABP102" s="49"/>
      <c r="ABQ102" s="49"/>
      <c r="ABR102" s="49"/>
      <c r="ABS102" s="49"/>
      <c r="ABT102" s="49"/>
      <c r="ABU102" s="49"/>
      <c r="ABV102" s="49"/>
      <c r="ABW102" s="49"/>
      <c r="ABX102" s="49"/>
      <c r="ABY102" s="49"/>
      <c r="ABZ102" s="49"/>
      <c r="ACA102" s="49"/>
      <c r="ACB102" s="49"/>
      <c r="ACC102" s="49"/>
      <c r="ACD102" s="49"/>
      <c r="ACE102" s="49"/>
      <c r="ACF102" s="49"/>
      <c r="ACG102" s="49"/>
      <c r="ACH102" s="49"/>
      <c r="ACI102" s="49"/>
      <c r="ACJ102" s="49"/>
      <c r="ACK102" s="49"/>
      <c r="ACL102" s="49"/>
      <c r="ACM102" s="49"/>
      <c r="ACN102" s="49"/>
      <c r="ACO102" s="49"/>
      <c r="ACP102" s="49"/>
      <c r="ACQ102" s="49"/>
      <c r="ACR102" s="49"/>
      <c r="ACS102" s="49"/>
      <c r="ACT102" s="49"/>
      <c r="ACU102" s="49"/>
      <c r="ACV102" s="49"/>
      <c r="ACW102" s="49"/>
    </row>
    <row r="103" spans="1:777" hidden="1" x14ac:dyDescent="0.15">
      <c r="A103" s="25" t="s">
        <v>251</v>
      </c>
      <c r="B103" s="26" t="s">
        <v>28</v>
      </c>
      <c r="C103" s="27" t="s">
        <v>29</v>
      </c>
      <c r="D103" s="33">
        <f t="shared" si="160"/>
        <v>2.1909361097257829E-2</v>
      </c>
      <c r="E103" s="33">
        <f t="shared" si="161"/>
        <v>1.6882460587987147E-2</v>
      </c>
      <c r="F103" s="33">
        <f t="shared" si="162"/>
        <v>3.0047055980224835E-2</v>
      </c>
      <c r="G103" s="33">
        <f t="shared" si="163"/>
        <v>3.3425938140793754E-2</v>
      </c>
      <c r="H103" s="33">
        <f t="shared" si="164"/>
        <v>2.3575940727842415E-2</v>
      </c>
      <c r="I103" s="33">
        <f t="shared" si="165"/>
        <v>2.7947330254227021E-2</v>
      </c>
      <c r="J103" s="33">
        <f t="shared" si="166"/>
        <v>2.1355164046443997E-2</v>
      </c>
      <c r="K103" s="33">
        <f t="shared" si="167"/>
        <v>2.1177373041638692E-2</v>
      </c>
      <c r="L103" s="33">
        <f t="shared" si="168"/>
        <v>2.8986655709672071E-2</v>
      </c>
      <c r="M103" s="33">
        <f t="shared" si="169"/>
        <v>8.6076796721266113E-3</v>
      </c>
      <c r="N103" s="33">
        <f t="shared" si="170"/>
        <v>2.0263558805230675E-2</v>
      </c>
      <c r="O103" s="33">
        <f t="shared" si="171"/>
        <v>1.3734349882239538E-2</v>
      </c>
      <c r="P103" s="33">
        <f t="shared" si="172"/>
        <v>2.0261208979995171E-2</v>
      </c>
      <c r="Q103" s="33">
        <f t="shared" si="173"/>
        <v>1.1762792318588122E-2</v>
      </c>
      <c r="R103" s="33">
        <f t="shared" si="174"/>
        <v>3.1535411906063793E-2</v>
      </c>
      <c r="S103" s="33">
        <f t="shared" si="175"/>
        <v>1.6676125959619315E-2</v>
      </c>
      <c r="T103" s="32">
        <f t="shared" si="176"/>
        <v>1.3228593353784568E-2</v>
      </c>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49"/>
      <c r="DO103" s="49"/>
      <c r="DP103" s="49"/>
      <c r="DQ103" s="49"/>
      <c r="DR103" s="49"/>
      <c r="DS103" s="49"/>
      <c r="DT103" s="49"/>
      <c r="DU103" s="49"/>
      <c r="DV103" s="49"/>
      <c r="DW103" s="49"/>
      <c r="DX103" s="49"/>
      <c r="DY103" s="49"/>
      <c r="DZ103" s="49"/>
      <c r="EA103" s="49"/>
      <c r="EB103" s="49"/>
      <c r="EC103" s="49"/>
      <c r="ED103" s="49"/>
      <c r="EE103" s="49"/>
      <c r="EF103" s="49"/>
      <c r="EG103" s="49"/>
      <c r="EH103" s="49"/>
      <c r="EI103" s="49"/>
      <c r="EJ103" s="49"/>
      <c r="EK103" s="49"/>
      <c r="EL103" s="49"/>
      <c r="EM103" s="49"/>
      <c r="EN103" s="49"/>
      <c r="EO103" s="49"/>
      <c r="EP103" s="49"/>
      <c r="EQ103" s="49"/>
      <c r="ER103" s="49"/>
      <c r="ES103" s="49"/>
      <c r="ET103" s="49"/>
      <c r="EU103" s="49"/>
      <c r="EV103" s="49"/>
      <c r="EW103" s="49"/>
      <c r="EX103" s="49"/>
      <c r="EY103" s="49"/>
      <c r="EZ103" s="49"/>
      <c r="FA103" s="49"/>
      <c r="FB103" s="49"/>
      <c r="FC103" s="49"/>
      <c r="FD103" s="49"/>
      <c r="FE103" s="49"/>
      <c r="FF103" s="49"/>
      <c r="FG103" s="49"/>
      <c r="FH103" s="49"/>
      <c r="FI103" s="49"/>
      <c r="FJ103" s="49"/>
      <c r="FK103" s="49"/>
      <c r="FL103" s="49"/>
      <c r="FM103" s="49"/>
      <c r="FN103" s="49"/>
      <c r="FO103" s="49"/>
      <c r="FP103" s="49"/>
      <c r="FQ103" s="49"/>
      <c r="FR103" s="49"/>
      <c r="FS103" s="49"/>
      <c r="FT103" s="49"/>
      <c r="FU103" s="49"/>
      <c r="FV103" s="49"/>
      <c r="FW103" s="49"/>
      <c r="FX103" s="49"/>
      <c r="FY103" s="49"/>
      <c r="FZ103" s="49"/>
      <c r="GA103" s="49"/>
      <c r="GB103" s="49"/>
      <c r="GC103" s="49"/>
      <c r="GD103" s="49"/>
      <c r="GE103" s="49"/>
      <c r="GF103" s="49"/>
      <c r="GG103" s="49"/>
      <c r="GH103" s="49"/>
      <c r="GI103" s="49"/>
      <c r="GJ103" s="49"/>
      <c r="GK103" s="49"/>
      <c r="GL103" s="49"/>
      <c r="GM103" s="49"/>
      <c r="GN103" s="49"/>
      <c r="GO103" s="49"/>
      <c r="GP103" s="49"/>
      <c r="GQ103" s="49"/>
      <c r="GR103" s="49"/>
      <c r="GS103" s="49"/>
      <c r="GT103" s="49"/>
      <c r="GU103" s="49"/>
      <c r="GV103" s="49"/>
      <c r="GW103" s="49"/>
      <c r="GX103" s="49"/>
      <c r="GY103" s="49"/>
      <c r="GZ103" s="49"/>
      <c r="HA103" s="49"/>
      <c r="HB103" s="49"/>
      <c r="HC103" s="49"/>
      <c r="HD103" s="49"/>
      <c r="HE103" s="49"/>
      <c r="HF103" s="49"/>
      <c r="HG103" s="49"/>
      <c r="HH103" s="49"/>
      <c r="HI103" s="49"/>
      <c r="HJ103" s="49"/>
      <c r="HK103" s="49"/>
      <c r="HL103" s="49"/>
      <c r="HM103" s="49"/>
      <c r="HN103" s="49"/>
      <c r="HO103" s="49"/>
      <c r="HP103" s="49"/>
      <c r="HQ103" s="49"/>
      <c r="HR103" s="49"/>
      <c r="HS103" s="49"/>
      <c r="HT103" s="49"/>
      <c r="HU103" s="49"/>
      <c r="HV103" s="49"/>
      <c r="HW103" s="49"/>
      <c r="HX103" s="49"/>
      <c r="HY103" s="49"/>
      <c r="HZ103" s="49"/>
      <c r="IA103" s="49"/>
      <c r="IB103" s="49"/>
      <c r="IC103" s="49"/>
      <c r="ID103" s="49"/>
      <c r="IE103" s="49"/>
      <c r="IF103" s="49"/>
      <c r="IG103" s="49"/>
      <c r="IH103" s="49"/>
      <c r="II103" s="49"/>
      <c r="IJ103" s="49"/>
      <c r="IK103" s="49"/>
      <c r="IL103" s="49"/>
      <c r="IM103" s="49"/>
      <c r="IN103" s="49"/>
      <c r="IO103" s="49"/>
      <c r="IP103" s="49"/>
      <c r="IQ103" s="49"/>
      <c r="IR103" s="49"/>
      <c r="IS103" s="49"/>
      <c r="IT103" s="49"/>
      <c r="IU103" s="49"/>
      <c r="IV103" s="49"/>
      <c r="IW103" s="49"/>
      <c r="IX103" s="49"/>
      <c r="IY103" s="49"/>
      <c r="IZ103" s="49"/>
      <c r="JA103" s="49"/>
      <c r="JB103" s="49"/>
      <c r="JC103" s="49"/>
      <c r="JD103" s="49"/>
      <c r="JE103" s="49"/>
      <c r="JF103" s="49"/>
      <c r="JG103" s="49"/>
      <c r="JH103" s="49"/>
      <c r="JI103" s="49"/>
      <c r="JJ103" s="49"/>
      <c r="JK103" s="49"/>
      <c r="JL103" s="49"/>
      <c r="JM103" s="49"/>
      <c r="JN103" s="49"/>
      <c r="JO103" s="49"/>
      <c r="JP103" s="49"/>
      <c r="JQ103" s="49"/>
      <c r="JR103" s="49"/>
      <c r="JS103" s="49"/>
      <c r="JT103" s="49"/>
      <c r="JU103" s="49"/>
      <c r="JV103" s="49"/>
      <c r="JW103" s="49"/>
      <c r="JX103" s="49"/>
      <c r="JY103" s="49"/>
      <c r="JZ103" s="49"/>
      <c r="KA103" s="49"/>
      <c r="KB103" s="49"/>
      <c r="KC103" s="49"/>
      <c r="KD103" s="49"/>
      <c r="KE103" s="49"/>
      <c r="KF103" s="49"/>
      <c r="KG103" s="49"/>
      <c r="KH103" s="49"/>
      <c r="KI103" s="49"/>
      <c r="KJ103" s="49"/>
      <c r="KK103" s="49"/>
      <c r="KL103" s="49"/>
      <c r="KM103" s="49"/>
      <c r="KN103" s="49"/>
      <c r="KO103" s="49"/>
      <c r="KP103" s="49"/>
      <c r="KQ103" s="49"/>
      <c r="KR103" s="49"/>
      <c r="KS103" s="49"/>
      <c r="KT103" s="49"/>
      <c r="KU103" s="49"/>
      <c r="KV103" s="49"/>
      <c r="KW103" s="49"/>
      <c r="KX103" s="49"/>
      <c r="KY103" s="49"/>
      <c r="KZ103" s="49"/>
      <c r="LA103" s="49"/>
      <c r="LB103" s="49"/>
      <c r="LC103" s="49"/>
      <c r="LD103" s="49"/>
      <c r="LE103" s="49"/>
      <c r="LF103" s="49"/>
      <c r="LG103" s="49"/>
      <c r="LH103" s="49"/>
      <c r="LI103" s="49"/>
      <c r="LJ103" s="49"/>
      <c r="LK103" s="49"/>
      <c r="LL103" s="49"/>
      <c r="LM103" s="49"/>
      <c r="LN103" s="49"/>
      <c r="LO103" s="49"/>
      <c r="LP103" s="49"/>
      <c r="LQ103" s="49"/>
      <c r="LR103" s="49"/>
      <c r="LS103" s="49"/>
      <c r="LT103" s="49"/>
      <c r="LU103" s="49"/>
      <c r="LV103" s="49"/>
      <c r="LW103" s="49"/>
      <c r="LX103" s="49"/>
      <c r="LY103" s="49"/>
      <c r="LZ103" s="49"/>
      <c r="MA103" s="49"/>
      <c r="MB103" s="49"/>
      <c r="MC103" s="49"/>
      <c r="MD103" s="49"/>
      <c r="ME103" s="49"/>
      <c r="MF103" s="49"/>
      <c r="MG103" s="49"/>
      <c r="MH103" s="49"/>
      <c r="MI103" s="49"/>
      <c r="MJ103" s="49"/>
      <c r="MK103" s="49"/>
      <c r="ML103" s="49"/>
      <c r="MM103" s="49"/>
      <c r="MN103" s="49"/>
      <c r="MO103" s="49"/>
      <c r="MP103" s="49"/>
      <c r="MQ103" s="49"/>
      <c r="MR103" s="49"/>
      <c r="MS103" s="49"/>
      <c r="MT103" s="49"/>
      <c r="MU103" s="49"/>
      <c r="MV103" s="49"/>
      <c r="MW103" s="49"/>
      <c r="MX103" s="49"/>
      <c r="MY103" s="49"/>
      <c r="MZ103" s="49"/>
      <c r="NA103" s="49"/>
      <c r="NB103" s="49"/>
      <c r="NC103" s="49"/>
      <c r="ND103" s="49"/>
      <c r="NE103" s="49"/>
      <c r="NF103" s="49"/>
      <c r="NG103" s="49"/>
      <c r="NH103" s="49"/>
      <c r="NI103" s="49"/>
      <c r="NJ103" s="49"/>
      <c r="NK103" s="49"/>
      <c r="NL103" s="49"/>
      <c r="NM103" s="49"/>
      <c r="NN103" s="49"/>
      <c r="NO103" s="49"/>
      <c r="NP103" s="49"/>
      <c r="NQ103" s="49"/>
      <c r="NR103" s="49"/>
      <c r="NS103" s="49"/>
      <c r="NT103" s="49"/>
      <c r="NU103" s="49"/>
      <c r="NV103" s="49"/>
      <c r="NW103" s="49"/>
      <c r="NX103" s="49"/>
      <c r="NY103" s="49"/>
      <c r="NZ103" s="49"/>
      <c r="OA103" s="49"/>
      <c r="OB103" s="49"/>
      <c r="OC103" s="49"/>
      <c r="OD103" s="49"/>
      <c r="OE103" s="49"/>
      <c r="OF103" s="49"/>
      <c r="OG103" s="49"/>
      <c r="OH103" s="49"/>
      <c r="OI103" s="49"/>
      <c r="OJ103" s="49"/>
      <c r="OK103" s="49"/>
      <c r="OL103" s="49"/>
      <c r="OM103" s="49"/>
      <c r="ON103" s="49"/>
      <c r="OO103" s="49"/>
      <c r="OP103" s="49"/>
      <c r="OQ103" s="49"/>
      <c r="OR103" s="49"/>
      <c r="OS103" s="49"/>
      <c r="OT103" s="49"/>
      <c r="OU103" s="49"/>
      <c r="OV103" s="49"/>
      <c r="OW103" s="49"/>
      <c r="OX103" s="49"/>
      <c r="OY103" s="49"/>
      <c r="OZ103" s="49"/>
      <c r="PA103" s="49"/>
      <c r="PB103" s="49"/>
      <c r="PC103" s="49"/>
      <c r="PD103" s="49"/>
      <c r="PE103" s="49"/>
      <c r="PF103" s="49"/>
      <c r="PG103" s="49"/>
      <c r="PH103" s="49"/>
      <c r="PI103" s="49"/>
      <c r="PJ103" s="49"/>
      <c r="PK103" s="49"/>
      <c r="PL103" s="49"/>
      <c r="PM103" s="49"/>
      <c r="PN103" s="49"/>
      <c r="PO103" s="49"/>
      <c r="PP103" s="49"/>
      <c r="PQ103" s="49"/>
      <c r="PR103" s="49"/>
      <c r="PS103" s="49"/>
      <c r="PT103" s="49"/>
      <c r="PU103" s="49"/>
      <c r="PV103" s="49"/>
      <c r="PW103" s="49"/>
      <c r="PX103" s="49"/>
      <c r="PY103" s="49"/>
      <c r="PZ103" s="49"/>
      <c r="QA103" s="49"/>
      <c r="QB103" s="49"/>
      <c r="QC103" s="49"/>
      <c r="QD103" s="49"/>
      <c r="QE103" s="49"/>
      <c r="QF103" s="49"/>
      <c r="QG103" s="49"/>
      <c r="QH103" s="49"/>
      <c r="QI103" s="49"/>
      <c r="QJ103" s="49"/>
      <c r="QK103" s="49"/>
      <c r="QL103" s="49"/>
      <c r="QM103" s="49"/>
      <c r="QN103" s="49"/>
      <c r="QO103" s="49"/>
      <c r="QP103" s="49"/>
      <c r="QQ103" s="49"/>
      <c r="QR103" s="49"/>
      <c r="QS103" s="49"/>
      <c r="QT103" s="49"/>
      <c r="QU103" s="49"/>
      <c r="QV103" s="49"/>
      <c r="QW103" s="49"/>
      <c r="QX103" s="49"/>
      <c r="QY103" s="49"/>
      <c r="QZ103" s="49"/>
      <c r="RA103" s="49"/>
      <c r="RB103" s="49"/>
      <c r="RC103" s="49"/>
      <c r="RD103" s="49"/>
      <c r="RE103" s="49"/>
      <c r="RF103" s="49"/>
      <c r="RG103" s="49"/>
      <c r="RH103" s="49"/>
      <c r="RI103" s="49"/>
      <c r="RJ103" s="49"/>
      <c r="RK103" s="49"/>
      <c r="RL103" s="49"/>
      <c r="RM103" s="49"/>
      <c r="RN103" s="49"/>
      <c r="RO103" s="49"/>
      <c r="RP103" s="49"/>
      <c r="RQ103" s="49"/>
      <c r="RR103" s="49"/>
      <c r="RS103" s="49"/>
      <c r="RT103" s="49"/>
      <c r="RU103" s="49"/>
      <c r="RV103" s="49"/>
      <c r="RW103" s="49"/>
      <c r="RX103" s="49"/>
      <c r="RY103" s="49"/>
      <c r="RZ103" s="49"/>
      <c r="SA103" s="49"/>
      <c r="SB103" s="49"/>
      <c r="SC103" s="49"/>
      <c r="SD103" s="49"/>
      <c r="SE103" s="49"/>
      <c r="SF103" s="49"/>
      <c r="SG103" s="49"/>
      <c r="SH103" s="49"/>
      <c r="SI103" s="49"/>
      <c r="SJ103" s="49"/>
      <c r="SK103" s="49"/>
      <c r="SL103" s="49"/>
      <c r="SM103" s="49"/>
      <c r="SN103" s="49"/>
      <c r="SO103" s="49"/>
      <c r="SP103" s="49"/>
      <c r="SQ103" s="49"/>
      <c r="SR103" s="49"/>
      <c r="SS103" s="49"/>
      <c r="ST103" s="49"/>
      <c r="SU103" s="49"/>
      <c r="SV103" s="49"/>
      <c r="SW103" s="49"/>
      <c r="SX103" s="49"/>
      <c r="SY103" s="49"/>
      <c r="SZ103" s="49"/>
      <c r="TA103" s="49"/>
      <c r="TB103" s="49"/>
      <c r="TC103" s="49"/>
      <c r="TD103" s="49"/>
      <c r="TE103" s="49"/>
      <c r="TF103" s="49"/>
      <c r="TG103" s="49"/>
      <c r="TH103" s="49"/>
      <c r="TI103" s="49"/>
      <c r="TJ103" s="49"/>
      <c r="TK103" s="49"/>
      <c r="TL103" s="49"/>
      <c r="TM103" s="49"/>
      <c r="TN103" s="49"/>
      <c r="TO103" s="49"/>
      <c r="TP103" s="49"/>
      <c r="TQ103" s="49"/>
      <c r="TR103" s="49"/>
      <c r="TS103" s="49"/>
      <c r="TT103" s="49"/>
      <c r="TU103" s="49"/>
      <c r="TV103" s="49"/>
      <c r="TW103" s="49"/>
      <c r="TX103" s="49"/>
      <c r="TY103" s="49"/>
      <c r="TZ103" s="49"/>
      <c r="UA103" s="49"/>
      <c r="UB103" s="49"/>
      <c r="UC103" s="49"/>
      <c r="UD103" s="49"/>
      <c r="UE103" s="49"/>
      <c r="UF103" s="49"/>
      <c r="UG103" s="49"/>
      <c r="UH103" s="49"/>
      <c r="UI103" s="49"/>
      <c r="UJ103" s="49"/>
      <c r="UK103" s="49"/>
      <c r="UL103" s="49"/>
      <c r="UM103" s="49"/>
      <c r="UN103" s="49"/>
      <c r="UO103" s="49"/>
      <c r="UP103" s="49"/>
      <c r="UQ103" s="49"/>
      <c r="UR103" s="49"/>
      <c r="US103" s="49"/>
      <c r="UT103" s="49"/>
      <c r="UU103" s="49"/>
      <c r="UV103" s="49"/>
      <c r="UW103" s="49"/>
      <c r="UX103" s="49"/>
      <c r="UY103" s="49"/>
      <c r="UZ103" s="49"/>
      <c r="VA103" s="49"/>
      <c r="VB103" s="49"/>
      <c r="VC103" s="49"/>
      <c r="VD103" s="49"/>
      <c r="VE103" s="49"/>
      <c r="VF103" s="49"/>
      <c r="VG103" s="49"/>
      <c r="VH103" s="49"/>
      <c r="VI103" s="49"/>
      <c r="VJ103" s="49"/>
      <c r="VK103" s="49"/>
      <c r="VL103" s="49"/>
      <c r="VM103" s="49"/>
      <c r="VN103" s="49"/>
      <c r="VO103" s="49"/>
      <c r="VP103" s="49"/>
      <c r="VQ103" s="49"/>
      <c r="VR103" s="49"/>
      <c r="VS103" s="49"/>
      <c r="VT103" s="49"/>
      <c r="VU103" s="49"/>
      <c r="VV103" s="49"/>
      <c r="VW103" s="49"/>
      <c r="VX103" s="49"/>
      <c r="VY103" s="49"/>
      <c r="VZ103" s="49"/>
      <c r="WA103" s="49"/>
      <c r="WB103" s="49"/>
      <c r="WC103" s="49"/>
      <c r="WD103" s="49"/>
      <c r="WE103" s="49"/>
      <c r="WF103" s="49"/>
      <c r="WG103" s="49"/>
      <c r="WH103" s="49"/>
      <c r="WI103" s="49"/>
      <c r="WJ103" s="49"/>
      <c r="WK103" s="49"/>
      <c r="WL103" s="49"/>
      <c r="WM103" s="49"/>
      <c r="WN103" s="49"/>
      <c r="WO103" s="49"/>
      <c r="WP103" s="49"/>
      <c r="WQ103" s="49"/>
      <c r="WR103" s="49"/>
      <c r="WS103" s="49"/>
      <c r="WT103" s="49"/>
      <c r="WU103" s="49"/>
      <c r="WV103" s="49"/>
      <c r="WW103" s="49"/>
      <c r="WX103" s="49"/>
      <c r="WY103" s="49"/>
      <c r="WZ103" s="49"/>
      <c r="XA103" s="49"/>
      <c r="XB103" s="49"/>
      <c r="XC103" s="49"/>
      <c r="XD103" s="49"/>
      <c r="XE103" s="49"/>
      <c r="XF103" s="49"/>
      <c r="XG103" s="49"/>
      <c r="XH103" s="49"/>
      <c r="XI103" s="49"/>
      <c r="XJ103" s="49"/>
      <c r="XK103" s="49"/>
      <c r="XL103" s="49"/>
      <c r="XM103" s="49"/>
      <c r="XN103" s="49"/>
      <c r="XO103" s="49"/>
      <c r="XP103" s="49"/>
      <c r="XQ103" s="49"/>
      <c r="XR103" s="49"/>
      <c r="XS103" s="49"/>
      <c r="XT103" s="49"/>
      <c r="XU103" s="49"/>
      <c r="XV103" s="49"/>
      <c r="XW103" s="49"/>
      <c r="XX103" s="49"/>
      <c r="XY103" s="49"/>
      <c r="XZ103" s="49"/>
      <c r="YA103" s="49"/>
      <c r="YB103" s="49"/>
      <c r="YC103" s="49"/>
      <c r="YD103" s="49"/>
      <c r="YE103" s="49"/>
      <c r="YF103" s="49"/>
      <c r="YG103" s="49"/>
      <c r="YH103" s="49"/>
      <c r="YI103" s="49"/>
      <c r="YJ103" s="49"/>
      <c r="YK103" s="49"/>
      <c r="YL103" s="49"/>
      <c r="YM103" s="49"/>
      <c r="YN103" s="49"/>
      <c r="YO103" s="49"/>
      <c r="YP103" s="49"/>
      <c r="YQ103" s="49"/>
      <c r="YR103" s="49"/>
      <c r="YS103" s="49"/>
      <c r="YT103" s="49"/>
      <c r="YU103" s="49"/>
      <c r="YV103" s="49"/>
      <c r="YW103" s="49"/>
      <c r="YX103" s="49"/>
      <c r="YY103" s="49"/>
      <c r="YZ103" s="49"/>
      <c r="ZA103" s="49"/>
      <c r="ZB103" s="49"/>
      <c r="ZC103" s="49"/>
      <c r="ZD103" s="49"/>
      <c r="ZE103" s="49"/>
      <c r="ZF103" s="49"/>
      <c r="ZG103" s="49"/>
      <c r="ZH103" s="49"/>
      <c r="ZI103" s="49"/>
      <c r="ZJ103" s="49"/>
      <c r="ZK103" s="49"/>
      <c r="ZL103" s="49"/>
      <c r="ZM103" s="49"/>
      <c r="ZN103" s="49"/>
      <c r="ZO103" s="49"/>
      <c r="ZP103" s="49"/>
      <c r="ZQ103" s="49"/>
      <c r="ZR103" s="49"/>
      <c r="ZS103" s="49"/>
      <c r="ZT103" s="49"/>
      <c r="ZU103" s="49"/>
      <c r="ZV103" s="49"/>
      <c r="ZW103" s="49"/>
      <c r="ZX103" s="49"/>
      <c r="ZY103" s="49"/>
      <c r="ZZ103" s="49"/>
      <c r="AAA103" s="49"/>
      <c r="AAB103" s="49"/>
      <c r="AAC103" s="49"/>
      <c r="AAD103" s="49"/>
      <c r="AAE103" s="49"/>
      <c r="AAF103" s="49"/>
      <c r="AAG103" s="49"/>
      <c r="AAH103" s="49"/>
      <c r="AAI103" s="49"/>
      <c r="AAJ103" s="49"/>
      <c r="AAK103" s="49"/>
      <c r="AAL103" s="49"/>
      <c r="AAM103" s="49"/>
      <c r="AAN103" s="49"/>
      <c r="AAO103" s="49"/>
      <c r="AAP103" s="49"/>
      <c r="AAQ103" s="49"/>
      <c r="AAR103" s="49"/>
      <c r="AAS103" s="49"/>
      <c r="AAT103" s="49"/>
      <c r="AAU103" s="49"/>
      <c r="AAV103" s="49"/>
      <c r="AAW103" s="49"/>
      <c r="AAX103" s="49"/>
      <c r="AAY103" s="49"/>
      <c r="AAZ103" s="49"/>
      <c r="ABA103" s="49"/>
      <c r="ABB103" s="49"/>
      <c r="ABC103" s="49"/>
      <c r="ABD103" s="49"/>
      <c r="ABE103" s="49"/>
      <c r="ABF103" s="49"/>
      <c r="ABG103" s="49"/>
      <c r="ABH103" s="49"/>
      <c r="ABI103" s="49"/>
      <c r="ABJ103" s="49"/>
      <c r="ABK103" s="49"/>
      <c r="ABL103" s="49"/>
      <c r="ABM103" s="49"/>
      <c r="ABN103" s="49"/>
      <c r="ABO103" s="49"/>
      <c r="ABP103" s="49"/>
      <c r="ABQ103" s="49"/>
      <c r="ABR103" s="49"/>
      <c r="ABS103" s="49"/>
      <c r="ABT103" s="49"/>
      <c r="ABU103" s="49"/>
      <c r="ABV103" s="49"/>
      <c r="ABW103" s="49"/>
      <c r="ABX103" s="49"/>
      <c r="ABY103" s="49"/>
      <c r="ABZ103" s="49"/>
      <c r="ACA103" s="49"/>
      <c r="ACB103" s="49"/>
      <c r="ACC103" s="49"/>
      <c r="ACD103" s="49"/>
      <c r="ACE103" s="49"/>
      <c r="ACF103" s="49"/>
      <c r="ACG103" s="49"/>
      <c r="ACH103" s="49"/>
      <c r="ACI103" s="49"/>
      <c r="ACJ103" s="49"/>
      <c r="ACK103" s="49"/>
      <c r="ACL103" s="49"/>
      <c r="ACM103" s="49"/>
      <c r="ACN103" s="49"/>
      <c r="ACO103" s="49"/>
      <c r="ACP103" s="49"/>
      <c r="ACQ103" s="49"/>
      <c r="ACR103" s="49"/>
      <c r="ACS103" s="49"/>
      <c r="ACT103" s="49"/>
      <c r="ACU103" s="49"/>
      <c r="ACV103" s="49"/>
      <c r="ACW103" s="49"/>
    </row>
    <row r="104" spans="1:777" x14ac:dyDescent="0.15">
      <c r="A104" s="25" t="s">
        <v>251</v>
      </c>
      <c r="B104" s="26" t="s">
        <v>30</v>
      </c>
      <c r="C104" s="27" t="s">
        <v>31</v>
      </c>
      <c r="D104" s="33">
        <f t="shared" si="160"/>
        <v>1.6922779847189151E-2</v>
      </c>
      <c r="E104" s="33">
        <f t="shared" si="161"/>
        <v>8.4413336386066629E-3</v>
      </c>
      <c r="F104" s="33">
        <f t="shared" si="162"/>
        <v>-1.1181201039232702E-2</v>
      </c>
      <c r="G104" s="33">
        <f t="shared" si="163"/>
        <v>1.4766801172283683E-2</v>
      </c>
      <c r="H104" s="33">
        <f t="shared" si="164"/>
        <v>7.0352196820507196E-2</v>
      </c>
      <c r="I104" s="33">
        <f t="shared" si="165"/>
        <v>6.1829205134688481E-2</v>
      </c>
      <c r="J104" s="33">
        <f t="shared" si="166"/>
        <v>3.3659268637612039E-2</v>
      </c>
      <c r="K104" s="33">
        <f t="shared" si="167"/>
        <v>1.6460066865066736E-2</v>
      </c>
      <c r="L104" s="33">
        <f t="shared" si="168"/>
        <v>2.3095965892941495E-2</v>
      </c>
      <c r="M104" s="33">
        <f t="shared" si="169"/>
        <v>4.7610240411322113E-3</v>
      </c>
      <c r="N104" s="33">
        <f t="shared" si="170"/>
        <v>2.1029671527136085E-2</v>
      </c>
      <c r="O104" s="33">
        <f t="shared" si="171"/>
        <v>1.3587797273294067E-2</v>
      </c>
      <c r="P104" s="33">
        <f t="shared" si="172"/>
        <v>1.993161736348581E-2</v>
      </c>
      <c r="Q104" s="33">
        <f t="shared" si="173"/>
        <v>1.0750009028132279E-2</v>
      </c>
      <c r="R104" s="33">
        <f t="shared" si="174"/>
        <v>2.1129954483299018E-2</v>
      </c>
      <c r="S104" s="33">
        <f t="shared" si="175"/>
        <v>1.5143379323482753E-2</v>
      </c>
      <c r="T104" s="33">
        <f t="shared" si="176"/>
        <v>2.3082489764149283E-2</v>
      </c>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c r="DB104" s="49"/>
      <c r="DC104" s="49"/>
      <c r="DD104" s="49"/>
      <c r="DE104" s="49"/>
      <c r="DF104" s="49"/>
      <c r="DG104" s="49"/>
      <c r="DH104" s="49"/>
      <c r="DI104" s="49"/>
      <c r="DJ104" s="49"/>
      <c r="DK104" s="49"/>
      <c r="DL104" s="49"/>
      <c r="DM104" s="49"/>
      <c r="DN104" s="49"/>
      <c r="DO104" s="49"/>
      <c r="DP104" s="49"/>
      <c r="DQ104" s="49"/>
      <c r="DR104" s="49"/>
      <c r="DS104" s="49"/>
      <c r="DT104" s="49"/>
      <c r="DU104" s="49"/>
      <c r="DV104" s="49"/>
      <c r="DW104" s="49"/>
      <c r="DX104" s="49"/>
      <c r="DY104" s="49"/>
      <c r="DZ104" s="49"/>
      <c r="EA104" s="49"/>
      <c r="EB104" s="49"/>
      <c r="EC104" s="49"/>
      <c r="ED104" s="49"/>
      <c r="EE104" s="49"/>
      <c r="EF104" s="49"/>
      <c r="EG104" s="49"/>
      <c r="EH104" s="49"/>
      <c r="EI104" s="49"/>
      <c r="EJ104" s="49"/>
      <c r="EK104" s="49"/>
      <c r="EL104" s="49"/>
      <c r="EM104" s="49"/>
      <c r="EN104" s="49"/>
      <c r="EO104" s="49"/>
      <c r="EP104" s="49"/>
      <c r="EQ104" s="49"/>
      <c r="ER104" s="49"/>
      <c r="ES104" s="49"/>
      <c r="ET104" s="49"/>
      <c r="EU104" s="49"/>
      <c r="EV104" s="49"/>
      <c r="EW104" s="49"/>
      <c r="EX104" s="49"/>
      <c r="EY104" s="49"/>
      <c r="EZ104" s="49"/>
      <c r="FA104" s="49"/>
      <c r="FB104" s="49"/>
      <c r="FC104" s="49"/>
      <c r="FD104" s="49"/>
      <c r="FE104" s="49"/>
      <c r="FF104" s="49"/>
      <c r="FG104" s="49"/>
      <c r="FH104" s="49"/>
      <c r="FI104" s="49"/>
      <c r="FJ104" s="49"/>
      <c r="FK104" s="49"/>
      <c r="FL104" s="49"/>
      <c r="FM104" s="49"/>
      <c r="FN104" s="49"/>
      <c r="FO104" s="49"/>
      <c r="FP104" s="49"/>
      <c r="FQ104" s="49"/>
      <c r="FR104" s="49"/>
      <c r="FS104" s="49"/>
      <c r="FT104" s="49"/>
      <c r="FU104" s="49"/>
      <c r="FV104" s="49"/>
      <c r="FW104" s="49"/>
      <c r="FX104" s="49"/>
      <c r="FY104" s="49"/>
      <c r="FZ104" s="49"/>
      <c r="GA104" s="49"/>
      <c r="GB104" s="49"/>
      <c r="GC104" s="49"/>
      <c r="GD104" s="49"/>
      <c r="GE104" s="49"/>
      <c r="GF104" s="49"/>
      <c r="GG104" s="49"/>
      <c r="GH104" s="49"/>
      <c r="GI104" s="49"/>
      <c r="GJ104" s="49"/>
      <c r="GK104" s="49"/>
      <c r="GL104" s="49"/>
      <c r="GM104" s="49"/>
      <c r="GN104" s="49"/>
      <c r="GO104" s="49"/>
      <c r="GP104" s="49"/>
      <c r="GQ104" s="49"/>
      <c r="GR104" s="49"/>
      <c r="GS104" s="49"/>
      <c r="GT104" s="49"/>
      <c r="GU104" s="49"/>
      <c r="GV104" s="49"/>
      <c r="GW104" s="49"/>
      <c r="GX104" s="49"/>
      <c r="GY104" s="49"/>
      <c r="GZ104" s="49"/>
      <c r="HA104" s="49"/>
      <c r="HB104" s="49"/>
      <c r="HC104" s="49"/>
      <c r="HD104" s="49"/>
      <c r="HE104" s="49"/>
      <c r="HF104" s="49"/>
      <c r="HG104" s="49"/>
      <c r="HH104" s="49"/>
      <c r="HI104" s="49"/>
      <c r="HJ104" s="49"/>
      <c r="HK104" s="49"/>
      <c r="HL104" s="49"/>
      <c r="HM104" s="49"/>
      <c r="HN104" s="49"/>
      <c r="HO104" s="49"/>
      <c r="HP104" s="49"/>
      <c r="HQ104" s="49"/>
      <c r="HR104" s="49"/>
      <c r="HS104" s="49"/>
      <c r="HT104" s="49"/>
      <c r="HU104" s="49"/>
      <c r="HV104" s="49"/>
      <c r="HW104" s="49"/>
      <c r="HX104" s="49"/>
      <c r="HY104" s="49"/>
      <c r="HZ104" s="49"/>
      <c r="IA104" s="49"/>
      <c r="IB104" s="49"/>
      <c r="IC104" s="49"/>
      <c r="ID104" s="49"/>
      <c r="IE104" s="49"/>
      <c r="IF104" s="49"/>
      <c r="IG104" s="49"/>
      <c r="IH104" s="49"/>
      <c r="II104" s="49"/>
      <c r="IJ104" s="49"/>
      <c r="IK104" s="49"/>
      <c r="IL104" s="49"/>
      <c r="IM104" s="49"/>
      <c r="IN104" s="49"/>
      <c r="IO104" s="49"/>
      <c r="IP104" s="49"/>
      <c r="IQ104" s="49"/>
      <c r="IR104" s="49"/>
      <c r="IS104" s="49"/>
      <c r="IT104" s="49"/>
      <c r="IU104" s="49"/>
      <c r="IV104" s="49"/>
      <c r="IW104" s="49"/>
      <c r="IX104" s="49"/>
      <c r="IY104" s="49"/>
      <c r="IZ104" s="49"/>
      <c r="JA104" s="49"/>
      <c r="JB104" s="49"/>
      <c r="JC104" s="49"/>
      <c r="JD104" s="49"/>
      <c r="JE104" s="49"/>
      <c r="JF104" s="49"/>
      <c r="JG104" s="49"/>
      <c r="JH104" s="49"/>
      <c r="JI104" s="49"/>
      <c r="JJ104" s="49"/>
      <c r="JK104" s="49"/>
      <c r="JL104" s="49"/>
      <c r="JM104" s="49"/>
      <c r="JN104" s="49"/>
      <c r="JO104" s="49"/>
      <c r="JP104" s="49"/>
      <c r="JQ104" s="49"/>
      <c r="JR104" s="49"/>
      <c r="JS104" s="49"/>
      <c r="JT104" s="49"/>
      <c r="JU104" s="49"/>
      <c r="JV104" s="49"/>
      <c r="JW104" s="49"/>
      <c r="JX104" s="49"/>
      <c r="JY104" s="49"/>
      <c r="JZ104" s="49"/>
      <c r="KA104" s="49"/>
      <c r="KB104" s="49"/>
      <c r="KC104" s="49"/>
      <c r="KD104" s="49"/>
      <c r="KE104" s="49"/>
      <c r="KF104" s="49"/>
      <c r="KG104" s="49"/>
      <c r="KH104" s="49"/>
      <c r="KI104" s="49"/>
      <c r="KJ104" s="49"/>
      <c r="KK104" s="49"/>
      <c r="KL104" s="49"/>
      <c r="KM104" s="49"/>
      <c r="KN104" s="49"/>
      <c r="KO104" s="49"/>
      <c r="KP104" s="49"/>
      <c r="KQ104" s="49"/>
      <c r="KR104" s="49"/>
      <c r="KS104" s="49"/>
      <c r="KT104" s="49"/>
      <c r="KU104" s="49"/>
      <c r="KV104" s="49"/>
      <c r="KW104" s="49"/>
      <c r="KX104" s="49"/>
      <c r="KY104" s="49"/>
      <c r="KZ104" s="49"/>
      <c r="LA104" s="49"/>
      <c r="LB104" s="49"/>
      <c r="LC104" s="49"/>
      <c r="LD104" s="49"/>
      <c r="LE104" s="49"/>
      <c r="LF104" s="49"/>
      <c r="LG104" s="49"/>
      <c r="LH104" s="49"/>
      <c r="LI104" s="49"/>
      <c r="LJ104" s="49"/>
      <c r="LK104" s="49"/>
      <c r="LL104" s="49"/>
      <c r="LM104" s="49"/>
      <c r="LN104" s="49"/>
      <c r="LO104" s="49"/>
      <c r="LP104" s="49"/>
      <c r="LQ104" s="49"/>
      <c r="LR104" s="49"/>
      <c r="LS104" s="49"/>
      <c r="LT104" s="49"/>
      <c r="LU104" s="49"/>
      <c r="LV104" s="49"/>
      <c r="LW104" s="49"/>
      <c r="LX104" s="49"/>
      <c r="LY104" s="49"/>
      <c r="LZ104" s="49"/>
      <c r="MA104" s="49"/>
      <c r="MB104" s="49"/>
      <c r="MC104" s="49"/>
      <c r="MD104" s="49"/>
      <c r="ME104" s="49"/>
      <c r="MF104" s="49"/>
      <c r="MG104" s="49"/>
      <c r="MH104" s="49"/>
      <c r="MI104" s="49"/>
      <c r="MJ104" s="49"/>
      <c r="MK104" s="49"/>
      <c r="ML104" s="49"/>
      <c r="MM104" s="49"/>
      <c r="MN104" s="49"/>
      <c r="MO104" s="49"/>
      <c r="MP104" s="49"/>
      <c r="MQ104" s="49"/>
      <c r="MR104" s="49"/>
      <c r="MS104" s="49"/>
      <c r="MT104" s="49"/>
      <c r="MU104" s="49"/>
      <c r="MV104" s="49"/>
      <c r="MW104" s="49"/>
      <c r="MX104" s="49"/>
      <c r="MY104" s="49"/>
      <c r="MZ104" s="49"/>
      <c r="NA104" s="49"/>
      <c r="NB104" s="49"/>
      <c r="NC104" s="49"/>
      <c r="ND104" s="49"/>
      <c r="NE104" s="49"/>
      <c r="NF104" s="49"/>
      <c r="NG104" s="49"/>
      <c r="NH104" s="49"/>
      <c r="NI104" s="49"/>
      <c r="NJ104" s="49"/>
      <c r="NK104" s="49"/>
      <c r="NL104" s="49"/>
      <c r="NM104" s="49"/>
      <c r="NN104" s="49"/>
      <c r="NO104" s="49"/>
      <c r="NP104" s="49"/>
      <c r="NQ104" s="49"/>
      <c r="NR104" s="49"/>
      <c r="NS104" s="49"/>
      <c r="NT104" s="49"/>
      <c r="NU104" s="49"/>
      <c r="NV104" s="49"/>
      <c r="NW104" s="49"/>
      <c r="NX104" s="49"/>
      <c r="NY104" s="49"/>
      <c r="NZ104" s="49"/>
      <c r="OA104" s="49"/>
      <c r="OB104" s="49"/>
      <c r="OC104" s="49"/>
      <c r="OD104" s="49"/>
      <c r="OE104" s="49"/>
      <c r="OF104" s="49"/>
      <c r="OG104" s="49"/>
      <c r="OH104" s="49"/>
      <c r="OI104" s="49"/>
      <c r="OJ104" s="49"/>
      <c r="OK104" s="49"/>
      <c r="OL104" s="49"/>
      <c r="OM104" s="49"/>
      <c r="ON104" s="49"/>
      <c r="OO104" s="49"/>
      <c r="OP104" s="49"/>
      <c r="OQ104" s="49"/>
      <c r="OR104" s="49"/>
      <c r="OS104" s="49"/>
      <c r="OT104" s="49"/>
      <c r="OU104" s="49"/>
      <c r="OV104" s="49"/>
      <c r="OW104" s="49"/>
      <c r="OX104" s="49"/>
      <c r="OY104" s="49"/>
      <c r="OZ104" s="49"/>
      <c r="PA104" s="49"/>
      <c r="PB104" s="49"/>
      <c r="PC104" s="49"/>
      <c r="PD104" s="49"/>
      <c r="PE104" s="49"/>
      <c r="PF104" s="49"/>
      <c r="PG104" s="49"/>
      <c r="PH104" s="49"/>
      <c r="PI104" s="49"/>
      <c r="PJ104" s="49"/>
      <c r="PK104" s="49"/>
      <c r="PL104" s="49"/>
      <c r="PM104" s="49"/>
      <c r="PN104" s="49"/>
      <c r="PO104" s="49"/>
      <c r="PP104" s="49"/>
      <c r="PQ104" s="49"/>
      <c r="PR104" s="49"/>
      <c r="PS104" s="49"/>
      <c r="PT104" s="49"/>
      <c r="PU104" s="49"/>
      <c r="PV104" s="49"/>
      <c r="PW104" s="49"/>
      <c r="PX104" s="49"/>
      <c r="PY104" s="49"/>
      <c r="PZ104" s="49"/>
      <c r="QA104" s="49"/>
      <c r="QB104" s="49"/>
      <c r="QC104" s="49"/>
      <c r="QD104" s="49"/>
      <c r="QE104" s="49"/>
      <c r="QF104" s="49"/>
      <c r="QG104" s="49"/>
      <c r="QH104" s="49"/>
      <c r="QI104" s="49"/>
      <c r="QJ104" s="49"/>
      <c r="QK104" s="49"/>
      <c r="QL104" s="49"/>
      <c r="QM104" s="49"/>
      <c r="QN104" s="49"/>
      <c r="QO104" s="49"/>
      <c r="QP104" s="49"/>
      <c r="QQ104" s="49"/>
      <c r="QR104" s="49"/>
      <c r="QS104" s="49"/>
      <c r="QT104" s="49"/>
      <c r="QU104" s="49"/>
      <c r="QV104" s="49"/>
      <c r="QW104" s="49"/>
      <c r="QX104" s="49"/>
      <c r="QY104" s="49"/>
      <c r="QZ104" s="49"/>
      <c r="RA104" s="49"/>
      <c r="RB104" s="49"/>
      <c r="RC104" s="49"/>
      <c r="RD104" s="49"/>
      <c r="RE104" s="49"/>
      <c r="RF104" s="49"/>
      <c r="RG104" s="49"/>
      <c r="RH104" s="49"/>
      <c r="RI104" s="49"/>
      <c r="RJ104" s="49"/>
      <c r="RK104" s="49"/>
      <c r="RL104" s="49"/>
      <c r="RM104" s="49"/>
      <c r="RN104" s="49"/>
      <c r="RO104" s="49"/>
      <c r="RP104" s="49"/>
      <c r="RQ104" s="49"/>
      <c r="RR104" s="49"/>
      <c r="RS104" s="49"/>
      <c r="RT104" s="49"/>
      <c r="RU104" s="49"/>
      <c r="RV104" s="49"/>
      <c r="RW104" s="49"/>
      <c r="RX104" s="49"/>
      <c r="RY104" s="49"/>
      <c r="RZ104" s="49"/>
      <c r="SA104" s="49"/>
      <c r="SB104" s="49"/>
      <c r="SC104" s="49"/>
      <c r="SD104" s="49"/>
      <c r="SE104" s="49"/>
      <c r="SF104" s="49"/>
      <c r="SG104" s="49"/>
      <c r="SH104" s="49"/>
      <c r="SI104" s="49"/>
      <c r="SJ104" s="49"/>
      <c r="SK104" s="49"/>
      <c r="SL104" s="49"/>
      <c r="SM104" s="49"/>
      <c r="SN104" s="49"/>
      <c r="SO104" s="49"/>
      <c r="SP104" s="49"/>
      <c r="SQ104" s="49"/>
      <c r="SR104" s="49"/>
      <c r="SS104" s="49"/>
      <c r="ST104" s="49"/>
      <c r="SU104" s="49"/>
      <c r="SV104" s="49"/>
      <c r="SW104" s="49"/>
      <c r="SX104" s="49"/>
      <c r="SY104" s="49"/>
      <c r="SZ104" s="49"/>
      <c r="TA104" s="49"/>
      <c r="TB104" s="49"/>
      <c r="TC104" s="49"/>
      <c r="TD104" s="49"/>
      <c r="TE104" s="49"/>
      <c r="TF104" s="49"/>
      <c r="TG104" s="49"/>
      <c r="TH104" s="49"/>
      <c r="TI104" s="49"/>
      <c r="TJ104" s="49"/>
      <c r="TK104" s="49"/>
      <c r="TL104" s="49"/>
      <c r="TM104" s="49"/>
      <c r="TN104" s="49"/>
      <c r="TO104" s="49"/>
      <c r="TP104" s="49"/>
      <c r="TQ104" s="49"/>
      <c r="TR104" s="49"/>
      <c r="TS104" s="49"/>
      <c r="TT104" s="49"/>
      <c r="TU104" s="49"/>
      <c r="TV104" s="49"/>
      <c r="TW104" s="49"/>
      <c r="TX104" s="49"/>
      <c r="TY104" s="49"/>
      <c r="TZ104" s="49"/>
      <c r="UA104" s="49"/>
      <c r="UB104" s="49"/>
      <c r="UC104" s="49"/>
      <c r="UD104" s="49"/>
      <c r="UE104" s="49"/>
      <c r="UF104" s="49"/>
      <c r="UG104" s="49"/>
      <c r="UH104" s="49"/>
      <c r="UI104" s="49"/>
      <c r="UJ104" s="49"/>
      <c r="UK104" s="49"/>
      <c r="UL104" s="49"/>
      <c r="UM104" s="49"/>
      <c r="UN104" s="49"/>
      <c r="UO104" s="49"/>
      <c r="UP104" s="49"/>
      <c r="UQ104" s="49"/>
      <c r="UR104" s="49"/>
      <c r="US104" s="49"/>
      <c r="UT104" s="49"/>
      <c r="UU104" s="49"/>
      <c r="UV104" s="49"/>
      <c r="UW104" s="49"/>
      <c r="UX104" s="49"/>
      <c r="UY104" s="49"/>
      <c r="UZ104" s="49"/>
      <c r="VA104" s="49"/>
      <c r="VB104" s="49"/>
      <c r="VC104" s="49"/>
      <c r="VD104" s="49"/>
      <c r="VE104" s="49"/>
      <c r="VF104" s="49"/>
      <c r="VG104" s="49"/>
      <c r="VH104" s="49"/>
      <c r="VI104" s="49"/>
      <c r="VJ104" s="49"/>
      <c r="VK104" s="49"/>
      <c r="VL104" s="49"/>
      <c r="VM104" s="49"/>
      <c r="VN104" s="49"/>
      <c r="VO104" s="49"/>
      <c r="VP104" s="49"/>
      <c r="VQ104" s="49"/>
      <c r="VR104" s="49"/>
      <c r="VS104" s="49"/>
      <c r="VT104" s="49"/>
      <c r="VU104" s="49"/>
      <c r="VV104" s="49"/>
      <c r="VW104" s="49"/>
      <c r="VX104" s="49"/>
      <c r="VY104" s="49"/>
      <c r="VZ104" s="49"/>
      <c r="WA104" s="49"/>
      <c r="WB104" s="49"/>
      <c r="WC104" s="49"/>
      <c r="WD104" s="49"/>
      <c r="WE104" s="49"/>
      <c r="WF104" s="49"/>
      <c r="WG104" s="49"/>
      <c r="WH104" s="49"/>
      <c r="WI104" s="49"/>
      <c r="WJ104" s="49"/>
      <c r="WK104" s="49"/>
      <c r="WL104" s="49"/>
      <c r="WM104" s="49"/>
      <c r="WN104" s="49"/>
      <c r="WO104" s="49"/>
      <c r="WP104" s="49"/>
      <c r="WQ104" s="49"/>
      <c r="WR104" s="49"/>
      <c r="WS104" s="49"/>
      <c r="WT104" s="49"/>
      <c r="WU104" s="49"/>
      <c r="WV104" s="49"/>
      <c r="WW104" s="49"/>
      <c r="WX104" s="49"/>
      <c r="WY104" s="49"/>
      <c r="WZ104" s="49"/>
      <c r="XA104" s="49"/>
      <c r="XB104" s="49"/>
      <c r="XC104" s="49"/>
      <c r="XD104" s="49"/>
      <c r="XE104" s="49"/>
      <c r="XF104" s="49"/>
      <c r="XG104" s="49"/>
      <c r="XH104" s="49"/>
      <c r="XI104" s="49"/>
      <c r="XJ104" s="49"/>
      <c r="XK104" s="49"/>
      <c r="XL104" s="49"/>
      <c r="XM104" s="49"/>
      <c r="XN104" s="49"/>
      <c r="XO104" s="49"/>
      <c r="XP104" s="49"/>
      <c r="XQ104" s="49"/>
      <c r="XR104" s="49"/>
      <c r="XS104" s="49"/>
      <c r="XT104" s="49"/>
      <c r="XU104" s="49"/>
      <c r="XV104" s="49"/>
      <c r="XW104" s="49"/>
      <c r="XX104" s="49"/>
      <c r="XY104" s="49"/>
      <c r="XZ104" s="49"/>
      <c r="YA104" s="49"/>
      <c r="YB104" s="49"/>
      <c r="YC104" s="49"/>
      <c r="YD104" s="49"/>
      <c r="YE104" s="49"/>
      <c r="YF104" s="49"/>
      <c r="YG104" s="49"/>
      <c r="YH104" s="49"/>
      <c r="YI104" s="49"/>
      <c r="YJ104" s="49"/>
      <c r="YK104" s="49"/>
      <c r="YL104" s="49"/>
      <c r="YM104" s="49"/>
      <c r="YN104" s="49"/>
      <c r="YO104" s="49"/>
      <c r="YP104" s="49"/>
      <c r="YQ104" s="49"/>
      <c r="YR104" s="49"/>
      <c r="YS104" s="49"/>
      <c r="YT104" s="49"/>
      <c r="YU104" s="49"/>
      <c r="YV104" s="49"/>
      <c r="YW104" s="49"/>
      <c r="YX104" s="49"/>
      <c r="YY104" s="49"/>
      <c r="YZ104" s="49"/>
      <c r="ZA104" s="49"/>
      <c r="ZB104" s="49"/>
      <c r="ZC104" s="49"/>
      <c r="ZD104" s="49"/>
      <c r="ZE104" s="49"/>
      <c r="ZF104" s="49"/>
      <c r="ZG104" s="49"/>
      <c r="ZH104" s="49"/>
      <c r="ZI104" s="49"/>
      <c r="ZJ104" s="49"/>
      <c r="ZK104" s="49"/>
      <c r="ZL104" s="49"/>
      <c r="ZM104" s="49"/>
      <c r="ZN104" s="49"/>
      <c r="ZO104" s="49"/>
      <c r="ZP104" s="49"/>
      <c r="ZQ104" s="49"/>
      <c r="ZR104" s="49"/>
      <c r="ZS104" s="49"/>
      <c r="ZT104" s="49"/>
      <c r="ZU104" s="49"/>
      <c r="ZV104" s="49"/>
      <c r="ZW104" s="49"/>
      <c r="ZX104" s="49"/>
      <c r="ZY104" s="49"/>
      <c r="ZZ104" s="49"/>
      <c r="AAA104" s="49"/>
      <c r="AAB104" s="49"/>
      <c r="AAC104" s="49"/>
      <c r="AAD104" s="49"/>
      <c r="AAE104" s="49"/>
      <c r="AAF104" s="49"/>
      <c r="AAG104" s="49"/>
      <c r="AAH104" s="49"/>
      <c r="AAI104" s="49"/>
      <c r="AAJ104" s="49"/>
      <c r="AAK104" s="49"/>
      <c r="AAL104" s="49"/>
      <c r="AAM104" s="49"/>
      <c r="AAN104" s="49"/>
      <c r="AAO104" s="49"/>
      <c r="AAP104" s="49"/>
      <c r="AAQ104" s="49"/>
      <c r="AAR104" s="49"/>
      <c r="AAS104" s="49"/>
      <c r="AAT104" s="49"/>
      <c r="AAU104" s="49"/>
      <c r="AAV104" s="49"/>
      <c r="AAW104" s="49"/>
      <c r="AAX104" s="49"/>
      <c r="AAY104" s="49"/>
      <c r="AAZ104" s="49"/>
      <c r="ABA104" s="49"/>
      <c r="ABB104" s="49"/>
      <c r="ABC104" s="49"/>
      <c r="ABD104" s="49"/>
      <c r="ABE104" s="49"/>
      <c r="ABF104" s="49"/>
      <c r="ABG104" s="49"/>
      <c r="ABH104" s="49"/>
      <c r="ABI104" s="49"/>
      <c r="ABJ104" s="49"/>
      <c r="ABK104" s="49"/>
      <c r="ABL104" s="49"/>
      <c r="ABM104" s="49"/>
      <c r="ABN104" s="49"/>
      <c r="ABO104" s="49"/>
      <c r="ABP104" s="49"/>
      <c r="ABQ104" s="49"/>
      <c r="ABR104" s="49"/>
      <c r="ABS104" s="49"/>
      <c r="ABT104" s="49"/>
      <c r="ABU104" s="49"/>
      <c r="ABV104" s="49"/>
      <c r="ABW104" s="49"/>
      <c r="ABX104" s="49"/>
      <c r="ABY104" s="49"/>
      <c r="ABZ104" s="49"/>
      <c r="ACA104" s="49"/>
      <c r="ACB104" s="49"/>
      <c r="ACC104" s="49"/>
      <c r="ACD104" s="49"/>
      <c r="ACE104" s="49"/>
      <c r="ACF104" s="49"/>
      <c r="ACG104" s="49"/>
      <c r="ACH104" s="49"/>
      <c r="ACI104" s="49"/>
      <c r="ACJ104" s="49"/>
      <c r="ACK104" s="49"/>
      <c r="ACL104" s="49"/>
      <c r="ACM104" s="49"/>
      <c r="ACN104" s="49"/>
      <c r="ACO104" s="49"/>
      <c r="ACP104" s="49"/>
      <c r="ACQ104" s="49"/>
      <c r="ACR104" s="49"/>
      <c r="ACS104" s="49"/>
      <c r="ACT104" s="49"/>
      <c r="ACU104" s="49"/>
      <c r="ACV104" s="49"/>
      <c r="ACW104" s="49"/>
    </row>
    <row r="105" spans="1:777" x14ac:dyDescent="0.15">
      <c r="A105" s="25" t="s">
        <v>251</v>
      </c>
      <c r="B105" s="26" t="s">
        <v>36</v>
      </c>
      <c r="C105" s="27" t="s">
        <v>37</v>
      </c>
      <c r="D105" s="33" t="str">
        <f t="shared" si="160"/>
        <v/>
      </c>
      <c r="E105" s="33" t="str">
        <f t="shared" si="161"/>
        <v/>
      </c>
      <c r="F105" s="33" t="str">
        <f t="shared" si="162"/>
        <v/>
      </c>
      <c r="G105" s="33" t="str">
        <f t="shared" si="163"/>
        <v/>
      </c>
      <c r="H105" s="33" t="str">
        <f t="shared" si="164"/>
        <v/>
      </c>
      <c r="I105" s="33" t="str">
        <f t="shared" si="165"/>
        <v/>
      </c>
      <c r="J105" s="33" t="str">
        <f t="shared" si="166"/>
        <v/>
      </c>
      <c r="K105" s="33">
        <f t="shared" si="167"/>
        <v>1.8949063781078745E-2</v>
      </c>
      <c r="L105" s="33">
        <f t="shared" si="168"/>
        <v>2.7897625879677701E-2</v>
      </c>
      <c r="M105" s="33">
        <f t="shared" si="169"/>
        <v>3.9228883809092618E-3</v>
      </c>
      <c r="N105" s="33">
        <f t="shared" si="170"/>
        <v>3.0988401922598552E-2</v>
      </c>
      <c r="O105" s="33">
        <f t="shared" si="171"/>
        <v>1.8869174699323032E-2</v>
      </c>
      <c r="P105" s="33">
        <f t="shared" si="172"/>
        <v>2.651629757113505E-2</v>
      </c>
      <c r="Q105" s="33">
        <f t="shared" si="173"/>
        <v>1.282047870863634E-2</v>
      </c>
      <c r="R105" s="33">
        <f t="shared" si="174"/>
        <v>2.7561560101019733E-2</v>
      </c>
      <c r="S105" s="33">
        <f t="shared" si="175"/>
        <v>1.717314874633824E-2</v>
      </c>
      <c r="T105" s="32">
        <f t="shared" si="176"/>
        <v>2.9291406385691499E-2</v>
      </c>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c r="CE105" s="49"/>
      <c r="CF105" s="49"/>
      <c r="CG105" s="49"/>
      <c r="CH105" s="49"/>
      <c r="CI105" s="49"/>
      <c r="CJ105" s="49"/>
      <c r="CK105" s="49"/>
      <c r="CL105" s="49"/>
      <c r="CM105" s="49"/>
      <c r="CN105" s="49"/>
      <c r="CO105" s="49"/>
      <c r="CP105" s="49"/>
      <c r="CQ105" s="49"/>
      <c r="CR105" s="49"/>
      <c r="CS105" s="49"/>
      <c r="CT105" s="49"/>
      <c r="CU105" s="49"/>
      <c r="CV105" s="49"/>
      <c r="CW105" s="49"/>
      <c r="CX105" s="49"/>
      <c r="CY105" s="49"/>
      <c r="CZ105" s="49"/>
      <c r="DA105" s="49"/>
      <c r="DB105" s="49"/>
      <c r="DC105" s="49"/>
      <c r="DD105" s="49"/>
      <c r="DE105" s="49"/>
      <c r="DF105" s="49"/>
      <c r="DG105" s="49"/>
      <c r="DH105" s="49"/>
      <c r="DI105" s="49"/>
      <c r="DJ105" s="49"/>
      <c r="DK105" s="49"/>
      <c r="DL105" s="49"/>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49"/>
      <c r="EP105" s="49"/>
      <c r="EQ105" s="49"/>
      <c r="ER105" s="49"/>
      <c r="ES105" s="49"/>
      <c r="ET105" s="49"/>
      <c r="EU105" s="49"/>
      <c r="EV105" s="49"/>
      <c r="EW105" s="49"/>
      <c r="EX105" s="49"/>
      <c r="EY105" s="49"/>
      <c r="EZ105" s="49"/>
      <c r="FA105" s="49"/>
      <c r="FB105" s="49"/>
      <c r="FC105" s="49"/>
      <c r="FD105" s="49"/>
      <c r="FE105" s="49"/>
      <c r="FF105" s="49"/>
      <c r="FG105" s="49"/>
      <c r="FH105" s="49"/>
      <c r="FI105" s="49"/>
      <c r="FJ105" s="49"/>
      <c r="FK105" s="49"/>
      <c r="FL105" s="49"/>
      <c r="FM105" s="49"/>
      <c r="FN105" s="49"/>
      <c r="FO105" s="49"/>
      <c r="FP105" s="49"/>
      <c r="FQ105" s="49"/>
      <c r="FR105" s="49"/>
      <c r="FS105" s="49"/>
      <c r="FT105" s="49"/>
      <c r="FU105" s="49"/>
      <c r="FV105" s="49"/>
      <c r="FW105" s="49"/>
      <c r="FX105" s="49"/>
      <c r="FY105" s="49"/>
      <c r="FZ105" s="49"/>
      <c r="GA105" s="49"/>
      <c r="GB105" s="49"/>
      <c r="GC105" s="49"/>
      <c r="GD105" s="49"/>
      <c r="GE105" s="49"/>
      <c r="GF105" s="49"/>
      <c r="GG105" s="49"/>
      <c r="GH105" s="49"/>
      <c r="GI105" s="49"/>
      <c r="GJ105" s="49"/>
      <c r="GK105" s="49"/>
      <c r="GL105" s="49"/>
      <c r="GM105" s="49"/>
      <c r="GN105" s="49"/>
      <c r="GO105" s="49"/>
      <c r="GP105" s="49"/>
      <c r="GQ105" s="49"/>
      <c r="GR105" s="49"/>
      <c r="GS105" s="49"/>
      <c r="GT105" s="49"/>
      <c r="GU105" s="49"/>
      <c r="GV105" s="49"/>
      <c r="GW105" s="49"/>
      <c r="GX105" s="49"/>
      <c r="GY105" s="49"/>
      <c r="GZ105" s="49"/>
      <c r="HA105" s="49"/>
      <c r="HB105" s="49"/>
      <c r="HC105" s="49"/>
      <c r="HD105" s="49"/>
      <c r="HE105" s="49"/>
      <c r="HF105" s="49"/>
      <c r="HG105" s="49"/>
      <c r="HH105" s="49"/>
      <c r="HI105" s="49"/>
      <c r="HJ105" s="49"/>
      <c r="HK105" s="49"/>
      <c r="HL105" s="49"/>
      <c r="HM105" s="49"/>
      <c r="HN105" s="49"/>
      <c r="HO105" s="49"/>
      <c r="HP105" s="49"/>
      <c r="HQ105" s="49"/>
      <c r="HR105" s="49"/>
      <c r="HS105" s="49"/>
      <c r="HT105" s="49"/>
      <c r="HU105" s="49"/>
      <c r="HV105" s="49"/>
      <c r="HW105" s="49"/>
      <c r="HX105" s="49"/>
      <c r="HY105" s="49"/>
      <c r="HZ105" s="49"/>
      <c r="IA105" s="49"/>
      <c r="IB105" s="49"/>
      <c r="IC105" s="49"/>
      <c r="ID105" s="49"/>
      <c r="IE105" s="49"/>
      <c r="IF105" s="49"/>
      <c r="IG105" s="49"/>
      <c r="IH105" s="49"/>
      <c r="II105" s="49"/>
      <c r="IJ105" s="49"/>
      <c r="IK105" s="49"/>
      <c r="IL105" s="49"/>
      <c r="IM105" s="49"/>
      <c r="IN105" s="49"/>
      <c r="IO105" s="49"/>
      <c r="IP105" s="49"/>
      <c r="IQ105" s="49"/>
      <c r="IR105" s="49"/>
      <c r="IS105" s="49"/>
      <c r="IT105" s="49"/>
      <c r="IU105" s="49"/>
      <c r="IV105" s="49"/>
      <c r="IW105" s="49"/>
      <c r="IX105" s="49"/>
      <c r="IY105" s="49"/>
      <c r="IZ105" s="49"/>
      <c r="JA105" s="49"/>
      <c r="JB105" s="49"/>
      <c r="JC105" s="49"/>
      <c r="JD105" s="49"/>
      <c r="JE105" s="49"/>
      <c r="JF105" s="49"/>
      <c r="JG105" s="49"/>
      <c r="JH105" s="49"/>
      <c r="JI105" s="49"/>
      <c r="JJ105" s="49"/>
      <c r="JK105" s="49"/>
      <c r="JL105" s="49"/>
      <c r="JM105" s="49"/>
      <c r="JN105" s="49"/>
      <c r="JO105" s="49"/>
      <c r="JP105" s="49"/>
      <c r="JQ105" s="49"/>
      <c r="JR105" s="49"/>
      <c r="JS105" s="49"/>
      <c r="JT105" s="49"/>
      <c r="JU105" s="49"/>
      <c r="JV105" s="49"/>
      <c r="JW105" s="49"/>
      <c r="JX105" s="49"/>
      <c r="JY105" s="49"/>
      <c r="JZ105" s="49"/>
      <c r="KA105" s="49"/>
      <c r="KB105" s="49"/>
      <c r="KC105" s="49"/>
      <c r="KD105" s="49"/>
      <c r="KE105" s="49"/>
      <c r="KF105" s="49"/>
      <c r="KG105" s="49"/>
      <c r="KH105" s="49"/>
      <c r="KI105" s="49"/>
      <c r="KJ105" s="49"/>
      <c r="KK105" s="49"/>
      <c r="KL105" s="49"/>
      <c r="KM105" s="49"/>
      <c r="KN105" s="49"/>
      <c r="KO105" s="49"/>
      <c r="KP105" s="49"/>
      <c r="KQ105" s="49"/>
      <c r="KR105" s="49"/>
      <c r="KS105" s="49"/>
      <c r="KT105" s="49"/>
      <c r="KU105" s="49"/>
      <c r="KV105" s="49"/>
      <c r="KW105" s="49"/>
      <c r="KX105" s="49"/>
      <c r="KY105" s="49"/>
      <c r="KZ105" s="49"/>
      <c r="LA105" s="49"/>
      <c r="LB105" s="49"/>
      <c r="LC105" s="49"/>
      <c r="LD105" s="49"/>
      <c r="LE105" s="49"/>
      <c r="LF105" s="49"/>
      <c r="LG105" s="49"/>
      <c r="LH105" s="49"/>
      <c r="LI105" s="49"/>
      <c r="LJ105" s="49"/>
      <c r="LK105" s="49"/>
      <c r="LL105" s="49"/>
      <c r="LM105" s="49"/>
      <c r="LN105" s="49"/>
      <c r="LO105" s="49"/>
      <c r="LP105" s="49"/>
      <c r="LQ105" s="49"/>
      <c r="LR105" s="49"/>
      <c r="LS105" s="49"/>
      <c r="LT105" s="49"/>
      <c r="LU105" s="49"/>
      <c r="LV105" s="49"/>
      <c r="LW105" s="49"/>
      <c r="LX105" s="49"/>
      <c r="LY105" s="49"/>
      <c r="LZ105" s="49"/>
      <c r="MA105" s="49"/>
      <c r="MB105" s="49"/>
      <c r="MC105" s="49"/>
      <c r="MD105" s="49"/>
      <c r="ME105" s="49"/>
      <c r="MF105" s="49"/>
      <c r="MG105" s="49"/>
      <c r="MH105" s="49"/>
      <c r="MI105" s="49"/>
      <c r="MJ105" s="49"/>
      <c r="MK105" s="49"/>
      <c r="ML105" s="49"/>
      <c r="MM105" s="49"/>
      <c r="MN105" s="49"/>
      <c r="MO105" s="49"/>
      <c r="MP105" s="49"/>
      <c r="MQ105" s="49"/>
      <c r="MR105" s="49"/>
      <c r="MS105" s="49"/>
      <c r="MT105" s="49"/>
      <c r="MU105" s="49"/>
      <c r="MV105" s="49"/>
      <c r="MW105" s="49"/>
      <c r="MX105" s="49"/>
      <c r="MY105" s="49"/>
      <c r="MZ105" s="49"/>
      <c r="NA105" s="49"/>
      <c r="NB105" s="49"/>
      <c r="NC105" s="49"/>
      <c r="ND105" s="49"/>
      <c r="NE105" s="49"/>
      <c r="NF105" s="49"/>
      <c r="NG105" s="49"/>
      <c r="NH105" s="49"/>
      <c r="NI105" s="49"/>
      <c r="NJ105" s="49"/>
      <c r="NK105" s="49"/>
      <c r="NL105" s="49"/>
      <c r="NM105" s="49"/>
      <c r="NN105" s="49"/>
      <c r="NO105" s="49"/>
      <c r="NP105" s="49"/>
      <c r="NQ105" s="49"/>
      <c r="NR105" s="49"/>
      <c r="NS105" s="49"/>
      <c r="NT105" s="49"/>
      <c r="NU105" s="49"/>
      <c r="NV105" s="49"/>
      <c r="NW105" s="49"/>
      <c r="NX105" s="49"/>
      <c r="NY105" s="49"/>
      <c r="NZ105" s="49"/>
      <c r="OA105" s="49"/>
      <c r="OB105" s="49"/>
      <c r="OC105" s="49"/>
      <c r="OD105" s="49"/>
      <c r="OE105" s="49"/>
      <c r="OF105" s="49"/>
      <c r="OG105" s="49"/>
      <c r="OH105" s="49"/>
      <c r="OI105" s="49"/>
      <c r="OJ105" s="49"/>
      <c r="OK105" s="49"/>
      <c r="OL105" s="49"/>
      <c r="OM105" s="49"/>
      <c r="ON105" s="49"/>
      <c r="OO105" s="49"/>
      <c r="OP105" s="49"/>
      <c r="OQ105" s="49"/>
      <c r="OR105" s="49"/>
      <c r="OS105" s="49"/>
      <c r="OT105" s="49"/>
      <c r="OU105" s="49"/>
      <c r="OV105" s="49"/>
      <c r="OW105" s="49"/>
      <c r="OX105" s="49"/>
      <c r="OY105" s="49"/>
      <c r="OZ105" s="49"/>
      <c r="PA105" s="49"/>
      <c r="PB105" s="49"/>
      <c r="PC105" s="49"/>
      <c r="PD105" s="49"/>
      <c r="PE105" s="49"/>
      <c r="PF105" s="49"/>
      <c r="PG105" s="49"/>
      <c r="PH105" s="49"/>
      <c r="PI105" s="49"/>
      <c r="PJ105" s="49"/>
      <c r="PK105" s="49"/>
      <c r="PL105" s="49"/>
      <c r="PM105" s="49"/>
      <c r="PN105" s="49"/>
      <c r="PO105" s="49"/>
      <c r="PP105" s="49"/>
      <c r="PQ105" s="49"/>
      <c r="PR105" s="49"/>
      <c r="PS105" s="49"/>
      <c r="PT105" s="49"/>
      <c r="PU105" s="49"/>
      <c r="PV105" s="49"/>
      <c r="PW105" s="49"/>
      <c r="PX105" s="49"/>
      <c r="PY105" s="49"/>
      <c r="PZ105" s="49"/>
      <c r="QA105" s="49"/>
      <c r="QB105" s="49"/>
      <c r="QC105" s="49"/>
      <c r="QD105" s="49"/>
      <c r="QE105" s="49"/>
      <c r="QF105" s="49"/>
      <c r="QG105" s="49"/>
      <c r="QH105" s="49"/>
      <c r="QI105" s="49"/>
      <c r="QJ105" s="49"/>
      <c r="QK105" s="49"/>
      <c r="QL105" s="49"/>
      <c r="QM105" s="49"/>
      <c r="QN105" s="49"/>
      <c r="QO105" s="49"/>
      <c r="QP105" s="49"/>
      <c r="QQ105" s="49"/>
      <c r="QR105" s="49"/>
      <c r="QS105" s="49"/>
      <c r="QT105" s="49"/>
      <c r="QU105" s="49"/>
      <c r="QV105" s="49"/>
      <c r="QW105" s="49"/>
      <c r="QX105" s="49"/>
      <c r="QY105" s="49"/>
      <c r="QZ105" s="49"/>
      <c r="RA105" s="49"/>
      <c r="RB105" s="49"/>
      <c r="RC105" s="49"/>
      <c r="RD105" s="49"/>
      <c r="RE105" s="49"/>
      <c r="RF105" s="49"/>
      <c r="RG105" s="49"/>
      <c r="RH105" s="49"/>
      <c r="RI105" s="49"/>
      <c r="RJ105" s="49"/>
      <c r="RK105" s="49"/>
      <c r="RL105" s="49"/>
      <c r="RM105" s="49"/>
      <c r="RN105" s="49"/>
      <c r="RO105" s="49"/>
      <c r="RP105" s="49"/>
      <c r="RQ105" s="49"/>
      <c r="RR105" s="49"/>
      <c r="RS105" s="49"/>
      <c r="RT105" s="49"/>
      <c r="RU105" s="49"/>
      <c r="RV105" s="49"/>
      <c r="RW105" s="49"/>
      <c r="RX105" s="49"/>
      <c r="RY105" s="49"/>
      <c r="RZ105" s="49"/>
      <c r="SA105" s="49"/>
      <c r="SB105" s="49"/>
      <c r="SC105" s="49"/>
      <c r="SD105" s="49"/>
      <c r="SE105" s="49"/>
      <c r="SF105" s="49"/>
      <c r="SG105" s="49"/>
      <c r="SH105" s="49"/>
      <c r="SI105" s="49"/>
      <c r="SJ105" s="49"/>
      <c r="SK105" s="49"/>
      <c r="SL105" s="49"/>
      <c r="SM105" s="49"/>
      <c r="SN105" s="49"/>
      <c r="SO105" s="49"/>
      <c r="SP105" s="49"/>
      <c r="SQ105" s="49"/>
      <c r="SR105" s="49"/>
      <c r="SS105" s="49"/>
      <c r="ST105" s="49"/>
      <c r="SU105" s="49"/>
      <c r="SV105" s="49"/>
      <c r="SW105" s="49"/>
      <c r="SX105" s="49"/>
      <c r="SY105" s="49"/>
      <c r="SZ105" s="49"/>
      <c r="TA105" s="49"/>
      <c r="TB105" s="49"/>
      <c r="TC105" s="49"/>
      <c r="TD105" s="49"/>
      <c r="TE105" s="49"/>
      <c r="TF105" s="49"/>
      <c r="TG105" s="49"/>
      <c r="TH105" s="49"/>
      <c r="TI105" s="49"/>
      <c r="TJ105" s="49"/>
      <c r="TK105" s="49"/>
      <c r="TL105" s="49"/>
      <c r="TM105" s="49"/>
      <c r="TN105" s="49"/>
      <c r="TO105" s="49"/>
      <c r="TP105" s="49"/>
      <c r="TQ105" s="49"/>
      <c r="TR105" s="49"/>
      <c r="TS105" s="49"/>
      <c r="TT105" s="49"/>
      <c r="TU105" s="49"/>
      <c r="TV105" s="49"/>
      <c r="TW105" s="49"/>
      <c r="TX105" s="49"/>
      <c r="TY105" s="49"/>
      <c r="TZ105" s="49"/>
      <c r="UA105" s="49"/>
      <c r="UB105" s="49"/>
      <c r="UC105" s="49"/>
      <c r="UD105" s="49"/>
      <c r="UE105" s="49"/>
      <c r="UF105" s="49"/>
      <c r="UG105" s="49"/>
      <c r="UH105" s="49"/>
      <c r="UI105" s="49"/>
      <c r="UJ105" s="49"/>
      <c r="UK105" s="49"/>
      <c r="UL105" s="49"/>
      <c r="UM105" s="49"/>
      <c r="UN105" s="49"/>
      <c r="UO105" s="49"/>
      <c r="UP105" s="49"/>
      <c r="UQ105" s="49"/>
      <c r="UR105" s="49"/>
      <c r="US105" s="49"/>
      <c r="UT105" s="49"/>
      <c r="UU105" s="49"/>
      <c r="UV105" s="49"/>
      <c r="UW105" s="49"/>
      <c r="UX105" s="49"/>
      <c r="UY105" s="49"/>
      <c r="UZ105" s="49"/>
      <c r="VA105" s="49"/>
      <c r="VB105" s="49"/>
      <c r="VC105" s="49"/>
      <c r="VD105" s="49"/>
      <c r="VE105" s="49"/>
      <c r="VF105" s="49"/>
      <c r="VG105" s="49"/>
      <c r="VH105" s="49"/>
      <c r="VI105" s="49"/>
      <c r="VJ105" s="49"/>
      <c r="VK105" s="49"/>
      <c r="VL105" s="49"/>
      <c r="VM105" s="49"/>
      <c r="VN105" s="49"/>
      <c r="VO105" s="49"/>
      <c r="VP105" s="49"/>
      <c r="VQ105" s="49"/>
      <c r="VR105" s="49"/>
      <c r="VS105" s="49"/>
      <c r="VT105" s="49"/>
      <c r="VU105" s="49"/>
      <c r="VV105" s="49"/>
      <c r="VW105" s="49"/>
      <c r="VX105" s="49"/>
      <c r="VY105" s="49"/>
      <c r="VZ105" s="49"/>
      <c r="WA105" s="49"/>
      <c r="WB105" s="49"/>
      <c r="WC105" s="49"/>
      <c r="WD105" s="49"/>
      <c r="WE105" s="49"/>
      <c r="WF105" s="49"/>
      <c r="WG105" s="49"/>
      <c r="WH105" s="49"/>
      <c r="WI105" s="49"/>
      <c r="WJ105" s="49"/>
      <c r="WK105" s="49"/>
      <c r="WL105" s="49"/>
      <c r="WM105" s="49"/>
      <c r="WN105" s="49"/>
      <c r="WO105" s="49"/>
      <c r="WP105" s="49"/>
      <c r="WQ105" s="49"/>
      <c r="WR105" s="49"/>
      <c r="WS105" s="49"/>
      <c r="WT105" s="49"/>
      <c r="WU105" s="49"/>
      <c r="WV105" s="49"/>
      <c r="WW105" s="49"/>
      <c r="WX105" s="49"/>
      <c r="WY105" s="49"/>
      <c r="WZ105" s="49"/>
      <c r="XA105" s="49"/>
      <c r="XB105" s="49"/>
      <c r="XC105" s="49"/>
      <c r="XD105" s="49"/>
      <c r="XE105" s="49"/>
      <c r="XF105" s="49"/>
      <c r="XG105" s="49"/>
      <c r="XH105" s="49"/>
      <c r="XI105" s="49"/>
      <c r="XJ105" s="49"/>
      <c r="XK105" s="49"/>
      <c r="XL105" s="49"/>
      <c r="XM105" s="49"/>
      <c r="XN105" s="49"/>
      <c r="XO105" s="49"/>
      <c r="XP105" s="49"/>
      <c r="XQ105" s="49"/>
      <c r="XR105" s="49"/>
      <c r="XS105" s="49"/>
      <c r="XT105" s="49"/>
      <c r="XU105" s="49"/>
      <c r="XV105" s="49"/>
      <c r="XW105" s="49"/>
      <c r="XX105" s="49"/>
      <c r="XY105" s="49"/>
      <c r="XZ105" s="49"/>
      <c r="YA105" s="49"/>
      <c r="YB105" s="49"/>
      <c r="YC105" s="49"/>
      <c r="YD105" s="49"/>
      <c r="YE105" s="49"/>
      <c r="YF105" s="49"/>
      <c r="YG105" s="49"/>
      <c r="YH105" s="49"/>
      <c r="YI105" s="49"/>
      <c r="YJ105" s="49"/>
      <c r="YK105" s="49"/>
      <c r="YL105" s="49"/>
      <c r="YM105" s="49"/>
      <c r="YN105" s="49"/>
      <c r="YO105" s="49"/>
      <c r="YP105" s="49"/>
      <c r="YQ105" s="49"/>
      <c r="YR105" s="49"/>
      <c r="YS105" s="49"/>
      <c r="YT105" s="49"/>
      <c r="YU105" s="49"/>
      <c r="YV105" s="49"/>
      <c r="YW105" s="49"/>
      <c r="YX105" s="49"/>
      <c r="YY105" s="49"/>
      <c r="YZ105" s="49"/>
      <c r="ZA105" s="49"/>
      <c r="ZB105" s="49"/>
      <c r="ZC105" s="49"/>
      <c r="ZD105" s="49"/>
      <c r="ZE105" s="49"/>
      <c r="ZF105" s="49"/>
      <c r="ZG105" s="49"/>
      <c r="ZH105" s="49"/>
      <c r="ZI105" s="49"/>
      <c r="ZJ105" s="49"/>
      <c r="ZK105" s="49"/>
      <c r="ZL105" s="49"/>
      <c r="ZM105" s="49"/>
      <c r="ZN105" s="49"/>
      <c r="ZO105" s="49"/>
      <c r="ZP105" s="49"/>
      <c r="ZQ105" s="49"/>
      <c r="ZR105" s="49"/>
      <c r="ZS105" s="49"/>
      <c r="ZT105" s="49"/>
      <c r="ZU105" s="49"/>
      <c r="ZV105" s="49"/>
      <c r="ZW105" s="49"/>
      <c r="ZX105" s="49"/>
      <c r="ZY105" s="49"/>
      <c r="ZZ105" s="49"/>
      <c r="AAA105" s="49"/>
      <c r="AAB105" s="49"/>
      <c r="AAC105" s="49"/>
      <c r="AAD105" s="49"/>
      <c r="AAE105" s="49"/>
      <c r="AAF105" s="49"/>
      <c r="AAG105" s="49"/>
      <c r="AAH105" s="49"/>
      <c r="AAI105" s="49"/>
      <c r="AAJ105" s="49"/>
      <c r="AAK105" s="49"/>
      <c r="AAL105" s="49"/>
      <c r="AAM105" s="49"/>
      <c r="AAN105" s="49"/>
      <c r="AAO105" s="49"/>
      <c r="AAP105" s="49"/>
      <c r="AAQ105" s="49"/>
      <c r="AAR105" s="49"/>
      <c r="AAS105" s="49"/>
      <c r="AAT105" s="49"/>
      <c r="AAU105" s="49"/>
      <c r="AAV105" s="49"/>
      <c r="AAW105" s="49"/>
      <c r="AAX105" s="49"/>
      <c r="AAY105" s="49"/>
      <c r="AAZ105" s="49"/>
      <c r="ABA105" s="49"/>
      <c r="ABB105" s="49"/>
      <c r="ABC105" s="49"/>
      <c r="ABD105" s="49"/>
      <c r="ABE105" s="49"/>
      <c r="ABF105" s="49"/>
      <c r="ABG105" s="49"/>
      <c r="ABH105" s="49"/>
      <c r="ABI105" s="49"/>
      <c r="ABJ105" s="49"/>
      <c r="ABK105" s="49"/>
      <c r="ABL105" s="49"/>
      <c r="ABM105" s="49"/>
      <c r="ABN105" s="49"/>
      <c r="ABO105" s="49"/>
      <c r="ABP105" s="49"/>
      <c r="ABQ105" s="49"/>
      <c r="ABR105" s="49"/>
      <c r="ABS105" s="49"/>
      <c r="ABT105" s="49"/>
      <c r="ABU105" s="49"/>
      <c r="ABV105" s="49"/>
      <c r="ABW105" s="49"/>
      <c r="ABX105" s="49"/>
      <c r="ABY105" s="49"/>
      <c r="ABZ105" s="49"/>
      <c r="ACA105" s="49"/>
      <c r="ACB105" s="49"/>
      <c r="ACC105" s="49"/>
      <c r="ACD105" s="49"/>
      <c r="ACE105" s="49"/>
      <c r="ACF105" s="49"/>
      <c r="ACG105" s="49"/>
      <c r="ACH105" s="49"/>
      <c r="ACI105" s="49"/>
      <c r="ACJ105" s="49"/>
      <c r="ACK105" s="49"/>
      <c r="ACL105" s="49"/>
      <c r="ACM105" s="49"/>
      <c r="ACN105" s="49"/>
      <c r="ACO105" s="49"/>
      <c r="ACP105" s="49"/>
      <c r="ACQ105" s="49"/>
      <c r="ACR105" s="49"/>
      <c r="ACS105" s="49"/>
      <c r="ACT105" s="49"/>
      <c r="ACU105" s="49"/>
      <c r="ACV105" s="49"/>
      <c r="ACW105" s="49"/>
    </row>
    <row r="106" spans="1:777" x14ac:dyDescent="0.15">
      <c r="A106" s="25" t="s">
        <v>251</v>
      </c>
      <c r="B106" s="40" t="s">
        <v>24</v>
      </c>
      <c r="C106" s="41" t="s">
        <v>25</v>
      </c>
      <c r="D106" s="33">
        <f t="shared" si="160"/>
        <v>1.7041682861947072E-2</v>
      </c>
      <c r="E106" s="33">
        <f t="shared" si="161"/>
        <v>-7.5586913769265518E-4</v>
      </c>
      <c r="F106" s="33">
        <f t="shared" si="162"/>
        <v>-7.0691341557203025E-3</v>
      </c>
      <c r="G106" s="33">
        <f t="shared" si="163"/>
        <v>2.9598020221618615E-2</v>
      </c>
      <c r="H106" s="33">
        <f t="shared" si="164"/>
        <v>7.8548700944823135E-2</v>
      </c>
      <c r="I106" s="33">
        <f t="shared" si="165"/>
        <v>7.2801534309843152E-2</v>
      </c>
      <c r="J106" s="33">
        <f t="shared" si="166"/>
        <v>3.7410616212941949E-2</v>
      </c>
      <c r="K106" s="33">
        <f t="shared" si="167"/>
        <v>1.9276712362637394E-2</v>
      </c>
      <c r="L106" s="33">
        <f t="shared" si="168"/>
        <v>3.0534424958333251E-2</v>
      </c>
      <c r="M106" s="33">
        <f t="shared" si="169"/>
        <v>-7.3804836929145523E-3</v>
      </c>
      <c r="N106" s="33">
        <f t="shared" si="170"/>
        <v>2.5623562650942899E-2</v>
      </c>
      <c r="O106" s="33">
        <f t="shared" si="171"/>
        <v>1.3518918318256024E-2</v>
      </c>
      <c r="P106" s="33">
        <f t="shared" si="172"/>
        <v>3.2821348181911736E-2</v>
      </c>
      <c r="Q106" s="33">
        <f t="shared" si="173"/>
        <v>1.3738777497243948E-2</v>
      </c>
      <c r="R106" s="33">
        <f t="shared" si="174"/>
        <v>4.2758814294081571E-2</v>
      </c>
      <c r="S106" s="33">
        <f t="shared" si="175"/>
        <v>1.6154356482990906E-2</v>
      </c>
      <c r="T106" s="65">
        <f t="shared" si="176"/>
        <v>2.4196795224026513E-2</v>
      </c>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c r="CE106" s="49"/>
      <c r="CF106" s="49"/>
      <c r="CG106" s="49"/>
      <c r="CH106" s="49"/>
      <c r="CI106" s="49"/>
      <c r="CJ106" s="49"/>
      <c r="CK106" s="49"/>
      <c r="CL106" s="49"/>
      <c r="CM106" s="49"/>
      <c r="CN106" s="49"/>
      <c r="CO106" s="49"/>
      <c r="CP106" s="49"/>
      <c r="CQ106" s="49"/>
      <c r="CR106" s="49"/>
      <c r="CS106" s="49"/>
      <c r="CT106" s="49"/>
      <c r="CU106" s="49"/>
      <c r="CV106" s="49"/>
      <c r="CW106" s="49"/>
      <c r="CX106" s="49"/>
      <c r="CY106" s="49"/>
      <c r="CZ106" s="49"/>
      <c r="DA106" s="49"/>
      <c r="DB106" s="49"/>
      <c r="DC106" s="49"/>
      <c r="DD106" s="49"/>
      <c r="DE106" s="49"/>
      <c r="DF106" s="49"/>
      <c r="DG106" s="49"/>
      <c r="DH106" s="49"/>
      <c r="DI106" s="49"/>
      <c r="DJ106" s="49"/>
      <c r="DK106" s="49"/>
      <c r="DL106" s="49"/>
      <c r="DM106" s="49"/>
      <c r="DN106" s="49"/>
      <c r="DO106" s="49"/>
      <c r="DP106" s="49"/>
      <c r="DQ106" s="49"/>
      <c r="DR106" s="49"/>
      <c r="DS106" s="49"/>
      <c r="DT106" s="49"/>
      <c r="DU106" s="49"/>
      <c r="DV106" s="49"/>
      <c r="DW106" s="49"/>
      <c r="DX106" s="49"/>
      <c r="DY106" s="49"/>
      <c r="DZ106" s="49"/>
      <c r="EA106" s="49"/>
      <c r="EB106" s="49"/>
      <c r="EC106" s="49"/>
      <c r="ED106" s="49"/>
      <c r="EE106" s="49"/>
      <c r="EF106" s="49"/>
      <c r="EG106" s="49"/>
      <c r="EH106" s="49"/>
      <c r="EI106" s="49"/>
      <c r="EJ106" s="49"/>
      <c r="EK106" s="49"/>
      <c r="EL106" s="49"/>
      <c r="EM106" s="49"/>
      <c r="EN106" s="49"/>
      <c r="EO106" s="49"/>
      <c r="EP106" s="49"/>
      <c r="EQ106" s="49"/>
      <c r="ER106" s="49"/>
      <c r="ES106" s="49"/>
      <c r="ET106" s="49"/>
      <c r="EU106" s="49"/>
      <c r="EV106" s="49"/>
      <c r="EW106" s="49"/>
      <c r="EX106" s="49"/>
      <c r="EY106" s="49"/>
      <c r="EZ106" s="49"/>
      <c r="FA106" s="49"/>
      <c r="FB106" s="49"/>
      <c r="FC106" s="49"/>
      <c r="FD106" s="49"/>
      <c r="FE106" s="49"/>
      <c r="FF106" s="49"/>
      <c r="FG106" s="49"/>
      <c r="FH106" s="49"/>
      <c r="FI106" s="49"/>
      <c r="FJ106" s="49"/>
      <c r="FK106" s="49"/>
      <c r="FL106" s="49"/>
      <c r="FM106" s="49"/>
      <c r="FN106" s="49"/>
      <c r="FO106" s="49"/>
      <c r="FP106" s="49"/>
      <c r="FQ106" s="49"/>
      <c r="FR106" s="49"/>
      <c r="FS106" s="49"/>
      <c r="FT106" s="49"/>
      <c r="FU106" s="49"/>
      <c r="FV106" s="49"/>
      <c r="FW106" s="49"/>
      <c r="FX106" s="49"/>
      <c r="FY106" s="49"/>
      <c r="FZ106" s="49"/>
      <c r="GA106" s="49"/>
      <c r="GB106" s="49"/>
      <c r="GC106" s="49"/>
      <c r="GD106" s="49"/>
      <c r="GE106" s="49"/>
      <c r="GF106" s="49"/>
      <c r="GG106" s="49"/>
      <c r="GH106" s="49"/>
      <c r="GI106" s="49"/>
      <c r="GJ106" s="49"/>
      <c r="GK106" s="49"/>
      <c r="GL106" s="49"/>
      <c r="GM106" s="49"/>
      <c r="GN106" s="49"/>
      <c r="GO106" s="49"/>
      <c r="GP106" s="49"/>
      <c r="GQ106" s="49"/>
      <c r="GR106" s="49"/>
      <c r="GS106" s="49"/>
      <c r="GT106" s="49"/>
      <c r="GU106" s="49"/>
      <c r="GV106" s="49"/>
      <c r="GW106" s="49"/>
      <c r="GX106" s="49"/>
      <c r="GY106" s="49"/>
      <c r="GZ106" s="49"/>
      <c r="HA106" s="49"/>
      <c r="HB106" s="49"/>
      <c r="HC106" s="49"/>
      <c r="HD106" s="49"/>
      <c r="HE106" s="49"/>
      <c r="HF106" s="49"/>
      <c r="HG106" s="49"/>
      <c r="HH106" s="49"/>
      <c r="HI106" s="49"/>
      <c r="HJ106" s="49"/>
      <c r="HK106" s="49"/>
      <c r="HL106" s="49"/>
      <c r="HM106" s="49"/>
      <c r="HN106" s="49"/>
      <c r="HO106" s="49"/>
      <c r="HP106" s="49"/>
      <c r="HQ106" s="49"/>
      <c r="HR106" s="49"/>
      <c r="HS106" s="49"/>
      <c r="HT106" s="49"/>
      <c r="HU106" s="49"/>
      <c r="HV106" s="49"/>
      <c r="HW106" s="49"/>
      <c r="HX106" s="49"/>
      <c r="HY106" s="49"/>
      <c r="HZ106" s="49"/>
      <c r="IA106" s="49"/>
      <c r="IB106" s="49"/>
      <c r="IC106" s="49"/>
      <c r="ID106" s="49"/>
      <c r="IE106" s="49"/>
      <c r="IF106" s="49"/>
      <c r="IG106" s="49"/>
      <c r="IH106" s="49"/>
      <c r="II106" s="49"/>
      <c r="IJ106" s="49"/>
      <c r="IK106" s="49"/>
      <c r="IL106" s="49"/>
      <c r="IM106" s="49"/>
      <c r="IN106" s="49"/>
      <c r="IO106" s="49"/>
      <c r="IP106" s="49"/>
      <c r="IQ106" s="49"/>
      <c r="IR106" s="49"/>
      <c r="IS106" s="49"/>
      <c r="IT106" s="49"/>
      <c r="IU106" s="49"/>
      <c r="IV106" s="49"/>
      <c r="IW106" s="49"/>
      <c r="IX106" s="49"/>
      <c r="IY106" s="49"/>
      <c r="IZ106" s="49"/>
      <c r="JA106" s="49"/>
      <c r="JB106" s="49"/>
      <c r="JC106" s="49"/>
      <c r="JD106" s="49"/>
      <c r="JE106" s="49"/>
      <c r="JF106" s="49"/>
      <c r="JG106" s="49"/>
      <c r="JH106" s="49"/>
      <c r="JI106" s="49"/>
      <c r="JJ106" s="49"/>
      <c r="JK106" s="49"/>
      <c r="JL106" s="49"/>
      <c r="JM106" s="49"/>
      <c r="JN106" s="49"/>
      <c r="JO106" s="49"/>
      <c r="JP106" s="49"/>
      <c r="JQ106" s="49"/>
      <c r="JR106" s="49"/>
      <c r="JS106" s="49"/>
      <c r="JT106" s="49"/>
      <c r="JU106" s="49"/>
      <c r="JV106" s="49"/>
      <c r="JW106" s="49"/>
      <c r="JX106" s="49"/>
      <c r="JY106" s="49"/>
      <c r="JZ106" s="49"/>
      <c r="KA106" s="49"/>
      <c r="KB106" s="49"/>
      <c r="KC106" s="49"/>
      <c r="KD106" s="49"/>
      <c r="KE106" s="49"/>
      <c r="KF106" s="49"/>
      <c r="KG106" s="49"/>
      <c r="KH106" s="49"/>
      <c r="KI106" s="49"/>
      <c r="KJ106" s="49"/>
      <c r="KK106" s="49"/>
      <c r="KL106" s="49"/>
      <c r="KM106" s="49"/>
      <c r="KN106" s="49"/>
      <c r="KO106" s="49"/>
      <c r="KP106" s="49"/>
      <c r="KQ106" s="49"/>
      <c r="KR106" s="49"/>
      <c r="KS106" s="49"/>
      <c r="KT106" s="49"/>
      <c r="KU106" s="49"/>
      <c r="KV106" s="49"/>
      <c r="KW106" s="49"/>
      <c r="KX106" s="49"/>
      <c r="KY106" s="49"/>
      <c r="KZ106" s="49"/>
      <c r="LA106" s="49"/>
      <c r="LB106" s="49"/>
      <c r="LC106" s="49"/>
      <c r="LD106" s="49"/>
      <c r="LE106" s="49"/>
      <c r="LF106" s="49"/>
      <c r="LG106" s="49"/>
      <c r="LH106" s="49"/>
      <c r="LI106" s="49"/>
      <c r="LJ106" s="49"/>
      <c r="LK106" s="49"/>
      <c r="LL106" s="49"/>
      <c r="LM106" s="49"/>
      <c r="LN106" s="49"/>
      <c r="LO106" s="49"/>
      <c r="LP106" s="49"/>
      <c r="LQ106" s="49"/>
      <c r="LR106" s="49"/>
      <c r="LS106" s="49"/>
      <c r="LT106" s="49"/>
      <c r="LU106" s="49"/>
      <c r="LV106" s="49"/>
      <c r="LW106" s="49"/>
      <c r="LX106" s="49"/>
      <c r="LY106" s="49"/>
      <c r="LZ106" s="49"/>
      <c r="MA106" s="49"/>
      <c r="MB106" s="49"/>
      <c r="MC106" s="49"/>
      <c r="MD106" s="49"/>
      <c r="ME106" s="49"/>
      <c r="MF106" s="49"/>
      <c r="MG106" s="49"/>
      <c r="MH106" s="49"/>
      <c r="MI106" s="49"/>
      <c r="MJ106" s="49"/>
      <c r="MK106" s="49"/>
      <c r="ML106" s="49"/>
      <c r="MM106" s="49"/>
      <c r="MN106" s="49"/>
      <c r="MO106" s="49"/>
      <c r="MP106" s="49"/>
      <c r="MQ106" s="49"/>
      <c r="MR106" s="49"/>
      <c r="MS106" s="49"/>
      <c r="MT106" s="49"/>
      <c r="MU106" s="49"/>
      <c r="MV106" s="49"/>
      <c r="MW106" s="49"/>
      <c r="MX106" s="49"/>
      <c r="MY106" s="49"/>
      <c r="MZ106" s="49"/>
      <c r="NA106" s="49"/>
      <c r="NB106" s="49"/>
      <c r="NC106" s="49"/>
      <c r="ND106" s="49"/>
      <c r="NE106" s="49"/>
      <c r="NF106" s="49"/>
      <c r="NG106" s="49"/>
      <c r="NH106" s="49"/>
      <c r="NI106" s="49"/>
      <c r="NJ106" s="49"/>
      <c r="NK106" s="49"/>
      <c r="NL106" s="49"/>
      <c r="NM106" s="49"/>
      <c r="NN106" s="49"/>
      <c r="NO106" s="49"/>
      <c r="NP106" s="49"/>
      <c r="NQ106" s="49"/>
      <c r="NR106" s="49"/>
      <c r="NS106" s="49"/>
      <c r="NT106" s="49"/>
      <c r="NU106" s="49"/>
      <c r="NV106" s="49"/>
      <c r="NW106" s="49"/>
      <c r="NX106" s="49"/>
      <c r="NY106" s="49"/>
      <c r="NZ106" s="49"/>
      <c r="OA106" s="49"/>
      <c r="OB106" s="49"/>
      <c r="OC106" s="49"/>
      <c r="OD106" s="49"/>
      <c r="OE106" s="49"/>
      <c r="OF106" s="49"/>
      <c r="OG106" s="49"/>
      <c r="OH106" s="49"/>
      <c r="OI106" s="49"/>
      <c r="OJ106" s="49"/>
      <c r="OK106" s="49"/>
      <c r="OL106" s="49"/>
      <c r="OM106" s="49"/>
      <c r="ON106" s="49"/>
      <c r="OO106" s="49"/>
      <c r="OP106" s="49"/>
      <c r="OQ106" s="49"/>
      <c r="OR106" s="49"/>
      <c r="OS106" s="49"/>
      <c r="OT106" s="49"/>
      <c r="OU106" s="49"/>
      <c r="OV106" s="49"/>
      <c r="OW106" s="49"/>
      <c r="OX106" s="49"/>
      <c r="OY106" s="49"/>
      <c r="OZ106" s="49"/>
      <c r="PA106" s="49"/>
      <c r="PB106" s="49"/>
      <c r="PC106" s="49"/>
      <c r="PD106" s="49"/>
      <c r="PE106" s="49"/>
      <c r="PF106" s="49"/>
      <c r="PG106" s="49"/>
      <c r="PH106" s="49"/>
      <c r="PI106" s="49"/>
      <c r="PJ106" s="49"/>
      <c r="PK106" s="49"/>
      <c r="PL106" s="49"/>
      <c r="PM106" s="49"/>
      <c r="PN106" s="49"/>
      <c r="PO106" s="49"/>
      <c r="PP106" s="49"/>
      <c r="PQ106" s="49"/>
      <c r="PR106" s="49"/>
      <c r="PS106" s="49"/>
      <c r="PT106" s="49"/>
      <c r="PU106" s="49"/>
      <c r="PV106" s="49"/>
      <c r="PW106" s="49"/>
      <c r="PX106" s="49"/>
      <c r="PY106" s="49"/>
      <c r="PZ106" s="49"/>
      <c r="QA106" s="49"/>
      <c r="QB106" s="49"/>
      <c r="QC106" s="49"/>
      <c r="QD106" s="49"/>
      <c r="QE106" s="49"/>
      <c r="QF106" s="49"/>
      <c r="QG106" s="49"/>
      <c r="QH106" s="49"/>
      <c r="QI106" s="49"/>
      <c r="QJ106" s="49"/>
      <c r="QK106" s="49"/>
      <c r="QL106" s="49"/>
      <c r="QM106" s="49"/>
      <c r="QN106" s="49"/>
      <c r="QO106" s="49"/>
      <c r="QP106" s="49"/>
      <c r="QQ106" s="49"/>
      <c r="QR106" s="49"/>
      <c r="QS106" s="49"/>
      <c r="QT106" s="49"/>
      <c r="QU106" s="49"/>
      <c r="QV106" s="49"/>
      <c r="QW106" s="49"/>
      <c r="QX106" s="49"/>
      <c r="QY106" s="49"/>
      <c r="QZ106" s="49"/>
      <c r="RA106" s="49"/>
      <c r="RB106" s="49"/>
      <c r="RC106" s="49"/>
      <c r="RD106" s="49"/>
      <c r="RE106" s="49"/>
      <c r="RF106" s="49"/>
      <c r="RG106" s="49"/>
      <c r="RH106" s="49"/>
      <c r="RI106" s="49"/>
      <c r="RJ106" s="49"/>
      <c r="RK106" s="49"/>
      <c r="RL106" s="49"/>
      <c r="RM106" s="49"/>
      <c r="RN106" s="49"/>
      <c r="RO106" s="49"/>
      <c r="RP106" s="49"/>
      <c r="RQ106" s="49"/>
      <c r="RR106" s="49"/>
      <c r="RS106" s="49"/>
      <c r="RT106" s="49"/>
      <c r="RU106" s="49"/>
      <c r="RV106" s="49"/>
      <c r="RW106" s="49"/>
      <c r="RX106" s="49"/>
      <c r="RY106" s="49"/>
      <c r="RZ106" s="49"/>
      <c r="SA106" s="49"/>
      <c r="SB106" s="49"/>
      <c r="SC106" s="49"/>
      <c r="SD106" s="49"/>
      <c r="SE106" s="49"/>
      <c r="SF106" s="49"/>
      <c r="SG106" s="49"/>
      <c r="SH106" s="49"/>
      <c r="SI106" s="49"/>
      <c r="SJ106" s="49"/>
      <c r="SK106" s="49"/>
      <c r="SL106" s="49"/>
      <c r="SM106" s="49"/>
      <c r="SN106" s="49"/>
      <c r="SO106" s="49"/>
      <c r="SP106" s="49"/>
      <c r="SQ106" s="49"/>
      <c r="SR106" s="49"/>
      <c r="SS106" s="49"/>
      <c r="ST106" s="49"/>
      <c r="SU106" s="49"/>
      <c r="SV106" s="49"/>
      <c r="SW106" s="49"/>
      <c r="SX106" s="49"/>
      <c r="SY106" s="49"/>
      <c r="SZ106" s="49"/>
      <c r="TA106" s="49"/>
      <c r="TB106" s="49"/>
      <c r="TC106" s="49"/>
      <c r="TD106" s="49"/>
      <c r="TE106" s="49"/>
      <c r="TF106" s="49"/>
      <c r="TG106" s="49"/>
      <c r="TH106" s="49"/>
      <c r="TI106" s="49"/>
      <c r="TJ106" s="49"/>
      <c r="TK106" s="49"/>
      <c r="TL106" s="49"/>
      <c r="TM106" s="49"/>
      <c r="TN106" s="49"/>
      <c r="TO106" s="49"/>
      <c r="TP106" s="49"/>
      <c r="TQ106" s="49"/>
      <c r="TR106" s="49"/>
      <c r="TS106" s="49"/>
      <c r="TT106" s="49"/>
      <c r="TU106" s="49"/>
      <c r="TV106" s="49"/>
      <c r="TW106" s="49"/>
      <c r="TX106" s="49"/>
      <c r="TY106" s="49"/>
      <c r="TZ106" s="49"/>
      <c r="UA106" s="49"/>
      <c r="UB106" s="49"/>
      <c r="UC106" s="49"/>
      <c r="UD106" s="49"/>
      <c r="UE106" s="49"/>
      <c r="UF106" s="49"/>
      <c r="UG106" s="49"/>
      <c r="UH106" s="49"/>
      <c r="UI106" s="49"/>
      <c r="UJ106" s="49"/>
      <c r="UK106" s="49"/>
      <c r="UL106" s="49"/>
      <c r="UM106" s="49"/>
      <c r="UN106" s="49"/>
      <c r="UO106" s="49"/>
      <c r="UP106" s="49"/>
      <c r="UQ106" s="49"/>
      <c r="UR106" s="49"/>
      <c r="US106" s="49"/>
      <c r="UT106" s="49"/>
      <c r="UU106" s="49"/>
      <c r="UV106" s="49"/>
      <c r="UW106" s="49"/>
      <c r="UX106" s="49"/>
      <c r="UY106" s="49"/>
      <c r="UZ106" s="49"/>
      <c r="VA106" s="49"/>
      <c r="VB106" s="49"/>
      <c r="VC106" s="49"/>
      <c r="VD106" s="49"/>
      <c r="VE106" s="49"/>
      <c r="VF106" s="49"/>
      <c r="VG106" s="49"/>
      <c r="VH106" s="49"/>
      <c r="VI106" s="49"/>
      <c r="VJ106" s="49"/>
      <c r="VK106" s="49"/>
      <c r="VL106" s="49"/>
      <c r="VM106" s="49"/>
      <c r="VN106" s="49"/>
      <c r="VO106" s="49"/>
      <c r="VP106" s="49"/>
      <c r="VQ106" s="49"/>
      <c r="VR106" s="49"/>
      <c r="VS106" s="49"/>
      <c r="VT106" s="49"/>
      <c r="VU106" s="49"/>
      <c r="VV106" s="49"/>
      <c r="VW106" s="49"/>
      <c r="VX106" s="49"/>
      <c r="VY106" s="49"/>
      <c r="VZ106" s="49"/>
      <c r="WA106" s="49"/>
      <c r="WB106" s="49"/>
      <c r="WC106" s="49"/>
      <c r="WD106" s="49"/>
      <c r="WE106" s="49"/>
      <c r="WF106" s="49"/>
      <c r="WG106" s="49"/>
      <c r="WH106" s="49"/>
      <c r="WI106" s="49"/>
      <c r="WJ106" s="49"/>
      <c r="WK106" s="49"/>
      <c r="WL106" s="49"/>
      <c r="WM106" s="49"/>
      <c r="WN106" s="49"/>
      <c r="WO106" s="49"/>
      <c r="WP106" s="49"/>
      <c r="WQ106" s="49"/>
      <c r="WR106" s="49"/>
      <c r="WS106" s="49"/>
      <c r="WT106" s="49"/>
      <c r="WU106" s="49"/>
      <c r="WV106" s="49"/>
      <c r="WW106" s="49"/>
      <c r="WX106" s="49"/>
      <c r="WY106" s="49"/>
      <c r="WZ106" s="49"/>
      <c r="XA106" s="49"/>
      <c r="XB106" s="49"/>
      <c r="XC106" s="49"/>
      <c r="XD106" s="49"/>
      <c r="XE106" s="49"/>
      <c r="XF106" s="49"/>
      <c r="XG106" s="49"/>
      <c r="XH106" s="49"/>
      <c r="XI106" s="49"/>
      <c r="XJ106" s="49"/>
      <c r="XK106" s="49"/>
      <c r="XL106" s="49"/>
      <c r="XM106" s="49"/>
      <c r="XN106" s="49"/>
      <c r="XO106" s="49"/>
      <c r="XP106" s="49"/>
      <c r="XQ106" s="49"/>
      <c r="XR106" s="49"/>
      <c r="XS106" s="49"/>
      <c r="XT106" s="49"/>
      <c r="XU106" s="49"/>
      <c r="XV106" s="49"/>
      <c r="XW106" s="49"/>
      <c r="XX106" s="49"/>
      <c r="XY106" s="49"/>
      <c r="XZ106" s="49"/>
      <c r="YA106" s="49"/>
      <c r="YB106" s="49"/>
      <c r="YC106" s="49"/>
      <c r="YD106" s="49"/>
      <c r="YE106" s="49"/>
      <c r="YF106" s="49"/>
      <c r="YG106" s="49"/>
      <c r="YH106" s="49"/>
      <c r="YI106" s="49"/>
      <c r="YJ106" s="49"/>
      <c r="YK106" s="49"/>
      <c r="YL106" s="49"/>
      <c r="YM106" s="49"/>
      <c r="YN106" s="49"/>
      <c r="YO106" s="49"/>
      <c r="YP106" s="49"/>
      <c r="YQ106" s="49"/>
      <c r="YR106" s="49"/>
      <c r="YS106" s="49"/>
      <c r="YT106" s="49"/>
      <c r="YU106" s="49"/>
      <c r="YV106" s="49"/>
      <c r="YW106" s="49"/>
      <c r="YX106" s="49"/>
      <c r="YY106" s="49"/>
      <c r="YZ106" s="49"/>
      <c r="ZA106" s="49"/>
      <c r="ZB106" s="49"/>
      <c r="ZC106" s="49"/>
      <c r="ZD106" s="49"/>
      <c r="ZE106" s="49"/>
      <c r="ZF106" s="49"/>
      <c r="ZG106" s="49"/>
      <c r="ZH106" s="49"/>
      <c r="ZI106" s="49"/>
      <c r="ZJ106" s="49"/>
      <c r="ZK106" s="49"/>
      <c r="ZL106" s="49"/>
      <c r="ZM106" s="49"/>
      <c r="ZN106" s="49"/>
      <c r="ZO106" s="49"/>
      <c r="ZP106" s="49"/>
      <c r="ZQ106" s="49"/>
      <c r="ZR106" s="49"/>
      <c r="ZS106" s="49"/>
      <c r="ZT106" s="49"/>
      <c r="ZU106" s="49"/>
      <c r="ZV106" s="49"/>
      <c r="ZW106" s="49"/>
      <c r="ZX106" s="49"/>
      <c r="ZY106" s="49"/>
      <c r="ZZ106" s="49"/>
      <c r="AAA106" s="49"/>
      <c r="AAB106" s="49"/>
      <c r="AAC106" s="49"/>
      <c r="AAD106" s="49"/>
      <c r="AAE106" s="49"/>
      <c r="AAF106" s="49"/>
      <c r="AAG106" s="49"/>
      <c r="AAH106" s="49"/>
      <c r="AAI106" s="49"/>
      <c r="AAJ106" s="49"/>
      <c r="AAK106" s="49"/>
      <c r="AAL106" s="49"/>
      <c r="AAM106" s="49"/>
      <c r="AAN106" s="49"/>
      <c r="AAO106" s="49"/>
      <c r="AAP106" s="49"/>
      <c r="AAQ106" s="49"/>
      <c r="AAR106" s="49"/>
      <c r="AAS106" s="49"/>
      <c r="AAT106" s="49"/>
      <c r="AAU106" s="49"/>
      <c r="AAV106" s="49"/>
      <c r="AAW106" s="49"/>
      <c r="AAX106" s="49"/>
      <c r="AAY106" s="49"/>
      <c r="AAZ106" s="49"/>
      <c r="ABA106" s="49"/>
      <c r="ABB106" s="49"/>
      <c r="ABC106" s="49"/>
      <c r="ABD106" s="49"/>
      <c r="ABE106" s="49"/>
      <c r="ABF106" s="49"/>
      <c r="ABG106" s="49"/>
      <c r="ABH106" s="49"/>
      <c r="ABI106" s="49"/>
      <c r="ABJ106" s="49"/>
      <c r="ABK106" s="49"/>
      <c r="ABL106" s="49"/>
      <c r="ABM106" s="49"/>
      <c r="ABN106" s="49"/>
      <c r="ABO106" s="49"/>
      <c r="ABP106" s="49"/>
      <c r="ABQ106" s="49"/>
      <c r="ABR106" s="49"/>
      <c r="ABS106" s="49"/>
      <c r="ABT106" s="49"/>
      <c r="ABU106" s="49"/>
      <c r="ABV106" s="49"/>
      <c r="ABW106" s="49"/>
      <c r="ABX106" s="49"/>
      <c r="ABY106" s="49"/>
      <c r="ABZ106" s="49"/>
      <c r="ACA106" s="49"/>
      <c r="ACB106" s="49"/>
      <c r="ACC106" s="49"/>
      <c r="ACD106" s="49"/>
      <c r="ACE106" s="49"/>
      <c r="ACF106" s="49"/>
      <c r="ACG106" s="49"/>
      <c r="ACH106" s="49"/>
      <c r="ACI106" s="49"/>
      <c r="ACJ106" s="49"/>
      <c r="ACK106" s="49"/>
      <c r="ACL106" s="49"/>
      <c r="ACM106" s="49"/>
      <c r="ACN106" s="49"/>
      <c r="ACO106" s="49"/>
      <c r="ACP106" s="49"/>
      <c r="ACQ106" s="49"/>
      <c r="ACR106" s="49"/>
      <c r="ACS106" s="49"/>
      <c r="ACT106" s="49"/>
      <c r="ACU106" s="49"/>
      <c r="ACV106" s="49"/>
      <c r="ACW106" s="49"/>
    </row>
    <row r="109" spans="1:777" x14ac:dyDescent="0.15">
      <c r="A109" s="22" t="s">
        <v>64</v>
      </c>
      <c r="B109" s="23" t="s">
        <v>62</v>
      </c>
      <c r="C109" s="23" t="s">
        <v>63</v>
      </c>
      <c r="D109" s="23" t="s">
        <v>226</v>
      </c>
      <c r="E109" s="23" t="s">
        <v>229</v>
      </c>
      <c r="F109" s="23" t="s">
        <v>231</v>
      </c>
      <c r="G109" s="23" t="s">
        <v>232</v>
      </c>
      <c r="H109" s="23" t="s">
        <v>236</v>
      </c>
      <c r="I109" s="23" t="s">
        <v>237</v>
      </c>
      <c r="J109" s="23" t="s">
        <v>244</v>
      </c>
    </row>
    <row r="110" spans="1:777" x14ac:dyDescent="0.15">
      <c r="A110" s="25" t="s">
        <v>243</v>
      </c>
      <c r="B110" s="26" t="s">
        <v>20</v>
      </c>
      <c r="C110" s="27" t="s">
        <v>21</v>
      </c>
      <c r="D110" s="33">
        <f t="shared" ref="D110:D121" si="177">+INDEX(EZ$29:EZ$46,MATCH($C110,$C$29:$C$46,0))/INDEX(D$29:D$46,MATCH($C110,$C$29:$C$46,0))-1</f>
        <v>12.065454849498327</v>
      </c>
      <c r="E110" s="42">
        <f t="shared" ref="E110:E122" si="178">+INDEX(CZ$29:CZ$46,MATCH($C110,$C$29:$C$46,0))/INDEX(CB$29:CB$46,MATCH($C110,$C$29:$C$46,0))-1</f>
        <v>1.9596419853539464</v>
      </c>
      <c r="F110" s="42">
        <f t="shared" ref="F110:F122" si="179">+INDEX(EZ$29:EZ$46,MATCH($C110,$C$29:$C$46,0))/INDEX(CB$29:CB$46,MATCH($C110,$C$29:$C$46,0))-1</f>
        <v>5.3573165174938975</v>
      </c>
      <c r="G110" s="42">
        <f t="shared" ref="G110:G122" si="180">+INDEX(EZ$29:EZ$46,MATCH($C110,$C$29:$C$46,0))/INDEX(CZ$29:CZ$46,MATCH($C110,$C$29:$C$46,0))-1</f>
        <v>1.1480018694672016</v>
      </c>
      <c r="H110" s="42">
        <f t="shared" ref="H110:H122" si="181">+INDEX(EZ$29:EZ$46,MATCH($C110,$C$29:$C$46,0))/INDEX(DJ$29:DJ$46,MATCH($C110,$C$29:$C$46,0))-1</f>
        <v>0.6597574032374558</v>
      </c>
      <c r="I110" s="42">
        <f t="shared" ref="I110:I122" si="182">+INDEX(EZ$29:EZ$46,MATCH($C110,$C$29:$C$46,0))/INDEX(DT$29:DT$46,MATCH($C110,$C$29:$C$46,0))-1</f>
        <v>0.3888055032173201</v>
      </c>
      <c r="J110" s="43">
        <f t="shared" ref="J110:J122" si="183">+INDEX(EZ$29:EZ$46,MATCH($C110,$C$29:$C$46,0))/INDEX(DE$29:DE$46,MATCH($C110,$C$29:$C$46,0))-1</f>
        <v>0.89152713891444346</v>
      </c>
    </row>
    <row r="111" spans="1:777" x14ac:dyDescent="0.15">
      <c r="A111" s="25" t="s">
        <v>243</v>
      </c>
      <c r="B111" s="26" t="s">
        <v>28</v>
      </c>
      <c r="C111" s="27" t="s">
        <v>29</v>
      </c>
      <c r="D111" s="33">
        <f t="shared" si="177"/>
        <v>25.957609444784691</v>
      </c>
      <c r="E111" s="33">
        <f t="shared" si="178"/>
        <v>0.74670164310091702</v>
      </c>
      <c r="F111" s="33">
        <f t="shared" si="179"/>
        <v>3.9639769581432329</v>
      </c>
      <c r="G111" s="33">
        <f t="shared" si="180"/>
        <v>1.8419146325016857</v>
      </c>
      <c r="H111" s="33">
        <f t="shared" si="181"/>
        <v>0.71826459556425304</v>
      </c>
      <c r="I111" s="33">
        <f t="shared" si="182"/>
        <v>0.46542399165507642</v>
      </c>
      <c r="J111" s="43">
        <f t="shared" si="183"/>
        <v>1.2258037496699234</v>
      </c>
    </row>
    <row r="112" spans="1:777" x14ac:dyDescent="0.15">
      <c r="A112" s="25" t="s">
        <v>243</v>
      </c>
      <c r="B112" s="26" t="s">
        <v>30</v>
      </c>
      <c r="C112" s="27" t="s">
        <v>31</v>
      </c>
      <c r="D112" s="33">
        <f t="shared" si="177"/>
        <v>11.816585753424386</v>
      </c>
      <c r="E112" s="33">
        <f t="shared" si="178"/>
        <v>3.0714848883048624</v>
      </c>
      <c r="F112" s="33">
        <f t="shared" si="179"/>
        <v>8.5201821287779236</v>
      </c>
      <c r="G112" s="33">
        <f t="shared" si="180"/>
        <v>1.3382580041311645</v>
      </c>
      <c r="H112" s="33">
        <f t="shared" si="181"/>
        <v>0.72834071282026813</v>
      </c>
      <c r="I112" s="33">
        <f t="shared" si="182"/>
        <v>0.39308129831173311</v>
      </c>
      <c r="J112" s="43">
        <f t="shared" si="183"/>
        <v>1.1155342521754363</v>
      </c>
    </row>
    <row r="113" spans="1:10" x14ac:dyDescent="0.15">
      <c r="A113" s="25" t="s">
        <v>243</v>
      </c>
      <c r="B113" s="26" t="s">
        <v>24</v>
      </c>
      <c r="C113" s="27" t="s">
        <v>25</v>
      </c>
      <c r="D113" s="33">
        <f t="shared" si="177"/>
        <v>12.046391124871</v>
      </c>
      <c r="E113" s="33">
        <f t="shared" si="178"/>
        <v>3.4816659121774558</v>
      </c>
      <c r="F113" s="33">
        <f t="shared" si="179"/>
        <v>10.445860570393842</v>
      </c>
      <c r="G113" s="33">
        <f t="shared" si="180"/>
        <v>1.5539298989898991</v>
      </c>
      <c r="H113" s="33">
        <f t="shared" si="181"/>
        <v>0.76810531468531451</v>
      </c>
      <c r="I113" s="33">
        <f t="shared" si="182"/>
        <v>0.58380769230769225</v>
      </c>
      <c r="J113" s="43">
        <f t="shared" si="183"/>
        <v>1.0540991144690874</v>
      </c>
    </row>
    <row r="114" spans="1:10" x14ac:dyDescent="0.15">
      <c r="A114" s="25" t="s">
        <v>243</v>
      </c>
      <c r="B114" s="26" t="s">
        <v>4</v>
      </c>
      <c r="C114" s="27" t="s">
        <v>5</v>
      </c>
      <c r="D114" s="33">
        <f t="shared" si="177"/>
        <v>8.7581903985085052</v>
      </c>
      <c r="E114" s="33">
        <f t="shared" si="178"/>
        <v>1.3198463859552874</v>
      </c>
      <c r="F114" s="33">
        <f t="shared" si="179"/>
        <v>4.7430249622822656</v>
      </c>
      <c r="G114" s="33">
        <f t="shared" si="180"/>
        <v>1.4756057112451222</v>
      </c>
      <c r="H114" s="33">
        <f t="shared" si="181"/>
        <v>0.81580203816131824</v>
      </c>
      <c r="I114" s="33">
        <f t="shared" si="182"/>
        <v>0.52752061141106066</v>
      </c>
      <c r="J114" s="43">
        <f t="shared" si="183"/>
        <v>1.1114616005244313</v>
      </c>
    </row>
    <row r="115" spans="1:10" x14ac:dyDescent="0.15">
      <c r="A115" s="25" t="s">
        <v>243</v>
      </c>
      <c r="B115" s="26" t="s">
        <v>58</v>
      </c>
      <c r="C115" s="27" t="s">
        <v>59</v>
      </c>
      <c r="D115" s="33">
        <f t="shared" si="177"/>
        <v>5.5888711614342084</v>
      </c>
      <c r="E115" s="33">
        <f t="shared" si="178"/>
        <v>0.59631662170960831</v>
      </c>
      <c r="F115" s="33">
        <f t="shared" si="179"/>
        <v>2.5723681517998322</v>
      </c>
      <c r="G115" s="33">
        <f t="shared" si="180"/>
        <v>1.2378819484908519</v>
      </c>
      <c r="H115" s="33">
        <f t="shared" si="181"/>
        <v>0.86330923733747333</v>
      </c>
      <c r="I115" s="33">
        <f t="shared" si="182"/>
        <v>0.46651380350528848</v>
      </c>
      <c r="J115" s="43">
        <f t="shared" si="183"/>
        <v>1.033813281084516</v>
      </c>
    </row>
    <row r="116" spans="1:10" x14ac:dyDescent="0.15">
      <c r="A116" s="25" t="s">
        <v>243</v>
      </c>
      <c r="B116" s="26" t="s">
        <v>18</v>
      </c>
      <c r="C116" s="27" t="s">
        <v>19</v>
      </c>
      <c r="D116" s="33">
        <f t="shared" si="177"/>
        <v>21.40036598789213</v>
      </c>
      <c r="E116" s="33">
        <f t="shared" si="178"/>
        <v>1.6002384602282405</v>
      </c>
      <c r="F116" s="33">
        <f t="shared" si="179"/>
        <v>5.9326290240163511</v>
      </c>
      <c r="G116" s="33">
        <f t="shared" si="180"/>
        <v>1.6661512511463381</v>
      </c>
      <c r="H116" s="33">
        <f t="shared" si="181"/>
        <v>0.97197020348837193</v>
      </c>
      <c r="I116" s="33">
        <f t="shared" si="182"/>
        <v>0.51396611367356027</v>
      </c>
      <c r="J116" s="43">
        <f t="shared" si="183"/>
        <v>1.2318070406316828</v>
      </c>
    </row>
    <row r="117" spans="1:10" x14ac:dyDescent="0.15">
      <c r="A117" s="25" t="s">
        <v>243</v>
      </c>
      <c r="B117" s="26" t="s">
        <v>60</v>
      </c>
      <c r="C117" s="27" t="s">
        <v>61</v>
      </c>
      <c r="D117" s="33">
        <f t="shared" si="177"/>
        <v>11.177273940056024</v>
      </c>
      <c r="E117" s="33">
        <f t="shared" si="178"/>
        <v>0.61633012912088114</v>
      </c>
      <c r="F117" s="33">
        <f t="shared" si="179"/>
        <v>2.9458657590534689</v>
      </c>
      <c r="G117" s="33">
        <f t="shared" si="180"/>
        <v>1.441249895650722</v>
      </c>
      <c r="H117" s="33">
        <f t="shared" si="181"/>
        <v>0.97519384688122646</v>
      </c>
      <c r="I117" s="33">
        <f t="shared" si="182"/>
        <v>0.58151168135849862</v>
      </c>
      <c r="J117" s="43">
        <f t="shared" si="183"/>
        <v>1.2533312143627677</v>
      </c>
    </row>
    <row r="118" spans="1:10" x14ac:dyDescent="0.15">
      <c r="A118" s="25" t="s">
        <v>243</v>
      </c>
      <c r="B118" s="26" t="s">
        <v>54</v>
      </c>
      <c r="C118" s="27" t="s">
        <v>55</v>
      </c>
      <c r="D118" s="33">
        <f t="shared" si="177"/>
        <v>20.980471082089551</v>
      </c>
      <c r="E118" s="33">
        <f t="shared" si="178"/>
        <v>1.2521111111111112</v>
      </c>
      <c r="F118" s="33">
        <f t="shared" si="179"/>
        <v>4.2362366666666667</v>
      </c>
      <c r="G118" s="33">
        <f t="shared" si="180"/>
        <v>1.3250347821796833</v>
      </c>
      <c r="H118" s="33">
        <f t="shared" si="181"/>
        <v>0.979341005502121</v>
      </c>
      <c r="I118" s="33">
        <f t="shared" si="182"/>
        <v>0.67899850363403158</v>
      </c>
      <c r="J118" s="43">
        <f t="shared" si="183"/>
        <v>1.0845813243685583</v>
      </c>
    </row>
    <row r="119" spans="1:10" x14ac:dyDescent="0.15">
      <c r="A119" s="25" t="s">
        <v>243</v>
      </c>
      <c r="B119" s="26" t="s">
        <v>2</v>
      </c>
      <c r="C119" s="27" t="s">
        <v>3</v>
      </c>
      <c r="D119" s="33">
        <f t="shared" si="177"/>
        <v>13.745069023569025</v>
      </c>
      <c r="E119" s="33">
        <f t="shared" si="178"/>
        <v>3.9830019243104555</v>
      </c>
      <c r="F119" s="33">
        <f t="shared" si="179"/>
        <v>13.045174791533036</v>
      </c>
      <c r="G119" s="33">
        <f t="shared" si="180"/>
        <v>1.81861717191221</v>
      </c>
      <c r="H119" s="33">
        <f t="shared" si="181"/>
        <v>0.99675610979390861</v>
      </c>
      <c r="I119" s="33">
        <f t="shared" si="182"/>
        <v>0.62617359821760132</v>
      </c>
      <c r="J119" s="43">
        <f t="shared" si="183"/>
        <v>1.3590204158586512</v>
      </c>
    </row>
    <row r="120" spans="1:10" x14ac:dyDescent="0.15">
      <c r="A120" s="25" t="s">
        <v>243</v>
      </c>
      <c r="B120" s="26" t="s">
        <v>22</v>
      </c>
      <c r="C120" s="27" t="s">
        <v>23</v>
      </c>
      <c r="D120" s="33">
        <f t="shared" si="177"/>
        <v>14.915316615489592</v>
      </c>
      <c r="E120" s="33">
        <f t="shared" si="178"/>
        <v>3.8887945670628179</v>
      </c>
      <c r="F120" s="33">
        <f t="shared" si="179"/>
        <v>12.199715053763441</v>
      </c>
      <c r="G120" s="33">
        <f t="shared" si="180"/>
        <v>1.699993806795161</v>
      </c>
      <c r="H120" s="33">
        <f t="shared" si="181"/>
        <v>1.0735117126728007</v>
      </c>
      <c r="I120" s="33">
        <f t="shared" si="182"/>
        <v>0.83717825213658381</v>
      </c>
      <c r="J120" s="43">
        <f t="shared" si="183"/>
        <v>1.4304586568019588</v>
      </c>
    </row>
    <row r="121" spans="1:10" x14ac:dyDescent="0.15">
      <c r="A121" s="25" t="s">
        <v>243</v>
      </c>
      <c r="B121" s="26" t="s">
        <v>14</v>
      </c>
      <c r="C121" s="27" t="s">
        <v>15</v>
      </c>
      <c r="D121" s="33">
        <f t="shared" si="177"/>
        <v>14.875252113999373</v>
      </c>
      <c r="E121" s="33">
        <f t="shared" si="178"/>
        <v>1.1960251954821892</v>
      </c>
      <c r="F121" s="33">
        <f t="shared" si="179"/>
        <v>4.5049609035621199</v>
      </c>
      <c r="G121" s="33">
        <f t="shared" si="180"/>
        <v>1.5067840363978044</v>
      </c>
      <c r="H121" s="33">
        <f t="shared" si="181"/>
        <v>1.0884014502307187</v>
      </c>
      <c r="I121" s="33">
        <f t="shared" si="182"/>
        <v>0.72343533251733994</v>
      </c>
      <c r="J121" s="43">
        <f t="shared" si="183"/>
        <v>1.3346389093588797</v>
      </c>
    </row>
    <row r="122" spans="1:10" x14ac:dyDescent="0.15">
      <c r="A122" s="25" t="s">
        <v>243</v>
      </c>
      <c r="B122" s="26" t="s">
        <v>40</v>
      </c>
      <c r="C122" s="27" t="s">
        <v>41</v>
      </c>
      <c r="D122" s="33">
        <f>+INDEX(EZ$29:EZ$46,MATCH($C122,$C$29:$C$46,0))/INDEX(D$29:D$46,MATCH($C122,$C$29:$C$46,0))-1</f>
        <v>10.232443916779737</v>
      </c>
      <c r="E122" s="33">
        <f t="shared" si="178"/>
        <v>1.6851069819819822</v>
      </c>
      <c r="F122" s="33">
        <f t="shared" si="179"/>
        <v>5.9918168637387383</v>
      </c>
      <c r="G122" s="33">
        <f t="shared" si="180"/>
        <v>1.6039248754914808</v>
      </c>
      <c r="H122" s="33">
        <f t="shared" si="181"/>
        <v>1.1192024490144208</v>
      </c>
      <c r="I122" s="33">
        <f t="shared" si="182"/>
        <v>0.80519233145556957</v>
      </c>
      <c r="J122" s="44">
        <f t="shared" si="183"/>
        <v>1.329949666948119</v>
      </c>
    </row>
    <row r="123" spans="1:10" x14ac:dyDescent="0.15">
      <c r="A123" s="25" t="s">
        <v>243</v>
      </c>
      <c r="B123" s="26" t="s">
        <v>256</v>
      </c>
      <c r="C123" s="27" t="s">
        <v>256</v>
      </c>
      <c r="D123" s="33">
        <f>+INDEX(D$134,MATCH("EU15 without IRL",$C$134,0))</f>
        <v>16.926594745279338</v>
      </c>
      <c r="E123" s="33">
        <f t="shared" ref="E123:J123" si="184">+INDEX(E$134,MATCH("EU15 without IRL",$C$134,0))</f>
        <v>2.107903456044363</v>
      </c>
      <c r="F123" s="33">
        <f t="shared" si="184"/>
        <v>7.1248494000617253</v>
      </c>
      <c r="G123" s="33">
        <f t="shared" si="184"/>
        <v>1.7268397039098926</v>
      </c>
      <c r="H123" s="33">
        <f t="shared" si="184"/>
        <v>1.0401595465940789</v>
      </c>
      <c r="I123" s="33">
        <f t="shared" si="184"/>
        <v>0.63444797359655536</v>
      </c>
      <c r="J123" s="33">
        <f t="shared" si="184"/>
        <v>1.261101103783191</v>
      </c>
    </row>
    <row r="124" spans="1:10" x14ac:dyDescent="0.15">
      <c r="A124" s="25" t="s">
        <v>243</v>
      </c>
      <c r="B124" s="26" t="s">
        <v>44</v>
      </c>
      <c r="C124" s="27" t="s">
        <v>45</v>
      </c>
      <c r="D124" s="33">
        <f>+INDEX(EZ$29:EZ$46,MATCH($C124,$C$29:$C$46,0))/INDEX(D$29:D$46,MATCH($C124,$C$29:$C$46,0))-1</f>
        <v>17.656408622908625</v>
      </c>
      <c r="E124" s="33">
        <f>+INDEX(CZ$29:CZ$46,MATCH($C124,$C$29:$C$46,0))/INDEX(CB$29:CB$46,MATCH($C124,$C$29:$C$46,0))-1</f>
        <v>1.8389196225187114</v>
      </c>
      <c r="F124" s="33">
        <f>+INDEX(EZ$29:EZ$46,MATCH($C124,$C$29:$C$46,0))/INDEX(CB$29:CB$46,MATCH($C124,$C$29:$C$46,0))-1</f>
        <v>8.4344480963228126</v>
      </c>
      <c r="G124" s="33">
        <f>+INDEX(EZ$29:EZ$46,MATCH($C124,$C$29:$C$46,0))/INDEX(CZ$29:CZ$46,MATCH($C124,$C$29:$C$46,0))-1</f>
        <v>2.3232529802842734</v>
      </c>
      <c r="H124" s="33">
        <f>+INDEX(EZ$29:EZ$46,MATCH($C124,$C$29:$C$46,0))/INDEX(DJ$29:DJ$46,MATCH($C124,$C$29:$C$46,0))-1</f>
        <v>1.2611183122757761</v>
      </c>
      <c r="I124" s="33">
        <f>+INDEX(EZ$29:EZ$46,MATCH($C124,$C$29:$C$46,0))/INDEX(DT$29:DT$46,MATCH($C124,$C$29:$C$46,0))-1</f>
        <v>0.68011468474733427</v>
      </c>
      <c r="J124" s="43">
        <f>+INDEX(EZ$29:EZ$46,MATCH($C124,$C$29:$C$46,0))/INDEX(DE$29:DE$46,MATCH($C124,$C$29:$C$46,0))-1</f>
        <v>1.7909182710820177</v>
      </c>
    </row>
    <row r="125" spans="1:10" x14ac:dyDescent="0.15">
      <c r="A125" s="25" t="s">
        <v>243</v>
      </c>
      <c r="B125" s="26" t="s">
        <v>56</v>
      </c>
      <c r="C125" s="27" t="s">
        <v>57</v>
      </c>
      <c r="D125" s="33">
        <f>+INDEX(EZ$29:EZ$46,MATCH($C125,$C$29:$C$46,0))/INDEX(D$29:D$46,MATCH($C125,$C$29:$C$46,0))-1</f>
        <v>20.433711647787614</v>
      </c>
      <c r="E125" s="33">
        <f>+INDEX(CZ$29:CZ$46,MATCH($C125,$C$29:$C$46,0))/INDEX(CB$29:CB$46,MATCH($C125,$C$29:$C$46,0))-1</f>
        <v>1.1607565107548266</v>
      </c>
      <c r="F125" s="33">
        <f>+INDEX(EZ$29:EZ$46,MATCH($C125,$C$29:$C$46,0))/INDEX(CB$29:CB$46,MATCH($C125,$C$29:$C$46,0))-1</f>
        <v>4.8275982786093037</v>
      </c>
      <c r="G125" s="33">
        <f>+INDEX(EZ$29:EZ$46,MATCH($C125,$C$29:$C$46,0))/INDEX(CZ$29:CZ$46,MATCH($C125,$C$29:$C$46,0))-1</f>
        <v>1.6970175721342726</v>
      </c>
      <c r="H125" s="33">
        <f>+INDEX(EZ$29:EZ$46,MATCH($C125,$C$29:$C$46,0))/INDEX(DJ$29:DJ$46,MATCH($C125,$C$29:$C$46,0))-1</f>
        <v>1.3105844653654546</v>
      </c>
      <c r="I125" s="33">
        <f>+INDEX(EZ$29:EZ$46,MATCH($C125,$C$29:$C$46,0))/INDEX(DT$29:DT$46,MATCH($C125,$C$29:$C$46,0))-1</f>
        <v>0.84885413138686139</v>
      </c>
      <c r="J125" s="43">
        <f>+INDEX(EZ$29:EZ$46,MATCH($C125,$C$29:$C$46,0))/INDEX(DE$29:DE$46,MATCH($C125,$C$29:$C$46,0))-1</f>
        <v>1.5880037070471498</v>
      </c>
    </row>
    <row r="126" spans="1:10" x14ac:dyDescent="0.15">
      <c r="A126" s="25" t="s">
        <v>243</v>
      </c>
      <c r="B126" s="40" t="s">
        <v>52</v>
      </c>
      <c r="C126" s="41" t="s">
        <v>53</v>
      </c>
      <c r="D126" s="33">
        <f>+INDEX(EZ$29:EZ$46,MATCH($C126,$C$29:$C$46,0))/INDEX(D$29:D$46,MATCH($C126,$C$29:$C$46,0))-1</f>
        <v>17.889683077304444</v>
      </c>
      <c r="E126" s="45">
        <f>+INDEX(CZ$29:CZ$46,MATCH($C126,$C$29:$C$46,0))/INDEX(CB$29:CB$46,MATCH($C126,$C$29:$C$46,0))-1</f>
        <v>1.7400180225892767</v>
      </c>
      <c r="F126" s="45">
        <f>+INDEX(EZ$29:EZ$46,MATCH($C126,$C$29:$C$46,0))/INDEX(CB$29:CB$46,MATCH($C126,$C$29:$C$46,0))-1</f>
        <v>8.8389240814645493</v>
      </c>
      <c r="G126" s="45">
        <f>+INDEX(EZ$29:EZ$46,MATCH($C126,$C$29:$C$46,0))/INDEX(CZ$29:CZ$46,MATCH($C126,$C$29:$C$46,0))-1</f>
        <v>2.5908245859517778</v>
      </c>
      <c r="H126" s="45">
        <f>+INDEX(EZ$29:EZ$46,MATCH($C126,$C$29:$C$46,0))/INDEX(DJ$29:DJ$46,MATCH($C126,$C$29:$C$46,0))-1</f>
        <v>1.4363519465141033</v>
      </c>
      <c r="I126" s="45">
        <f>+INDEX(EZ$29:EZ$46,MATCH($C126,$C$29:$C$46,0))/INDEX(DT$29:DT$46,MATCH($C126,$C$29:$C$46,0))-1</f>
        <v>0.77587233931824118</v>
      </c>
      <c r="J126" s="43">
        <f>+INDEX(EZ$29:EZ$46,MATCH($C126,$C$29:$C$46,0))/INDEX(DE$29:DE$46,MATCH($C126,$C$29:$C$46,0))-1</f>
        <v>1.7053445229822053</v>
      </c>
    </row>
    <row r="127" spans="1:10" x14ac:dyDescent="0.15">
      <c r="A127" s="25" t="s">
        <v>243</v>
      </c>
      <c r="B127" s="26" t="s">
        <v>42</v>
      </c>
      <c r="C127" s="27" t="s">
        <v>43</v>
      </c>
      <c r="D127" s="45">
        <f>+INDEX(EZ$29:EZ$46,MATCH($C127,$C$29:$C$46,0))/INDEX(D$29:D$46,MATCH($C127,$C$29:$C$46,0))-1</f>
        <v>39.59082223242995</v>
      </c>
      <c r="E127" s="45">
        <f>+INDEX(CZ$29:CZ$46,MATCH($C127,$C$29:$C$46,0))/INDEX(CB$29:CB$46,MATCH($C127,$C$29:$C$46,0))-1</f>
        <v>1.3130246020260494</v>
      </c>
      <c r="F127" s="45">
        <f>+INDEX(EZ$29:EZ$46,MATCH($C127,$C$29:$C$46,0))/INDEX(CB$29:CB$46,MATCH($C127,$C$29:$C$46,0))-1</f>
        <v>11.788164978292331</v>
      </c>
      <c r="G127" s="45">
        <f>+INDEX(EZ$29:EZ$46,MATCH($C127,$C$29:$C$46,0))/INDEX(CZ$29:CZ$46,MATCH($C127,$C$29:$C$46,0))-1</f>
        <v>4.5287630607520493</v>
      </c>
      <c r="H127" s="45">
        <f>+INDEX(EZ$29:EZ$46,MATCH($C127,$C$29:$C$46,0))/INDEX(DJ$29:DJ$46,MATCH($C127,$C$29:$C$46,0))-1</f>
        <v>2.6771761474761768</v>
      </c>
      <c r="I127" s="45">
        <f>+INDEX(EZ$29:EZ$46,MATCH($C127,$C$29:$C$46,0))/INDEX(DT$29:DT$46,MATCH($C127,$C$29:$C$46,0))-1</f>
        <v>2.0021818305361148</v>
      </c>
      <c r="J127" s="46">
        <f>+INDEX(EZ$29:EZ$46,MATCH($C127,$C$29:$C$46,0))/INDEX(DE$29:DE$46,MATCH($C127,$C$29:$C$46,0))-1</f>
        <v>3.5177004089979551</v>
      </c>
    </row>
    <row r="128" spans="1:10" x14ac:dyDescent="0.15">
      <c r="D128" s="51"/>
      <c r="E128" s="51"/>
    </row>
    <row r="129" spans="1:177" x14ac:dyDescent="0.15">
      <c r="A129" s="21" t="s">
        <v>64</v>
      </c>
      <c r="B129" s="21" t="s">
        <v>62</v>
      </c>
      <c r="C129" s="21" t="s">
        <v>63</v>
      </c>
      <c r="D129" s="21" t="s">
        <v>73</v>
      </c>
      <c r="E129" s="21" t="s">
        <v>74</v>
      </c>
      <c r="F129" s="21" t="s">
        <v>75</v>
      </c>
      <c r="G129" s="21" t="s">
        <v>76</v>
      </c>
      <c r="H129" s="21" t="s">
        <v>77</v>
      </c>
      <c r="I129" s="21" t="s">
        <v>78</v>
      </c>
      <c r="J129" s="21" t="s">
        <v>79</v>
      </c>
      <c r="K129" s="21" t="s">
        <v>80</v>
      </c>
      <c r="L129" s="21" t="s">
        <v>81</v>
      </c>
      <c r="M129" s="21" t="s">
        <v>82</v>
      </c>
      <c r="N129" s="21" t="s">
        <v>83</v>
      </c>
      <c r="O129" s="21" t="s">
        <v>84</v>
      </c>
      <c r="P129" s="21" t="s">
        <v>85</v>
      </c>
      <c r="Q129" s="21" t="s">
        <v>86</v>
      </c>
      <c r="R129" s="21" t="s">
        <v>87</v>
      </c>
      <c r="S129" s="21" t="s">
        <v>88</v>
      </c>
      <c r="T129" s="21" t="s">
        <v>89</v>
      </c>
      <c r="U129" s="21" t="s">
        <v>90</v>
      </c>
      <c r="V129" s="21" t="s">
        <v>91</v>
      </c>
      <c r="W129" s="21" t="s">
        <v>92</v>
      </c>
      <c r="X129" s="21" t="s">
        <v>93</v>
      </c>
      <c r="Y129" s="21" t="s">
        <v>94</v>
      </c>
      <c r="Z129" s="21" t="s">
        <v>95</v>
      </c>
      <c r="AA129" s="21" t="s">
        <v>96</v>
      </c>
      <c r="AB129" s="21" t="s">
        <v>97</v>
      </c>
      <c r="AC129" s="21" t="s">
        <v>98</v>
      </c>
      <c r="AD129" s="21" t="s">
        <v>99</v>
      </c>
      <c r="AE129" s="21" t="s">
        <v>100</v>
      </c>
      <c r="AF129" s="21" t="s">
        <v>101</v>
      </c>
      <c r="AG129" s="21" t="s">
        <v>102</v>
      </c>
      <c r="AH129" s="21" t="s">
        <v>103</v>
      </c>
      <c r="AI129" s="21" t="s">
        <v>104</v>
      </c>
      <c r="AJ129" s="21" t="s">
        <v>105</v>
      </c>
      <c r="AK129" s="21" t="s">
        <v>106</v>
      </c>
      <c r="AL129" s="21" t="s">
        <v>107</v>
      </c>
      <c r="AM129" s="21" t="s">
        <v>108</v>
      </c>
      <c r="AN129" s="21" t="s">
        <v>109</v>
      </c>
      <c r="AO129" s="21" t="s">
        <v>110</v>
      </c>
      <c r="AP129" s="21" t="s">
        <v>111</v>
      </c>
      <c r="AQ129" s="21" t="s">
        <v>112</v>
      </c>
      <c r="AR129" s="21" t="s">
        <v>113</v>
      </c>
      <c r="AS129" s="21" t="s">
        <v>114</v>
      </c>
      <c r="AT129" s="21" t="s">
        <v>115</v>
      </c>
      <c r="AU129" s="21" t="s">
        <v>116</v>
      </c>
      <c r="AV129" s="21" t="s">
        <v>117</v>
      </c>
      <c r="AW129" s="21" t="s">
        <v>118</v>
      </c>
      <c r="AX129" s="21" t="s">
        <v>119</v>
      </c>
      <c r="AY129" s="21" t="s">
        <v>120</v>
      </c>
      <c r="AZ129" s="21" t="s">
        <v>121</v>
      </c>
      <c r="BA129" s="21" t="s">
        <v>122</v>
      </c>
      <c r="BB129" s="21" t="s">
        <v>123</v>
      </c>
      <c r="BC129" s="21" t="s">
        <v>124</v>
      </c>
      <c r="BD129" s="21" t="s">
        <v>125</v>
      </c>
      <c r="BE129" s="21" t="s">
        <v>126</v>
      </c>
      <c r="BF129" s="21" t="s">
        <v>127</v>
      </c>
      <c r="BG129" s="21" t="s">
        <v>128</v>
      </c>
      <c r="BH129" s="21" t="s">
        <v>129</v>
      </c>
      <c r="BI129" s="21" t="s">
        <v>130</v>
      </c>
      <c r="BJ129" s="21" t="s">
        <v>131</v>
      </c>
      <c r="BK129" s="21" t="s">
        <v>132</v>
      </c>
      <c r="BL129" s="21" t="s">
        <v>133</v>
      </c>
      <c r="BM129" s="21" t="s">
        <v>134</v>
      </c>
      <c r="BN129" s="21" t="s">
        <v>135</v>
      </c>
      <c r="BO129" s="21" t="s">
        <v>136</v>
      </c>
      <c r="BP129" s="21" t="s">
        <v>137</v>
      </c>
      <c r="BQ129" s="21" t="s">
        <v>138</v>
      </c>
      <c r="BR129" s="21" t="s">
        <v>139</v>
      </c>
      <c r="BS129" s="21" t="s">
        <v>140</v>
      </c>
      <c r="BT129" s="21" t="s">
        <v>141</v>
      </c>
      <c r="BU129" s="21" t="s">
        <v>142</v>
      </c>
      <c r="BV129" s="21" t="s">
        <v>143</v>
      </c>
      <c r="BW129" s="21" t="s">
        <v>144</v>
      </c>
      <c r="BX129" s="21" t="s">
        <v>145</v>
      </c>
      <c r="BY129" s="21" t="s">
        <v>146</v>
      </c>
      <c r="BZ129" s="21" t="s">
        <v>147</v>
      </c>
      <c r="CA129" s="21" t="s">
        <v>148</v>
      </c>
      <c r="CB129" s="21" t="s">
        <v>149</v>
      </c>
      <c r="CC129" s="21" t="s">
        <v>150</v>
      </c>
      <c r="CD129" s="21" t="s">
        <v>151</v>
      </c>
      <c r="CE129" s="21" t="s">
        <v>152</v>
      </c>
      <c r="CF129" s="21" t="s">
        <v>153</v>
      </c>
      <c r="CG129" s="21" t="s">
        <v>154</v>
      </c>
      <c r="CH129" s="21" t="s">
        <v>155</v>
      </c>
      <c r="CI129" s="21" t="s">
        <v>156</v>
      </c>
      <c r="CJ129" s="21" t="s">
        <v>157</v>
      </c>
      <c r="CK129" s="21" t="s">
        <v>158</v>
      </c>
      <c r="CL129" s="21" t="s">
        <v>159</v>
      </c>
      <c r="CM129" s="21" t="s">
        <v>160</v>
      </c>
      <c r="CN129" s="21" t="s">
        <v>161</v>
      </c>
      <c r="CO129" s="21" t="s">
        <v>162</v>
      </c>
      <c r="CP129" s="21" t="s">
        <v>163</v>
      </c>
      <c r="CQ129" s="21" t="s">
        <v>164</v>
      </c>
      <c r="CR129" s="21" t="s">
        <v>165</v>
      </c>
      <c r="CS129" s="21" t="s">
        <v>166</v>
      </c>
      <c r="CT129" s="21" t="s">
        <v>167</v>
      </c>
      <c r="CU129" s="21" t="s">
        <v>168</v>
      </c>
      <c r="CV129" s="21" t="s">
        <v>169</v>
      </c>
      <c r="CW129" s="21" t="s">
        <v>170</v>
      </c>
      <c r="CX129" s="21" t="s">
        <v>171</v>
      </c>
      <c r="CY129" s="21" t="s">
        <v>172</v>
      </c>
      <c r="CZ129" s="21" t="s">
        <v>173</v>
      </c>
      <c r="DA129" s="21" t="s">
        <v>174</v>
      </c>
      <c r="DB129" s="21" t="s">
        <v>175</v>
      </c>
      <c r="DC129" s="21" t="s">
        <v>176</v>
      </c>
      <c r="DD129" s="21" t="s">
        <v>177</v>
      </c>
      <c r="DE129" s="21" t="s">
        <v>178</v>
      </c>
      <c r="DF129" s="21" t="s">
        <v>179</v>
      </c>
      <c r="DG129" s="21" t="s">
        <v>180</v>
      </c>
      <c r="DH129" s="21" t="s">
        <v>181</v>
      </c>
      <c r="DI129" s="21" t="s">
        <v>182</v>
      </c>
      <c r="DJ129" s="21" t="s">
        <v>183</v>
      </c>
      <c r="DK129" s="21" t="s">
        <v>184</v>
      </c>
      <c r="DL129" s="21" t="s">
        <v>185</v>
      </c>
      <c r="DM129" s="21" t="s">
        <v>186</v>
      </c>
      <c r="DN129" s="21" t="s">
        <v>187</v>
      </c>
      <c r="DO129" s="21" t="s">
        <v>188</v>
      </c>
      <c r="DP129" s="21" t="s">
        <v>189</v>
      </c>
      <c r="DQ129" s="21" t="s">
        <v>190</v>
      </c>
      <c r="DR129" s="21" t="s">
        <v>191</v>
      </c>
      <c r="DS129" s="21" t="s">
        <v>192</v>
      </c>
      <c r="DT129" s="21" t="s">
        <v>193</v>
      </c>
      <c r="DU129" s="21" t="s">
        <v>194</v>
      </c>
      <c r="DV129" s="21" t="s">
        <v>195</v>
      </c>
      <c r="DW129" s="21" t="s">
        <v>196</v>
      </c>
      <c r="DX129" s="21" t="s">
        <v>197</v>
      </c>
      <c r="DY129" s="21" t="s">
        <v>198</v>
      </c>
      <c r="DZ129" s="21" t="s">
        <v>199</v>
      </c>
      <c r="EA129" s="21" t="s">
        <v>200</v>
      </c>
      <c r="EB129" s="21" t="s">
        <v>201</v>
      </c>
      <c r="EC129" s="21" t="s">
        <v>202</v>
      </c>
      <c r="ED129" s="21" t="s">
        <v>203</v>
      </c>
      <c r="EE129" s="21" t="s">
        <v>204</v>
      </c>
      <c r="EF129" s="21" t="s">
        <v>205</v>
      </c>
      <c r="EG129" s="21" t="s">
        <v>206</v>
      </c>
      <c r="EH129" s="21" t="s">
        <v>207</v>
      </c>
      <c r="EI129" s="21" t="s">
        <v>208</v>
      </c>
      <c r="EJ129" s="21" t="s">
        <v>209</v>
      </c>
      <c r="EK129" s="21" t="s">
        <v>210</v>
      </c>
      <c r="EL129" s="21" t="s">
        <v>211</v>
      </c>
      <c r="EM129" s="21" t="s">
        <v>212</v>
      </c>
      <c r="EN129" s="21" t="s">
        <v>213</v>
      </c>
      <c r="EO129" s="21" t="s">
        <v>214</v>
      </c>
      <c r="EP129" s="21" t="s">
        <v>215</v>
      </c>
      <c r="EQ129" s="21" t="s">
        <v>216</v>
      </c>
      <c r="ER129" s="21" t="s">
        <v>217</v>
      </c>
      <c r="ES129" s="21" t="s">
        <v>218</v>
      </c>
      <c r="ET129" s="21" t="s">
        <v>219</v>
      </c>
      <c r="EU129" s="21" t="s">
        <v>220</v>
      </c>
      <c r="EV129" s="21" t="s">
        <v>221</v>
      </c>
      <c r="EW129" s="21" t="s">
        <v>222</v>
      </c>
      <c r="EX129" s="21" t="s">
        <v>223</v>
      </c>
      <c r="EY129" s="21" t="s">
        <v>224</v>
      </c>
      <c r="EZ129" s="47" t="s">
        <v>225</v>
      </c>
      <c r="FA129" s="49"/>
      <c r="FB129" s="49"/>
      <c r="FC129" s="49"/>
      <c r="FD129" s="49"/>
      <c r="FE129" s="49"/>
      <c r="FF129" s="49"/>
      <c r="FG129" s="49"/>
      <c r="FH129" s="49"/>
      <c r="FI129" s="49"/>
      <c r="FJ129" s="49"/>
      <c r="FK129" s="49"/>
      <c r="FL129" s="49"/>
      <c r="FM129" s="49"/>
      <c r="FN129" s="49"/>
      <c r="FO129" s="49"/>
      <c r="FP129" s="49"/>
      <c r="FQ129" s="49"/>
      <c r="FR129" s="49"/>
      <c r="FS129" s="49"/>
      <c r="FT129" s="49"/>
      <c r="FU129" s="49"/>
    </row>
    <row r="130" spans="1:177" x14ac:dyDescent="0.15">
      <c r="A130" s="48" t="s">
        <v>248</v>
      </c>
      <c r="B130" s="26" t="s">
        <v>256</v>
      </c>
      <c r="C130" s="27" t="s">
        <v>256</v>
      </c>
      <c r="D130" s="33"/>
      <c r="E130" s="33">
        <f>+INDEX(E$65,MATCH($C$130,$C$65,0))</f>
        <v>3.3197268312717253E-3</v>
      </c>
      <c r="F130" s="33">
        <f t="shared" ref="F130:BQ130" si="185">+INDEX(F$65,MATCH($C$130,$C$65,0))</f>
        <v>2.7999932734953777E-2</v>
      </c>
      <c r="G130" s="33">
        <f t="shared" si="185"/>
        <v>1.539156933166445E-2</v>
      </c>
      <c r="H130" s="33">
        <f t="shared" si="185"/>
        <v>1.7283549382079388E-2</v>
      </c>
      <c r="I130" s="33">
        <f t="shared" si="185"/>
        <v>7.2607481104667998E-3</v>
      </c>
      <c r="J130" s="33">
        <f t="shared" si="185"/>
        <v>-1.3165555316484671E-3</v>
      </c>
      <c r="K130" s="33">
        <f t="shared" si="185"/>
        <v>5.7752730865350006E-3</v>
      </c>
      <c r="L130" s="33">
        <f t="shared" si="185"/>
        <v>6.8740750165265131E-3</v>
      </c>
      <c r="M130" s="33">
        <f t="shared" si="185"/>
        <v>-1.3581184173406185E-2</v>
      </c>
      <c r="N130" s="33">
        <f t="shared" si="185"/>
        <v>2.6753905458717288E-2</v>
      </c>
      <c r="O130" s="33">
        <f t="shared" si="185"/>
        <v>1.3691910325029377E-2</v>
      </c>
      <c r="P130" s="33">
        <f t="shared" si="185"/>
        <v>1.9890377759825148E-2</v>
      </c>
      <c r="Q130" s="33">
        <f t="shared" si="185"/>
        <v>2.291747395518513E-2</v>
      </c>
      <c r="R130" s="33">
        <f t="shared" si="185"/>
        <v>5.487948804337295E-3</v>
      </c>
      <c r="S130" s="33">
        <f t="shared" si="185"/>
        <v>3.019039079238733E-3</v>
      </c>
      <c r="T130" s="33">
        <f t="shared" si="185"/>
        <v>8.7466795441476699E-3</v>
      </c>
      <c r="U130" s="33">
        <f t="shared" si="185"/>
        <v>2.033404484809517E-2</v>
      </c>
      <c r="V130" s="33">
        <f t="shared" si="185"/>
        <v>1.2003210087210375E-2</v>
      </c>
      <c r="W130" s="33">
        <f t="shared" si="185"/>
        <v>1.0973161408391994E-2</v>
      </c>
      <c r="X130" s="33">
        <f t="shared" si="185"/>
        <v>9.009219382297956E-3</v>
      </c>
      <c r="Y130" s="33">
        <f t="shared" si="185"/>
        <v>-1.4084797417311444E-3</v>
      </c>
      <c r="Z130" s="33">
        <f t="shared" si="185"/>
        <v>9.4181022794698789E-3</v>
      </c>
      <c r="AA130" s="33">
        <f t="shared" si="185"/>
        <v>7.8259592182883184E-3</v>
      </c>
      <c r="AB130" s="33">
        <f t="shared" si="185"/>
        <v>2.5732732654005237E-2</v>
      </c>
      <c r="AC130" s="33">
        <f t="shared" si="185"/>
        <v>1.5297146005076055E-2</v>
      </c>
      <c r="AD130" s="33">
        <f t="shared" si="185"/>
        <v>2.192744906038839E-2</v>
      </c>
      <c r="AE130" s="33">
        <f t="shared" si="185"/>
        <v>7.2105529693692223E-3</v>
      </c>
      <c r="AF130" s="33">
        <f t="shared" si="185"/>
        <v>2.7463517698917476E-2</v>
      </c>
      <c r="AG130" s="33">
        <f t="shared" si="185"/>
        <v>1.8177853675850175E-2</v>
      </c>
      <c r="AH130" s="33">
        <f t="shared" si="185"/>
        <v>2.8676145142444687E-3</v>
      </c>
      <c r="AI130" s="33">
        <f t="shared" si="185"/>
        <v>2.5441766625960123E-3</v>
      </c>
      <c r="AJ130" s="33">
        <f t="shared" si="185"/>
        <v>1.7146092212185059E-2</v>
      </c>
      <c r="AK130" s="33">
        <f t="shared" si="185"/>
        <v>1.1837078700993941E-2</v>
      </c>
      <c r="AL130" s="33">
        <f t="shared" si="185"/>
        <v>1.0284855947737761E-2</v>
      </c>
      <c r="AM130" s="33">
        <f t="shared" si="185"/>
        <v>1.4348298911015552E-2</v>
      </c>
      <c r="AN130" s="33">
        <f t="shared" si="185"/>
        <v>2.2693006703373937E-2</v>
      </c>
      <c r="AO130" s="33">
        <f t="shared" si="185"/>
        <v>2.0754808140989744E-2</v>
      </c>
      <c r="AP130" s="33">
        <f t="shared" si="185"/>
        <v>-5.1899901315892701E-3</v>
      </c>
      <c r="AQ130" s="33">
        <f t="shared" si="185"/>
        <v>1.5962143912582785E-2</v>
      </c>
      <c r="AR130" s="33">
        <f t="shared" si="185"/>
        <v>7.1761173145589866E-3</v>
      </c>
      <c r="AS130" s="33">
        <f t="shared" si="185"/>
        <v>4.2395479718375616E-2</v>
      </c>
      <c r="AT130" s="33">
        <f t="shared" si="185"/>
        <v>1.8964010014780566E-2</v>
      </c>
      <c r="AU130" s="33">
        <f t="shared" si="185"/>
        <v>1.2373860991043597E-2</v>
      </c>
      <c r="AV130" s="33">
        <f t="shared" si="185"/>
        <v>-3.4625051567968392E-2</v>
      </c>
      <c r="AW130" s="33">
        <f t="shared" si="185"/>
        <v>-1.9714995806654052E-2</v>
      </c>
      <c r="AX130" s="33">
        <f t="shared" si="185"/>
        <v>2.5754380255743649E-2</v>
      </c>
      <c r="AY130" s="33">
        <f t="shared" si="185"/>
        <v>-5.897128009066574E-2</v>
      </c>
      <c r="AZ130" s="33">
        <f t="shared" si="185"/>
        <v>-2.8902750196000401E-2</v>
      </c>
      <c r="BA130" s="33">
        <f t="shared" si="185"/>
        <v>4.4273843080375269E-2</v>
      </c>
      <c r="BB130" s="33">
        <f t="shared" si="185"/>
        <v>6.1569182184466678E-2</v>
      </c>
      <c r="BC130" s="33">
        <f t="shared" si="185"/>
        <v>2.7237803754225541E-2</v>
      </c>
      <c r="BD130" s="33">
        <f t="shared" si="185"/>
        <v>8.2196569109099241E-2</v>
      </c>
      <c r="BE130" s="33">
        <f t="shared" si="185"/>
        <v>2.1217259114350528E-2</v>
      </c>
      <c r="BF130" s="33">
        <f t="shared" si="185"/>
        <v>5.1598711126148382E-2</v>
      </c>
      <c r="BG130" s="33">
        <f t="shared" si="185"/>
        <v>3.2445943168168803E-2</v>
      </c>
      <c r="BH130" s="33">
        <f t="shared" si="185"/>
        <v>2.0021108992376479E-2</v>
      </c>
      <c r="BI130" s="33">
        <f t="shared" si="185"/>
        <v>3.9417182130516981E-2</v>
      </c>
      <c r="BJ130" s="33">
        <f t="shared" si="185"/>
        <v>3.0336289306562268E-2</v>
      </c>
      <c r="BK130" s="33">
        <f t="shared" si="185"/>
        <v>2.925257520526953E-2</v>
      </c>
      <c r="BL130" s="33">
        <f t="shared" si="185"/>
        <v>-1.1799412400881903E-2</v>
      </c>
      <c r="BM130" s="33">
        <f t="shared" si="185"/>
        <v>-4.2149799624202129E-2</v>
      </c>
      <c r="BN130" s="33">
        <f t="shared" si="185"/>
        <v>-2.8659161378028021E-2</v>
      </c>
      <c r="BO130" s="33">
        <f t="shared" si="185"/>
        <v>1.9960088078851579E-2</v>
      </c>
      <c r="BP130" s="33">
        <f t="shared" si="185"/>
        <v>2.6327269101206505E-2</v>
      </c>
      <c r="BQ130" s="33">
        <f t="shared" si="185"/>
        <v>2.7244394442578708E-2</v>
      </c>
      <c r="BR130" s="33">
        <f t="shared" ref="BR130:EC130" si="186">+INDEX(BR$65,MATCH($C$130,$C$65,0))</f>
        <v>1.764442384418867E-2</v>
      </c>
      <c r="BS130" s="33">
        <f t="shared" si="186"/>
        <v>4.4602930749500946E-2</v>
      </c>
      <c r="BT130" s="33">
        <f t="shared" si="186"/>
        <v>1.6364418613875005E-2</v>
      </c>
      <c r="BU130" s="33">
        <f t="shared" si="186"/>
        <v>5.0795809004238107E-2</v>
      </c>
      <c r="BV130" s="33">
        <f t="shared" si="186"/>
        <v>-5.6282507774749975E-2</v>
      </c>
      <c r="BW130" s="33">
        <f t="shared" si="186"/>
        <v>-1.041496563776367E-2</v>
      </c>
      <c r="BX130" s="33">
        <f t="shared" si="186"/>
        <v>-2.5966579325603551E-2</v>
      </c>
      <c r="BY130" s="33">
        <f t="shared" si="186"/>
        <v>1.3567836763942779E-2</v>
      </c>
      <c r="BZ130" s="33">
        <f t="shared" si="186"/>
        <v>-1.7467858016143603E-2</v>
      </c>
      <c r="CA130" s="33">
        <f t="shared" si="186"/>
        <v>-7.4015575794342398E-2</v>
      </c>
      <c r="CB130" s="33">
        <f t="shared" si="186"/>
        <v>0.15497244177515546</v>
      </c>
      <c r="CC130" s="33">
        <f t="shared" si="186"/>
        <v>7.0210397396510624E-2</v>
      </c>
      <c r="CD130" s="33">
        <f t="shared" si="186"/>
        <v>5.6786713334568591E-2</v>
      </c>
      <c r="CE130" s="33">
        <f t="shared" si="186"/>
        <v>6.5631019833275392E-2</v>
      </c>
      <c r="CF130" s="33">
        <f t="shared" si="186"/>
        <v>5.3943989020463934E-2</v>
      </c>
      <c r="CG130" s="33">
        <f t="shared" si="186"/>
        <v>3.0515163432307289E-2</v>
      </c>
      <c r="CH130" s="33">
        <f t="shared" si="186"/>
        <v>2.3061888990166726E-2</v>
      </c>
      <c r="CI130" s="33">
        <f t="shared" si="186"/>
        <v>3.8541594311303433E-2</v>
      </c>
      <c r="CJ130" s="33">
        <f t="shared" si="186"/>
        <v>4.1777474427337986E-2</v>
      </c>
      <c r="CK130" s="33">
        <f t="shared" si="186"/>
        <v>4.7074408612939406E-2</v>
      </c>
      <c r="CL130" s="33">
        <f t="shared" si="186"/>
        <v>3.4533393665555252E-2</v>
      </c>
      <c r="CM130" s="33">
        <f t="shared" si="186"/>
        <v>3.9311460764131403E-2</v>
      </c>
      <c r="CN130" s="33">
        <f t="shared" si="186"/>
        <v>1.2221166910854335E-2</v>
      </c>
      <c r="CO130" s="33">
        <f t="shared" si="186"/>
        <v>3.5504230873000732E-2</v>
      </c>
      <c r="CP130" s="33">
        <f t="shared" si="186"/>
        <v>5.1363557594824201E-2</v>
      </c>
      <c r="CQ130" s="33">
        <f t="shared" si="186"/>
        <v>4.5028747815303562E-2</v>
      </c>
      <c r="CR130" s="33">
        <f t="shared" si="186"/>
        <v>3.6426378392021889E-2</v>
      </c>
      <c r="CS130" s="33">
        <f t="shared" si="186"/>
        <v>3.582953429944543E-2</v>
      </c>
      <c r="CT130" s="33">
        <f t="shared" si="186"/>
        <v>5.8211230727646113E-2</v>
      </c>
      <c r="CU130" s="33">
        <f t="shared" si="186"/>
        <v>3.4633232605854165E-2</v>
      </c>
      <c r="CV130" s="33">
        <f t="shared" si="186"/>
        <v>2.6412619213037457E-2</v>
      </c>
      <c r="CW130" s="33">
        <f t="shared" si="186"/>
        <v>2.8461618073278114E-2</v>
      </c>
      <c r="CX130" s="33">
        <f t="shared" si="186"/>
        <v>4.403214915715107E-2</v>
      </c>
      <c r="CY130" s="33">
        <f t="shared" si="186"/>
        <v>6.0137839327368249E-2</v>
      </c>
      <c r="CZ130" s="33">
        <f t="shared" si="186"/>
        <v>4.3066046220642661E-2</v>
      </c>
      <c r="DA130" s="33">
        <f t="shared" si="186"/>
        <v>2.781424402465307E-2</v>
      </c>
      <c r="DB130" s="33">
        <f t="shared" si="186"/>
        <v>4.7926031965782656E-2</v>
      </c>
      <c r="DC130" s="33">
        <f t="shared" si="186"/>
        <v>5.3058253261914261E-2</v>
      </c>
      <c r="DD130" s="33">
        <f t="shared" si="186"/>
        <v>1.9366040029131878E-2</v>
      </c>
      <c r="DE130" s="33">
        <f t="shared" si="186"/>
        <v>-9.887535068111802E-3</v>
      </c>
      <c r="DF130" s="33">
        <f t="shared" si="186"/>
        <v>3.716209564597206E-2</v>
      </c>
      <c r="DG130" s="33">
        <f t="shared" si="186"/>
        <v>1.8941541535509032E-2</v>
      </c>
      <c r="DH130" s="33">
        <f t="shared" si="186"/>
        <v>2.3956883085306878E-2</v>
      </c>
      <c r="DI130" s="33">
        <f t="shared" si="186"/>
        <v>3.4412469811706294E-2</v>
      </c>
      <c r="DJ130" s="33">
        <f t="shared" si="186"/>
        <v>1.6062054894401212E-2</v>
      </c>
      <c r="DK130" s="33">
        <f t="shared" si="186"/>
        <v>-1.8760208079375642E-3</v>
      </c>
      <c r="DL130" s="33">
        <f t="shared" si="186"/>
        <v>9.8878957156401017E-3</v>
      </c>
      <c r="DM130" s="33">
        <f t="shared" si="186"/>
        <v>1.6990721119737335E-2</v>
      </c>
      <c r="DN130" s="33">
        <f t="shared" si="186"/>
        <v>2.578997491311566E-2</v>
      </c>
      <c r="DO130" s="33">
        <f t="shared" si="186"/>
        <v>2.4773528887971161E-2</v>
      </c>
      <c r="DP130" s="33">
        <f t="shared" si="186"/>
        <v>2.9654879481954301E-2</v>
      </c>
      <c r="DQ130" s="33">
        <f t="shared" si="186"/>
        <v>2.4162051288988285E-2</v>
      </c>
      <c r="DR130" s="33">
        <f t="shared" si="186"/>
        <v>4.1639753925585984E-2</v>
      </c>
      <c r="DS130" s="33">
        <f t="shared" si="186"/>
        <v>3.7848338757308191E-2</v>
      </c>
      <c r="DT130" s="33">
        <f t="shared" si="186"/>
        <v>1.334864749285046E-2</v>
      </c>
      <c r="DU130" s="33">
        <f t="shared" si="186"/>
        <v>1.8340958285174822E-2</v>
      </c>
      <c r="DV130" s="33">
        <f t="shared" si="186"/>
        <v>8.3643816962984795E-3</v>
      </c>
      <c r="DW130" s="33">
        <f t="shared" si="186"/>
        <v>-7.9048060861628246E-4</v>
      </c>
      <c r="DX130" s="33">
        <f t="shared" si="186"/>
        <v>3.026826489930777E-2</v>
      </c>
      <c r="DY130" s="33">
        <f t="shared" si="186"/>
        <v>2.590194638391918E-2</v>
      </c>
      <c r="DZ130" s="33">
        <f t="shared" si="186"/>
        <v>2.1741811824915615E-2</v>
      </c>
      <c r="EA130" s="33">
        <f t="shared" si="186"/>
        <v>3.5408568368593296E-2</v>
      </c>
      <c r="EB130" s="33">
        <f t="shared" si="186"/>
        <v>3.6713721664087831E-2</v>
      </c>
      <c r="EC130" s="33">
        <f t="shared" si="186"/>
        <v>4.0154461927951267E-2</v>
      </c>
      <c r="ED130" s="33">
        <f t="shared" ref="ED130:EZ130" si="187">+INDEX(ED$65,MATCH($C$130,$C$65,0))</f>
        <v>4.3699989954679205E-2</v>
      </c>
      <c r="EE130" s="33">
        <f t="shared" si="187"/>
        <v>1.9322440314680531E-2</v>
      </c>
      <c r="EF130" s="33">
        <f t="shared" si="187"/>
        <v>1.5084001173496314E-2</v>
      </c>
      <c r="EG130" s="33">
        <f t="shared" si="187"/>
        <v>1.1821738476370218E-2</v>
      </c>
      <c r="EH130" s="33">
        <f t="shared" si="187"/>
        <v>2.7368162840652171E-2</v>
      </c>
      <c r="EI130" s="33">
        <f t="shared" si="187"/>
        <v>1.9497671150421499E-2</v>
      </c>
      <c r="EJ130" s="33">
        <f t="shared" si="187"/>
        <v>3.3638011357752386E-2</v>
      </c>
      <c r="EK130" s="33">
        <f t="shared" si="187"/>
        <v>3.3526199149961487E-2</v>
      </c>
      <c r="EL130" s="33">
        <f t="shared" si="187"/>
        <v>-6.8695050204938544E-4</v>
      </c>
      <c r="EM130" s="33">
        <f t="shared" si="187"/>
        <v>-4.6253902456181592E-2</v>
      </c>
      <c r="EN130" s="33">
        <f t="shared" si="187"/>
        <v>2.1678213062676168E-2</v>
      </c>
      <c r="EO130" s="33">
        <f t="shared" si="187"/>
        <v>7.8089404832653387E-3</v>
      </c>
      <c r="EP130" s="33">
        <f t="shared" si="187"/>
        <v>-1.1865768542184565E-2</v>
      </c>
      <c r="EQ130" s="33">
        <f t="shared" si="187"/>
        <v>-2.3405177227512901E-3</v>
      </c>
      <c r="ER130" s="33">
        <f t="shared" si="187"/>
        <v>9.0560183562025838E-3</v>
      </c>
      <c r="ES130" s="33">
        <f t="shared" si="187"/>
        <v>1.3144237997272828E-2</v>
      </c>
      <c r="ET130" s="33">
        <f t="shared" si="187"/>
        <v>1.5615077526926043E-2</v>
      </c>
      <c r="EU130" s="33">
        <f t="shared" si="187"/>
        <v>1.7722484677817115E-2</v>
      </c>
      <c r="EV130" s="33">
        <f t="shared" si="187"/>
        <v>1.2121974570636086E-2</v>
      </c>
      <c r="EW130" s="33">
        <f t="shared" si="187"/>
        <v>1.1508705776892615E-2</v>
      </c>
      <c r="EX130" s="33">
        <f t="shared" si="187"/>
        <v>-5.7236901393363016E-2</v>
      </c>
      <c r="EY130" s="33">
        <f t="shared" si="187"/>
        <v>4.9896471584858805E-2</v>
      </c>
      <c r="EZ130" s="33">
        <f t="shared" si="187"/>
        <v>2.9347595807062605E-2</v>
      </c>
      <c r="FA130" s="49"/>
      <c r="FB130" s="49"/>
      <c r="FC130" s="49"/>
      <c r="FD130" s="49"/>
      <c r="FE130" s="49"/>
      <c r="FF130" s="49"/>
      <c r="FG130" s="49"/>
      <c r="FH130" s="49"/>
      <c r="FI130" s="49"/>
      <c r="FJ130" s="49"/>
      <c r="FK130" s="49"/>
      <c r="FL130" s="49"/>
      <c r="FM130" s="49"/>
      <c r="FN130" s="49"/>
      <c r="FO130" s="49"/>
      <c r="FP130" s="49"/>
      <c r="FQ130" s="49"/>
      <c r="FR130" s="49"/>
      <c r="FS130" s="49"/>
      <c r="FT130" s="49"/>
      <c r="FU130" s="49"/>
    </row>
    <row r="131" spans="1:177" x14ac:dyDescent="0.15">
      <c r="A131" s="16"/>
      <c r="B131" s="16"/>
      <c r="C131" s="16"/>
      <c r="D131" s="16"/>
      <c r="E131" s="29">
        <f>+E130+1</f>
        <v>1.0033197268312717</v>
      </c>
      <c r="F131" s="29">
        <f t="shared" ref="F131:BQ131" si="188">+F130+1</f>
        <v>1.0279999327349538</v>
      </c>
      <c r="G131" s="29">
        <f t="shared" si="188"/>
        <v>1.0153915693316644</v>
      </c>
      <c r="H131" s="29">
        <f t="shared" si="188"/>
        <v>1.0172835493820793</v>
      </c>
      <c r="I131" s="29">
        <f t="shared" si="188"/>
        <v>1.0072607481104667</v>
      </c>
      <c r="J131" s="29">
        <f t="shared" si="188"/>
        <v>0.99868344446835156</v>
      </c>
      <c r="K131" s="29">
        <f t="shared" si="188"/>
        <v>1.005775273086535</v>
      </c>
      <c r="L131" s="29">
        <f t="shared" si="188"/>
        <v>1.0068740750165266</v>
      </c>
      <c r="M131" s="29">
        <f t="shared" si="188"/>
        <v>0.98641881582659385</v>
      </c>
      <c r="N131" s="29">
        <f t="shared" si="188"/>
        <v>1.0267539054587174</v>
      </c>
      <c r="O131" s="29">
        <f t="shared" si="188"/>
        <v>1.0136919103250295</v>
      </c>
      <c r="P131" s="29">
        <f t="shared" si="188"/>
        <v>1.0198903777598252</v>
      </c>
      <c r="Q131" s="29">
        <f t="shared" si="188"/>
        <v>1.0229174739551852</v>
      </c>
      <c r="R131" s="29">
        <f t="shared" si="188"/>
        <v>1.0054879488043373</v>
      </c>
      <c r="S131" s="29">
        <f t="shared" si="188"/>
        <v>1.0030190390792388</v>
      </c>
      <c r="T131" s="29">
        <f t="shared" si="188"/>
        <v>1.0087466795441478</v>
      </c>
      <c r="U131" s="29">
        <f t="shared" si="188"/>
        <v>1.0203340448480951</v>
      </c>
      <c r="V131" s="29">
        <f t="shared" si="188"/>
        <v>1.0120032100872103</v>
      </c>
      <c r="W131" s="29">
        <f t="shared" si="188"/>
        <v>1.0109731614083919</v>
      </c>
      <c r="X131" s="29">
        <f t="shared" si="188"/>
        <v>1.0090092193822979</v>
      </c>
      <c r="Y131" s="29">
        <f t="shared" si="188"/>
        <v>0.99859152025826881</v>
      </c>
      <c r="Z131" s="29">
        <f t="shared" si="188"/>
        <v>1.0094181022794699</v>
      </c>
      <c r="AA131" s="29">
        <f t="shared" si="188"/>
        <v>1.0078259592182883</v>
      </c>
      <c r="AB131" s="29">
        <f t="shared" si="188"/>
        <v>1.0257327326540053</v>
      </c>
      <c r="AC131" s="29">
        <f t="shared" si="188"/>
        <v>1.0152971460050761</v>
      </c>
      <c r="AD131" s="29">
        <f t="shared" si="188"/>
        <v>1.0219274490603885</v>
      </c>
      <c r="AE131" s="29">
        <f t="shared" si="188"/>
        <v>1.0072105529693691</v>
      </c>
      <c r="AF131" s="29">
        <f t="shared" si="188"/>
        <v>1.0274635176989175</v>
      </c>
      <c r="AG131" s="29">
        <f t="shared" si="188"/>
        <v>1.0181778536758501</v>
      </c>
      <c r="AH131" s="29">
        <f t="shared" si="188"/>
        <v>1.0028676145142446</v>
      </c>
      <c r="AI131" s="29">
        <f t="shared" si="188"/>
        <v>1.002544176662596</v>
      </c>
      <c r="AJ131" s="29">
        <f t="shared" si="188"/>
        <v>1.0171460922121851</v>
      </c>
      <c r="AK131" s="29">
        <f t="shared" si="188"/>
        <v>1.011837078700994</v>
      </c>
      <c r="AL131" s="29">
        <f t="shared" si="188"/>
        <v>1.0102848559477378</v>
      </c>
      <c r="AM131" s="29">
        <f t="shared" si="188"/>
        <v>1.0143482989110155</v>
      </c>
      <c r="AN131" s="29">
        <f t="shared" si="188"/>
        <v>1.0226930067033739</v>
      </c>
      <c r="AO131" s="29">
        <f t="shared" si="188"/>
        <v>1.0207548081409898</v>
      </c>
      <c r="AP131" s="29">
        <f t="shared" si="188"/>
        <v>0.99481000986841073</v>
      </c>
      <c r="AQ131" s="29">
        <f t="shared" si="188"/>
        <v>1.0159621439125828</v>
      </c>
      <c r="AR131" s="29">
        <f t="shared" si="188"/>
        <v>1.007176117314559</v>
      </c>
      <c r="AS131" s="29">
        <f t="shared" si="188"/>
        <v>1.0423954797183757</v>
      </c>
      <c r="AT131" s="29">
        <f t="shared" si="188"/>
        <v>1.0189640100147805</v>
      </c>
      <c r="AU131" s="29">
        <f t="shared" si="188"/>
        <v>1.0123738609910435</v>
      </c>
      <c r="AV131" s="29">
        <f t="shared" si="188"/>
        <v>0.96537494843203164</v>
      </c>
      <c r="AW131" s="29">
        <f t="shared" si="188"/>
        <v>0.98028500419334597</v>
      </c>
      <c r="AX131" s="29">
        <f t="shared" si="188"/>
        <v>1.0257543802557436</v>
      </c>
      <c r="AY131" s="29">
        <f t="shared" si="188"/>
        <v>0.94102871990933423</v>
      </c>
      <c r="AZ131" s="29">
        <f t="shared" si="188"/>
        <v>0.97109724980399958</v>
      </c>
      <c r="BA131" s="29">
        <f t="shared" si="188"/>
        <v>1.0442738430803753</v>
      </c>
      <c r="BB131" s="29">
        <f t="shared" si="188"/>
        <v>1.0615691821844666</v>
      </c>
      <c r="BC131" s="29">
        <f t="shared" si="188"/>
        <v>1.0272378037542256</v>
      </c>
      <c r="BD131" s="29">
        <f t="shared" si="188"/>
        <v>1.0821965691090993</v>
      </c>
      <c r="BE131" s="29">
        <f t="shared" si="188"/>
        <v>1.0212172591143505</v>
      </c>
      <c r="BF131" s="29">
        <f t="shared" si="188"/>
        <v>1.0515987111261484</v>
      </c>
      <c r="BG131" s="29">
        <f t="shared" si="188"/>
        <v>1.0324459431681687</v>
      </c>
      <c r="BH131" s="29">
        <f t="shared" si="188"/>
        <v>1.0200211089923765</v>
      </c>
      <c r="BI131" s="29">
        <f t="shared" si="188"/>
        <v>1.0394171821305169</v>
      </c>
      <c r="BJ131" s="29">
        <f t="shared" si="188"/>
        <v>1.0303362893065622</v>
      </c>
      <c r="BK131" s="29">
        <f t="shared" si="188"/>
        <v>1.0292525752052695</v>
      </c>
      <c r="BL131" s="29">
        <f t="shared" si="188"/>
        <v>0.98820058759911811</v>
      </c>
      <c r="BM131" s="29">
        <f t="shared" si="188"/>
        <v>0.95785020037579782</v>
      </c>
      <c r="BN131" s="29">
        <f t="shared" si="188"/>
        <v>0.97134083862197196</v>
      </c>
      <c r="BO131" s="29">
        <f t="shared" si="188"/>
        <v>1.0199600880788515</v>
      </c>
      <c r="BP131" s="29">
        <f t="shared" si="188"/>
        <v>1.0263272691012064</v>
      </c>
      <c r="BQ131" s="29">
        <f t="shared" si="188"/>
        <v>1.0272443944425786</v>
      </c>
      <c r="BR131" s="29">
        <f t="shared" ref="BR131:EC131" si="189">+BR130+1</f>
        <v>1.0176444238441886</v>
      </c>
      <c r="BS131" s="29">
        <f t="shared" si="189"/>
        <v>1.0446029307495008</v>
      </c>
      <c r="BT131" s="29">
        <f t="shared" si="189"/>
        <v>1.0163644186138749</v>
      </c>
      <c r="BU131" s="29">
        <f t="shared" si="189"/>
        <v>1.0507958090042382</v>
      </c>
      <c r="BV131" s="29">
        <f t="shared" si="189"/>
        <v>0.94371749222525003</v>
      </c>
      <c r="BW131" s="29">
        <f t="shared" si="189"/>
        <v>0.98958503436223633</v>
      </c>
      <c r="BX131" s="29">
        <f t="shared" si="189"/>
        <v>0.97403342067439647</v>
      </c>
      <c r="BY131" s="29">
        <f t="shared" si="189"/>
        <v>1.0135678367639427</v>
      </c>
      <c r="BZ131" s="29">
        <f t="shared" si="189"/>
        <v>0.98253214198385641</v>
      </c>
      <c r="CA131" s="29">
        <f t="shared" si="189"/>
        <v>0.92598442420565763</v>
      </c>
      <c r="CB131" s="29">
        <f t="shared" si="189"/>
        <v>1.1549724417751555</v>
      </c>
      <c r="CC131" s="29">
        <f t="shared" si="189"/>
        <v>1.0702103973965107</v>
      </c>
      <c r="CD131" s="29">
        <f t="shared" si="189"/>
        <v>1.0567867133345685</v>
      </c>
      <c r="CE131" s="29">
        <f t="shared" si="189"/>
        <v>1.0656310198332755</v>
      </c>
      <c r="CF131" s="29">
        <f t="shared" si="189"/>
        <v>1.053943989020464</v>
      </c>
      <c r="CG131" s="29">
        <f t="shared" si="189"/>
        <v>1.0305151634323073</v>
      </c>
      <c r="CH131" s="29">
        <f t="shared" si="189"/>
        <v>1.0230618889901668</v>
      </c>
      <c r="CI131" s="29">
        <f t="shared" si="189"/>
        <v>1.0385415943113034</v>
      </c>
      <c r="CJ131" s="29">
        <f t="shared" si="189"/>
        <v>1.041777474427338</v>
      </c>
      <c r="CK131" s="29">
        <f t="shared" si="189"/>
        <v>1.0470744086129393</v>
      </c>
      <c r="CL131" s="29">
        <f t="shared" si="189"/>
        <v>1.0345333936655552</v>
      </c>
      <c r="CM131" s="29">
        <f t="shared" si="189"/>
        <v>1.0393114607641314</v>
      </c>
      <c r="CN131" s="29">
        <f t="shared" si="189"/>
        <v>1.0122211669108543</v>
      </c>
      <c r="CO131" s="29">
        <f t="shared" si="189"/>
        <v>1.0355042308730007</v>
      </c>
      <c r="CP131" s="29">
        <f t="shared" si="189"/>
        <v>1.0513635575948241</v>
      </c>
      <c r="CQ131" s="29">
        <f t="shared" si="189"/>
        <v>1.0450287478153035</v>
      </c>
      <c r="CR131" s="29">
        <f t="shared" si="189"/>
        <v>1.0364263783920218</v>
      </c>
      <c r="CS131" s="29">
        <f t="shared" si="189"/>
        <v>1.0358295342994455</v>
      </c>
      <c r="CT131" s="29">
        <f t="shared" si="189"/>
        <v>1.0582112307276461</v>
      </c>
      <c r="CU131" s="29">
        <f t="shared" si="189"/>
        <v>1.0346332326058543</v>
      </c>
      <c r="CV131" s="29">
        <f t="shared" si="189"/>
        <v>1.0264126192130374</v>
      </c>
      <c r="CW131" s="29">
        <f t="shared" si="189"/>
        <v>1.0284616180732782</v>
      </c>
      <c r="CX131" s="29">
        <f t="shared" si="189"/>
        <v>1.0440321491571511</v>
      </c>
      <c r="CY131" s="29">
        <f t="shared" si="189"/>
        <v>1.0601378393273682</v>
      </c>
      <c r="CZ131" s="29">
        <f t="shared" si="189"/>
        <v>1.0430660462206427</v>
      </c>
      <c r="DA131" s="29">
        <f t="shared" si="189"/>
        <v>1.0278142440246532</v>
      </c>
      <c r="DB131" s="29">
        <f t="shared" si="189"/>
        <v>1.0479260319657826</v>
      </c>
      <c r="DC131" s="29">
        <f t="shared" si="189"/>
        <v>1.0530582532619142</v>
      </c>
      <c r="DD131" s="29">
        <f t="shared" si="189"/>
        <v>1.0193660400291318</v>
      </c>
      <c r="DE131" s="29">
        <f t="shared" si="189"/>
        <v>0.9901124649318882</v>
      </c>
      <c r="DF131" s="29">
        <f t="shared" si="189"/>
        <v>1.0371620956459719</v>
      </c>
      <c r="DG131" s="29">
        <f t="shared" si="189"/>
        <v>1.018941541535509</v>
      </c>
      <c r="DH131" s="29">
        <f t="shared" si="189"/>
        <v>1.023956883085307</v>
      </c>
      <c r="DI131" s="29">
        <f t="shared" si="189"/>
        <v>1.0344124698117063</v>
      </c>
      <c r="DJ131" s="29">
        <f t="shared" si="189"/>
        <v>1.0160620548944013</v>
      </c>
      <c r="DK131" s="29">
        <f t="shared" si="189"/>
        <v>0.99812397919206242</v>
      </c>
      <c r="DL131" s="29">
        <f t="shared" si="189"/>
        <v>1.0098878957156401</v>
      </c>
      <c r="DM131" s="29">
        <f t="shared" si="189"/>
        <v>1.0169907211197373</v>
      </c>
      <c r="DN131" s="29">
        <f t="shared" si="189"/>
        <v>1.0257899749131156</v>
      </c>
      <c r="DO131" s="29">
        <f t="shared" si="189"/>
        <v>1.0247735288879711</v>
      </c>
      <c r="DP131" s="29">
        <f t="shared" si="189"/>
        <v>1.0296548794819542</v>
      </c>
      <c r="DQ131" s="29">
        <f t="shared" si="189"/>
        <v>1.0241620512889882</v>
      </c>
      <c r="DR131" s="29">
        <f t="shared" si="189"/>
        <v>1.0416397539255859</v>
      </c>
      <c r="DS131" s="29">
        <f t="shared" si="189"/>
        <v>1.0378483387573081</v>
      </c>
      <c r="DT131" s="29">
        <f t="shared" si="189"/>
        <v>1.0133486474928504</v>
      </c>
      <c r="DU131" s="29">
        <f t="shared" si="189"/>
        <v>1.0183409582851748</v>
      </c>
      <c r="DV131" s="29">
        <f t="shared" si="189"/>
        <v>1.0083643816962984</v>
      </c>
      <c r="DW131" s="29">
        <f t="shared" si="189"/>
        <v>0.99920951939138369</v>
      </c>
      <c r="DX131" s="29">
        <f t="shared" si="189"/>
        <v>1.0302682648993078</v>
      </c>
      <c r="DY131" s="29">
        <f t="shared" si="189"/>
        <v>1.0259019463839192</v>
      </c>
      <c r="DZ131" s="29">
        <f t="shared" si="189"/>
        <v>1.0217418118249155</v>
      </c>
      <c r="EA131" s="29">
        <f t="shared" si="189"/>
        <v>1.0354085683685934</v>
      </c>
      <c r="EB131" s="29">
        <f t="shared" si="189"/>
        <v>1.0367137216640878</v>
      </c>
      <c r="EC131" s="29">
        <f t="shared" si="189"/>
        <v>1.0401544619279512</v>
      </c>
      <c r="ED131" s="29">
        <f t="shared" ref="ED131:EY131" si="190">+ED130+1</f>
        <v>1.0436999899546793</v>
      </c>
      <c r="EE131" s="29">
        <f t="shared" si="190"/>
        <v>1.0193224403146806</v>
      </c>
      <c r="EF131" s="29">
        <f t="shared" si="190"/>
        <v>1.0150840011734963</v>
      </c>
      <c r="EG131" s="29">
        <f t="shared" si="190"/>
        <v>1.0118217384763701</v>
      </c>
      <c r="EH131" s="29">
        <f t="shared" si="190"/>
        <v>1.0273681628406521</v>
      </c>
      <c r="EI131" s="29">
        <f t="shared" si="190"/>
        <v>1.0194976711504216</v>
      </c>
      <c r="EJ131" s="29">
        <f t="shared" si="190"/>
        <v>1.0336380113577524</v>
      </c>
      <c r="EK131" s="29">
        <f t="shared" si="190"/>
        <v>1.0335261991499616</v>
      </c>
      <c r="EL131" s="29">
        <f t="shared" si="190"/>
        <v>0.99931304949795063</v>
      </c>
      <c r="EM131" s="29">
        <f t="shared" si="190"/>
        <v>0.95374609754381845</v>
      </c>
      <c r="EN131" s="29">
        <f t="shared" si="190"/>
        <v>1.0216782130626763</v>
      </c>
      <c r="EO131" s="29">
        <f t="shared" si="190"/>
        <v>1.0078089404832653</v>
      </c>
      <c r="EP131" s="29">
        <f t="shared" si="190"/>
        <v>0.98813423145781543</v>
      </c>
      <c r="EQ131" s="29">
        <f t="shared" si="190"/>
        <v>0.99765948227724865</v>
      </c>
      <c r="ER131" s="29">
        <f t="shared" si="190"/>
        <v>1.0090560183562025</v>
      </c>
      <c r="ES131" s="29">
        <f t="shared" si="190"/>
        <v>1.0131442379972728</v>
      </c>
      <c r="ET131" s="29">
        <f t="shared" si="190"/>
        <v>1.0156150775269261</v>
      </c>
      <c r="EU131" s="29">
        <f t="shared" si="190"/>
        <v>1.017722484677817</v>
      </c>
      <c r="EV131" s="29">
        <f t="shared" si="190"/>
        <v>1.012121974570636</v>
      </c>
      <c r="EW131" s="29">
        <f t="shared" si="190"/>
        <v>1.0115087057768926</v>
      </c>
      <c r="EX131" s="29">
        <f t="shared" si="190"/>
        <v>0.94276309860663698</v>
      </c>
      <c r="EY131" s="29">
        <f t="shared" si="190"/>
        <v>1.0498964715848589</v>
      </c>
      <c r="EZ131" s="29">
        <f>+EZ130+1</f>
        <v>1.0293475958070626</v>
      </c>
      <c r="FA131" s="49"/>
      <c r="FB131" s="49"/>
      <c r="FC131" s="49"/>
      <c r="FD131" s="49"/>
      <c r="FE131" s="49"/>
      <c r="FF131" s="49"/>
      <c r="FG131" s="49"/>
      <c r="FH131" s="49"/>
      <c r="FI131" s="49"/>
      <c r="FJ131" s="49"/>
      <c r="FK131" s="49"/>
      <c r="FL131" s="49"/>
      <c r="FM131" s="49"/>
      <c r="FN131" s="49"/>
      <c r="FO131" s="49"/>
      <c r="FP131" s="49"/>
      <c r="FQ131" s="49"/>
      <c r="FR131" s="49"/>
      <c r="FS131" s="49"/>
      <c r="FT131" s="49"/>
      <c r="FU131" s="49"/>
    </row>
    <row r="132" spans="1:177" x14ac:dyDescent="0.15">
      <c r="C132" s="52"/>
      <c r="FA132" s="49"/>
      <c r="FB132" s="49"/>
      <c r="FC132" s="49"/>
      <c r="FD132" s="49"/>
      <c r="FE132" s="49"/>
      <c r="FF132" s="49"/>
      <c r="FG132" s="49"/>
      <c r="FH132" s="49"/>
      <c r="FI132" s="49"/>
      <c r="FJ132" s="49"/>
      <c r="FK132" s="49"/>
      <c r="FL132" s="49"/>
      <c r="FM132" s="49"/>
      <c r="FN132" s="49"/>
      <c r="FO132" s="49"/>
      <c r="FP132" s="49"/>
      <c r="FQ132" s="49"/>
      <c r="FR132" s="49"/>
      <c r="FS132" s="49"/>
      <c r="FT132" s="49"/>
      <c r="FU132" s="49"/>
    </row>
    <row r="133" spans="1:177" x14ac:dyDescent="0.15">
      <c r="A133" s="21" t="s">
        <v>64</v>
      </c>
      <c r="B133" s="21" t="s">
        <v>62</v>
      </c>
      <c r="C133" s="21" t="s">
        <v>63</v>
      </c>
      <c r="D133" s="21" t="s">
        <v>226</v>
      </c>
      <c r="E133" s="21" t="s">
        <v>229</v>
      </c>
      <c r="F133" s="21" t="s">
        <v>231</v>
      </c>
      <c r="G133" s="21" t="s">
        <v>232</v>
      </c>
      <c r="H133" s="21" t="s">
        <v>236</v>
      </c>
      <c r="I133" s="21" t="s">
        <v>237</v>
      </c>
      <c r="J133" s="21" t="s">
        <v>244</v>
      </c>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c r="DL133" s="51"/>
      <c r="DM133" s="51"/>
      <c r="DN133" s="51"/>
      <c r="DO133" s="51"/>
      <c r="DP133" s="51"/>
      <c r="DQ133" s="51"/>
      <c r="DR133" s="51"/>
      <c r="DS133" s="51"/>
      <c r="DT133" s="51"/>
      <c r="DU133" s="51"/>
      <c r="DV133" s="51"/>
      <c r="DW133" s="51"/>
      <c r="DX133" s="51"/>
      <c r="DY133" s="51"/>
      <c r="DZ133" s="51"/>
      <c r="EA133" s="51"/>
      <c r="EB133" s="51"/>
      <c r="EC133" s="51"/>
      <c r="ED133" s="51"/>
      <c r="EE133" s="51"/>
      <c r="EF133" s="51"/>
      <c r="EG133" s="51"/>
      <c r="EH133" s="51"/>
      <c r="EI133" s="51"/>
      <c r="EJ133" s="51"/>
      <c r="EK133" s="51"/>
      <c r="EL133" s="51"/>
      <c r="EM133" s="51"/>
      <c r="EN133" s="51"/>
      <c r="EO133" s="51"/>
      <c r="EP133" s="51"/>
      <c r="EQ133" s="51"/>
      <c r="ER133" s="51"/>
      <c r="ES133" s="51"/>
      <c r="ET133" s="51"/>
      <c r="EU133" s="51"/>
      <c r="EV133" s="51"/>
      <c r="EW133" s="51"/>
      <c r="EX133" s="51"/>
      <c r="EY133" s="51"/>
      <c r="EZ133" s="51"/>
      <c r="FA133" s="49"/>
      <c r="FB133" s="49"/>
      <c r="FC133" s="49"/>
      <c r="FD133" s="49"/>
      <c r="FE133" s="49"/>
      <c r="FF133" s="49"/>
      <c r="FG133" s="49"/>
      <c r="FH133" s="49"/>
      <c r="FI133" s="49"/>
      <c r="FJ133" s="49"/>
      <c r="FK133" s="49"/>
      <c r="FL133" s="49"/>
      <c r="FM133" s="49"/>
      <c r="FN133" s="49"/>
      <c r="FO133" s="49"/>
      <c r="FP133" s="49"/>
      <c r="FQ133" s="49"/>
      <c r="FR133" s="49"/>
      <c r="FS133" s="49"/>
      <c r="FT133" s="49"/>
      <c r="FU133" s="49"/>
    </row>
    <row r="134" spans="1:177" x14ac:dyDescent="0.15">
      <c r="A134" s="48" t="s">
        <v>253</v>
      </c>
      <c r="B134" s="26" t="s">
        <v>256</v>
      </c>
      <c r="C134" s="27" t="s">
        <v>256</v>
      </c>
      <c r="D134" s="33">
        <f>+PRODUCT(E131:EZ131)-1</f>
        <v>16.926594745279338</v>
      </c>
      <c r="E134" s="33">
        <f>+PRODUCT(CB131:CZ131)-1</f>
        <v>2.107903456044363</v>
      </c>
      <c r="F134" s="33">
        <f>+PRODUCT(CB131:EZ131)-1</f>
        <v>7.1248494000617253</v>
      </c>
      <c r="G134" s="33">
        <f>+PRODUCT(CZ131:EZ131)-1</f>
        <v>1.7268397039098926</v>
      </c>
      <c r="H134" s="33">
        <f>+PRODUCT(DJ131:EZ131)-1</f>
        <v>1.0401595465940789</v>
      </c>
      <c r="I134" s="33">
        <f>+PRODUCT(DT131:EZ131)-1</f>
        <v>0.63444797359655536</v>
      </c>
      <c r="J134" s="33">
        <f>+PRODUCT(DE131:EZ131)-1</f>
        <v>1.261101103783191</v>
      </c>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c r="DL134" s="51"/>
      <c r="DM134" s="51"/>
      <c r="DN134" s="51"/>
      <c r="DO134" s="51"/>
      <c r="DP134" s="51"/>
      <c r="DQ134" s="51"/>
      <c r="DR134" s="51"/>
      <c r="DS134" s="51"/>
      <c r="DT134" s="51"/>
      <c r="DU134" s="51"/>
      <c r="DV134" s="51"/>
      <c r="DW134" s="51"/>
      <c r="DX134" s="51"/>
      <c r="DY134" s="51"/>
      <c r="DZ134" s="51"/>
      <c r="EA134" s="51"/>
      <c r="EB134" s="51"/>
      <c r="EC134" s="51"/>
      <c r="ED134" s="51"/>
      <c r="EE134" s="51"/>
      <c r="EF134" s="51"/>
      <c r="EG134" s="51"/>
      <c r="EH134" s="51"/>
      <c r="EI134" s="51"/>
      <c r="EJ134" s="51"/>
      <c r="EK134" s="51"/>
      <c r="EL134" s="51"/>
      <c r="EM134" s="51"/>
      <c r="EN134" s="51"/>
      <c r="EO134" s="51"/>
      <c r="EP134" s="51"/>
      <c r="EQ134" s="51"/>
      <c r="ER134" s="51"/>
      <c r="ES134" s="51"/>
      <c r="ET134" s="51"/>
      <c r="EU134" s="51"/>
      <c r="EV134" s="51"/>
      <c r="EW134" s="51"/>
      <c r="EX134" s="51"/>
      <c r="EY134" s="51"/>
      <c r="EZ134" s="51"/>
    </row>
    <row r="135" spans="1:177" x14ac:dyDescent="0.15">
      <c r="E135" s="53"/>
      <c r="F135" s="53"/>
      <c r="G135" s="53"/>
      <c r="H135" s="53"/>
      <c r="I135" s="53"/>
      <c r="J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3"/>
      <c r="CC135" s="53"/>
      <c r="CD135" s="53"/>
      <c r="CE135" s="53"/>
      <c r="CF135" s="53"/>
      <c r="CG135" s="53"/>
      <c r="CH135" s="53"/>
      <c r="CI135" s="53"/>
      <c r="CJ135" s="53"/>
      <c r="CK135" s="53"/>
      <c r="CL135" s="53"/>
      <c r="CM135" s="53"/>
      <c r="CN135" s="53"/>
      <c r="CO135" s="53"/>
      <c r="CP135" s="53"/>
      <c r="CQ135" s="53"/>
      <c r="CR135" s="53"/>
      <c r="CS135" s="53"/>
      <c r="CT135" s="53"/>
      <c r="CU135" s="53"/>
      <c r="CV135" s="53"/>
      <c r="CW135" s="53"/>
      <c r="CX135" s="53"/>
      <c r="CY135" s="53"/>
      <c r="CZ135" s="53"/>
      <c r="DA135" s="53"/>
      <c r="DB135" s="53"/>
      <c r="DC135" s="53"/>
      <c r="DD135" s="53"/>
      <c r="DE135" s="53"/>
      <c r="DF135" s="53"/>
      <c r="DG135" s="53"/>
      <c r="DH135" s="53"/>
      <c r="DI135" s="53"/>
      <c r="DJ135" s="53"/>
      <c r="DK135" s="53"/>
      <c r="DL135" s="53"/>
      <c r="DM135" s="53"/>
      <c r="DN135" s="53"/>
      <c r="DO135" s="53"/>
      <c r="DP135" s="53"/>
      <c r="DQ135" s="53"/>
      <c r="DR135" s="53"/>
      <c r="DS135" s="53"/>
      <c r="DT135" s="53"/>
      <c r="DU135" s="53"/>
      <c r="DV135" s="53"/>
      <c r="DW135" s="53"/>
      <c r="DX135" s="53"/>
      <c r="DY135" s="53"/>
      <c r="DZ135" s="53"/>
      <c r="EA135" s="53"/>
      <c r="EB135" s="53"/>
      <c r="EC135" s="53"/>
      <c r="ED135" s="53"/>
      <c r="EE135" s="53"/>
      <c r="EF135" s="53"/>
      <c r="EG135" s="53"/>
      <c r="EH135" s="53"/>
      <c r="EI135" s="53"/>
      <c r="EJ135" s="53"/>
      <c r="EK135" s="53"/>
      <c r="EL135" s="53"/>
      <c r="EM135" s="53"/>
      <c r="EN135" s="53"/>
      <c r="EO135" s="53"/>
      <c r="EP135" s="53"/>
      <c r="EQ135" s="53"/>
      <c r="ER135" s="53"/>
      <c r="ES135" s="53"/>
      <c r="ET135" s="53"/>
      <c r="EU135" s="53"/>
      <c r="EV135" s="53"/>
      <c r="EW135" s="53"/>
      <c r="EX135" s="53"/>
      <c r="EY135" s="53"/>
      <c r="EZ135" s="53"/>
      <c r="FA135" s="51"/>
      <c r="FB135" s="53"/>
    </row>
    <row r="136" spans="1:177" x14ac:dyDescent="0.15">
      <c r="E136" s="53"/>
    </row>
    <row r="137" spans="1:177" x14ac:dyDescent="0.15">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c r="CB137" s="54"/>
      <c r="CC137" s="54"/>
      <c r="CD137" s="54"/>
      <c r="CE137" s="54"/>
      <c r="CF137" s="54"/>
      <c r="CG137" s="54"/>
      <c r="CH137" s="54"/>
      <c r="CI137" s="54"/>
      <c r="CJ137" s="54"/>
      <c r="CK137" s="54"/>
      <c r="CL137" s="54"/>
      <c r="CM137" s="54"/>
      <c r="CN137" s="54"/>
      <c r="CO137" s="54"/>
      <c r="CP137" s="54"/>
      <c r="CQ137" s="54"/>
      <c r="CR137" s="54"/>
      <c r="CS137" s="54"/>
      <c r="CT137" s="54"/>
      <c r="CU137" s="54"/>
      <c r="CV137" s="54"/>
      <c r="CW137" s="54"/>
      <c r="CX137" s="54"/>
      <c r="CY137" s="54"/>
      <c r="CZ137" s="54"/>
      <c r="DA137" s="54"/>
      <c r="DB137" s="54"/>
      <c r="DC137" s="54"/>
      <c r="DD137" s="54"/>
      <c r="DE137" s="54"/>
      <c r="DF137" s="54"/>
      <c r="DG137" s="54"/>
      <c r="DH137" s="54"/>
      <c r="DI137" s="54"/>
      <c r="DJ137" s="54"/>
      <c r="DK137" s="54"/>
      <c r="DL137" s="54"/>
      <c r="DM137" s="54"/>
      <c r="DN137" s="54"/>
      <c r="DO137" s="54"/>
      <c r="DP137" s="54"/>
      <c r="DQ137" s="54"/>
      <c r="DR137" s="54"/>
      <c r="DS137" s="54"/>
      <c r="DT137" s="54"/>
      <c r="DU137" s="54"/>
      <c r="DV137" s="54"/>
      <c r="DW137" s="54"/>
      <c r="DX137" s="54"/>
      <c r="DY137" s="54"/>
      <c r="DZ137" s="54"/>
      <c r="EA137" s="54"/>
      <c r="EB137" s="54"/>
      <c r="EC137" s="54"/>
      <c r="ED137" s="54"/>
      <c r="EE137" s="54"/>
      <c r="EF137" s="54"/>
      <c r="EG137" s="54"/>
      <c r="EH137" s="54"/>
      <c r="EI137" s="54"/>
      <c r="EJ137" s="54"/>
      <c r="EK137" s="54"/>
      <c r="EL137" s="54"/>
      <c r="EM137" s="54"/>
      <c r="EN137" s="54"/>
      <c r="EO137" s="54"/>
      <c r="EP137" s="54"/>
      <c r="EQ137" s="54"/>
      <c r="ER137" s="54"/>
      <c r="ES137" s="54"/>
      <c r="ET137" s="54"/>
      <c r="EU137" s="54"/>
      <c r="EV137" s="54"/>
      <c r="EW137" s="54"/>
      <c r="EX137" s="54"/>
      <c r="EY137" s="54"/>
      <c r="EZ137" s="54"/>
    </row>
    <row r="141" spans="1:177" x14ac:dyDescent="0.15">
      <c r="D141" s="52"/>
    </row>
  </sheetData>
  <phoneticPr fontId="2" type="noConversion"/>
  <pageMargins left="0.7" right="0.7" top="0.75" bottom="0.75" header="0.3" footer="0.3"/>
  <ignoredErrors>
    <ignoredError sqref="A29:EZ36 E48:EZ54 E55:EZ55 E57:EZ64 F56:EZ56 E67:FG71 E75:FG83 E84:F84 A37:EZ46 CG84:EZ84 G84:CF84 H47:EZ47 G47 E66:EL66 E65:EZ65 E73:FG73 E72:FG72 E47:F47 EN66:FG66 E74:EZ74 FB74:FG74" calculatedColumn="1"/>
    <ignoredError sqref="D129:EZ129" numberStoredAsText="1"/>
  </ignoredErrors>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6AE31-F48E-224D-81BF-5F97FD76BF26}">
  <dimension ref="A1"/>
  <sheetViews>
    <sheetView showGridLines="0" zoomScaleNormal="100" workbookViewId="0">
      <selection activeCell="E38" sqref="E38"/>
    </sheetView>
  </sheetViews>
  <sheetFormatPr baseColWidth="10" defaultRowHeight="13" x14ac:dyDescent="0.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F07C2-5C83-494F-BA36-5498D8B2687A}">
  <dimension ref="A5:L90"/>
  <sheetViews>
    <sheetView showGridLines="0" topLeftCell="A61" workbookViewId="0">
      <selection activeCell="B34" sqref="B34"/>
    </sheetView>
  </sheetViews>
  <sheetFormatPr baseColWidth="10" defaultColWidth="22.1640625" defaultRowHeight="14" x14ac:dyDescent="0.15"/>
  <cols>
    <col min="1" max="1" width="65" style="15" bestFit="1" customWidth="1"/>
    <col min="2" max="2" width="14" style="15" bestFit="1" customWidth="1"/>
    <col min="3" max="3" width="14.33203125" style="15" bestFit="1" customWidth="1"/>
    <col min="4" max="4" width="12" style="15" customWidth="1"/>
    <col min="5" max="5" width="12.83203125" style="15" customWidth="1"/>
    <col min="6" max="6" width="12.1640625" style="15" bestFit="1" customWidth="1"/>
    <col min="7" max="7" width="9.6640625" style="15" bestFit="1" customWidth="1"/>
    <col min="8" max="8" width="10.5" style="15" customWidth="1"/>
    <col min="9" max="18" width="9.6640625" style="15" bestFit="1" customWidth="1"/>
    <col min="19" max="665" width="8.1640625" style="15" bestFit="1" customWidth="1"/>
    <col min="666" max="666" width="9.1640625" style="15" bestFit="1" customWidth="1"/>
    <col min="667" max="668" width="8.1640625" style="15" bestFit="1" customWidth="1"/>
    <col min="669" max="669" width="9.1640625" style="15" bestFit="1" customWidth="1"/>
    <col min="670" max="670" width="8.1640625" style="15" bestFit="1" customWidth="1"/>
    <col min="671" max="673" width="9.1640625" style="15" bestFit="1" customWidth="1"/>
    <col min="674" max="674" width="8.1640625" style="15" bestFit="1" customWidth="1"/>
    <col min="675" max="684" width="9.1640625" style="15" bestFit="1" customWidth="1"/>
    <col min="685" max="685" width="8.1640625" style="15" bestFit="1" customWidth="1"/>
    <col min="686" max="686" width="9.1640625" style="15" bestFit="1" customWidth="1"/>
    <col min="687" max="688" width="8.1640625" style="15" bestFit="1" customWidth="1"/>
    <col min="689" max="775" width="9.1640625" style="15" bestFit="1" customWidth="1"/>
    <col min="776" max="16384" width="22.1640625" style="15"/>
  </cols>
  <sheetData>
    <row r="5" spans="1:9" x14ac:dyDescent="0.15">
      <c r="A5" s="17" t="s">
        <v>72</v>
      </c>
      <c r="B5" s="16"/>
      <c r="C5" s="17" t="s">
        <v>64</v>
      </c>
      <c r="D5" s="17" t="s">
        <v>0</v>
      </c>
      <c r="E5" s="16"/>
      <c r="F5" s="16"/>
      <c r="G5" s="16"/>
      <c r="H5" s="16"/>
      <c r="I5" s="18"/>
    </row>
    <row r="6" spans="1:9" x14ac:dyDescent="0.15">
      <c r="A6" s="16"/>
      <c r="B6" s="16"/>
      <c r="C6" s="16" t="s">
        <v>1</v>
      </c>
      <c r="D6" s="16"/>
      <c r="E6" s="16"/>
      <c r="F6" s="16"/>
      <c r="G6" s="16"/>
      <c r="H6" s="16"/>
      <c r="I6" s="18"/>
    </row>
    <row r="7" spans="1:9" x14ac:dyDescent="0.15">
      <c r="A7" s="17" t="s">
        <v>62</v>
      </c>
      <c r="B7" s="17" t="s">
        <v>63</v>
      </c>
      <c r="C7" s="16">
        <v>1946</v>
      </c>
      <c r="D7" s="16">
        <v>1950</v>
      </c>
      <c r="E7" s="16">
        <v>1970</v>
      </c>
      <c r="F7" s="16">
        <v>1975</v>
      </c>
      <c r="G7" s="16">
        <v>1990</v>
      </c>
      <c r="H7" s="16">
        <v>2022</v>
      </c>
      <c r="I7" s="18"/>
    </row>
    <row r="8" spans="1:9" x14ac:dyDescent="0.15">
      <c r="A8" s="16" t="s">
        <v>2</v>
      </c>
      <c r="B8" s="16" t="s">
        <v>3</v>
      </c>
      <c r="C8" s="19">
        <v>3118</v>
      </c>
      <c r="D8" s="19">
        <v>5907</v>
      </c>
      <c r="E8" s="19">
        <v>15537</v>
      </c>
      <c r="F8" s="19">
        <v>18564</v>
      </c>
      <c r="G8" s="19">
        <v>26930</v>
      </c>
      <c r="H8" s="19">
        <v>43792.855000000003</v>
      </c>
      <c r="I8" s="18"/>
    </row>
    <row r="9" spans="1:9" x14ac:dyDescent="0.15">
      <c r="A9" s="16" t="s">
        <v>4</v>
      </c>
      <c r="B9" s="16" t="s">
        <v>5</v>
      </c>
      <c r="C9" s="19">
        <v>7291</v>
      </c>
      <c r="D9" s="19">
        <v>8706</v>
      </c>
      <c r="E9" s="19">
        <v>16914</v>
      </c>
      <c r="F9" s="19">
        <v>19831</v>
      </c>
      <c r="G9" s="19">
        <v>27412</v>
      </c>
      <c r="H9" s="19">
        <v>41872.394999999997</v>
      </c>
      <c r="I9" s="18"/>
    </row>
    <row r="10" spans="1:9" x14ac:dyDescent="0.15">
      <c r="A10" s="16" t="s">
        <v>14</v>
      </c>
      <c r="B10" s="16" t="s">
        <v>15</v>
      </c>
      <c r="C10" s="19">
        <v>9208</v>
      </c>
      <c r="D10" s="19">
        <v>11067</v>
      </c>
      <c r="E10" s="19">
        <v>20221</v>
      </c>
      <c r="F10" s="19">
        <v>21712</v>
      </c>
      <c r="G10" s="19">
        <v>29412</v>
      </c>
      <c r="H10" s="19">
        <v>50689.68</v>
      </c>
      <c r="I10" s="18"/>
    </row>
    <row r="11" spans="1:9" x14ac:dyDescent="0.15">
      <c r="A11" s="16" t="s">
        <v>18</v>
      </c>
      <c r="B11" s="16" t="s">
        <v>19</v>
      </c>
      <c r="C11" s="19">
        <v>5871</v>
      </c>
      <c r="D11" s="19">
        <v>6779</v>
      </c>
      <c r="E11" s="19">
        <v>15266</v>
      </c>
      <c r="F11" s="19">
        <v>18237</v>
      </c>
      <c r="G11" s="19">
        <v>26884</v>
      </c>
      <c r="H11" s="19">
        <v>40701.464999999997</v>
      </c>
      <c r="I11" s="18"/>
    </row>
    <row r="12" spans="1:9" x14ac:dyDescent="0.15">
      <c r="A12" s="16" t="s">
        <v>20</v>
      </c>
      <c r="B12" s="16" t="s">
        <v>21</v>
      </c>
      <c r="C12" s="19">
        <v>6145</v>
      </c>
      <c r="D12" s="19">
        <v>8266</v>
      </c>
      <c r="E12" s="19">
        <v>18187</v>
      </c>
      <c r="F12" s="19">
        <v>20653</v>
      </c>
      <c r="G12" s="19">
        <v>28129</v>
      </c>
      <c r="H12" s="19">
        <v>39065.71</v>
      </c>
      <c r="I12" s="18"/>
    </row>
    <row r="13" spans="1:9" x14ac:dyDescent="0.15">
      <c r="A13" s="16" t="s">
        <v>22</v>
      </c>
      <c r="B13" s="16" t="s">
        <v>23</v>
      </c>
      <c r="C13" s="19">
        <v>3534</v>
      </c>
      <c r="D13" s="19">
        <v>6186</v>
      </c>
      <c r="E13" s="19">
        <v>17277</v>
      </c>
      <c r="F13" s="19">
        <v>19193</v>
      </c>
      <c r="G13" s="19">
        <v>25391</v>
      </c>
      <c r="H13" s="19">
        <v>46647.792999999998</v>
      </c>
      <c r="I13" s="18"/>
    </row>
    <row r="14" spans="1:9" x14ac:dyDescent="0.15">
      <c r="A14" s="16" t="s">
        <v>24</v>
      </c>
      <c r="B14" s="16" t="s">
        <v>25</v>
      </c>
      <c r="C14" s="19">
        <v>2209</v>
      </c>
      <c r="D14" s="19">
        <v>3052</v>
      </c>
      <c r="E14" s="19">
        <v>9900</v>
      </c>
      <c r="F14" s="19">
        <v>12309</v>
      </c>
      <c r="G14" s="19">
        <v>15964</v>
      </c>
      <c r="H14" s="19">
        <v>25283.905999999999</v>
      </c>
      <c r="I14" s="18"/>
    </row>
    <row r="15" spans="1:9" x14ac:dyDescent="0.15">
      <c r="A15" s="16" t="s">
        <v>30</v>
      </c>
      <c r="B15" s="16" t="s">
        <v>31</v>
      </c>
      <c r="C15" s="19">
        <v>3805</v>
      </c>
      <c r="D15" s="19">
        <v>5582</v>
      </c>
      <c r="E15" s="19">
        <v>15492</v>
      </c>
      <c r="F15" s="19">
        <v>17123</v>
      </c>
      <c r="G15" s="19">
        <v>26003</v>
      </c>
      <c r="H15" s="19">
        <v>36224.292999999998</v>
      </c>
      <c r="I15" s="18"/>
    </row>
    <row r="16" spans="1:9" x14ac:dyDescent="0.15">
      <c r="A16" s="16" t="s">
        <v>36</v>
      </c>
      <c r="B16" s="16" t="s">
        <v>37</v>
      </c>
      <c r="C16" s="19"/>
      <c r="D16" s="19">
        <v>13378</v>
      </c>
      <c r="E16" s="19">
        <v>20763</v>
      </c>
      <c r="F16" s="19">
        <v>22643</v>
      </c>
      <c r="G16" s="19">
        <v>36706</v>
      </c>
      <c r="H16" s="19">
        <v>55484.777000000002</v>
      </c>
      <c r="I16" s="18"/>
    </row>
    <row r="17" spans="1:9" x14ac:dyDescent="0.15">
      <c r="A17" s="16" t="s">
        <v>40</v>
      </c>
      <c r="B17" s="16" t="s">
        <v>41</v>
      </c>
      <c r="C17" s="19">
        <v>7104</v>
      </c>
      <c r="D17" s="19">
        <v>9558</v>
      </c>
      <c r="E17" s="19">
        <v>19075</v>
      </c>
      <c r="F17" s="19">
        <v>21318</v>
      </c>
      <c r="G17" s="19">
        <v>27515</v>
      </c>
      <c r="H17" s="19">
        <v>49669.866999999998</v>
      </c>
      <c r="I17" s="18"/>
    </row>
    <row r="18" spans="1:9" x14ac:dyDescent="0.15">
      <c r="A18" s="16" t="s">
        <v>44</v>
      </c>
      <c r="B18" s="16" t="s">
        <v>45</v>
      </c>
      <c r="C18" s="19">
        <v>3073</v>
      </c>
      <c r="D18" s="19">
        <v>3325</v>
      </c>
      <c r="E18" s="19">
        <v>8724</v>
      </c>
      <c r="F18" s="19">
        <v>10388</v>
      </c>
      <c r="G18" s="19">
        <v>17256</v>
      </c>
      <c r="H18" s="19">
        <v>28992.059000000001</v>
      </c>
      <c r="I18" s="18"/>
    </row>
    <row r="19" spans="1:9" x14ac:dyDescent="0.15">
      <c r="A19" s="16" t="s">
        <v>52</v>
      </c>
      <c r="B19" s="16" t="s">
        <v>53</v>
      </c>
      <c r="C19" s="19">
        <v>3468.2031000000002</v>
      </c>
      <c r="D19" s="19">
        <v>3459.4402</v>
      </c>
      <c r="E19" s="19">
        <v>9502.9390000000003</v>
      </c>
      <c r="F19" s="19">
        <v>12613.324000000001</v>
      </c>
      <c r="G19" s="19">
        <v>19215</v>
      </c>
      <c r="H19" s="19">
        <v>34123.387000000002</v>
      </c>
      <c r="I19" s="18"/>
    </row>
    <row r="20" spans="1:9" x14ac:dyDescent="0.15">
      <c r="A20" s="16" t="s">
        <v>54</v>
      </c>
      <c r="B20" s="16" t="s">
        <v>55</v>
      </c>
      <c r="C20" s="19">
        <v>9000</v>
      </c>
      <c r="D20" s="19">
        <v>10742</v>
      </c>
      <c r="E20" s="19">
        <v>20269</v>
      </c>
      <c r="F20" s="19">
        <v>22607</v>
      </c>
      <c r="G20" s="19">
        <v>28068</v>
      </c>
      <c r="H20" s="19">
        <v>47126.13</v>
      </c>
      <c r="I20" s="18"/>
    </row>
    <row r="21" spans="1:9" x14ac:dyDescent="0.15">
      <c r="A21" s="16" t="s">
        <v>58</v>
      </c>
      <c r="B21" s="16" t="s">
        <v>59</v>
      </c>
      <c r="C21" s="19">
        <v>10751</v>
      </c>
      <c r="D21" s="19">
        <v>11061</v>
      </c>
      <c r="E21" s="19">
        <v>17162</v>
      </c>
      <c r="F21" s="19">
        <v>18884</v>
      </c>
      <c r="G21" s="19">
        <v>26189</v>
      </c>
      <c r="H21" s="19">
        <v>38406.53</v>
      </c>
      <c r="I21" s="18"/>
    </row>
    <row r="22" spans="1:9" x14ac:dyDescent="0.15">
      <c r="A22" s="16" t="s">
        <v>60</v>
      </c>
      <c r="B22" s="16" t="s">
        <v>61</v>
      </c>
      <c r="C22" s="19">
        <v>14822.467000000001</v>
      </c>
      <c r="D22" s="19">
        <v>15240</v>
      </c>
      <c r="E22" s="19">
        <v>23958</v>
      </c>
      <c r="F22" s="19">
        <v>25956</v>
      </c>
      <c r="G22" s="19">
        <v>36982</v>
      </c>
      <c r="H22" s="19">
        <v>58487.464999999997</v>
      </c>
      <c r="I22" s="18"/>
    </row>
    <row r="23" spans="1:9" x14ac:dyDescent="0.15">
      <c r="A23" s="18"/>
      <c r="B23" s="18"/>
      <c r="C23" s="18"/>
      <c r="D23" s="18"/>
      <c r="E23" s="18"/>
      <c r="F23" s="18"/>
      <c r="G23" s="18"/>
      <c r="H23" s="18"/>
      <c r="I23" s="18"/>
    </row>
    <row r="24" spans="1:9" x14ac:dyDescent="0.15">
      <c r="A24" s="18"/>
      <c r="B24" s="18"/>
      <c r="C24" s="18"/>
      <c r="D24" s="18"/>
      <c r="E24" s="18"/>
      <c r="F24" s="18"/>
      <c r="G24" s="18"/>
      <c r="H24" s="18"/>
      <c r="I24" s="18"/>
    </row>
    <row r="25" spans="1:9" x14ac:dyDescent="0.15">
      <c r="A25" s="18"/>
      <c r="B25" s="18"/>
      <c r="C25" s="18"/>
      <c r="D25" s="18"/>
      <c r="E25" s="18"/>
      <c r="F25" s="18"/>
      <c r="G25" s="18"/>
      <c r="H25" s="18"/>
      <c r="I25" s="18"/>
    </row>
    <row r="27" spans="1:9" x14ac:dyDescent="0.15">
      <c r="A27" s="20" t="s">
        <v>72</v>
      </c>
      <c r="B27" s="20"/>
      <c r="C27" s="21" t="s">
        <v>64</v>
      </c>
      <c r="D27" s="21" t="s">
        <v>0</v>
      </c>
      <c r="E27" s="21"/>
      <c r="F27" s="21"/>
      <c r="G27" s="21"/>
      <c r="H27" s="21"/>
    </row>
    <row r="28" spans="1:9" x14ac:dyDescent="0.15">
      <c r="A28" s="20"/>
      <c r="B28" s="20"/>
      <c r="C28" s="21" t="s">
        <v>1</v>
      </c>
      <c r="D28" s="21"/>
      <c r="E28" s="21"/>
      <c r="F28" s="21"/>
      <c r="G28" s="21"/>
      <c r="H28" s="21"/>
    </row>
    <row r="29" spans="1:9" x14ac:dyDescent="0.15">
      <c r="A29" s="23" t="s">
        <v>62</v>
      </c>
      <c r="B29" s="23" t="s">
        <v>63</v>
      </c>
      <c r="C29" s="23" t="s">
        <v>149</v>
      </c>
      <c r="D29" s="23" t="s">
        <v>153</v>
      </c>
      <c r="E29" s="23" t="s">
        <v>173</v>
      </c>
      <c r="F29" s="23" t="s">
        <v>178</v>
      </c>
      <c r="G29" s="23" t="s">
        <v>193</v>
      </c>
      <c r="H29" s="23" t="s">
        <v>225</v>
      </c>
    </row>
    <row r="30" spans="1:9" x14ac:dyDescent="0.15">
      <c r="A30" s="16" t="s">
        <v>60</v>
      </c>
      <c r="B30" s="16" t="s">
        <v>61</v>
      </c>
      <c r="C30" s="55">
        <f t="shared" ref="C30:H30" si="0">+GETPIVOTDATA("Value",$A$5,"Series","GDP per capita","Country Name",$A30,"Country Code",$B30,"Year",C$29)</f>
        <v>14822.467000000001</v>
      </c>
      <c r="D30" s="55">
        <f t="shared" si="0"/>
        <v>15240</v>
      </c>
      <c r="E30" s="55">
        <f t="shared" si="0"/>
        <v>23958</v>
      </c>
      <c r="F30" s="55">
        <f t="shared" si="0"/>
        <v>25956</v>
      </c>
      <c r="G30" s="55">
        <f t="shared" si="0"/>
        <v>36982</v>
      </c>
      <c r="H30" s="55">
        <f t="shared" si="0"/>
        <v>58487.464999999997</v>
      </c>
    </row>
    <row r="31" spans="1:9" x14ac:dyDescent="0.15">
      <c r="A31" s="16" t="s">
        <v>36</v>
      </c>
      <c r="B31" s="16" t="s">
        <v>37</v>
      </c>
      <c r="C31" s="55"/>
      <c r="D31" s="55">
        <f t="shared" ref="D31:H44" si="1">+GETPIVOTDATA("Value",$A$5,"Series","GDP per capita","Country Name",$A31,"Country Code",$B31,"Year",D$29)</f>
        <v>13378</v>
      </c>
      <c r="E31" s="55">
        <f t="shared" si="1"/>
        <v>20763</v>
      </c>
      <c r="F31" s="55">
        <f t="shared" si="1"/>
        <v>22643</v>
      </c>
      <c r="G31" s="55">
        <f t="shared" si="1"/>
        <v>36706</v>
      </c>
      <c r="H31" s="55">
        <f t="shared" si="1"/>
        <v>55484.777000000002</v>
      </c>
    </row>
    <row r="32" spans="1:9" x14ac:dyDescent="0.15">
      <c r="A32" s="16" t="s">
        <v>14</v>
      </c>
      <c r="B32" s="16" t="s">
        <v>15</v>
      </c>
      <c r="C32" s="55">
        <f t="shared" ref="C32:C44" si="2">+GETPIVOTDATA("Value",$A$5,"Series","GDP per capita","Country Name",$A32,"Country Code",$B32,"Year",C$29)</f>
        <v>9208</v>
      </c>
      <c r="D32" s="55">
        <f t="shared" si="1"/>
        <v>11067</v>
      </c>
      <c r="E32" s="55">
        <f t="shared" si="1"/>
        <v>20221</v>
      </c>
      <c r="F32" s="55">
        <f t="shared" si="1"/>
        <v>21712</v>
      </c>
      <c r="G32" s="55">
        <f t="shared" si="1"/>
        <v>29412</v>
      </c>
      <c r="H32" s="55">
        <f t="shared" si="1"/>
        <v>50689.68</v>
      </c>
    </row>
    <row r="33" spans="1:8" x14ac:dyDescent="0.15">
      <c r="A33" s="16" t="s">
        <v>40</v>
      </c>
      <c r="B33" s="16" t="s">
        <v>41</v>
      </c>
      <c r="C33" s="55">
        <f t="shared" si="2"/>
        <v>7104</v>
      </c>
      <c r="D33" s="55">
        <f t="shared" si="1"/>
        <v>9558</v>
      </c>
      <c r="E33" s="55">
        <f t="shared" si="1"/>
        <v>19075</v>
      </c>
      <c r="F33" s="55">
        <f t="shared" si="1"/>
        <v>21318</v>
      </c>
      <c r="G33" s="55">
        <f t="shared" si="1"/>
        <v>27515</v>
      </c>
      <c r="H33" s="55">
        <f t="shared" si="1"/>
        <v>49669.866999999998</v>
      </c>
    </row>
    <row r="34" spans="1:8" x14ac:dyDescent="0.15">
      <c r="A34" s="16" t="s">
        <v>54</v>
      </c>
      <c r="B34" s="16" t="s">
        <v>55</v>
      </c>
      <c r="C34" s="55">
        <f t="shared" si="2"/>
        <v>9000</v>
      </c>
      <c r="D34" s="55">
        <f t="shared" si="1"/>
        <v>10742</v>
      </c>
      <c r="E34" s="55">
        <f t="shared" si="1"/>
        <v>20269</v>
      </c>
      <c r="F34" s="55">
        <f t="shared" si="1"/>
        <v>22607</v>
      </c>
      <c r="G34" s="55">
        <f t="shared" si="1"/>
        <v>28068</v>
      </c>
      <c r="H34" s="55">
        <f t="shared" si="1"/>
        <v>47126.13</v>
      </c>
    </row>
    <row r="35" spans="1:8" x14ac:dyDescent="0.15">
      <c r="A35" s="16" t="s">
        <v>22</v>
      </c>
      <c r="B35" s="16" t="s">
        <v>23</v>
      </c>
      <c r="C35" s="55">
        <f t="shared" si="2"/>
        <v>3534</v>
      </c>
      <c r="D35" s="55">
        <f t="shared" si="1"/>
        <v>6186</v>
      </c>
      <c r="E35" s="55">
        <f t="shared" si="1"/>
        <v>17277</v>
      </c>
      <c r="F35" s="55">
        <f t="shared" si="1"/>
        <v>19193</v>
      </c>
      <c r="G35" s="55">
        <f t="shared" si="1"/>
        <v>25391</v>
      </c>
      <c r="H35" s="55">
        <f t="shared" si="1"/>
        <v>46647.792999999998</v>
      </c>
    </row>
    <row r="36" spans="1:8" x14ac:dyDescent="0.15">
      <c r="A36" s="16" t="s">
        <v>2</v>
      </c>
      <c r="B36" s="16" t="s">
        <v>3</v>
      </c>
      <c r="C36" s="55">
        <f t="shared" si="2"/>
        <v>3118</v>
      </c>
      <c r="D36" s="55">
        <f t="shared" si="1"/>
        <v>5907</v>
      </c>
      <c r="E36" s="55">
        <f t="shared" si="1"/>
        <v>15537</v>
      </c>
      <c r="F36" s="55">
        <f t="shared" si="1"/>
        <v>18564</v>
      </c>
      <c r="G36" s="55">
        <f t="shared" si="1"/>
        <v>26930</v>
      </c>
      <c r="H36" s="55">
        <f t="shared" si="1"/>
        <v>43792.855000000003</v>
      </c>
    </row>
    <row r="37" spans="1:8" x14ac:dyDescent="0.15">
      <c r="A37" s="16" t="s">
        <v>4</v>
      </c>
      <c r="B37" s="16" t="s">
        <v>5</v>
      </c>
      <c r="C37" s="55">
        <f t="shared" si="2"/>
        <v>7291</v>
      </c>
      <c r="D37" s="55">
        <f t="shared" si="1"/>
        <v>8706</v>
      </c>
      <c r="E37" s="55">
        <f t="shared" si="1"/>
        <v>16914</v>
      </c>
      <c r="F37" s="55">
        <f t="shared" si="1"/>
        <v>19831</v>
      </c>
      <c r="G37" s="55">
        <f t="shared" si="1"/>
        <v>27412</v>
      </c>
      <c r="H37" s="55">
        <f t="shared" si="1"/>
        <v>41872.394999999997</v>
      </c>
    </row>
    <row r="38" spans="1:8" x14ac:dyDescent="0.15">
      <c r="A38" s="16" t="s">
        <v>18</v>
      </c>
      <c r="B38" s="16" t="s">
        <v>19</v>
      </c>
      <c r="C38" s="55">
        <f t="shared" si="2"/>
        <v>5871</v>
      </c>
      <c r="D38" s="55">
        <f t="shared" si="1"/>
        <v>6779</v>
      </c>
      <c r="E38" s="55">
        <f t="shared" si="1"/>
        <v>15266</v>
      </c>
      <c r="F38" s="55">
        <f t="shared" si="1"/>
        <v>18237</v>
      </c>
      <c r="G38" s="55">
        <f t="shared" si="1"/>
        <v>26884</v>
      </c>
      <c r="H38" s="55">
        <f t="shared" si="1"/>
        <v>40701.464999999997</v>
      </c>
    </row>
    <row r="39" spans="1:8" x14ac:dyDescent="0.15">
      <c r="A39" s="16" t="s">
        <v>20</v>
      </c>
      <c r="B39" s="16" t="s">
        <v>21</v>
      </c>
      <c r="C39" s="55">
        <f t="shared" si="2"/>
        <v>6145</v>
      </c>
      <c r="D39" s="55">
        <f t="shared" si="1"/>
        <v>8266</v>
      </c>
      <c r="E39" s="55">
        <f t="shared" si="1"/>
        <v>18187</v>
      </c>
      <c r="F39" s="55">
        <f t="shared" si="1"/>
        <v>20653</v>
      </c>
      <c r="G39" s="55">
        <f t="shared" si="1"/>
        <v>28129</v>
      </c>
      <c r="H39" s="55">
        <f t="shared" si="1"/>
        <v>39065.71</v>
      </c>
    </row>
    <row r="40" spans="1:8" x14ac:dyDescent="0.15">
      <c r="A40" s="16" t="s">
        <v>58</v>
      </c>
      <c r="B40" s="16" t="s">
        <v>59</v>
      </c>
      <c r="C40" s="55">
        <f t="shared" si="2"/>
        <v>10751</v>
      </c>
      <c r="D40" s="55">
        <f t="shared" si="1"/>
        <v>11061</v>
      </c>
      <c r="E40" s="55">
        <f t="shared" si="1"/>
        <v>17162</v>
      </c>
      <c r="F40" s="55">
        <f t="shared" si="1"/>
        <v>18884</v>
      </c>
      <c r="G40" s="55">
        <f t="shared" si="1"/>
        <v>26189</v>
      </c>
      <c r="H40" s="55">
        <f t="shared" si="1"/>
        <v>38406.53</v>
      </c>
    </row>
    <row r="41" spans="1:8" x14ac:dyDescent="0.15">
      <c r="A41" s="16" t="s">
        <v>30</v>
      </c>
      <c r="B41" s="16" t="s">
        <v>31</v>
      </c>
      <c r="C41" s="55">
        <f t="shared" si="2"/>
        <v>3805</v>
      </c>
      <c r="D41" s="55">
        <f t="shared" si="1"/>
        <v>5582</v>
      </c>
      <c r="E41" s="55">
        <f t="shared" si="1"/>
        <v>15492</v>
      </c>
      <c r="F41" s="55">
        <f t="shared" si="1"/>
        <v>17123</v>
      </c>
      <c r="G41" s="55">
        <f t="shared" si="1"/>
        <v>26003</v>
      </c>
      <c r="H41" s="55">
        <f t="shared" si="1"/>
        <v>36224.292999999998</v>
      </c>
    </row>
    <row r="42" spans="1:8" x14ac:dyDescent="0.15">
      <c r="A42" s="16" t="s">
        <v>52</v>
      </c>
      <c r="B42" s="16" t="s">
        <v>53</v>
      </c>
      <c r="C42" s="55">
        <f t="shared" si="2"/>
        <v>3468.2031000000002</v>
      </c>
      <c r="D42" s="55">
        <f t="shared" si="1"/>
        <v>3459.4402</v>
      </c>
      <c r="E42" s="55">
        <f t="shared" si="1"/>
        <v>9502.9390000000003</v>
      </c>
      <c r="F42" s="55">
        <f t="shared" si="1"/>
        <v>12613.324000000001</v>
      </c>
      <c r="G42" s="55">
        <f t="shared" si="1"/>
        <v>19215</v>
      </c>
      <c r="H42" s="55">
        <f t="shared" si="1"/>
        <v>34123.387000000002</v>
      </c>
    </row>
    <row r="43" spans="1:8" x14ac:dyDescent="0.15">
      <c r="A43" s="16" t="s">
        <v>44</v>
      </c>
      <c r="B43" s="16" t="s">
        <v>45</v>
      </c>
      <c r="C43" s="55">
        <f t="shared" si="2"/>
        <v>3073</v>
      </c>
      <c r="D43" s="55">
        <f t="shared" si="1"/>
        <v>3325</v>
      </c>
      <c r="E43" s="55">
        <f t="shared" si="1"/>
        <v>8724</v>
      </c>
      <c r="F43" s="55">
        <f t="shared" si="1"/>
        <v>10388</v>
      </c>
      <c r="G43" s="55">
        <f t="shared" si="1"/>
        <v>17256</v>
      </c>
      <c r="H43" s="55">
        <f t="shared" si="1"/>
        <v>28992.059000000001</v>
      </c>
    </row>
    <row r="44" spans="1:8" x14ac:dyDescent="0.15">
      <c r="A44" s="16" t="s">
        <v>24</v>
      </c>
      <c r="B44" s="16" t="s">
        <v>25</v>
      </c>
      <c r="C44" s="55">
        <f t="shared" si="2"/>
        <v>2209</v>
      </c>
      <c r="D44" s="55">
        <f t="shared" si="1"/>
        <v>3052</v>
      </c>
      <c r="E44" s="55">
        <f t="shared" si="1"/>
        <v>9900</v>
      </c>
      <c r="F44" s="55">
        <f t="shared" si="1"/>
        <v>12309</v>
      </c>
      <c r="G44" s="55">
        <f t="shared" si="1"/>
        <v>15964</v>
      </c>
      <c r="H44" s="55">
        <f t="shared" si="1"/>
        <v>25283.905999999999</v>
      </c>
    </row>
    <row r="45" spans="1:8" x14ac:dyDescent="0.15">
      <c r="G45" s="56"/>
      <c r="H45" s="56"/>
    </row>
    <row r="46" spans="1:8" x14ac:dyDescent="0.15">
      <c r="B46" s="57" t="s">
        <v>231</v>
      </c>
      <c r="C46" s="57" t="s">
        <v>244</v>
      </c>
      <c r="D46" s="57" t="s">
        <v>237</v>
      </c>
      <c r="G46" s="56"/>
      <c r="H46" s="56"/>
    </row>
    <row r="47" spans="1:8" x14ac:dyDescent="0.15">
      <c r="A47" s="58" t="s">
        <v>254</v>
      </c>
      <c r="B47" s="59">
        <f>+CORREL(C30:C44,H30:H44)</f>
        <v>0.7214702176589548</v>
      </c>
      <c r="C47" s="59">
        <f>+CORREL(F30:F44,H30:H44)</f>
        <v>0.91560774089274399</v>
      </c>
      <c r="D47" s="59">
        <f>+CORREL(G30:G44,H30:H44)</f>
        <v>0.91919021150611657</v>
      </c>
      <c r="G47" s="56"/>
      <c r="H47" s="56"/>
    </row>
    <row r="48" spans="1:8" x14ac:dyDescent="0.15">
      <c r="B48" s="60"/>
      <c r="C48" s="56"/>
      <c r="D48" s="56"/>
      <c r="E48" s="56"/>
      <c r="F48" s="56"/>
      <c r="G48" s="56"/>
      <c r="H48" s="56"/>
    </row>
    <row r="50" spans="1:12" x14ac:dyDescent="0.15">
      <c r="A50" s="21" t="s">
        <v>64</v>
      </c>
      <c r="B50" s="21" t="s">
        <v>62</v>
      </c>
      <c r="C50" s="21" t="s">
        <v>63</v>
      </c>
      <c r="D50" s="21" t="s">
        <v>240</v>
      </c>
      <c r="E50" s="21" t="s">
        <v>227</v>
      </c>
      <c r="F50" s="21" t="s">
        <v>228</v>
      </c>
      <c r="G50" s="21" t="s">
        <v>231</v>
      </c>
      <c r="H50" s="21" t="s">
        <v>232</v>
      </c>
      <c r="I50" s="21" t="s">
        <v>236</v>
      </c>
      <c r="J50" s="21" t="s">
        <v>237</v>
      </c>
      <c r="K50" s="21" t="s">
        <v>229</v>
      </c>
      <c r="L50" s="21" t="s">
        <v>244</v>
      </c>
    </row>
    <row r="51" spans="1:12" x14ac:dyDescent="0.15">
      <c r="A51" s="48" t="s">
        <v>251</v>
      </c>
      <c r="B51" s="26" t="s">
        <v>2</v>
      </c>
      <c r="C51" s="27" t="s">
        <v>3</v>
      </c>
      <c r="D51" s="33">
        <f>+INDEX(Tabella_g_rates[1871-2022],MATCH(Convergence_Pivot!$C51,Tabella_g_rates[Country Code],0))</f>
        <v>1.7860979946729083E-2</v>
      </c>
      <c r="E51" s="33">
        <f>+INDEX(Tabella_g_rates[1914-1945],MATCH(Convergence_Pivot!$C51,Tabella_g_rates[Country Code],0))</f>
        <v>-2.1555544522234849E-2</v>
      </c>
      <c r="F51" s="33">
        <f>+INDEX(Tabella_g_rates[1946-1975],MATCH(Convergence_Pivot!$C51,Tabella_g_rates[Country Code],0))</f>
        <v>6.5723712172535143E-2</v>
      </c>
      <c r="G51" s="33">
        <f>+INDEX(Tabella_g_rates[1946-2022],MATCH(Convergence_Pivot!$C51,Tabella_g_rates[Country Code],0))</f>
        <v>3.6600242362306412E-2</v>
      </c>
      <c r="H51" s="33">
        <f>+INDEX(Tabella_g_rates[1970-2022],MATCH(Convergence_Pivot!$C51,Tabella_g_rates[Country Code],0))</f>
        <v>2.1001185176527049E-2</v>
      </c>
      <c r="I51" s="33">
        <f>+INDEX(Tabella_g_rates[1980-2022],MATCH(Convergence_Pivot!$C51,Tabella_g_rates[Country Code],0))</f>
        <v>1.6752707277007284E-2</v>
      </c>
      <c r="J51" s="33">
        <f>+INDEX(Tabella_g_rates[1990-2022],MATCH(Convergence_Pivot!$C51,Tabella_g_rates[Country Code],0))</f>
        <v>1.5832469473636257E-2</v>
      </c>
      <c r="K51" s="33">
        <f>+INDEX(Tabella_g_rates[1946-1970],MATCH(Convergence_Pivot!$C51,Tabella_g_rates[Country Code],0))</f>
        <v>7.172010725302469E-2</v>
      </c>
      <c r="L51" s="33">
        <f>+INDEX(Tabella_g_rates[1975-2022],MATCH(Convergence_Pivot!$C51,Tabella_g_rates[Country Code],0))</f>
        <v>1.801924508528896E-2</v>
      </c>
    </row>
    <row r="52" spans="1:12" x14ac:dyDescent="0.15">
      <c r="A52" s="48" t="s">
        <v>251</v>
      </c>
      <c r="B52" s="26" t="s">
        <v>4</v>
      </c>
      <c r="C52" s="27" t="s">
        <v>5</v>
      </c>
      <c r="D52" s="33">
        <f>+INDEX(Tabella_g_rates[1871-2022],MATCH(Convergence_Pivot!$C52,Tabella_g_rates[Country Code],0))</f>
        <v>1.5100422351087328E-2</v>
      </c>
      <c r="E52" s="33">
        <f>+INDEX(Tabella_g_rates[1914-1945],MATCH(Convergence_Pivot!$C52,Tabella_g_rates[Country Code],0))</f>
        <v>8.2553153446962568E-4</v>
      </c>
      <c r="F52" s="33">
        <f>+INDEX(Tabella_g_rates[1946-1975],MATCH(Convergence_Pivot!$C52,Tabella_g_rates[Country Code],0))</f>
        <v>3.5782347686610372E-2</v>
      </c>
      <c r="G52" s="33">
        <f>+INDEX(Tabella_g_rates[1946-2022],MATCH(Convergence_Pivot!$C52,Tabella_g_rates[Country Code],0))</f>
        <v>2.3679801913470522E-2</v>
      </c>
      <c r="H52" s="33">
        <f>+INDEX(Tabella_g_rates[1970-2022],MATCH(Convergence_Pivot!$C52,Tabella_g_rates[Country Code],0))</f>
        <v>1.8354667193554386E-2</v>
      </c>
      <c r="I52" s="33">
        <f>+INDEX(Tabella_g_rates[1980-2022],MATCH(Convergence_Pivot!$C52,Tabella_g_rates[Country Code],0))</f>
        <v>1.4979000659723463E-2</v>
      </c>
      <c r="J52" s="33">
        <f>+INDEX(Tabella_g_rates[1990-2022],MATCH(Convergence_Pivot!$C52,Tabella_g_rates[Country Code],0))</f>
        <v>1.3740140348363239E-2</v>
      </c>
      <c r="K52" s="33">
        <f>+INDEX(Tabella_g_rates[1946-1970],MATCH(Convergence_Pivot!$C52,Tabella_g_rates[Country Code],0))</f>
        <v>3.6473671945424391E-2</v>
      </c>
      <c r="L52" s="33">
        <f>+INDEX(Tabella_g_rates[1975-2022],MATCH(Convergence_Pivot!$C52,Tabella_g_rates[Country Code],0))</f>
        <v>1.5351509230504323E-2</v>
      </c>
    </row>
    <row r="53" spans="1:12" x14ac:dyDescent="0.15">
      <c r="A53" s="48" t="s">
        <v>251</v>
      </c>
      <c r="B53" s="26" t="s">
        <v>14</v>
      </c>
      <c r="C53" s="27" t="s">
        <v>15</v>
      </c>
      <c r="D53" s="33">
        <f>+INDEX(Tabella_g_rates[1871-2022],MATCH(Convergence_Pivot!$C53,Tabella_g_rates[Country Code],0))</f>
        <v>1.8355651321791067E-2</v>
      </c>
      <c r="E53" s="33">
        <f>+INDEX(Tabella_g_rates[1914-1945],MATCH(Convergence_Pivot!$C53,Tabella_g_rates[Country Code],0))</f>
        <v>8.1087592748243509E-3</v>
      </c>
      <c r="F53" s="33">
        <f>+INDEX(Tabella_g_rates[1946-1975],MATCH(Convergence_Pivot!$C53,Tabella_g_rates[Country Code],0))</f>
        <v>3.3519265645941099E-2</v>
      </c>
      <c r="G53" s="33">
        <f>+INDEX(Tabella_g_rates[1946-2022],MATCH(Convergence_Pivot!$C53,Tabella_g_rates[Country Code],0))</f>
        <v>2.4143329082437548E-2</v>
      </c>
      <c r="H53" s="33">
        <f>+INDEX(Tabella_g_rates[1970-2022],MATCH(Convergence_Pivot!$C53,Tabella_g_rates[Country Code],0))</f>
        <v>1.7726814123850465E-2</v>
      </c>
      <c r="I53" s="33">
        <f>+INDEX(Tabella_g_rates[1980-2022],MATCH(Convergence_Pivot!$C53,Tabella_g_rates[Country Code],0))</f>
        <v>1.7139891796917883E-2</v>
      </c>
      <c r="J53" s="33">
        <f>+INDEX(Tabella_g_rates[1990-2022],MATCH(Convergence_Pivot!$C53,Tabella_g_rates[Country Code],0))</f>
        <v>1.6951444830216378E-2</v>
      </c>
      <c r="K53" s="33">
        <f>+INDEX(Tabella_g_rates[1946-1970],MATCH(Convergence_Pivot!$C53,Tabella_g_rates[Country Code],0))</f>
        <v>3.7400382836598078E-2</v>
      </c>
      <c r="L53" s="33">
        <f>+INDEX(Tabella_g_rates[1975-2022],MATCH(Convergence_Pivot!$C53,Tabella_g_rates[Country Code],0))</f>
        <v>1.7619433080802827E-2</v>
      </c>
    </row>
    <row r="54" spans="1:12" x14ac:dyDescent="0.15">
      <c r="A54" s="48" t="s">
        <v>251</v>
      </c>
      <c r="B54" s="26" t="s">
        <v>18</v>
      </c>
      <c r="C54" s="27" t="s">
        <v>19</v>
      </c>
      <c r="D54" s="33">
        <f>+INDEX(Tabella_g_rates[1871-2022],MATCH(Convergence_Pivot!$C54,Tabella_g_rates[Country Code],0))</f>
        <v>2.066508191657257E-2</v>
      </c>
      <c r="E54" s="33">
        <f>+INDEX(Tabella_g_rates[1914-1945],MATCH(Convergence_Pivot!$C54,Tabella_g_rates[Country Code],0))</f>
        <v>1.5466458246324644E-2</v>
      </c>
      <c r="F54" s="33">
        <f>+INDEX(Tabella_g_rates[1946-1975],MATCH(Convergence_Pivot!$C54,Tabella_g_rates[Country Code],0))</f>
        <v>4.0772134459563958E-2</v>
      </c>
      <c r="G54" s="33">
        <f>+INDEX(Tabella_g_rates[1946-2022],MATCH(Convergence_Pivot!$C54,Tabella_g_rates[Country Code],0))</f>
        <v>2.6336920817706444E-2</v>
      </c>
      <c r="H54" s="33">
        <f>+INDEX(Tabella_g_rates[1970-2022],MATCH(Convergence_Pivot!$C54,Tabella_g_rates[Country Code],0))</f>
        <v>2.0133562294040841E-2</v>
      </c>
      <c r="I54" s="33">
        <f>+INDEX(Tabella_g_rates[1980-2022],MATCH(Convergence_Pivot!$C54,Tabella_g_rates[Country Code],0))</f>
        <v>1.7070353859022003E-2</v>
      </c>
      <c r="J54" s="33">
        <f>+INDEX(Tabella_g_rates[1990-2022],MATCH(Convergence_Pivot!$C54,Tabella_g_rates[Country Code],0))</f>
        <v>1.2501218535946101E-2</v>
      </c>
      <c r="K54" s="33">
        <f>+INDEX(Tabella_g_rates[1946-1970],MATCH(Convergence_Pivot!$C54,Tabella_g_rates[Country Code],0))</f>
        <v>4.1688000753641763E-2</v>
      </c>
      <c r="L54" s="33">
        <f>+INDEX(Tabella_g_rates[1975-2022],MATCH(Convergence_Pivot!$C54,Tabella_g_rates[Country Code],0))</f>
        <v>1.7015115601948683E-2</v>
      </c>
    </row>
    <row r="55" spans="1:12" x14ac:dyDescent="0.15">
      <c r="A55" s="48" t="s">
        <v>251</v>
      </c>
      <c r="B55" s="26" t="s">
        <v>20</v>
      </c>
      <c r="C55" s="27" t="s">
        <v>21</v>
      </c>
      <c r="D55" s="33">
        <f>+INDEX(Tabella_g_rates[1871-2022],MATCH(Convergence_Pivot!$C55,Tabella_g_rates[Country Code],0))</f>
        <v>1.7051452928097399E-2</v>
      </c>
      <c r="E55" s="33">
        <f>+INDEX(Tabella_g_rates[1914-1945],MATCH(Convergence_Pivot!$C55,Tabella_g_rates[Country Code],0))</f>
        <v>-9.4385365060388748E-3</v>
      </c>
      <c r="F55" s="33">
        <f>+INDEX(Tabella_g_rates[1946-1975],MATCH(Convergence_Pivot!$C55,Tabella_g_rates[Country Code],0))</f>
        <v>5.536603359565162E-2</v>
      </c>
      <c r="G55" s="33">
        <f>+INDEX(Tabella_g_rates[1946-2022],MATCH(Convergence_Pivot!$C55,Tabella_g_rates[Country Code],0))</f>
        <v>2.9705575537123607E-2</v>
      </c>
      <c r="H55" s="33">
        <f>+INDEX(Tabella_g_rates[1970-2022],MATCH(Convergence_Pivot!$C55,Tabella_g_rates[Country Code],0))</f>
        <v>1.5429854720920622E-2</v>
      </c>
      <c r="I55" s="33">
        <f>+INDEX(Tabella_g_rates[1980-2022],MATCH(Convergence_Pivot!$C55,Tabella_g_rates[Country Code],0))</f>
        <v>1.2064674388837515E-2</v>
      </c>
      <c r="J55" s="33">
        <f>+INDEX(Tabella_g_rates[1990-2022],MATCH(Convergence_Pivot!$C55,Tabella_g_rates[Country Code],0))</f>
        <v>1.061041881935898E-2</v>
      </c>
      <c r="K55" s="33">
        <f>+INDEX(Tabella_g_rates[1946-1970],MATCH(Convergence_Pivot!$C55,Tabella_g_rates[Country Code],0))</f>
        <v>6.1389658679184667E-2</v>
      </c>
      <c r="L55" s="33">
        <f>+INDEX(Tabella_g_rates[1975-2022],MATCH(Convergence_Pivot!$C55,Tabella_g_rates[Country Code],0))</f>
        <v>1.3114421417111721E-2</v>
      </c>
    </row>
    <row r="56" spans="1:12" x14ac:dyDescent="0.15">
      <c r="A56" s="48" t="s">
        <v>251</v>
      </c>
      <c r="B56" s="26" t="s">
        <v>22</v>
      </c>
      <c r="C56" s="27" t="s">
        <v>23</v>
      </c>
      <c r="D56" s="33">
        <f>+INDEX(Tabella_g_rates[1871-2022],MATCH(Convergence_Pivot!$C56,Tabella_g_rates[Country Code],0))</f>
        <v>1.8372538269640248E-2</v>
      </c>
      <c r="E56" s="33">
        <f>+INDEX(Tabella_g_rates[1914-1945],MATCH(Convergence_Pivot!$C56,Tabella_g_rates[Country Code],0))</f>
        <v>6.6767392781148516E-3</v>
      </c>
      <c r="F56" s="33">
        <f>+INDEX(Tabella_g_rates[1946-1975],MATCH(Convergence_Pivot!$C56,Tabella_g_rates[Country Code],0))</f>
        <v>3.3246006723549826E-2</v>
      </c>
      <c r="G56" s="33">
        <f>+INDEX(Tabella_g_rates[1946-2022],MATCH(Convergence_Pivot!$C56,Tabella_g_rates[Country Code],0))</f>
        <v>2.4572891728843693E-2</v>
      </c>
      <c r="H56" s="33">
        <f>+INDEX(Tabella_g_rates[1970-2022],MATCH(Convergence_Pivot!$C56,Tabella_g_rates[Country Code],0))</f>
        <v>1.9638576817299302E-2</v>
      </c>
      <c r="I56" s="33">
        <f>+INDEX(Tabella_g_rates[1980-2022],MATCH(Convergence_Pivot!$C56,Tabella_g_rates[Country Code],0))</f>
        <v>1.730653484118494E-2</v>
      </c>
      <c r="J56" s="33">
        <f>+INDEX(Tabella_g_rates[1990-2022],MATCH(Convergence_Pivot!$C56,Tabella_g_rates[Country Code],0))</f>
        <v>1.7408174087328643E-2</v>
      </c>
      <c r="K56" s="33">
        <f>+INDEX(Tabella_g_rates[1946-1970],MATCH(Convergence_Pivot!$C56,Tabella_g_rates[Country Code],0))</f>
        <v>3.5660711736469342E-2</v>
      </c>
      <c r="L56" s="33">
        <f>+INDEX(Tabella_g_rates[1975-2022],MATCH(Convergence_Pivot!$C56,Tabella_g_rates[Country Code],0))</f>
        <v>1.863521793789813E-2</v>
      </c>
    </row>
    <row r="57" spans="1:12" x14ac:dyDescent="0.15">
      <c r="A57" s="48" t="s">
        <v>251</v>
      </c>
      <c r="B57" s="26" t="s">
        <v>24</v>
      </c>
      <c r="C57" s="27" t="s">
        <v>25</v>
      </c>
      <c r="D57" s="33">
        <f>+INDEX(Tabella_g_rates[1871-2022],MATCH(Convergence_Pivot!$C57,Tabella_g_rates[Country Code],0))</f>
        <v>1.7041682861947072E-2</v>
      </c>
      <c r="E57" s="33">
        <f>+INDEX(Tabella_g_rates[1914-1945],MATCH(Convergence_Pivot!$C57,Tabella_g_rates[Country Code],0))</f>
        <v>-7.0691341557203025E-3</v>
      </c>
      <c r="F57" s="33">
        <f>+INDEX(Tabella_g_rates[1946-1975],MATCH(Convergence_Pivot!$C57,Tabella_g_rates[Country Code],0))</f>
        <v>7.2801534309843152E-2</v>
      </c>
      <c r="G57" s="33">
        <f>+INDEX(Tabella_g_rates[1946-2022],MATCH(Convergence_Pivot!$C57,Tabella_g_rates[Country Code],0))</f>
        <v>3.7410616212941949E-2</v>
      </c>
      <c r="H57" s="33">
        <f>+INDEX(Tabella_g_rates[1970-2022],MATCH(Convergence_Pivot!$C57,Tabella_g_rates[Country Code],0))</f>
        <v>1.9276712362637394E-2</v>
      </c>
      <c r="I57" s="33">
        <f>+INDEX(Tabella_g_rates[1980-2022],MATCH(Convergence_Pivot!$C57,Tabella_g_rates[Country Code],0))</f>
        <v>1.3518918318256024E-2</v>
      </c>
      <c r="J57" s="33">
        <f>+INDEX(Tabella_g_rates[1990-2022],MATCH(Convergence_Pivot!$C57,Tabella_g_rates[Country Code],0))</f>
        <v>1.3738777497243948E-2</v>
      </c>
      <c r="K57" s="33">
        <f>+INDEX(Tabella_g_rates[1946-1970],MATCH(Convergence_Pivot!$C57,Tabella_g_rates[Country Code],0))</f>
        <v>7.8548700944823135E-2</v>
      </c>
      <c r="L57" s="33">
        <f>+INDEX(Tabella_g_rates[1975-2022],MATCH(Convergence_Pivot!$C57,Tabella_g_rates[Country Code],0))</f>
        <v>1.6154356482990906E-2</v>
      </c>
    </row>
    <row r="58" spans="1:12" x14ac:dyDescent="0.15">
      <c r="A58" s="48" t="s">
        <v>251</v>
      </c>
      <c r="B58" s="26" t="s">
        <v>30</v>
      </c>
      <c r="C58" s="27" t="s">
        <v>31</v>
      </c>
      <c r="D58" s="33">
        <f>+INDEX(Tabella_g_rates[1871-2022],MATCH(Convergence_Pivot!$C58,Tabella_g_rates[Country Code],0))</f>
        <v>1.6922779847189151E-2</v>
      </c>
      <c r="E58" s="33">
        <f>+INDEX(Tabella_g_rates[1914-1945],MATCH(Convergence_Pivot!$C58,Tabella_g_rates[Country Code],0))</f>
        <v>-1.1181201039232702E-2</v>
      </c>
      <c r="F58" s="33">
        <f>+INDEX(Tabella_g_rates[1946-1975],MATCH(Convergence_Pivot!$C58,Tabella_g_rates[Country Code],0))</f>
        <v>6.1829205134688481E-2</v>
      </c>
      <c r="G58" s="33">
        <f>+INDEX(Tabella_g_rates[1946-2022],MATCH(Convergence_Pivot!$C58,Tabella_g_rates[Country Code],0))</f>
        <v>3.3659268637612039E-2</v>
      </c>
      <c r="H58" s="33">
        <f>+INDEX(Tabella_g_rates[1970-2022],MATCH(Convergence_Pivot!$C58,Tabella_g_rates[Country Code],0))</f>
        <v>1.6460066865066736E-2</v>
      </c>
      <c r="I58" s="33">
        <f>+INDEX(Tabella_g_rates[1980-2022],MATCH(Convergence_Pivot!$C58,Tabella_g_rates[Country Code],0))</f>
        <v>1.3587797273294067E-2</v>
      </c>
      <c r="J58" s="33">
        <f>+INDEX(Tabella_g_rates[1990-2022],MATCH(Convergence_Pivot!$C58,Tabella_g_rates[Country Code],0))</f>
        <v>1.0750009028132279E-2</v>
      </c>
      <c r="K58" s="33">
        <f>+INDEX(Tabella_g_rates[1946-1970],MATCH(Convergence_Pivot!$C58,Tabella_g_rates[Country Code],0))</f>
        <v>7.0352196820507196E-2</v>
      </c>
      <c r="L58" s="33">
        <f>+INDEX(Tabella_g_rates[1975-2022],MATCH(Convergence_Pivot!$C58,Tabella_g_rates[Country Code],0))</f>
        <v>1.5143379323482753E-2</v>
      </c>
    </row>
    <row r="59" spans="1:12" x14ac:dyDescent="0.15">
      <c r="A59" s="48" t="s">
        <v>251</v>
      </c>
      <c r="B59" s="26" t="s">
        <v>36</v>
      </c>
      <c r="C59" s="27" t="s">
        <v>37</v>
      </c>
      <c r="D59" s="33"/>
      <c r="E59" s="33"/>
      <c r="F59" s="33"/>
      <c r="G59" s="33"/>
      <c r="H59" s="33">
        <f>+INDEX(Tabella_g_rates[1970-2022],MATCH(Convergence_Pivot!$C59,Tabella_g_rates[Country Code],0))</f>
        <v>1.8949063781078745E-2</v>
      </c>
      <c r="I59" s="33">
        <f>+INDEX(Tabella_g_rates[1980-2022],MATCH(Convergence_Pivot!$C59,Tabella_g_rates[Country Code],0))</f>
        <v>1.8869174699323032E-2</v>
      </c>
      <c r="J59" s="33">
        <f>+INDEX(Tabella_g_rates[1990-2022],MATCH(Convergence_Pivot!$C59,Tabella_g_rates[Country Code],0))</f>
        <v>1.282047870863634E-2</v>
      </c>
      <c r="K59" s="33" t="str">
        <f>+INDEX(Tabella_g_rates[1946-1970],MATCH(Convergence_Pivot!$C59,Tabella_g_rates[Country Code],0))</f>
        <v/>
      </c>
      <c r="L59" s="33">
        <f>+INDEX(Tabella_g_rates[1975-2022],MATCH(Convergence_Pivot!$C59,Tabella_g_rates[Country Code],0))</f>
        <v>1.717314874633824E-2</v>
      </c>
    </row>
    <row r="60" spans="1:12" x14ac:dyDescent="0.15">
      <c r="A60" s="48" t="s">
        <v>251</v>
      </c>
      <c r="B60" s="26" t="s">
        <v>40</v>
      </c>
      <c r="C60" s="27" t="s">
        <v>41</v>
      </c>
      <c r="D60" s="33">
        <f>+INDEX(Tabella_g_rates[1871-2022],MATCH(Convergence_Pivot!$C60,Tabella_g_rates[Country Code],0))</f>
        <v>1.6040489056802665E-2</v>
      </c>
      <c r="E60" s="33">
        <f>+INDEX(Tabella_g_rates[1914-1945],MATCH(Convergence_Pivot!$C60,Tabella_g_rates[Country Code],0))</f>
        <v>-1.2746610776497413E-2</v>
      </c>
      <c r="F60" s="33">
        <f>+INDEX(Tabella_g_rates[1946-1975],MATCH(Convergence_Pivot!$C60,Tabella_g_rates[Country Code],0))</f>
        <v>5.4969832750741743E-2</v>
      </c>
      <c r="G60" s="33">
        <f>+INDEX(Tabella_g_rates[1946-2022],MATCH(Convergence_Pivot!$C60,Tabella_g_rates[Country Code],0))</f>
        <v>3.2346038826033929E-2</v>
      </c>
      <c r="H60" s="33">
        <f>+INDEX(Tabella_g_rates[1970-2022],MATCH(Convergence_Pivot!$C60,Tabella_g_rates[Country Code],0))</f>
        <v>1.9049703538974505E-2</v>
      </c>
      <c r="I60" s="33">
        <f>+INDEX(Tabella_g_rates[1980-2022],MATCH(Convergence_Pivot!$C60,Tabella_g_rates[Country Code],0))</f>
        <v>1.7711532001828845E-2</v>
      </c>
      <c r="J60" s="33">
        <f>+INDEX(Tabella_g_rates[1990-2022],MATCH(Convergence_Pivot!$C60,Tabella_g_rates[Country Code],0))</f>
        <v>1.9090118157324421E-2</v>
      </c>
      <c r="K60" s="33">
        <f>+INDEX(Tabella_g_rates[1946-1970],MATCH(Convergence_Pivot!$C60,Tabella_g_rates[Country Code],0))</f>
        <v>6.1589887208825189E-2</v>
      </c>
      <c r="L60" s="33">
        <f>+INDEX(Tabella_g_rates[1975-2022],MATCH(Convergence_Pivot!$C60,Tabella_g_rates[Country Code],0))</f>
        <v>1.7583945630681885E-2</v>
      </c>
    </row>
    <row r="61" spans="1:12" x14ac:dyDescent="0.15">
      <c r="A61" s="48" t="s">
        <v>251</v>
      </c>
      <c r="B61" s="26" t="s">
        <v>44</v>
      </c>
      <c r="C61" s="27" t="s">
        <v>45</v>
      </c>
      <c r="D61" s="33">
        <f>+INDEX(Tabella_g_rates[1871-2022],MATCH(Convergence_Pivot!$C61,Tabella_g_rates[Country Code],0))</f>
        <v>1.9437748252888021E-2</v>
      </c>
      <c r="E61" s="33">
        <f>+INDEX(Tabella_g_rates[1914-1945],MATCH(Convergence_Pivot!$C61,Tabella_g_rates[Country Code],0))</f>
        <v>1.1543027491286662E-2</v>
      </c>
      <c r="F61" s="33">
        <f>+INDEX(Tabella_g_rates[1946-1975],MATCH(Convergence_Pivot!$C61,Tabella_g_rates[Country Code],0))</f>
        <v>4.3737855637692613E-2</v>
      </c>
      <c r="G61" s="33">
        <f>+INDEX(Tabella_g_rates[1946-2022],MATCH(Convergence_Pivot!$C61,Tabella_g_rates[Country Code],0))</f>
        <v>3.0462851562402582E-2</v>
      </c>
      <c r="H61" s="33">
        <f>+INDEX(Tabella_g_rates[1970-2022],MATCH(Convergence_Pivot!$C61,Tabella_g_rates[Country Code],0))</f>
        <v>2.471511595738396E-2</v>
      </c>
      <c r="I61" s="33">
        <f>+INDEX(Tabella_g_rates[1980-2022],MATCH(Convergence_Pivot!$C61,Tabella_g_rates[Country Code],0))</f>
        <v>2.0090099360507319E-2</v>
      </c>
      <c r="J61" s="33">
        <f>+INDEX(Tabella_g_rates[1990-2022],MATCH(Convergence_Pivot!$C61,Tabella_g_rates[Country Code],0))</f>
        <v>1.716577582328771E-2</v>
      </c>
      <c r="K61" s="33">
        <f>+INDEX(Tabella_g_rates[1946-1970],MATCH(Convergence_Pivot!$C61,Tabella_g_rates[Country Code],0))</f>
        <v>4.5386942034623567E-2</v>
      </c>
      <c r="L61" s="33">
        <f>+INDEX(Tabella_g_rates[1975-2022],MATCH(Convergence_Pivot!$C61,Tabella_g_rates[Country Code],0))</f>
        <v>1.9947959239849489E-2</v>
      </c>
    </row>
    <row r="62" spans="1:12" x14ac:dyDescent="0.15">
      <c r="A62" s="48" t="s">
        <v>251</v>
      </c>
      <c r="B62" s="26" t="s">
        <v>52</v>
      </c>
      <c r="C62" s="27" t="s">
        <v>53</v>
      </c>
      <c r="D62" s="33">
        <f>+INDEX(Tabella_g_rates[1871-2022],MATCH(Convergence_Pivot!$C62,Tabella_g_rates[Country Code],0))</f>
        <v>1.9521091977444893E-2</v>
      </c>
      <c r="E62" s="33">
        <f>+INDEX(Tabella_g_rates[1914-1945],MATCH(Convergence_Pivot!$C62,Tabella_g_rates[Country Code],0))</f>
        <v>2.8270652496993343E-3</v>
      </c>
      <c r="F62" s="33">
        <f>+INDEX(Tabella_g_rates[1946-1975],MATCH(Convergence_Pivot!$C62,Tabella_g_rates[Country Code],0))</f>
        <v>4.5153723881163899E-2</v>
      </c>
      <c r="G62" s="33">
        <f>+INDEX(Tabella_g_rates[1946-2022],MATCH(Convergence_Pivot!$C62,Tabella_g_rates[Country Code],0))</f>
        <v>3.0590357255265266E-2</v>
      </c>
      <c r="H62" s="33">
        <f>+INDEX(Tabella_g_rates[1970-2022],MATCH(Convergence_Pivot!$C62,Tabella_g_rates[Country Code],0))</f>
        <v>2.4832921648896278E-2</v>
      </c>
      <c r="I62" s="33">
        <f>+INDEX(Tabella_g_rates[1980-2022],MATCH(Convergence_Pivot!$C62,Tabella_g_rates[Country Code],0))</f>
        <v>2.14877799193951E-2</v>
      </c>
      <c r="J62" s="33">
        <f>+INDEX(Tabella_g_rates[1990-2022],MATCH(Convergence_Pivot!$C62,Tabella_g_rates[Country Code],0))</f>
        <v>1.8958979527131659E-2</v>
      </c>
      <c r="K62" s="33">
        <f>+INDEX(Tabella_g_rates[1946-1970],MATCH(Convergence_Pivot!$C62,Tabella_g_rates[Country Code],0))</f>
        <v>4.2551079584272733E-2</v>
      </c>
      <c r="L62" s="33">
        <f>+INDEX(Tabella_g_rates[1975-2022],MATCH(Convergence_Pivot!$C62,Tabella_g_rates[Country Code],0))</f>
        <v>2.1347685772364899E-2</v>
      </c>
    </row>
    <row r="63" spans="1:12" x14ac:dyDescent="0.15">
      <c r="A63" s="48" t="s">
        <v>251</v>
      </c>
      <c r="B63" s="26" t="s">
        <v>54</v>
      </c>
      <c r="C63" s="27" t="s">
        <v>55</v>
      </c>
      <c r="D63" s="33">
        <f>+INDEX(Tabella_g_rates[1871-2022],MATCH(Convergence_Pivot!$C63,Tabella_g_rates[Country Code],0))</f>
        <v>2.0538024299050273E-2</v>
      </c>
      <c r="E63" s="33">
        <f>+INDEX(Tabella_g_rates[1914-1945],MATCH(Convergence_Pivot!$C63,Tabella_g_rates[Country Code],0))</f>
        <v>1.8364681189129373E-2</v>
      </c>
      <c r="F63" s="33">
        <f>+INDEX(Tabella_g_rates[1946-1975],MATCH(Convergence_Pivot!$C63,Tabella_g_rates[Country Code],0))</f>
        <v>3.4377830994489544E-2</v>
      </c>
      <c r="G63" s="33">
        <f>+INDEX(Tabella_g_rates[1946-2022],MATCH(Convergence_Pivot!$C63,Tabella_g_rates[Country Code],0))</f>
        <v>2.2968527019672891E-2</v>
      </c>
      <c r="H63" s="33">
        <f>+INDEX(Tabella_g_rates[1970-2022],MATCH(Convergence_Pivot!$C63,Tabella_g_rates[Country Code],0))</f>
        <v>1.7071177057620401E-2</v>
      </c>
      <c r="I63" s="33">
        <f>+INDEX(Tabella_g_rates[1980-2022],MATCH(Convergence_Pivot!$C63,Tabella_g_rates[Country Code],0))</f>
        <v>1.6348894307108841E-2</v>
      </c>
      <c r="J63" s="33">
        <f>+INDEX(Tabella_g_rates[1990-2022],MATCH(Convergence_Pivot!$C63,Tabella_g_rates[Country Code],0))</f>
        <v>1.5975318166256303E-2</v>
      </c>
      <c r="K63" s="33">
        <f>+INDEX(Tabella_g_rates[1946-1970],MATCH(Convergence_Pivot!$C63,Tabella_g_rates[Country Code],0))</f>
        <v>3.6856418459741969E-2</v>
      </c>
      <c r="L63" s="33">
        <f>+INDEX(Tabella_g_rates[1975-2022],MATCH(Convergence_Pivot!$C63,Tabella_g_rates[Country Code],0))</f>
        <v>1.5870517775642634E-2</v>
      </c>
    </row>
    <row r="64" spans="1:12" x14ac:dyDescent="0.15">
      <c r="A64" s="48" t="s">
        <v>251</v>
      </c>
      <c r="B64" s="26" t="s">
        <v>58</v>
      </c>
      <c r="C64" s="27" t="s">
        <v>59</v>
      </c>
      <c r="D64" s="33">
        <f>+INDEX(Tabella_g_rates[1871-2022],MATCH(Convergence_Pivot!$C64,Tabella_g_rates[Country Code],0))</f>
        <v>1.2481075741693548E-2</v>
      </c>
      <c r="E64" s="33">
        <f>+INDEX(Tabella_g_rates[1914-1945],MATCH(Convergence_Pivot!$C64,Tabella_g_rates[Country Code],0))</f>
        <v>9.8767351276154436E-3</v>
      </c>
      <c r="F64" s="33">
        <f>+INDEX(Tabella_g_rates[1946-1975],MATCH(Convergence_Pivot!$C64,Tabella_g_rates[Country Code],0))</f>
        <v>1.7423840473155483E-2</v>
      </c>
      <c r="G64" s="33">
        <f>+INDEX(Tabella_g_rates[1946-2022],MATCH(Convergence_Pivot!$C64,Tabella_g_rates[Country Code],0))</f>
        <v>1.607756447665043E-2</v>
      </c>
      <c r="H64" s="33">
        <f>+INDEX(Tabella_g_rates[1970-2022],MATCH(Convergence_Pivot!$C64,Tabella_g_rates[Country Code],0))</f>
        <v>1.5700445655128625E-2</v>
      </c>
      <c r="I64" s="33">
        <f>+INDEX(Tabella_g_rates[1980-2022],MATCH(Convergence_Pivot!$C64,Tabella_g_rates[Country Code],0))</f>
        <v>1.4152152189455425E-2</v>
      </c>
      <c r="J64" s="33">
        <f>+INDEX(Tabella_g_rates[1990-2022],MATCH(Convergence_Pivot!$C64,Tabella_g_rates[Country Code],0))</f>
        <v>1.169951860077223E-2</v>
      </c>
      <c r="K64" s="33">
        <f>+INDEX(Tabella_g_rates[1946-1970],MATCH(Convergence_Pivot!$C64,Tabella_g_rates[Country Code],0))</f>
        <v>1.7047526915914935E-2</v>
      </c>
      <c r="L64" s="33">
        <f>+INDEX(Tabella_g_rates[1975-2022],MATCH(Convergence_Pivot!$C64,Tabella_g_rates[Country Code],0))</f>
        <v>1.4878491851936015E-2</v>
      </c>
    </row>
    <row r="65" spans="1:12" x14ac:dyDescent="0.15">
      <c r="A65" s="48" t="s">
        <v>251</v>
      </c>
      <c r="B65" s="26" t="s">
        <v>60</v>
      </c>
      <c r="C65" s="27" t="s">
        <v>61</v>
      </c>
      <c r="D65" s="33">
        <f>+INDEX(Tabella_g_rates[1871-2022],MATCH(Convergence_Pivot!$C65,Tabella_g_rates[Country Code],0))</f>
        <v>1.658050464892602E-2</v>
      </c>
      <c r="E65" s="33">
        <f>+INDEX(Tabella_g_rates[1914-1945],MATCH(Convergence_Pivot!$C65,Tabella_g_rates[Country Code],0))</f>
        <v>1.538828666303016E-2</v>
      </c>
      <c r="F65" s="33">
        <f>+INDEX(Tabella_g_rates[1946-1975],MATCH(Convergence_Pivot!$C65,Tabella_g_rates[Country Code],0))</f>
        <v>1.5262086243619244E-2</v>
      </c>
      <c r="G65" s="33">
        <f>+INDEX(Tabella_g_rates[1946-2022],MATCH(Convergence_Pivot!$C65,Tabella_g_rates[Country Code],0))</f>
        <v>1.658820385086468E-2</v>
      </c>
      <c r="H65" s="33">
        <f>+INDEX(Tabella_g_rates[1970-2022],MATCH(Convergence_Pivot!$C65,Tabella_g_rates[Country Code],0))</f>
        <v>1.6793536437694323E-2</v>
      </c>
      <c r="I65" s="33">
        <f>+INDEX(Tabella_g_rates[1980-2022],MATCH(Convergence_Pivot!$C65,Tabella_g_rates[Country Code],0))</f>
        <v>1.5687273933389534E-2</v>
      </c>
      <c r="J65" s="33">
        <f>+INDEX(Tabella_g_rates[1990-2022],MATCH(Convergence_Pivot!$C65,Tabella_g_rates[Country Code],0))</f>
        <v>1.4175624937440734E-2</v>
      </c>
      <c r="K65" s="33">
        <f>+INDEX(Tabella_g_rates[1946-1970],MATCH(Convergence_Pivot!$C65,Tabella_g_rates[Country Code],0))</f>
        <v>1.5084774493505426E-2</v>
      </c>
      <c r="L65" s="33">
        <f>+INDEX(Tabella_g_rates[1975-2022],MATCH(Convergence_Pivot!$C65,Tabella_g_rates[Country Code],0))</f>
        <v>1.6801584871395825E-2</v>
      </c>
    </row>
    <row r="68" spans="1:12" ht="16" x14ac:dyDescent="0.15">
      <c r="C68" s="66" t="s">
        <v>251</v>
      </c>
      <c r="D68" s="66"/>
      <c r="E68" s="66"/>
      <c r="F68" s="66"/>
      <c r="G68" s="66" t="s">
        <v>252</v>
      </c>
      <c r="H68" s="66"/>
      <c r="I68" s="66"/>
      <c r="J68" s="66"/>
    </row>
    <row r="69" spans="1:12" x14ac:dyDescent="0.15">
      <c r="A69" s="21" t="s">
        <v>62</v>
      </c>
      <c r="B69" s="21" t="s">
        <v>63</v>
      </c>
      <c r="C69" s="21" t="s">
        <v>231</v>
      </c>
      <c r="D69" s="21" t="s">
        <v>244</v>
      </c>
      <c r="E69" s="21" t="s">
        <v>237</v>
      </c>
      <c r="F69" s="21" t="s">
        <v>232</v>
      </c>
      <c r="G69" s="21" t="s">
        <v>149</v>
      </c>
      <c r="H69" s="21" t="s">
        <v>178</v>
      </c>
      <c r="I69" s="21" t="s">
        <v>193</v>
      </c>
      <c r="J69" s="21" t="s">
        <v>173</v>
      </c>
    </row>
    <row r="70" spans="1:12" x14ac:dyDescent="0.15">
      <c r="A70" s="26" t="s">
        <v>40</v>
      </c>
      <c r="B70" s="27" t="s">
        <v>41</v>
      </c>
      <c r="C70" s="33">
        <f>+INDEX($G$51:$G$65,MATCH(Convergence_Pivot!$B70,$C$51:$C$65,0))</f>
        <v>3.2346038826033929E-2</v>
      </c>
      <c r="D70" s="33">
        <f>+INDEX($L$51:$L$65,MATCH(Convergence_Pivot!$B70,$C$51:$C$65,0))</f>
        <v>1.7583945630681885E-2</v>
      </c>
      <c r="E70" s="33">
        <f>+INDEX($J$51:$J$65,MATCH(Convergence_Pivot!$B70,$C$51:$C$65,0))</f>
        <v>1.9090118157324421E-2</v>
      </c>
      <c r="F70" s="33">
        <f>+INDEX($H$51:$H$65,MATCH(Convergence_Pivot!$B70,$C$51:$C$65,0))</f>
        <v>1.9049703538974505E-2</v>
      </c>
      <c r="G70" s="29">
        <f>+INDEX(Table6[1946],MATCH($B70,Table6[Country Code],0))</f>
        <v>7104</v>
      </c>
      <c r="H70" s="29">
        <f>+INDEX(Table6[1975],MATCH($B70,Table6[Country Code],0))</f>
        <v>21318</v>
      </c>
      <c r="I70" s="29">
        <f>+INDEX(Table6[1990],MATCH($B70,Table6[Country Code],0))</f>
        <v>27515</v>
      </c>
      <c r="J70" s="29">
        <f>+INDEX(Table6[1970],MATCH($B70,Table6[Country Code],0))</f>
        <v>19075</v>
      </c>
    </row>
    <row r="71" spans="1:12" x14ac:dyDescent="0.15">
      <c r="A71" s="26" t="s">
        <v>52</v>
      </c>
      <c r="B71" s="27" t="s">
        <v>53</v>
      </c>
      <c r="C71" s="33">
        <f>+INDEX($G$51:$G$65,MATCH(Convergence_Pivot!$B71,$C$51:$C$65,0))</f>
        <v>3.0590357255265266E-2</v>
      </c>
      <c r="D71" s="33">
        <f>+INDEX($L$51:$L$65,MATCH(Convergence_Pivot!$B71,$C$51:$C$65,0))</f>
        <v>2.1347685772364899E-2</v>
      </c>
      <c r="E71" s="33">
        <f>+INDEX($J$51:$J$65,MATCH(Convergence_Pivot!$B71,$C$51:$C$65,0))</f>
        <v>1.8958979527131659E-2</v>
      </c>
      <c r="F71" s="33">
        <f>+INDEX($H$51:$H$65,MATCH(Convergence_Pivot!$B71,$C$51:$C$65,0))</f>
        <v>2.4832921648896278E-2</v>
      </c>
      <c r="G71" s="29">
        <f>+INDEX(Table6[1946],MATCH($B71,Table6[Country Code],0))</f>
        <v>3468.2031000000002</v>
      </c>
      <c r="H71" s="29">
        <f>+INDEX(Table6[1975],MATCH($B71,Table6[Country Code],0))</f>
        <v>12613.324000000001</v>
      </c>
      <c r="I71" s="29">
        <f>+INDEX(Table6[1990],MATCH($B71,Table6[Country Code],0))</f>
        <v>19215</v>
      </c>
      <c r="J71" s="29">
        <f>+INDEX(Table6[1970],MATCH($B71,Table6[Country Code],0))</f>
        <v>9502.9390000000003</v>
      </c>
    </row>
    <row r="72" spans="1:12" x14ac:dyDescent="0.15">
      <c r="A72" s="26" t="s">
        <v>22</v>
      </c>
      <c r="B72" s="27" t="s">
        <v>23</v>
      </c>
      <c r="C72" s="33">
        <f>+INDEX($G$51:$G$65,MATCH(Convergence_Pivot!$B72,$C$51:$C$65,0))</f>
        <v>2.4572891728843693E-2</v>
      </c>
      <c r="D72" s="33">
        <f>+INDEX($L$51:$L$65,MATCH(Convergence_Pivot!$B72,$C$51:$C$65,0))</f>
        <v>1.863521793789813E-2</v>
      </c>
      <c r="E72" s="33">
        <f>+INDEX($J$51:$J$65,MATCH(Convergence_Pivot!$B72,$C$51:$C$65,0))</f>
        <v>1.7408174087328643E-2</v>
      </c>
      <c r="F72" s="33">
        <f>+INDEX($H$51:$H$65,MATCH(Convergence_Pivot!$B72,$C$51:$C$65,0))</f>
        <v>1.9638576817299302E-2</v>
      </c>
      <c r="G72" s="29">
        <f>+INDEX(Table6[1946],MATCH($B72,Table6[Country Code],0))</f>
        <v>3534</v>
      </c>
      <c r="H72" s="29">
        <f>+INDEX(Table6[1975],MATCH($B72,Table6[Country Code],0))</f>
        <v>19193</v>
      </c>
      <c r="I72" s="29">
        <f>+INDEX(Table6[1990],MATCH($B72,Table6[Country Code],0))</f>
        <v>25391</v>
      </c>
      <c r="J72" s="29">
        <f>+INDEX(Table6[1970],MATCH($B72,Table6[Country Code],0))</f>
        <v>17277</v>
      </c>
    </row>
    <row r="73" spans="1:12" x14ac:dyDescent="0.15">
      <c r="A73" s="26" t="s">
        <v>44</v>
      </c>
      <c r="B73" s="27" t="s">
        <v>45</v>
      </c>
      <c r="C73" s="33">
        <f>+INDEX($G$51:$G$65,MATCH(Convergence_Pivot!$B73,$C$51:$C$65,0))</f>
        <v>3.0462851562402582E-2</v>
      </c>
      <c r="D73" s="33">
        <f>+INDEX($L$51:$L$65,MATCH(Convergence_Pivot!$B73,$C$51:$C$65,0))</f>
        <v>1.9947959239849489E-2</v>
      </c>
      <c r="E73" s="33">
        <f>+INDEX($J$51:$J$65,MATCH(Convergence_Pivot!$B73,$C$51:$C$65,0))</f>
        <v>1.716577582328771E-2</v>
      </c>
      <c r="F73" s="33">
        <f>+INDEX($H$51:$H$65,MATCH(Convergence_Pivot!$B73,$C$51:$C$65,0))</f>
        <v>2.471511595738396E-2</v>
      </c>
      <c r="G73" s="29">
        <f>+INDEX(Table6[1946],MATCH($B73,Table6[Country Code],0))</f>
        <v>3073</v>
      </c>
      <c r="H73" s="29">
        <f>+INDEX(Table6[1975],MATCH($B73,Table6[Country Code],0))</f>
        <v>10388</v>
      </c>
      <c r="I73" s="29">
        <f>+INDEX(Table6[1990],MATCH($B73,Table6[Country Code],0))</f>
        <v>17256</v>
      </c>
      <c r="J73" s="29">
        <f>+INDEX(Table6[1970],MATCH($B73,Table6[Country Code],0))</f>
        <v>8724</v>
      </c>
    </row>
    <row r="74" spans="1:12" x14ac:dyDescent="0.15">
      <c r="A74" s="26" t="s">
        <v>14</v>
      </c>
      <c r="B74" s="27" t="s">
        <v>15</v>
      </c>
      <c r="C74" s="33">
        <f>+INDEX($G$51:$G$65,MATCH(Convergence_Pivot!$B74,$C$51:$C$65,0))</f>
        <v>2.4143329082437548E-2</v>
      </c>
      <c r="D74" s="33">
        <f>+INDEX($L$51:$L$65,MATCH(Convergence_Pivot!$B74,$C$51:$C$65,0))</f>
        <v>1.7619433080802827E-2</v>
      </c>
      <c r="E74" s="33">
        <f>+INDEX($J$51:$J$65,MATCH(Convergence_Pivot!$B74,$C$51:$C$65,0))</f>
        <v>1.6951444830216378E-2</v>
      </c>
      <c r="F74" s="33">
        <f>+INDEX($H$51:$H$65,MATCH(Convergence_Pivot!$B74,$C$51:$C$65,0))</f>
        <v>1.7726814123850465E-2</v>
      </c>
      <c r="G74" s="29">
        <f>+INDEX(Table6[1946],MATCH($B74,Table6[Country Code],0))</f>
        <v>9208</v>
      </c>
      <c r="H74" s="29">
        <f>+INDEX(Table6[1975],MATCH($B74,Table6[Country Code],0))</f>
        <v>21712</v>
      </c>
      <c r="I74" s="29">
        <f>+INDEX(Table6[1990],MATCH($B74,Table6[Country Code],0))</f>
        <v>29412</v>
      </c>
      <c r="J74" s="29">
        <f>+INDEX(Table6[1970],MATCH($B74,Table6[Country Code],0))</f>
        <v>20221</v>
      </c>
    </row>
    <row r="75" spans="1:12" x14ac:dyDescent="0.15">
      <c r="A75" s="26" t="s">
        <v>54</v>
      </c>
      <c r="B75" s="27" t="s">
        <v>55</v>
      </c>
      <c r="C75" s="33">
        <f>+INDEX($G$51:$G$65,MATCH(Convergence_Pivot!$B75,$C$51:$C$65,0))</f>
        <v>2.2968527019672891E-2</v>
      </c>
      <c r="D75" s="33">
        <f>+INDEX($L$51:$L$65,MATCH(Convergence_Pivot!$B75,$C$51:$C$65,0))</f>
        <v>1.5870517775642634E-2</v>
      </c>
      <c r="E75" s="33">
        <f>+INDEX($J$51:$J$65,MATCH(Convergence_Pivot!$B75,$C$51:$C$65,0))</f>
        <v>1.5975318166256303E-2</v>
      </c>
      <c r="F75" s="33">
        <f>+INDEX($H$51:$H$65,MATCH(Convergence_Pivot!$B75,$C$51:$C$65,0))</f>
        <v>1.7071177057620401E-2</v>
      </c>
      <c r="G75" s="29">
        <f>+INDEX(Table6[1946],MATCH($B75,Table6[Country Code],0))</f>
        <v>9000</v>
      </c>
      <c r="H75" s="29">
        <f>+INDEX(Table6[1975],MATCH($B75,Table6[Country Code],0))</f>
        <v>22607</v>
      </c>
      <c r="I75" s="29">
        <f>+INDEX(Table6[1990],MATCH($B75,Table6[Country Code],0))</f>
        <v>28068</v>
      </c>
      <c r="J75" s="29">
        <f>+INDEX(Table6[1970],MATCH($B75,Table6[Country Code],0))</f>
        <v>20269</v>
      </c>
    </row>
    <row r="76" spans="1:12" x14ac:dyDescent="0.15">
      <c r="A76" s="26" t="s">
        <v>2</v>
      </c>
      <c r="B76" s="27" t="s">
        <v>3</v>
      </c>
      <c r="C76" s="33">
        <f>+INDEX($G$51:$G$65,MATCH(Convergence_Pivot!$B76,$C$51:$C$65,0))</f>
        <v>3.6600242362306412E-2</v>
      </c>
      <c r="D76" s="33">
        <f>+INDEX($L$51:$L$65,MATCH(Convergence_Pivot!$B76,$C$51:$C$65,0))</f>
        <v>1.801924508528896E-2</v>
      </c>
      <c r="E76" s="33">
        <f>+INDEX($J$51:$J$65,MATCH(Convergence_Pivot!$B76,$C$51:$C$65,0))</f>
        <v>1.5832469473636257E-2</v>
      </c>
      <c r="F76" s="33">
        <f>+INDEX($H$51:$H$65,MATCH(Convergence_Pivot!$B76,$C$51:$C$65,0))</f>
        <v>2.1001185176527049E-2</v>
      </c>
      <c r="G76" s="29">
        <f>+INDEX(Table6[1946],MATCH($B76,Table6[Country Code],0))</f>
        <v>3118</v>
      </c>
      <c r="H76" s="29">
        <f>+INDEX(Table6[1975],MATCH($B76,Table6[Country Code],0))</f>
        <v>18564</v>
      </c>
      <c r="I76" s="29">
        <f>+INDEX(Table6[1990],MATCH($B76,Table6[Country Code],0))</f>
        <v>26930</v>
      </c>
      <c r="J76" s="29">
        <f>+INDEX(Table6[1970],MATCH($B76,Table6[Country Code],0))</f>
        <v>15537</v>
      </c>
    </row>
    <row r="77" spans="1:12" x14ac:dyDescent="0.15">
      <c r="A77" s="26" t="s">
        <v>60</v>
      </c>
      <c r="B77" s="27" t="s">
        <v>61</v>
      </c>
      <c r="C77" s="33">
        <f>+INDEX($G$51:$G$65,MATCH(Convergence_Pivot!$B77,$C$51:$C$65,0))</f>
        <v>1.658820385086468E-2</v>
      </c>
      <c r="D77" s="33">
        <f>+INDEX($L$51:$L$65,MATCH(Convergence_Pivot!$B77,$C$51:$C$65,0))</f>
        <v>1.6801584871395825E-2</v>
      </c>
      <c r="E77" s="33">
        <f>+INDEX($J$51:$J$65,MATCH(Convergence_Pivot!$B77,$C$51:$C$65,0))</f>
        <v>1.4175624937440734E-2</v>
      </c>
      <c r="F77" s="33">
        <f>+INDEX($H$51:$H$65,MATCH(Convergence_Pivot!$B77,$C$51:$C$65,0))</f>
        <v>1.6793536437694323E-2</v>
      </c>
      <c r="G77" s="29">
        <f>+INDEX(Table6[1946],MATCH($B77,Table6[Country Code],0))</f>
        <v>14822.467000000001</v>
      </c>
      <c r="H77" s="29">
        <f>+INDEX(Table6[1975],MATCH($B77,Table6[Country Code],0))</f>
        <v>25956</v>
      </c>
      <c r="I77" s="29">
        <f>+INDEX(Table6[1990],MATCH($B77,Table6[Country Code],0))</f>
        <v>36982</v>
      </c>
      <c r="J77" s="29">
        <f>+INDEX(Table6[1970],MATCH($B77,Table6[Country Code],0))</f>
        <v>23958</v>
      </c>
    </row>
    <row r="78" spans="1:12" x14ac:dyDescent="0.15">
      <c r="A78" s="26" t="s">
        <v>4</v>
      </c>
      <c r="B78" s="27" t="s">
        <v>5</v>
      </c>
      <c r="C78" s="33">
        <f>+INDEX($G$51:$G$65,MATCH(Convergence_Pivot!$B78,$C$51:$C$65,0))</f>
        <v>2.3679801913470522E-2</v>
      </c>
      <c r="D78" s="33">
        <f>+INDEX($L$51:$L$65,MATCH(Convergence_Pivot!$B78,$C$51:$C$65,0))</f>
        <v>1.5351509230504323E-2</v>
      </c>
      <c r="E78" s="33">
        <f>+INDEX($J$51:$J$65,MATCH(Convergence_Pivot!$B78,$C$51:$C$65,0))</f>
        <v>1.3740140348363239E-2</v>
      </c>
      <c r="F78" s="33">
        <f>+INDEX($H$51:$H$65,MATCH(Convergence_Pivot!$B78,$C$51:$C$65,0))</f>
        <v>1.8354667193554386E-2</v>
      </c>
      <c r="G78" s="29">
        <f>+INDEX(Table6[1946],MATCH($B78,Table6[Country Code],0))</f>
        <v>7291</v>
      </c>
      <c r="H78" s="29">
        <f>+INDEX(Table6[1975],MATCH($B78,Table6[Country Code],0))</f>
        <v>19831</v>
      </c>
      <c r="I78" s="29">
        <f>+INDEX(Table6[1990],MATCH($B78,Table6[Country Code],0))</f>
        <v>27412</v>
      </c>
      <c r="J78" s="29">
        <f>+INDEX(Table6[1970],MATCH($B78,Table6[Country Code],0))</f>
        <v>16914</v>
      </c>
    </row>
    <row r="79" spans="1:12" x14ac:dyDescent="0.15">
      <c r="A79" s="26" t="s">
        <v>24</v>
      </c>
      <c r="B79" s="27" t="s">
        <v>25</v>
      </c>
      <c r="C79" s="33">
        <f>+INDEX($G$51:$G$65,MATCH(Convergence_Pivot!$B79,$C$51:$C$65,0))</f>
        <v>3.7410616212941949E-2</v>
      </c>
      <c r="D79" s="33">
        <f>+INDEX($L$51:$L$65,MATCH(Convergence_Pivot!$B79,$C$51:$C$65,0))</f>
        <v>1.6154356482990906E-2</v>
      </c>
      <c r="E79" s="33">
        <f>+INDEX($J$51:$J$65,MATCH(Convergence_Pivot!$B79,$C$51:$C$65,0))</f>
        <v>1.3738777497243948E-2</v>
      </c>
      <c r="F79" s="33">
        <f>+INDEX($H$51:$H$65,MATCH(Convergence_Pivot!$B79,$C$51:$C$65,0))</f>
        <v>1.9276712362637394E-2</v>
      </c>
      <c r="G79" s="29">
        <f>+INDEX(Table6[1946],MATCH($B79,Table6[Country Code],0))</f>
        <v>2209</v>
      </c>
      <c r="H79" s="29">
        <f>+INDEX(Table6[1975],MATCH($B79,Table6[Country Code],0))</f>
        <v>12309</v>
      </c>
      <c r="I79" s="29">
        <f>+INDEX(Table6[1990],MATCH($B79,Table6[Country Code],0))</f>
        <v>15964</v>
      </c>
      <c r="J79" s="29">
        <f>+INDEX(Table6[1970],MATCH($B79,Table6[Country Code],0))</f>
        <v>9900</v>
      </c>
    </row>
    <row r="80" spans="1:12" x14ac:dyDescent="0.15">
      <c r="A80" s="26" t="s">
        <v>36</v>
      </c>
      <c r="B80" s="27" t="s">
        <v>37</v>
      </c>
      <c r="C80" s="33"/>
      <c r="D80" s="33">
        <f>+INDEX($L$51:$L$65,MATCH(Convergence_Pivot!$B80,$C$51:$C$65,0))</f>
        <v>1.717314874633824E-2</v>
      </c>
      <c r="E80" s="33">
        <f>+INDEX($J$51:$J$65,MATCH(Convergence_Pivot!$B80,$C$51:$C$65,0))</f>
        <v>1.282047870863634E-2</v>
      </c>
      <c r="F80" s="33">
        <f>+INDEX($H$51:$H$65,MATCH(Convergence_Pivot!$B80,$C$51:$C$65,0))</f>
        <v>1.8949063781078745E-2</v>
      </c>
      <c r="G80" s="29"/>
      <c r="H80" s="29">
        <f>+INDEX(Table6[1975],MATCH($B80,Table6[Country Code],0))</f>
        <v>22643</v>
      </c>
      <c r="I80" s="29">
        <f>+INDEX(Table6[1990],MATCH($B80,Table6[Country Code],0))</f>
        <v>36706</v>
      </c>
      <c r="J80" s="29">
        <f>+INDEX(Table6[1970],MATCH($B80,Table6[Country Code],0))</f>
        <v>20763</v>
      </c>
    </row>
    <row r="81" spans="1:10" x14ac:dyDescent="0.15">
      <c r="A81" s="26" t="s">
        <v>18</v>
      </c>
      <c r="B81" s="27" t="s">
        <v>19</v>
      </c>
      <c r="C81" s="33">
        <f>+INDEX($G$51:$G$65,MATCH(Convergence_Pivot!$B81,$C$51:$C$65,0))</f>
        <v>2.6336920817706444E-2</v>
      </c>
      <c r="D81" s="33">
        <f>+INDEX($L$51:$L$65,MATCH(Convergence_Pivot!$B81,$C$51:$C$65,0))</f>
        <v>1.7015115601948683E-2</v>
      </c>
      <c r="E81" s="33">
        <f>+INDEX($J$51:$J$65,MATCH(Convergence_Pivot!$B81,$C$51:$C$65,0))</f>
        <v>1.2501218535946101E-2</v>
      </c>
      <c r="F81" s="33">
        <f>+INDEX($H$51:$H$65,MATCH(Convergence_Pivot!$B81,$C$51:$C$65,0))</f>
        <v>2.0133562294040841E-2</v>
      </c>
      <c r="G81" s="29">
        <f>+INDEX(Table6[1946],MATCH($B81,Table6[Country Code],0))</f>
        <v>5871</v>
      </c>
      <c r="H81" s="29">
        <f>+INDEX(Table6[1975],MATCH($B81,Table6[Country Code],0))</f>
        <v>18237</v>
      </c>
      <c r="I81" s="29">
        <f>+INDEX(Table6[1990],MATCH($B81,Table6[Country Code],0))</f>
        <v>26884</v>
      </c>
      <c r="J81" s="29">
        <f>+INDEX(Table6[1970],MATCH($B81,Table6[Country Code],0))</f>
        <v>15266</v>
      </c>
    </row>
    <row r="82" spans="1:10" x14ac:dyDescent="0.15">
      <c r="A82" s="26" t="s">
        <v>58</v>
      </c>
      <c r="B82" s="27" t="s">
        <v>59</v>
      </c>
      <c r="C82" s="33">
        <f>+INDEX($G$51:$G$65,MATCH(Convergence_Pivot!$B82,$C$51:$C$65,0))</f>
        <v>1.607756447665043E-2</v>
      </c>
      <c r="D82" s="33">
        <f>+INDEX($L$51:$L$65,MATCH(Convergence_Pivot!$B82,$C$51:$C$65,0))</f>
        <v>1.4878491851936015E-2</v>
      </c>
      <c r="E82" s="33">
        <f>+INDEX($J$51:$J$65,MATCH(Convergence_Pivot!$B82,$C$51:$C$65,0))</f>
        <v>1.169951860077223E-2</v>
      </c>
      <c r="F82" s="33">
        <f>+INDEX($H$51:$H$65,MATCH(Convergence_Pivot!$B82,$C$51:$C$65,0))</f>
        <v>1.5700445655128625E-2</v>
      </c>
      <c r="G82" s="29">
        <f>+INDEX(Table6[1946],MATCH($B82,Table6[Country Code],0))</f>
        <v>10751</v>
      </c>
      <c r="H82" s="29">
        <f>+INDEX(Table6[1975],MATCH($B82,Table6[Country Code],0))</f>
        <v>18884</v>
      </c>
      <c r="I82" s="29">
        <f>+INDEX(Table6[1990],MATCH($B82,Table6[Country Code],0))</f>
        <v>26189</v>
      </c>
      <c r="J82" s="29">
        <f>+INDEX(Table6[1970],MATCH($B82,Table6[Country Code],0))</f>
        <v>17162</v>
      </c>
    </row>
    <row r="83" spans="1:10" x14ac:dyDescent="0.15">
      <c r="A83" s="26" t="s">
        <v>30</v>
      </c>
      <c r="B83" s="27" t="s">
        <v>31</v>
      </c>
      <c r="C83" s="33">
        <f>+INDEX($G$51:$G$65,MATCH(Convergence_Pivot!$B83,$C$51:$C$65,0))</f>
        <v>3.3659268637612039E-2</v>
      </c>
      <c r="D83" s="33">
        <f>+INDEX($L$51:$L$65,MATCH(Convergence_Pivot!$B83,$C$51:$C$65,0))</f>
        <v>1.5143379323482753E-2</v>
      </c>
      <c r="E83" s="33">
        <f>+INDEX($J$51:$J$65,MATCH(Convergence_Pivot!$B83,$C$51:$C$65,0))</f>
        <v>1.0750009028132279E-2</v>
      </c>
      <c r="F83" s="33">
        <f>+INDEX($H$51:$H$65,MATCH(Convergence_Pivot!$B83,$C$51:$C$65,0))</f>
        <v>1.6460066865066736E-2</v>
      </c>
      <c r="G83" s="29">
        <f>+INDEX(Table6[1946],MATCH($B83,Table6[Country Code],0))</f>
        <v>3805</v>
      </c>
      <c r="H83" s="29">
        <f>+INDEX(Table6[1975],MATCH($B83,Table6[Country Code],0))</f>
        <v>17123</v>
      </c>
      <c r="I83" s="29">
        <f>+INDEX(Table6[1990],MATCH($B83,Table6[Country Code],0))</f>
        <v>26003</v>
      </c>
      <c r="J83" s="29">
        <f>+INDEX(Table6[1970],MATCH($B83,Table6[Country Code],0))</f>
        <v>15492</v>
      </c>
    </row>
    <row r="84" spans="1:10" x14ac:dyDescent="0.15">
      <c r="A84" s="26" t="s">
        <v>20</v>
      </c>
      <c r="B84" s="27" t="s">
        <v>21</v>
      </c>
      <c r="C84" s="33">
        <f>+INDEX($G$51:$G$65,MATCH(Convergence_Pivot!$B84,$C$51:$C$65,0))</f>
        <v>2.9705575537123607E-2</v>
      </c>
      <c r="D84" s="33">
        <f>+INDEX($L$51:$L$65,MATCH(Convergence_Pivot!$B84,$C$51:$C$65,0))</f>
        <v>1.3114421417111721E-2</v>
      </c>
      <c r="E84" s="33">
        <f>+INDEX($J$51:$J$65,MATCH(Convergence_Pivot!$B84,$C$51:$C$65,0))</f>
        <v>1.061041881935898E-2</v>
      </c>
      <c r="F84" s="33">
        <f>+INDEX($H$51:$H$65,MATCH(Convergence_Pivot!$B84,$C$51:$C$65,0))</f>
        <v>1.5429854720920622E-2</v>
      </c>
      <c r="G84" s="29">
        <f>+INDEX(Table6[1946],MATCH($B84,Table6[Country Code],0))</f>
        <v>6145</v>
      </c>
      <c r="H84" s="29">
        <f>+INDEX(Table6[1975],MATCH($B84,Table6[Country Code],0))</f>
        <v>20653</v>
      </c>
      <c r="I84" s="29">
        <f>+INDEX(Table6[1990],MATCH($B84,Table6[Country Code],0))</f>
        <v>28129</v>
      </c>
      <c r="J84" s="29">
        <f>+INDEX(Table6[1970],MATCH($B84,Table6[Country Code],0))</f>
        <v>18187</v>
      </c>
    </row>
    <row r="86" spans="1:10" ht="16" x14ac:dyDescent="0.15">
      <c r="A86" s="61" t="s">
        <v>255</v>
      </c>
      <c r="B86" s="62" t="s">
        <v>231</v>
      </c>
      <c r="C86" s="62" t="s">
        <v>244</v>
      </c>
      <c r="D86" s="62" t="s">
        <v>237</v>
      </c>
      <c r="E86" s="62" t="s">
        <v>232</v>
      </c>
    </row>
    <row r="87" spans="1:10" x14ac:dyDescent="0.15">
      <c r="A87" s="62">
        <v>1946</v>
      </c>
      <c r="B87" s="63">
        <f>+CORREL(C70:C84,G70:G84)</f>
        <v>-0.83850376647728386</v>
      </c>
      <c r="C87" s="63"/>
      <c r="D87" s="63"/>
      <c r="E87" s="16"/>
    </row>
    <row r="88" spans="1:10" x14ac:dyDescent="0.15">
      <c r="A88" s="62">
        <v>1975</v>
      </c>
      <c r="B88" s="63"/>
      <c r="C88" s="63">
        <f>+CORREL(D70:D84,H70:H84)</f>
        <v>-0.43413349463648088</v>
      </c>
      <c r="D88" s="63"/>
      <c r="E88" s="16"/>
    </row>
    <row r="89" spans="1:10" x14ac:dyDescent="0.15">
      <c r="A89" s="62">
        <v>1990</v>
      </c>
      <c r="B89" s="63"/>
      <c r="C89" s="63"/>
      <c r="D89" s="63">
        <f>+CORREL(E70:E84,I70:I84)</f>
        <v>-0.27492905297806652</v>
      </c>
      <c r="E89" s="16"/>
    </row>
    <row r="90" spans="1:10" x14ac:dyDescent="0.15">
      <c r="A90" s="62">
        <v>1970</v>
      </c>
      <c r="B90" s="16"/>
      <c r="C90" s="16"/>
      <c r="D90" s="16"/>
      <c r="E90" s="63">
        <f>+CORREL(J70:J84,Convergence_Pivot!$F$70:$F$84)</f>
        <v>-0.71293852126821255</v>
      </c>
    </row>
  </sheetData>
  <mergeCells count="2">
    <mergeCell ref="C68:F68"/>
    <mergeCell ref="G68:J68"/>
  </mergeCells>
  <pageMargins left="0.7" right="0.7" top="0.75" bottom="0.75" header="0.3" footer="0.3"/>
  <ignoredErrors>
    <ignoredError sqref="J69" numberStoredAsText="1"/>
  </ignoredErrors>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290B8-BA82-2843-A9AA-F90C1D6AC7AA}">
  <dimension ref="A1"/>
  <sheetViews>
    <sheetView showGridLines="0" topLeftCell="A127" workbookViewId="0">
      <selection activeCell="B122" sqref="B122"/>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Table</vt:lpstr>
      <vt:lpstr>GDP p.c. Long Run_Pivot</vt:lpstr>
      <vt:lpstr>GDP p.c. Long Run_Charts</vt:lpstr>
      <vt:lpstr>Growth rates_Pivot</vt:lpstr>
      <vt:lpstr>Growth Rates_Charts</vt:lpstr>
      <vt:lpstr>Convergence_Pivot</vt:lpstr>
      <vt:lpstr>Convergence_Charts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Lorenzo Mazzolli</cp:lastModifiedBy>
  <dcterms:modified xsi:type="dcterms:W3CDTF">2025-06-12T17:09:02Z</dcterms:modified>
</cp:coreProperties>
</file>